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25608144769/WOPIServiceId_TP_BOX_2/WOPIUserId_-/"/>
    </mc:Choice>
  </mc:AlternateContent>
  <xr:revisionPtr revIDLastSave="1" documentId="13_ncr:1_{016C88D6-1F04-4852-90F9-11A553022CDC}" xr6:coauthVersionLast="47" xr6:coauthVersionMax="47" xr10:uidLastSave="{96421FEA-B0E0-4518-8A3F-FCF02E70D059}"/>
  <bookViews>
    <workbookView xWindow="-110" yWindow="-110" windowWidth="19420" windowHeight="11500" firstSheet="11" activeTab="14" xr2:uid="{B4F87478-4EBA-4AEE-B084-D19078184276}"/>
  </bookViews>
  <sheets>
    <sheet name="Network" sheetId="1" r:id="rId1"/>
    <sheet name="Model" sheetId="6" r:id="rId2"/>
    <sheet name="Diversions" sheetId="12" r:id="rId3"/>
    <sheet name="HistoricalSeasonalFlows" sheetId="23" r:id="rId4"/>
    <sheet name="WoodruffNarrows" sheetId="28" state="hidden" r:id="rId5"/>
    <sheet name="InflowQuantiles - Seasonal" sheetId="15" state="hidden" r:id="rId6"/>
    <sheet name="BearLake-ElevationStorage" sheetId="25" r:id="rId7"/>
    <sheet name="Culter_ElevationStorage" sheetId="27" r:id="rId8"/>
    <sheet name="BearLake-EndofWaterYear" sheetId="26" r:id="rId9"/>
    <sheet name="BearLake-Data" sheetId="24" state="hidden" r:id="rId10"/>
    <sheet name="WaterAllocation" sheetId="2" r:id="rId11"/>
    <sheet name="WaterBalance" sheetId="4" r:id="rId12"/>
    <sheet name="Scenarios" sheetId="8" r:id="rId13"/>
    <sheet name="BearLakeAllocation" sheetId="21" r:id="rId14"/>
    <sheet name="Depletions" sheetId="19" r:id="rId15"/>
    <sheet name="Add reports" sheetId="18" r:id="rId16"/>
    <sheet name="Sheet3" sheetId="22" r:id="rId17"/>
    <sheet name="Sheet2" sheetId="16" r:id="rId18"/>
  </sheets>
  <externalReferences>
    <externalReference r:id="rId19"/>
  </externalReferences>
  <definedNames>
    <definedName name="_xlnm._FilterDatabase" localSheetId="9" hidden="1">'BearLake-Data'!$C$2:$C$10078</definedName>
    <definedName name="_xlnm._FilterDatabase" localSheetId="6" hidden="1">#REF!</definedName>
    <definedName name="_xlnm._FilterDatabase" localSheetId="8" hidden="1">'BearLake-EndofWaterYear'!$A$2:$F$2010</definedName>
    <definedName name="_xlnm._FilterDatabase" localSheetId="7" hidden="1">Culter_ElevationStorage!$A$1:$A$1104</definedName>
    <definedName name="_xlnm._FilterDatabase" localSheetId="11" hidden="1">WaterBalance!$A$121:$C$121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3" l="1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F23" i="23"/>
  <c r="E23" i="23"/>
  <c r="E21" i="23"/>
  <c r="Q21" i="23"/>
  <c r="R21" i="23"/>
  <c r="S21" i="23"/>
  <c r="T21" i="23"/>
  <c r="L21" i="23"/>
  <c r="M21" i="23"/>
  <c r="N21" i="23"/>
  <c r="O21" i="23"/>
  <c r="P21" i="23"/>
  <c r="F21" i="23"/>
  <c r="G21" i="23"/>
  <c r="H21" i="23"/>
  <c r="I21" i="23"/>
  <c r="J21" i="23"/>
  <c r="K21" i="23"/>
  <c r="E25" i="23"/>
  <c r="C20" i="6"/>
  <c r="E17" i="23"/>
  <c r="F17" i="23"/>
  <c r="G17" i="23"/>
  <c r="H17" i="23"/>
  <c r="I17" i="23"/>
  <c r="J17" i="23"/>
  <c r="K17" i="23"/>
  <c r="L17" i="23"/>
  <c r="E15" i="23"/>
  <c r="E9" i="23"/>
  <c r="R15" i="23"/>
  <c r="S15" i="23"/>
  <c r="T15" i="23"/>
  <c r="M15" i="23"/>
  <c r="N15" i="23"/>
  <c r="O15" i="23"/>
  <c r="P15" i="23"/>
  <c r="Q15" i="23"/>
  <c r="F15" i="23"/>
  <c r="G15" i="23"/>
  <c r="H15" i="23"/>
  <c r="I15" i="23"/>
  <c r="J15" i="23"/>
  <c r="K15" i="23"/>
  <c r="L15" i="23"/>
  <c r="E7" i="23"/>
  <c r="U14" i="23" l="1"/>
  <c r="U12" i="23"/>
  <c r="U16" i="23"/>
  <c r="U17" i="23"/>
  <c r="U18" i="23"/>
  <c r="U19" i="23"/>
  <c r="U13" i="23"/>
  <c r="F7" i="23"/>
  <c r="G9" i="23"/>
  <c r="C13" i="6"/>
  <c r="C58" i="23"/>
  <c r="G1" i="23"/>
  <c r="F9" i="23"/>
  <c r="H9" i="23"/>
  <c r="I9" i="23"/>
  <c r="J9" i="23"/>
  <c r="K9" i="23"/>
  <c r="L9" i="23"/>
  <c r="M9" i="23"/>
  <c r="G7" i="23"/>
  <c r="H7" i="23"/>
  <c r="I7" i="23"/>
  <c r="J7" i="23"/>
  <c r="K7" i="23"/>
  <c r="L7" i="23"/>
  <c r="M7" i="23"/>
  <c r="N7" i="23"/>
  <c r="O7" i="23"/>
  <c r="P7" i="23"/>
  <c r="F54" i="23"/>
  <c r="E54" i="23"/>
  <c r="N9" i="23"/>
  <c r="O9" i="23"/>
  <c r="P9" i="23"/>
  <c r="Q9" i="23"/>
  <c r="R9" i="23"/>
  <c r="S9" i="23"/>
  <c r="T9" i="23"/>
  <c r="Q7" i="23"/>
  <c r="R7" i="23"/>
  <c r="S7" i="23"/>
  <c r="T7" i="23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3" i="26"/>
  <c r="E20" i="6"/>
  <c r="E21" i="6" s="1"/>
  <c r="F20" i="6"/>
  <c r="F21" i="6" s="1"/>
  <c r="D20" i="6"/>
  <c r="D21" i="6" s="1"/>
  <c r="E22" i="6" l="1"/>
  <c r="F22" i="6"/>
  <c r="C21" i="6"/>
  <c r="C22" i="6" s="1"/>
  <c r="D22" i="6"/>
  <c r="B42" i="6"/>
  <c r="B43" i="6"/>
  <c r="B41" i="6"/>
  <c r="B40" i="6"/>
  <c r="P54" i="23"/>
  <c r="Q54" i="23"/>
  <c r="R54" i="23"/>
  <c r="M54" i="23"/>
  <c r="N54" i="23"/>
  <c r="O54" i="23"/>
  <c r="J54" i="23"/>
  <c r="K54" i="23"/>
  <c r="L54" i="23"/>
  <c r="G54" i="23"/>
  <c r="H54" i="23"/>
  <c r="I54" i="23"/>
  <c r="C1751" i="26" l="1"/>
  <c r="C1750" i="26"/>
  <c r="C1749" i="26"/>
  <c r="C1748" i="26"/>
  <c r="C1747" i="26"/>
  <c r="C1746" i="26"/>
  <c r="C1745" i="26"/>
  <c r="C1744" i="26"/>
  <c r="C1743" i="26"/>
  <c r="C1742" i="26"/>
  <c r="C1741" i="26"/>
  <c r="C1740" i="26"/>
  <c r="C1739" i="26"/>
  <c r="C1738" i="26"/>
  <c r="C1737" i="26"/>
  <c r="C1736" i="26"/>
  <c r="C1735" i="26"/>
  <c r="C1734" i="26"/>
  <c r="C1733" i="26"/>
  <c r="C1732" i="26"/>
  <c r="C1731" i="26"/>
  <c r="C1730" i="26"/>
  <c r="C1729" i="26"/>
  <c r="C1728" i="26"/>
  <c r="C1727" i="26"/>
  <c r="C1726" i="26"/>
  <c r="C1725" i="26"/>
  <c r="C1724" i="26"/>
  <c r="C1723" i="26"/>
  <c r="C1722" i="26"/>
  <c r="C1721" i="26"/>
  <c r="C1385" i="26"/>
  <c r="C1384" i="26"/>
  <c r="C1383" i="26"/>
  <c r="C1382" i="26"/>
  <c r="C1381" i="26"/>
  <c r="C1380" i="26"/>
  <c r="C1379" i="26"/>
  <c r="C1378" i="26"/>
  <c r="C1377" i="26"/>
  <c r="C1376" i="26"/>
  <c r="C1375" i="26"/>
  <c r="C1374" i="26"/>
  <c r="C1373" i="26"/>
  <c r="C1372" i="26"/>
  <c r="C1371" i="26"/>
  <c r="C1370" i="26"/>
  <c r="C1369" i="26"/>
  <c r="C1368" i="26"/>
  <c r="C1367" i="26"/>
  <c r="C1366" i="26"/>
  <c r="C1365" i="26"/>
  <c r="C1364" i="26"/>
  <c r="C1363" i="26"/>
  <c r="C1362" i="26"/>
  <c r="C1361" i="26"/>
  <c r="C1360" i="26"/>
  <c r="C1359" i="26"/>
  <c r="C1358" i="26"/>
  <c r="C1357" i="26"/>
  <c r="C1356" i="26"/>
  <c r="C1355" i="26"/>
  <c r="C1020" i="26"/>
  <c r="C1019" i="26"/>
  <c r="C1018" i="26"/>
  <c r="C1017" i="26"/>
  <c r="C1016" i="26"/>
  <c r="C1015" i="26"/>
  <c r="C1014" i="26"/>
  <c r="C1013" i="26"/>
  <c r="C1012" i="26"/>
  <c r="C1011" i="26"/>
  <c r="C1010" i="26"/>
  <c r="C1009" i="26"/>
  <c r="C1008" i="26"/>
  <c r="C1007" i="26"/>
  <c r="C1006" i="26"/>
  <c r="C1005" i="26"/>
  <c r="C1004" i="26"/>
  <c r="C1003" i="26"/>
  <c r="C1002" i="26"/>
  <c r="C1001" i="26"/>
  <c r="C1000" i="26"/>
  <c r="C999" i="26"/>
  <c r="C998" i="26"/>
  <c r="C997" i="26"/>
  <c r="C996" i="26"/>
  <c r="C995" i="26"/>
  <c r="C994" i="26"/>
  <c r="C993" i="26"/>
  <c r="C992" i="26"/>
  <c r="C991" i="26"/>
  <c r="C990" i="26"/>
  <c r="C655" i="26"/>
  <c r="C654" i="26"/>
  <c r="C653" i="26"/>
  <c r="C652" i="26"/>
  <c r="C651" i="26"/>
  <c r="C650" i="26"/>
  <c r="C649" i="26"/>
  <c r="C648" i="26"/>
  <c r="C647" i="26"/>
  <c r="C646" i="26"/>
  <c r="C645" i="26"/>
  <c r="C644" i="26"/>
  <c r="C643" i="26"/>
  <c r="C642" i="26"/>
  <c r="C641" i="26"/>
  <c r="C640" i="26"/>
  <c r="C639" i="26"/>
  <c r="C638" i="26"/>
  <c r="C637" i="26"/>
  <c r="C636" i="26"/>
  <c r="C635" i="26"/>
  <c r="C634" i="26"/>
  <c r="C633" i="26"/>
  <c r="C632" i="26"/>
  <c r="C631" i="26"/>
  <c r="C630" i="26"/>
  <c r="C629" i="26"/>
  <c r="C628" i="26"/>
  <c r="C627" i="26"/>
  <c r="C626" i="26"/>
  <c r="C625" i="26"/>
  <c r="C290" i="26"/>
  <c r="C289" i="26"/>
  <c r="C288" i="26"/>
  <c r="C287" i="26"/>
  <c r="C286" i="26"/>
  <c r="C285" i="26"/>
  <c r="C284" i="26"/>
  <c r="C283" i="26"/>
  <c r="C282" i="26"/>
  <c r="C281" i="26"/>
  <c r="C280" i="26"/>
  <c r="C279" i="26"/>
  <c r="C278" i="26"/>
  <c r="C277" i="26"/>
  <c r="C276" i="26"/>
  <c r="C275" i="26"/>
  <c r="C274" i="26"/>
  <c r="C273" i="26"/>
  <c r="C272" i="26"/>
  <c r="C271" i="26"/>
  <c r="C270" i="26"/>
  <c r="C269" i="26"/>
  <c r="C268" i="26"/>
  <c r="C267" i="26"/>
  <c r="C266" i="26"/>
  <c r="C265" i="26"/>
  <c r="C264" i="26"/>
  <c r="C263" i="26"/>
  <c r="C262" i="26"/>
  <c r="C261" i="26"/>
  <c r="C260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B642" i="26"/>
  <c r="B643" i="26"/>
  <c r="B644" i="26"/>
  <c r="B645" i="26"/>
  <c r="B646" i="26"/>
  <c r="B647" i="26"/>
  <c r="B648" i="26"/>
  <c r="B649" i="26"/>
  <c r="B650" i="26"/>
  <c r="B651" i="26"/>
  <c r="B652" i="26"/>
  <c r="B653" i="26"/>
  <c r="B654" i="26"/>
  <c r="B655" i="26"/>
  <c r="B656" i="26"/>
  <c r="B657" i="26"/>
  <c r="B658" i="26"/>
  <c r="B659" i="26"/>
  <c r="B660" i="26"/>
  <c r="B661" i="26"/>
  <c r="B662" i="26"/>
  <c r="B663" i="26"/>
  <c r="B664" i="26"/>
  <c r="B665" i="26"/>
  <c r="B666" i="26"/>
  <c r="B667" i="26"/>
  <c r="B668" i="26"/>
  <c r="B669" i="26"/>
  <c r="B670" i="26"/>
  <c r="B671" i="26"/>
  <c r="B672" i="26"/>
  <c r="B673" i="26"/>
  <c r="B674" i="26"/>
  <c r="B675" i="26"/>
  <c r="B676" i="26"/>
  <c r="B677" i="26"/>
  <c r="B678" i="26"/>
  <c r="B679" i="26"/>
  <c r="B680" i="26"/>
  <c r="B681" i="26"/>
  <c r="B682" i="26"/>
  <c r="B683" i="26"/>
  <c r="B684" i="26"/>
  <c r="B685" i="26"/>
  <c r="B686" i="26"/>
  <c r="B687" i="26"/>
  <c r="B688" i="26"/>
  <c r="B689" i="26"/>
  <c r="B690" i="26"/>
  <c r="B691" i="26"/>
  <c r="B692" i="26"/>
  <c r="B693" i="26"/>
  <c r="B694" i="26"/>
  <c r="B695" i="26"/>
  <c r="B696" i="26"/>
  <c r="B697" i="26"/>
  <c r="B698" i="26"/>
  <c r="B699" i="26"/>
  <c r="B700" i="26"/>
  <c r="B701" i="26"/>
  <c r="B702" i="26"/>
  <c r="B703" i="26"/>
  <c r="B704" i="26"/>
  <c r="B705" i="26"/>
  <c r="B706" i="26"/>
  <c r="B707" i="26"/>
  <c r="B708" i="26"/>
  <c r="B709" i="26"/>
  <c r="B710" i="26"/>
  <c r="B711" i="26"/>
  <c r="B712" i="26"/>
  <c r="B713" i="26"/>
  <c r="B714" i="26"/>
  <c r="B715" i="26"/>
  <c r="B716" i="26"/>
  <c r="B717" i="26"/>
  <c r="B718" i="26"/>
  <c r="B719" i="26"/>
  <c r="B720" i="26"/>
  <c r="B721" i="26"/>
  <c r="B722" i="26"/>
  <c r="B723" i="26"/>
  <c r="B724" i="26"/>
  <c r="B725" i="26"/>
  <c r="B726" i="26"/>
  <c r="B727" i="26"/>
  <c r="B728" i="26"/>
  <c r="B729" i="26"/>
  <c r="B730" i="26"/>
  <c r="B731" i="26"/>
  <c r="B732" i="26"/>
  <c r="B733" i="26"/>
  <c r="B734" i="26"/>
  <c r="B735" i="26"/>
  <c r="B736" i="26"/>
  <c r="B737" i="26"/>
  <c r="B738" i="26"/>
  <c r="B739" i="26"/>
  <c r="B740" i="26"/>
  <c r="B741" i="26"/>
  <c r="B742" i="26"/>
  <c r="B743" i="26"/>
  <c r="B744" i="26"/>
  <c r="B745" i="26"/>
  <c r="B746" i="26"/>
  <c r="B747" i="26"/>
  <c r="B748" i="26"/>
  <c r="B749" i="26"/>
  <c r="B750" i="26"/>
  <c r="B751" i="26"/>
  <c r="B752" i="26"/>
  <c r="B753" i="26"/>
  <c r="B754" i="26"/>
  <c r="B755" i="26"/>
  <c r="B756" i="26"/>
  <c r="B757" i="26"/>
  <c r="B758" i="26"/>
  <c r="B759" i="26"/>
  <c r="B760" i="26"/>
  <c r="B761" i="26"/>
  <c r="B762" i="26"/>
  <c r="B763" i="26"/>
  <c r="B764" i="26"/>
  <c r="B765" i="26"/>
  <c r="B766" i="26"/>
  <c r="B767" i="26"/>
  <c r="B768" i="26"/>
  <c r="B769" i="26"/>
  <c r="B770" i="26"/>
  <c r="B771" i="26"/>
  <c r="B772" i="26"/>
  <c r="B773" i="26"/>
  <c r="B774" i="26"/>
  <c r="B775" i="26"/>
  <c r="B776" i="26"/>
  <c r="B777" i="26"/>
  <c r="B778" i="26"/>
  <c r="B779" i="26"/>
  <c r="B780" i="26"/>
  <c r="B781" i="26"/>
  <c r="B782" i="26"/>
  <c r="B783" i="26"/>
  <c r="B784" i="26"/>
  <c r="B785" i="26"/>
  <c r="B786" i="26"/>
  <c r="B787" i="26"/>
  <c r="B788" i="26"/>
  <c r="B789" i="26"/>
  <c r="B790" i="26"/>
  <c r="B791" i="26"/>
  <c r="B792" i="26"/>
  <c r="B793" i="26"/>
  <c r="B794" i="26"/>
  <c r="B795" i="26"/>
  <c r="B796" i="26"/>
  <c r="B797" i="26"/>
  <c r="B798" i="26"/>
  <c r="B799" i="26"/>
  <c r="B800" i="26"/>
  <c r="B801" i="26"/>
  <c r="B802" i="26"/>
  <c r="B803" i="26"/>
  <c r="B804" i="26"/>
  <c r="B805" i="26"/>
  <c r="B806" i="26"/>
  <c r="B807" i="26"/>
  <c r="B808" i="26"/>
  <c r="B809" i="26"/>
  <c r="B810" i="26"/>
  <c r="B811" i="26"/>
  <c r="B812" i="26"/>
  <c r="B813" i="26"/>
  <c r="B814" i="26"/>
  <c r="B815" i="26"/>
  <c r="B816" i="26"/>
  <c r="B817" i="26"/>
  <c r="B818" i="26"/>
  <c r="B819" i="26"/>
  <c r="B820" i="26"/>
  <c r="B821" i="26"/>
  <c r="B822" i="26"/>
  <c r="B823" i="26"/>
  <c r="B824" i="26"/>
  <c r="B825" i="26"/>
  <c r="B826" i="26"/>
  <c r="B827" i="26"/>
  <c r="B828" i="26"/>
  <c r="B829" i="26"/>
  <c r="B830" i="26"/>
  <c r="B831" i="26"/>
  <c r="B832" i="26"/>
  <c r="B833" i="26"/>
  <c r="B834" i="26"/>
  <c r="B835" i="26"/>
  <c r="B836" i="26"/>
  <c r="B837" i="26"/>
  <c r="B838" i="26"/>
  <c r="B839" i="26"/>
  <c r="B840" i="26"/>
  <c r="B841" i="26"/>
  <c r="B842" i="26"/>
  <c r="B843" i="26"/>
  <c r="B844" i="26"/>
  <c r="B845" i="26"/>
  <c r="B846" i="26"/>
  <c r="B847" i="26"/>
  <c r="B848" i="26"/>
  <c r="B849" i="26"/>
  <c r="B850" i="26"/>
  <c r="B851" i="26"/>
  <c r="B852" i="26"/>
  <c r="B853" i="26"/>
  <c r="B854" i="26"/>
  <c r="B855" i="26"/>
  <c r="B856" i="26"/>
  <c r="B857" i="26"/>
  <c r="B858" i="26"/>
  <c r="B859" i="26"/>
  <c r="B860" i="26"/>
  <c r="B861" i="26"/>
  <c r="B862" i="26"/>
  <c r="B863" i="26"/>
  <c r="B864" i="26"/>
  <c r="B865" i="26"/>
  <c r="B866" i="26"/>
  <c r="B867" i="26"/>
  <c r="B868" i="26"/>
  <c r="B869" i="26"/>
  <c r="B870" i="26"/>
  <c r="B871" i="26"/>
  <c r="B872" i="26"/>
  <c r="B873" i="26"/>
  <c r="B874" i="26"/>
  <c r="B875" i="26"/>
  <c r="B876" i="26"/>
  <c r="B877" i="26"/>
  <c r="B878" i="26"/>
  <c r="B879" i="26"/>
  <c r="B880" i="26"/>
  <c r="B881" i="26"/>
  <c r="B882" i="26"/>
  <c r="B883" i="26"/>
  <c r="B884" i="26"/>
  <c r="B885" i="26"/>
  <c r="B886" i="26"/>
  <c r="B887" i="26"/>
  <c r="B888" i="26"/>
  <c r="B889" i="26"/>
  <c r="B890" i="26"/>
  <c r="B891" i="26"/>
  <c r="B892" i="26"/>
  <c r="B893" i="26"/>
  <c r="B894" i="26"/>
  <c r="B895" i="26"/>
  <c r="B896" i="26"/>
  <c r="B897" i="26"/>
  <c r="B898" i="26"/>
  <c r="B899" i="26"/>
  <c r="B900" i="26"/>
  <c r="B901" i="26"/>
  <c r="B902" i="26"/>
  <c r="B903" i="26"/>
  <c r="B904" i="26"/>
  <c r="B905" i="26"/>
  <c r="B906" i="26"/>
  <c r="B907" i="26"/>
  <c r="B908" i="26"/>
  <c r="B909" i="26"/>
  <c r="B910" i="26"/>
  <c r="B911" i="26"/>
  <c r="B912" i="26"/>
  <c r="B913" i="26"/>
  <c r="B914" i="26"/>
  <c r="B915" i="26"/>
  <c r="B916" i="26"/>
  <c r="B917" i="26"/>
  <c r="B918" i="26"/>
  <c r="B919" i="26"/>
  <c r="B920" i="26"/>
  <c r="B921" i="26"/>
  <c r="B922" i="26"/>
  <c r="B923" i="26"/>
  <c r="B924" i="26"/>
  <c r="B925" i="26"/>
  <c r="B926" i="26"/>
  <c r="B927" i="26"/>
  <c r="B928" i="26"/>
  <c r="B929" i="26"/>
  <c r="B930" i="26"/>
  <c r="B931" i="26"/>
  <c r="B932" i="26"/>
  <c r="B933" i="26"/>
  <c r="B934" i="26"/>
  <c r="B935" i="26"/>
  <c r="B936" i="26"/>
  <c r="B937" i="26"/>
  <c r="B938" i="26"/>
  <c r="B939" i="26"/>
  <c r="B940" i="26"/>
  <c r="B941" i="26"/>
  <c r="B942" i="26"/>
  <c r="B943" i="26"/>
  <c r="B944" i="26"/>
  <c r="B945" i="26"/>
  <c r="B946" i="26"/>
  <c r="B947" i="26"/>
  <c r="B948" i="26"/>
  <c r="B949" i="26"/>
  <c r="B950" i="26"/>
  <c r="B951" i="26"/>
  <c r="B952" i="26"/>
  <c r="B953" i="26"/>
  <c r="B954" i="26"/>
  <c r="B955" i="26"/>
  <c r="B956" i="26"/>
  <c r="B957" i="26"/>
  <c r="B958" i="26"/>
  <c r="B959" i="26"/>
  <c r="B960" i="26"/>
  <c r="B961" i="26"/>
  <c r="B962" i="26"/>
  <c r="B963" i="26"/>
  <c r="B964" i="26"/>
  <c r="B965" i="26"/>
  <c r="B966" i="26"/>
  <c r="B967" i="26"/>
  <c r="B968" i="26"/>
  <c r="B969" i="26"/>
  <c r="B970" i="26"/>
  <c r="B971" i="26"/>
  <c r="B972" i="26"/>
  <c r="B973" i="26"/>
  <c r="B974" i="26"/>
  <c r="B975" i="26"/>
  <c r="B976" i="26"/>
  <c r="B977" i="26"/>
  <c r="B978" i="26"/>
  <c r="B979" i="26"/>
  <c r="B980" i="26"/>
  <c r="B981" i="26"/>
  <c r="B982" i="26"/>
  <c r="B983" i="26"/>
  <c r="B984" i="26"/>
  <c r="B985" i="26"/>
  <c r="B986" i="26"/>
  <c r="B987" i="26"/>
  <c r="B988" i="26"/>
  <c r="B989" i="26"/>
  <c r="B990" i="26"/>
  <c r="B991" i="26"/>
  <c r="B992" i="26"/>
  <c r="B993" i="26"/>
  <c r="B994" i="26"/>
  <c r="B995" i="26"/>
  <c r="B996" i="26"/>
  <c r="B997" i="26"/>
  <c r="B998" i="26"/>
  <c r="B999" i="26"/>
  <c r="B1000" i="26"/>
  <c r="B1001" i="26"/>
  <c r="B1002" i="26"/>
  <c r="B1003" i="26"/>
  <c r="B1004" i="26"/>
  <c r="B1005" i="26"/>
  <c r="B1006" i="26"/>
  <c r="B1007" i="26"/>
  <c r="B1008" i="26"/>
  <c r="B1009" i="26"/>
  <c r="B1010" i="26"/>
  <c r="B1011" i="26"/>
  <c r="B1012" i="26"/>
  <c r="B1013" i="26"/>
  <c r="B1014" i="26"/>
  <c r="B1015" i="26"/>
  <c r="B1016" i="26"/>
  <c r="B1017" i="26"/>
  <c r="B1018" i="26"/>
  <c r="B1019" i="26"/>
  <c r="B1020" i="26"/>
  <c r="B1021" i="26"/>
  <c r="B1022" i="26"/>
  <c r="B1023" i="26"/>
  <c r="B1024" i="26"/>
  <c r="B1025" i="26"/>
  <c r="B1026" i="26"/>
  <c r="B1027" i="26"/>
  <c r="B1028" i="26"/>
  <c r="B1029" i="26"/>
  <c r="B1030" i="26"/>
  <c r="B1031" i="26"/>
  <c r="B1032" i="26"/>
  <c r="B1033" i="26"/>
  <c r="B1034" i="26"/>
  <c r="B1035" i="26"/>
  <c r="B1036" i="26"/>
  <c r="B1037" i="26"/>
  <c r="B1038" i="26"/>
  <c r="B1039" i="26"/>
  <c r="B1040" i="26"/>
  <c r="B1041" i="26"/>
  <c r="B1042" i="26"/>
  <c r="B1043" i="26"/>
  <c r="B1044" i="26"/>
  <c r="B1045" i="26"/>
  <c r="B1046" i="26"/>
  <c r="B1047" i="26"/>
  <c r="B1048" i="26"/>
  <c r="B1049" i="26"/>
  <c r="B1050" i="26"/>
  <c r="B1051" i="26"/>
  <c r="B1052" i="26"/>
  <c r="B1053" i="26"/>
  <c r="B1054" i="26"/>
  <c r="B1055" i="26"/>
  <c r="B1056" i="26"/>
  <c r="B1057" i="26"/>
  <c r="B1058" i="26"/>
  <c r="B1059" i="26"/>
  <c r="B1060" i="26"/>
  <c r="B1061" i="26"/>
  <c r="B1062" i="26"/>
  <c r="B1063" i="26"/>
  <c r="B1064" i="26"/>
  <c r="B1065" i="26"/>
  <c r="B1066" i="26"/>
  <c r="B1067" i="26"/>
  <c r="B1068" i="26"/>
  <c r="B1069" i="26"/>
  <c r="B1070" i="26"/>
  <c r="B1071" i="26"/>
  <c r="B1072" i="26"/>
  <c r="B1073" i="26"/>
  <c r="B1074" i="26"/>
  <c r="B1075" i="26"/>
  <c r="B1076" i="26"/>
  <c r="B1077" i="26"/>
  <c r="B1078" i="26"/>
  <c r="B1079" i="26"/>
  <c r="B1080" i="26"/>
  <c r="B1081" i="26"/>
  <c r="B1082" i="26"/>
  <c r="B1083" i="26"/>
  <c r="B1084" i="26"/>
  <c r="B1085" i="26"/>
  <c r="B1086" i="26"/>
  <c r="B1087" i="26"/>
  <c r="B1088" i="26"/>
  <c r="B1089" i="26"/>
  <c r="B1090" i="26"/>
  <c r="B1091" i="26"/>
  <c r="B1092" i="26"/>
  <c r="B1093" i="26"/>
  <c r="B1094" i="26"/>
  <c r="B1095" i="26"/>
  <c r="B1096" i="26"/>
  <c r="B1097" i="26"/>
  <c r="B1098" i="26"/>
  <c r="B1099" i="26"/>
  <c r="B1100" i="26"/>
  <c r="B1101" i="26"/>
  <c r="B1102" i="26"/>
  <c r="B1103" i="26"/>
  <c r="B1104" i="26"/>
  <c r="B1105" i="26"/>
  <c r="B1106" i="26"/>
  <c r="B1107" i="26"/>
  <c r="B1108" i="26"/>
  <c r="B1109" i="26"/>
  <c r="B1110" i="26"/>
  <c r="B1111" i="26"/>
  <c r="B1112" i="26"/>
  <c r="B1113" i="26"/>
  <c r="B1114" i="26"/>
  <c r="B1115" i="26"/>
  <c r="B1116" i="26"/>
  <c r="B1117" i="26"/>
  <c r="B1118" i="26"/>
  <c r="B1119" i="26"/>
  <c r="B1120" i="26"/>
  <c r="B1121" i="26"/>
  <c r="B1122" i="26"/>
  <c r="B1123" i="26"/>
  <c r="B1124" i="26"/>
  <c r="B1125" i="26"/>
  <c r="B1126" i="26"/>
  <c r="B1127" i="26"/>
  <c r="B1128" i="26"/>
  <c r="B1129" i="26"/>
  <c r="B1130" i="26"/>
  <c r="B1131" i="26"/>
  <c r="B1132" i="26"/>
  <c r="B1133" i="26"/>
  <c r="B1134" i="26"/>
  <c r="B1135" i="26"/>
  <c r="B1136" i="26"/>
  <c r="B1137" i="26"/>
  <c r="B1138" i="26"/>
  <c r="B1139" i="26"/>
  <c r="B1140" i="26"/>
  <c r="B1141" i="26"/>
  <c r="B1142" i="26"/>
  <c r="B1143" i="26"/>
  <c r="B1144" i="26"/>
  <c r="B1145" i="26"/>
  <c r="B1146" i="26"/>
  <c r="B1147" i="26"/>
  <c r="B1148" i="26"/>
  <c r="B1149" i="26"/>
  <c r="B1150" i="26"/>
  <c r="B1151" i="26"/>
  <c r="B1152" i="26"/>
  <c r="B1153" i="26"/>
  <c r="B1154" i="26"/>
  <c r="B1155" i="26"/>
  <c r="B1156" i="26"/>
  <c r="B1157" i="26"/>
  <c r="B1158" i="26"/>
  <c r="B1159" i="26"/>
  <c r="B1160" i="26"/>
  <c r="B1161" i="26"/>
  <c r="B1162" i="26"/>
  <c r="B1163" i="26"/>
  <c r="B1164" i="26"/>
  <c r="B1165" i="26"/>
  <c r="B1166" i="26"/>
  <c r="B1167" i="26"/>
  <c r="B1168" i="26"/>
  <c r="B1169" i="26"/>
  <c r="B1170" i="26"/>
  <c r="B1171" i="26"/>
  <c r="B1172" i="26"/>
  <c r="B1173" i="26"/>
  <c r="B1174" i="26"/>
  <c r="B1175" i="26"/>
  <c r="B1176" i="26"/>
  <c r="B1177" i="26"/>
  <c r="B1178" i="26"/>
  <c r="B1179" i="26"/>
  <c r="B1180" i="26"/>
  <c r="B1181" i="26"/>
  <c r="B1182" i="26"/>
  <c r="B1183" i="26"/>
  <c r="B1184" i="26"/>
  <c r="B1185" i="26"/>
  <c r="B1186" i="26"/>
  <c r="B1187" i="26"/>
  <c r="B1188" i="26"/>
  <c r="B1189" i="26"/>
  <c r="B1190" i="26"/>
  <c r="B1191" i="26"/>
  <c r="B1192" i="26"/>
  <c r="B1193" i="26"/>
  <c r="B1194" i="26"/>
  <c r="B1195" i="26"/>
  <c r="B1196" i="26"/>
  <c r="B1197" i="26"/>
  <c r="B1198" i="26"/>
  <c r="B1199" i="26"/>
  <c r="B1200" i="26"/>
  <c r="B1201" i="26"/>
  <c r="B1202" i="26"/>
  <c r="B1203" i="26"/>
  <c r="B1204" i="26"/>
  <c r="B1205" i="26"/>
  <c r="B1206" i="26"/>
  <c r="B1207" i="26"/>
  <c r="B1208" i="26"/>
  <c r="B1209" i="26"/>
  <c r="B1210" i="26"/>
  <c r="B1211" i="26"/>
  <c r="B1212" i="26"/>
  <c r="B1213" i="26"/>
  <c r="B1214" i="26"/>
  <c r="B1215" i="26"/>
  <c r="B1216" i="26"/>
  <c r="B1217" i="26"/>
  <c r="B1218" i="26"/>
  <c r="B1219" i="26"/>
  <c r="B1220" i="26"/>
  <c r="B1221" i="26"/>
  <c r="B1222" i="26"/>
  <c r="B1223" i="26"/>
  <c r="B1224" i="26"/>
  <c r="B1225" i="26"/>
  <c r="B1226" i="26"/>
  <c r="B1227" i="26"/>
  <c r="B1228" i="26"/>
  <c r="B1229" i="26"/>
  <c r="B1230" i="26"/>
  <c r="B1231" i="26"/>
  <c r="B1232" i="26"/>
  <c r="B1233" i="26"/>
  <c r="B1234" i="26"/>
  <c r="B1235" i="26"/>
  <c r="B1236" i="26"/>
  <c r="B1237" i="26"/>
  <c r="B1238" i="26"/>
  <c r="B1239" i="26"/>
  <c r="B1240" i="26"/>
  <c r="B1241" i="26"/>
  <c r="B1242" i="26"/>
  <c r="B1243" i="26"/>
  <c r="B1244" i="26"/>
  <c r="B1245" i="26"/>
  <c r="B1246" i="26"/>
  <c r="B1247" i="26"/>
  <c r="B1248" i="26"/>
  <c r="B1249" i="26"/>
  <c r="B1250" i="26"/>
  <c r="B1251" i="26"/>
  <c r="B1252" i="26"/>
  <c r="B1253" i="26"/>
  <c r="B1254" i="26"/>
  <c r="B1255" i="26"/>
  <c r="B1256" i="26"/>
  <c r="B1257" i="26"/>
  <c r="B1258" i="26"/>
  <c r="B1259" i="26"/>
  <c r="B1260" i="26"/>
  <c r="B1261" i="26"/>
  <c r="B1262" i="26"/>
  <c r="B1263" i="26"/>
  <c r="B1264" i="26"/>
  <c r="B1265" i="26"/>
  <c r="B1266" i="26"/>
  <c r="B1267" i="26"/>
  <c r="B1268" i="26"/>
  <c r="B1269" i="26"/>
  <c r="B1270" i="26"/>
  <c r="B1271" i="26"/>
  <c r="B1272" i="26"/>
  <c r="B1273" i="26"/>
  <c r="B1274" i="26"/>
  <c r="B1275" i="26"/>
  <c r="B1276" i="26"/>
  <c r="B1277" i="26"/>
  <c r="B1278" i="26"/>
  <c r="B1279" i="26"/>
  <c r="B1280" i="26"/>
  <c r="B1281" i="26"/>
  <c r="B1282" i="26"/>
  <c r="B1283" i="26"/>
  <c r="B1284" i="26"/>
  <c r="B1285" i="26"/>
  <c r="B1286" i="26"/>
  <c r="B1287" i="26"/>
  <c r="B1288" i="26"/>
  <c r="B1289" i="26"/>
  <c r="B1290" i="26"/>
  <c r="B1291" i="26"/>
  <c r="B1292" i="26"/>
  <c r="B1293" i="26"/>
  <c r="B1294" i="26"/>
  <c r="B1295" i="26"/>
  <c r="B1296" i="26"/>
  <c r="B1297" i="26"/>
  <c r="B1298" i="26"/>
  <c r="B1299" i="26"/>
  <c r="B1300" i="26"/>
  <c r="B1301" i="26"/>
  <c r="B1302" i="26"/>
  <c r="B1303" i="26"/>
  <c r="B1304" i="26"/>
  <c r="B1305" i="26"/>
  <c r="B1306" i="26"/>
  <c r="B1307" i="26"/>
  <c r="B1308" i="26"/>
  <c r="B1309" i="26"/>
  <c r="B1310" i="26"/>
  <c r="B1311" i="26"/>
  <c r="B1312" i="26"/>
  <c r="B1313" i="26"/>
  <c r="B1314" i="26"/>
  <c r="B1315" i="26"/>
  <c r="B1316" i="26"/>
  <c r="B1317" i="26"/>
  <c r="B1318" i="26"/>
  <c r="B1319" i="26"/>
  <c r="B1320" i="26"/>
  <c r="B1321" i="26"/>
  <c r="B1322" i="26"/>
  <c r="B1323" i="26"/>
  <c r="B1324" i="26"/>
  <c r="B1325" i="26"/>
  <c r="B1326" i="26"/>
  <c r="B1327" i="26"/>
  <c r="B1328" i="26"/>
  <c r="B1329" i="26"/>
  <c r="B1330" i="26"/>
  <c r="B1331" i="26"/>
  <c r="B1332" i="26"/>
  <c r="B1333" i="26"/>
  <c r="B1334" i="26"/>
  <c r="B1335" i="26"/>
  <c r="B1336" i="26"/>
  <c r="B1337" i="26"/>
  <c r="B1338" i="26"/>
  <c r="B1339" i="26"/>
  <c r="B1340" i="26"/>
  <c r="B1341" i="26"/>
  <c r="B1342" i="26"/>
  <c r="B1343" i="26"/>
  <c r="B1344" i="26"/>
  <c r="B1345" i="26"/>
  <c r="B1346" i="26"/>
  <c r="B1347" i="26"/>
  <c r="B1348" i="26"/>
  <c r="B1349" i="26"/>
  <c r="B1350" i="26"/>
  <c r="B1351" i="26"/>
  <c r="B1352" i="26"/>
  <c r="B1353" i="26"/>
  <c r="B1354" i="26"/>
  <c r="B1355" i="26"/>
  <c r="B1356" i="26"/>
  <c r="B1357" i="26"/>
  <c r="B1358" i="26"/>
  <c r="B1359" i="26"/>
  <c r="B1360" i="26"/>
  <c r="B1361" i="26"/>
  <c r="B1362" i="26"/>
  <c r="B1363" i="26"/>
  <c r="B1364" i="26"/>
  <c r="B1365" i="26"/>
  <c r="B1366" i="26"/>
  <c r="B1367" i="26"/>
  <c r="B1368" i="26"/>
  <c r="B1369" i="26"/>
  <c r="B1370" i="26"/>
  <c r="B1371" i="26"/>
  <c r="B1372" i="26"/>
  <c r="B1373" i="26"/>
  <c r="B1374" i="26"/>
  <c r="B1375" i="26"/>
  <c r="B1376" i="26"/>
  <c r="B1377" i="26"/>
  <c r="B1378" i="26"/>
  <c r="B1379" i="26"/>
  <c r="B1380" i="26"/>
  <c r="B1381" i="26"/>
  <c r="B1382" i="26"/>
  <c r="B1383" i="26"/>
  <c r="B1384" i="26"/>
  <c r="B1385" i="26"/>
  <c r="B1386" i="26"/>
  <c r="B1387" i="26"/>
  <c r="B1388" i="26"/>
  <c r="B1389" i="26"/>
  <c r="B1390" i="26"/>
  <c r="B1391" i="26"/>
  <c r="B1392" i="26"/>
  <c r="B1393" i="26"/>
  <c r="B1394" i="26"/>
  <c r="B1395" i="26"/>
  <c r="B1396" i="26"/>
  <c r="B1397" i="26"/>
  <c r="B1398" i="26"/>
  <c r="B1399" i="26"/>
  <c r="B1400" i="26"/>
  <c r="B1401" i="26"/>
  <c r="B1402" i="26"/>
  <c r="B1403" i="26"/>
  <c r="B1404" i="26"/>
  <c r="B1405" i="26"/>
  <c r="B1406" i="26"/>
  <c r="B1407" i="26"/>
  <c r="B1408" i="26"/>
  <c r="B1409" i="26"/>
  <c r="B1410" i="26"/>
  <c r="B1411" i="26"/>
  <c r="B1412" i="26"/>
  <c r="B1413" i="26"/>
  <c r="B1414" i="26"/>
  <c r="B1415" i="26"/>
  <c r="B1416" i="26"/>
  <c r="B1417" i="26"/>
  <c r="B1418" i="26"/>
  <c r="B1419" i="26"/>
  <c r="B1420" i="26"/>
  <c r="B1421" i="26"/>
  <c r="B1422" i="26"/>
  <c r="B1423" i="26"/>
  <c r="B1424" i="26"/>
  <c r="B1425" i="26"/>
  <c r="B1426" i="26"/>
  <c r="B1427" i="26"/>
  <c r="B1428" i="26"/>
  <c r="B1429" i="26"/>
  <c r="B1430" i="26"/>
  <c r="B1431" i="26"/>
  <c r="B1432" i="26"/>
  <c r="B1433" i="26"/>
  <c r="B1434" i="26"/>
  <c r="B1435" i="26"/>
  <c r="B1436" i="26"/>
  <c r="B1437" i="26"/>
  <c r="B1438" i="26"/>
  <c r="B1439" i="26"/>
  <c r="B1440" i="26"/>
  <c r="B1441" i="26"/>
  <c r="B1442" i="26"/>
  <c r="B1443" i="26"/>
  <c r="B1444" i="26"/>
  <c r="B1445" i="26"/>
  <c r="B1446" i="26"/>
  <c r="B1447" i="26"/>
  <c r="B1448" i="26"/>
  <c r="B1449" i="26"/>
  <c r="B1450" i="26"/>
  <c r="B1451" i="26"/>
  <c r="B1452" i="26"/>
  <c r="B1453" i="26"/>
  <c r="B1454" i="26"/>
  <c r="B1455" i="26"/>
  <c r="B1456" i="26"/>
  <c r="B1457" i="26"/>
  <c r="B1458" i="26"/>
  <c r="B1459" i="26"/>
  <c r="B1460" i="26"/>
  <c r="B1461" i="26"/>
  <c r="B1462" i="26"/>
  <c r="B1463" i="26"/>
  <c r="B1464" i="26"/>
  <c r="B1465" i="26"/>
  <c r="B1466" i="26"/>
  <c r="B1467" i="26"/>
  <c r="B1468" i="26"/>
  <c r="B1469" i="26"/>
  <c r="B1470" i="26"/>
  <c r="B1471" i="26"/>
  <c r="B1472" i="26"/>
  <c r="B1473" i="26"/>
  <c r="B1474" i="26"/>
  <c r="B1475" i="26"/>
  <c r="B1476" i="26"/>
  <c r="B1477" i="26"/>
  <c r="B1478" i="26"/>
  <c r="B1479" i="26"/>
  <c r="B1480" i="26"/>
  <c r="B1481" i="26"/>
  <c r="B1482" i="26"/>
  <c r="B1483" i="26"/>
  <c r="B1484" i="26"/>
  <c r="B1485" i="26"/>
  <c r="B1486" i="26"/>
  <c r="B1487" i="26"/>
  <c r="B1488" i="26"/>
  <c r="B1489" i="26"/>
  <c r="B1490" i="26"/>
  <c r="B1491" i="26"/>
  <c r="B1492" i="26"/>
  <c r="B1493" i="26"/>
  <c r="B1494" i="26"/>
  <c r="B1495" i="26"/>
  <c r="B1496" i="26"/>
  <c r="B1497" i="26"/>
  <c r="B1498" i="26"/>
  <c r="B1499" i="26"/>
  <c r="B1500" i="26"/>
  <c r="B1501" i="26"/>
  <c r="B1502" i="26"/>
  <c r="B1503" i="26"/>
  <c r="B1504" i="26"/>
  <c r="B1505" i="26"/>
  <c r="B1506" i="26"/>
  <c r="B1507" i="26"/>
  <c r="B1508" i="26"/>
  <c r="B1509" i="26"/>
  <c r="B1510" i="26"/>
  <c r="B1511" i="26"/>
  <c r="B1512" i="26"/>
  <c r="B1513" i="26"/>
  <c r="B1514" i="26"/>
  <c r="B1515" i="26"/>
  <c r="B1516" i="26"/>
  <c r="B1517" i="26"/>
  <c r="B1518" i="26"/>
  <c r="B1519" i="26"/>
  <c r="B1520" i="26"/>
  <c r="B1521" i="26"/>
  <c r="B1522" i="26"/>
  <c r="B1523" i="26"/>
  <c r="B1524" i="26"/>
  <c r="B1525" i="26"/>
  <c r="B1526" i="26"/>
  <c r="B1527" i="26"/>
  <c r="B1528" i="26"/>
  <c r="B1529" i="26"/>
  <c r="B1530" i="26"/>
  <c r="B1531" i="26"/>
  <c r="B1532" i="26"/>
  <c r="B1533" i="26"/>
  <c r="B1534" i="26"/>
  <c r="B1535" i="26"/>
  <c r="B1536" i="26"/>
  <c r="B1537" i="26"/>
  <c r="B1538" i="26"/>
  <c r="B1539" i="26"/>
  <c r="B1540" i="26"/>
  <c r="B1541" i="26"/>
  <c r="B1542" i="26"/>
  <c r="B1543" i="26"/>
  <c r="B1544" i="26"/>
  <c r="B1545" i="26"/>
  <c r="B1546" i="26"/>
  <c r="B1547" i="26"/>
  <c r="B1548" i="26"/>
  <c r="B1549" i="26"/>
  <c r="B1550" i="26"/>
  <c r="B1551" i="26"/>
  <c r="B1552" i="26"/>
  <c r="B1553" i="26"/>
  <c r="B1554" i="26"/>
  <c r="B1555" i="26"/>
  <c r="B1556" i="26"/>
  <c r="B1557" i="26"/>
  <c r="B1558" i="26"/>
  <c r="B1559" i="26"/>
  <c r="B1560" i="26"/>
  <c r="B1561" i="26"/>
  <c r="B1562" i="26"/>
  <c r="B1563" i="26"/>
  <c r="B1564" i="26"/>
  <c r="B1565" i="26"/>
  <c r="B1566" i="26"/>
  <c r="B1567" i="26"/>
  <c r="B1568" i="26"/>
  <c r="B1569" i="26"/>
  <c r="B1570" i="26"/>
  <c r="B1571" i="26"/>
  <c r="B1572" i="26"/>
  <c r="B1573" i="26"/>
  <c r="B1574" i="26"/>
  <c r="B1575" i="26"/>
  <c r="B1576" i="26"/>
  <c r="B1577" i="26"/>
  <c r="B1578" i="26"/>
  <c r="B1579" i="26"/>
  <c r="B1580" i="26"/>
  <c r="B1581" i="26"/>
  <c r="B1582" i="26"/>
  <c r="B1583" i="26"/>
  <c r="B1584" i="26"/>
  <c r="B1585" i="26"/>
  <c r="B1586" i="26"/>
  <c r="B1587" i="26"/>
  <c r="B1588" i="26"/>
  <c r="B1589" i="26"/>
  <c r="B1590" i="26"/>
  <c r="B1591" i="26"/>
  <c r="B1592" i="26"/>
  <c r="B1593" i="26"/>
  <c r="B1594" i="26"/>
  <c r="B1595" i="26"/>
  <c r="B1596" i="26"/>
  <c r="B1597" i="26"/>
  <c r="B1598" i="26"/>
  <c r="B1599" i="26"/>
  <c r="B1600" i="26"/>
  <c r="B1601" i="26"/>
  <c r="B1602" i="26"/>
  <c r="B1603" i="26"/>
  <c r="B1604" i="26"/>
  <c r="B1605" i="26"/>
  <c r="B1606" i="26"/>
  <c r="B1607" i="26"/>
  <c r="B1608" i="26"/>
  <c r="B1609" i="26"/>
  <c r="B1610" i="26"/>
  <c r="B1611" i="26"/>
  <c r="B1612" i="26"/>
  <c r="B1613" i="26"/>
  <c r="B1614" i="26"/>
  <c r="B1615" i="26"/>
  <c r="B1616" i="26"/>
  <c r="B1617" i="26"/>
  <c r="B1618" i="26"/>
  <c r="B1619" i="26"/>
  <c r="B1620" i="26"/>
  <c r="B1621" i="26"/>
  <c r="B1622" i="26"/>
  <c r="B1623" i="26"/>
  <c r="B1624" i="26"/>
  <c r="B1625" i="26"/>
  <c r="B1626" i="26"/>
  <c r="B1627" i="26"/>
  <c r="B1628" i="26"/>
  <c r="B1629" i="26"/>
  <c r="B1630" i="26"/>
  <c r="B1631" i="26"/>
  <c r="B1632" i="26"/>
  <c r="B1633" i="26"/>
  <c r="B1634" i="26"/>
  <c r="B1635" i="26"/>
  <c r="B1636" i="26"/>
  <c r="B1637" i="26"/>
  <c r="B1638" i="26"/>
  <c r="B1639" i="26"/>
  <c r="B1640" i="26"/>
  <c r="B1641" i="26"/>
  <c r="B1642" i="26"/>
  <c r="B1643" i="26"/>
  <c r="B1644" i="26"/>
  <c r="B1645" i="26"/>
  <c r="B1646" i="26"/>
  <c r="B1647" i="26"/>
  <c r="B1648" i="26"/>
  <c r="B1649" i="26"/>
  <c r="B1650" i="26"/>
  <c r="B1651" i="26"/>
  <c r="B1652" i="26"/>
  <c r="B1653" i="26"/>
  <c r="B1654" i="26"/>
  <c r="B1655" i="26"/>
  <c r="B1656" i="26"/>
  <c r="B1657" i="26"/>
  <c r="B1658" i="26"/>
  <c r="B1659" i="26"/>
  <c r="B1660" i="26"/>
  <c r="B1661" i="26"/>
  <c r="B1662" i="26"/>
  <c r="B1663" i="26"/>
  <c r="B1664" i="26"/>
  <c r="B1665" i="26"/>
  <c r="B1666" i="26"/>
  <c r="B1667" i="26"/>
  <c r="B1668" i="26"/>
  <c r="B1669" i="26"/>
  <c r="B1670" i="26"/>
  <c r="B1671" i="26"/>
  <c r="B1672" i="26"/>
  <c r="B1673" i="26"/>
  <c r="B1674" i="26"/>
  <c r="B1675" i="26"/>
  <c r="B1676" i="26"/>
  <c r="B1677" i="26"/>
  <c r="B1678" i="26"/>
  <c r="B1679" i="26"/>
  <c r="B1680" i="26"/>
  <c r="B1681" i="26"/>
  <c r="B1682" i="26"/>
  <c r="B1683" i="26"/>
  <c r="B1684" i="26"/>
  <c r="B1685" i="26"/>
  <c r="B1686" i="26"/>
  <c r="B1687" i="26"/>
  <c r="B1688" i="26"/>
  <c r="B1689" i="26"/>
  <c r="B1690" i="26"/>
  <c r="B1691" i="26"/>
  <c r="B1692" i="26"/>
  <c r="B1693" i="26"/>
  <c r="B1694" i="26"/>
  <c r="B1695" i="26"/>
  <c r="B1696" i="26"/>
  <c r="B1697" i="26"/>
  <c r="B1698" i="26"/>
  <c r="B1699" i="26"/>
  <c r="B1700" i="26"/>
  <c r="B1701" i="26"/>
  <c r="B1702" i="26"/>
  <c r="B1703" i="26"/>
  <c r="B1704" i="26"/>
  <c r="B1705" i="26"/>
  <c r="B1706" i="26"/>
  <c r="B1707" i="26"/>
  <c r="B1708" i="26"/>
  <c r="B1709" i="26"/>
  <c r="B1710" i="26"/>
  <c r="B1711" i="26"/>
  <c r="B1712" i="26"/>
  <c r="B1713" i="26"/>
  <c r="B1714" i="26"/>
  <c r="B1715" i="26"/>
  <c r="B1716" i="26"/>
  <c r="B1717" i="26"/>
  <c r="B1718" i="26"/>
  <c r="B1719" i="26"/>
  <c r="B1720" i="26"/>
  <c r="B1721" i="26"/>
  <c r="B1722" i="26"/>
  <c r="B1723" i="26"/>
  <c r="B1724" i="26"/>
  <c r="B1725" i="26"/>
  <c r="B1726" i="26"/>
  <c r="B1727" i="26"/>
  <c r="B1728" i="26"/>
  <c r="B1729" i="26"/>
  <c r="B1730" i="26"/>
  <c r="B1731" i="26"/>
  <c r="B1732" i="26"/>
  <c r="B1733" i="26"/>
  <c r="B1734" i="26"/>
  <c r="B1735" i="26"/>
  <c r="B1736" i="26"/>
  <c r="B1737" i="26"/>
  <c r="B1738" i="26"/>
  <c r="B1739" i="26"/>
  <c r="B1740" i="26"/>
  <c r="B1741" i="26"/>
  <c r="B1742" i="26"/>
  <c r="B1743" i="26"/>
  <c r="B1744" i="26"/>
  <c r="B1745" i="26"/>
  <c r="B1746" i="26"/>
  <c r="B1747" i="26"/>
  <c r="B1748" i="26"/>
  <c r="B1749" i="26"/>
  <c r="B1750" i="26"/>
  <c r="B1751" i="26"/>
  <c r="B1752" i="26"/>
  <c r="B1753" i="26"/>
  <c r="B1754" i="26"/>
  <c r="B1755" i="26"/>
  <c r="B1756" i="26"/>
  <c r="B1757" i="26"/>
  <c r="B1758" i="26"/>
  <c r="B1759" i="26"/>
  <c r="B1760" i="26"/>
  <c r="B1761" i="26"/>
  <c r="B1762" i="26"/>
  <c r="B1763" i="26"/>
  <c r="B1764" i="26"/>
  <c r="B1765" i="26"/>
  <c r="B1766" i="26"/>
  <c r="B1767" i="26"/>
  <c r="B1768" i="26"/>
  <c r="B1769" i="26"/>
  <c r="B1770" i="26"/>
  <c r="B1771" i="26"/>
  <c r="B1772" i="26"/>
  <c r="B1773" i="26"/>
  <c r="B1774" i="26"/>
  <c r="B1775" i="26"/>
  <c r="B1776" i="26"/>
  <c r="B1777" i="26"/>
  <c r="B1778" i="26"/>
  <c r="B1779" i="26"/>
  <c r="B1780" i="26"/>
  <c r="B1781" i="26"/>
  <c r="B1782" i="26"/>
  <c r="B1783" i="26"/>
  <c r="B1784" i="26"/>
  <c r="B1785" i="26"/>
  <c r="B1786" i="26"/>
  <c r="B1787" i="26"/>
  <c r="B1788" i="26"/>
  <c r="B1789" i="26"/>
  <c r="B1790" i="26"/>
  <c r="B1791" i="26"/>
  <c r="B1792" i="26"/>
  <c r="B1793" i="26"/>
  <c r="B1794" i="26"/>
  <c r="B1795" i="26"/>
  <c r="B1796" i="26"/>
  <c r="B1797" i="26"/>
  <c r="B1798" i="26"/>
  <c r="B1799" i="26"/>
  <c r="B1800" i="26"/>
  <c r="B1801" i="26"/>
  <c r="B1802" i="26"/>
  <c r="B1803" i="26"/>
  <c r="B1804" i="26"/>
  <c r="B1805" i="26"/>
  <c r="B1806" i="26"/>
  <c r="B1807" i="26"/>
  <c r="B1808" i="26"/>
  <c r="B1809" i="26"/>
  <c r="B1810" i="26"/>
  <c r="B1811" i="26"/>
  <c r="B1812" i="26"/>
  <c r="B1813" i="26"/>
  <c r="B1814" i="26"/>
  <c r="B1815" i="26"/>
  <c r="B1816" i="26"/>
  <c r="B1817" i="26"/>
  <c r="B1818" i="26"/>
  <c r="B1819" i="26"/>
  <c r="B1820" i="26"/>
  <c r="B1821" i="26"/>
  <c r="B1822" i="26"/>
  <c r="B1823" i="26"/>
  <c r="B1824" i="26"/>
  <c r="B1825" i="26"/>
  <c r="B1826" i="26"/>
  <c r="B1827" i="26"/>
  <c r="B1828" i="26"/>
  <c r="B1829" i="26"/>
  <c r="B1830" i="26"/>
  <c r="B1831" i="26"/>
  <c r="B1832" i="26"/>
  <c r="B1833" i="26"/>
  <c r="B1834" i="26"/>
  <c r="B1835" i="26"/>
  <c r="B1836" i="26"/>
  <c r="B1837" i="26"/>
  <c r="B1838" i="26"/>
  <c r="B1839" i="26"/>
  <c r="B1840" i="26"/>
  <c r="B1841" i="26"/>
  <c r="B1842" i="26"/>
  <c r="B1843" i="26"/>
  <c r="B1844" i="26"/>
  <c r="B1845" i="26"/>
  <c r="B1846" i="26"/>
  <c r="B1847" i="26"/>
  <c r="B1848" i="26"/>
  <c r="B1849" i="26"/>
  <c r="B1850" i="26"/>
  <c r="B1851" i="26"/>
  <c r="B1852" i="26"/>
  <c r="B1853" i="26"/>
  <c r="B1854" i="26"/>
  <c r="B1855" i="26"/>
  <c r="B1856" i="26"/>
  <c r="B1857" i="26"/>
  <c r="B1858" i="26"/>
  <c r="B1859" i="26"/>
  <c r="B1860" i="26"/>
  <c r="B1861" i="26"/>
  <c r="B1862" i="26"/>
  <c r="B1863" i="26"/>
  <c r="B1864" i="26"/>
  <c r="B1865" i="26"/>
  <c r="B1866" i="26"/>
  <c r="B1867" i="26"/>
  <c r="B1868" i="26"/>
  <c r="B1869" i="26"/>
  <c r="B1870" i="26"/>
  <c r="B1871" i="26"/>
  <c r="B1872" i="26"/>
  <c r="B1873" i="26"/>
  <c r="B1874" i="26"/>
  <c r="B1875" i="26"/>
  <c r="B1876" i="26"/>
  <c r="B1877" i="26"/>
  <c r="B1878" i="26"/>
  <c r="B1879" i="26"/>
  <c r="B1880" i="26"/>
  <c r="B1881" i="26"/>
  <c r="B1882" i="26"/>
  <c r="B1883" i="26"/>
  <c r="B1884" i="26"/>
  <c r="B1885" i="26"/>
  <c r="B1886" i="26"/>
  <c r="B1887" i="26"/>
  <c r="B1888" i="26"/>
  <c r="B1889" i="26"/>
  <c r="B1890" i="26"/>
  <c r="B1891" i="26"/>
  <c r="B1892" i="26"/>
  <c r="B1893" i="26"/>
  <c r="B1894" i="26"/>
  <c r="B1895" i="26"/>
  <c r="B1896" i="26"/>
  <c r="B1897" i="26"/>
  <c r="B1898" i="26"/>
  <c r="B1899" i="26"/>
  <c r="B1900" i="26"/>
  <c r="B1901" i="26"/>
  <c r="B1902" i="26"/>
  <c r="B1903" i="26"/>
  <c r="B1904" i="26"/>
  <c r="B1905" i="26"/>
  <c r="B1906" i="26"/>
  <c r="B1907" i="26"/>
  <c r="B1908" i="26"/>
  <c r="B1909" i="26"/>
  <c r="B1910" i="26"/>
  <c r="B1911" i="26"/>
  <c r="B1912" i="26"/>
  <c r="B1913" i="26"/>
  <c r="B1914" i="26"/>
  <c r="B1915" i="26"/>
  <c r="B1916" i="26"/>
  <c r="B1917" i="26"/>
  <c r="B1918" i="26"/>
  <c r="B1919" i="26"/>
  <c r="B1920" i="26"/>
  <c r="B1921" i="26"/>
  <c r="B1922" i="26"/>
  <c r="B1923" i="26"/>
  <c r="B1924" i="26"/>
  <c r="B1925" i="26"/>
  <c r="B1926" i="26"/>
  <c r="B1927" i="26"/>
  <c r="B1928" i="26"/>
  <c r="B1929" i="26"/>
  <c r="B1930" i="26"/>
  <c r="B1931" i="26"/>
  <c r="B1932" i="26"/>
  <c r="B1933" i="26"/>
  <c r="B1934" i="26"/>
  <c r="B1935" i="26"/>
  <c r="B1936" i="26"/>
  <c r="B1937" i="26"/>
  <c r="B1938" i="26"/>
  <c r="B1939" i="26"/>
  <c r="B1940" i="26"/>
  <c r="B1941" i="26"/>
  <c r="B1942" i="26"/>
  <c r="B1943" i="26"/>
  <c r="B1944" i="26"/>
  <c r="B1945" i="26"/>
  <c r="B1946" i="26"/>
  <c r="B1947" i="26"/>
  <c r="B1948" i="26"/>
  <c r="B1949" i="26"/>
  <c r="B1950" i="26"/>
  <c r="B1951" i="26"/>
  <c r="B1952" i="26"/>
  <c r="B1953" i="26"/>
  <c r="B1954" i="26"/>
  <c r="B1955" i="26"/>
  <c r="B1956" i="26"/>
  <c r="B1957" i="26"/>
  <c r="B1958" i="26"/>
  <c r="B1959" i="26"/>
  <c r="B1960" i="26"/>
  <c r="B1961" i="26"/>
  <c r="B1962" i="26"/>
  <c r="B1963" i="26"/>
  <c r="B1964" i="26"/>
  <c r="B1965" i="26"/>
  <c r="B1966" i="26"/>
  <c r="B1967" i="26"/>
  <c r="B1968" i="26"/>
  <c r="B1969" i="26"/>
  <c r="B1970" i="26"/>
  <c r="B1971" i="26"/>
  <c r="B1972" i="26"/>
  <c r="B1973" i="26"/>
  <c r="B1974" i="26"/>
  <c r="B1975" i="26"/>
  <c r="B1976" i="26"/>
  <c r="B1977" i="26"/>
  <c r="B1978" i="26"/>
  <c r="B1979" i="26"/>
  <c r="B1980" i="26"/>
  <c r="B1981" i="26"/>
  <c r="B1982" i="26"/>
  <c r="B1983" i="26"/>
  <c r="B1984" i="26"/>
  <c r="B1985" i="26"/>
  <c r="B1986" i="26"/>
  <c r="B1987" i="26"/>
  <c r="B1988" i="26"/>
  <c r="B1989" i="26"/>
  <c r="B1990" i="26"/>
  <c r="B1991" i="26"/>
  <c r="B1992" i="26"/>
  <c r="B1993" i="26"/>
  <c r="B1994" i="26"/>
  <c r="B1995" i="26"/>
  <c r="B1996" i="26"/>
  <c r="B1997" i="26"/>
  <c r="B1998" i="26"/>
  <c r="B1999" i="26"/>
  <c r="B2000" i="26"/>
  <c r="B2001" i="26"/>
  <c r="B2002" i="26"/>
  <c r="B2003" i="26"/>
  <c r="B2004" i="26"/>
  <c r="B2005" i="26"/>
  <c r="B2006" i="26"/>
  <c r="B2007" i="26"/>
  <c r="B2008" i="26"/>
  <c r="B2009" i="26"/>
  <c r="B2010" i="26"/>
  <c r="B3" i="26"/>
  <c r="D7" i="8"/>
  <c r="C7" i="8"/>
  <c r="B7" i="8"/>
  <c r="F5" i="2"/>
  <c r="F35" i="23"/>
  <c r="G35" i="23" s="1"/>
  <c r="H35" i="23" s="1"/>
  <c r="I35" i="23" s="1"/>
  <c r="J35" i="23" s="1"/>
  <c r="K35" i="23" s="1"/>
  <c r="L35" i="23" s="1"/>
  <c r="M35" i="23" s="1"/>
  <c r="N35" i="23" s="1"/>
  <c r="O35" i="23" s="1"/>
  <c r="P35" i="23" s="1"/>
  <c r="Q35" i="23" s="1"/>
  <c r="R35" i="23" s="1"/>
  <c r="S35" i="23" s="1"/>
  <c r="T35" i="23" s="1"/>
  <c r="F4" i="23"/>
  <c r="C43" i="15"/>
  <c r="D43" i="15" s="1"/>
  <c r="E43" i="15" s="1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C25" i="15"/>
  <c r="D25" i="15" s="1"/>
  <c r="E25" i="15" s="1"/>
  <c r="F25" i="15" s="1"/>
  <c r="G25" i="15" s="1"/>
  <c r="H25" i="15" s="1"/>
  <c r="I25" i="15" s="1"/>
  <c r="J25" i="15" s="1"/>
  <c r="K25" i="15" s="1"/>
  <c r="L25" i="15" s="1"/>
  <c r="M25" i="15" s="1"/>
  <c r="N25" i="15" s="1"/>
  <c r="O25" i="15" s="1"/>
  <c r="P25" i="15" s="1"/>
  <c r="Q25" i="15" s="1"/>
  <c r="R25" i="15" s="1"/>
  <c r="S25" i="15" s="1"/>
  <c r="T25" i="15" s="1"/>
  <c r="U25" i="15" s="1"/>
  <c r="F26" i="6" l="1" a="1"/>
  <c r="F26" i="6" s="1"/>
  <c r="G4" i="23"/>
  <c r="H4" i="23" s="1"/>
  <c r="I4" i="23" s="1"/>
  <c r="J4" i="23" s="1"/>
  <c r="K4" i="23" s="1"/>
  <c r="L4" i="23" s="1"/>
  <c r="M4" i="23" s="1"/>
  <c r="N4" i="23" s="1"/>
  <c r="O4" i="23" s="1"/>
  <c r="P4" i="23" s="1"/>
  <c r="Q4" i="23" s="1"/>
  <c r="R4" i="23" s="1"/>
  <c r="S4" i="23" s="1"/>
  <c r="T4" i="23" s="1"/>
  <c r="C26" i="6" s="1" a="1"/>
  <c r="C26" i="6" s="1"/>
  <c r="C16" i="19"/>
  <c r="C15" i="19"/>
  <c r="D20" i="2"/>
  <c r="C20" i="2"/>
  <c r="D15" i="19"/>
  <c r="D16" i="19" s="1"/>
  <c r="C10" i="19"/>
  <c r="E9" i="19"/>
  <c r="E10" i="19" s="1"/>
  <c r="D9" i="19"/>
  <c r="D10" i="19" s="1"/>
  <c r="C9" i="19"/>
  <c r="F8" i="2"/>
  <c r="F6" i="2"/>
  <c r="F7" i="2"/>
  <c r="B63" i="15"/>
  <c r="D34" i="6" l="1" a="1"/>
  <c r="D34" i="6" s="1"/>
  <c r="E35" i="6" a="1"/>
  <c r="E35" i="6" s="1"/>
  <c r="F35" i="6" a="1"/>
  <c r="F35" i="6" s="1"/>
  <c r="C28" i="6" a="1"/>
  <c r="C28" i="6" s="1"/>
  <c r="D35" i="6" a="1"/>
  <c r="D35" i="6" s="1"/>
  <c r="F34" i="6" a="1"/>
  <c r="F34" i="6" s="1"/>
  <c r="F28" i="6" a="1"/>
  <c r="F28" i="6" s="1"/>
  <c r="F42" i="6" s="1"/>
  <c r="C29" i="6" a="1"/>
  <c r="C29" i="6" s="1"/>
  <c r="F27" i="6" a="1"/>
  <c r="F27" i="6" s="1"/>
  <c r="D33" i="6" a="1"/>
  <c r="D33" i="6" s="1"/>
  <c r="E34" i="6" a="1"/>
  <c r="E34" i="6" s="1"/>
  <c r="D36" i="6" a="1"/>
  <c r="D36" i="6" s="1"/>
  <c r="F33" i="6" a="1"/>
  <c r="F33" i="6" s="1"/>
  <c r="F29" i="6" a="1"/>
  <c r="F29" i="6" s="1"/>
  <c r="F40" i="6" s="1"/>
  <c r="F36" i="6" a="1"/>
  <c r="F36" i="6" s="1"/>
  <c r="C27" i="6" a="1"/>
  <c r="C27" i="6" s="1"/>
  <c r="E33" i="6" a="1"/>
  <c r="E33" i="6" s="1"/>
  <c r="E36" i="6" a="1"/>
  <c r="E36" i="6" s="1"/>
  <c r="D29" i="6" a="1"/>
  <c r="D29" i="6" s="1"/>
  <c r="D40" i="6" s="1"/>
  <c r="C35" i="6" a="1"/>
  <c r="C35" i="6" s="1"/>
  <c r="C34" i="6" a="1"/>
  <c r="C34" i="6" s="1"/>
  <c r="D26" i="6" a="1"/>
  <c r="D26" i="6" s="1"/>
  <c r="E26" i="6" a="1"/>
  <c r="E26" i="6" s="1"/>
  <c r="E27" i="6" a="1"/>
  <c r="E27" i="6" s="1"/>
  <c r="E29" i="6" a="1"/>
  <c r="E29" i="6" s="1"/>
  <c r="E40" i="6" s="1"/>
  <c r="D28" i="6" a="1"/>
  <c r="D28" i="6" s="1"/>
  <c r="D42" i="6" s="1"/>
  <c r="C33" i="6" a="1"/>
  <c r="C33" i="6" s="1"/>
  <c r="C36" i="6" a="1"/>
  <c r="C36" i="6" s="1"/>
  <c r="E28" i="6" a="1"/>
  <c r="E28" i="6" s="1"/>
  <c r="E42" i="6" s="1"/>
  <c r="D27" i="6" a="1"/>
  <c r="D27" i="6" s="1"/>
  <c r="B124" i="4"/>
  <c r="B115" i="4"/>
  <c r="B117" i="4" s="1"/>
  <c r="B102" i="4"/>
  <c r="B85" i="4"/>
  <c r="B89" i="4"/>
  <c r="B78" i="4"/>
  <c r="B77" i="4"/>
  <c r="B73" i="4"/>
  <c r="B74" i="4" s="1"/>
  <c r="B64" i="4"/>
  <c r="B52" i="4"/>
  <c r="B58" i="4" s="1"/>
  <c r="B38" i="4"/>
  <c r="B34" i="4"/>
  <c r="B36" i="4" s="1"/>
  <c r="B27" i="4"/>
  <c r="B28" i="4"/>
  <c r="B30" i="4" s="1"/>
  <c r="B23" i="4"/>
  <c r="D10" i="2"/>
  <c r="C10" i="2"/>
  <c r="F83" i="6" a="1"/>
  <c r="F83" i="6" s="1"/>
  <c r="E83" i="6" a="1"/>
  <c r="E83" i="6" s="1"/>
  <c r="D83" i="6" a="1"/>
  <c r="D83" i="6" s="1"/>
  <c r="C83" i="6"/>
  <c r="F82" i="6" a="1"/>
  <c r="F82" i="6" s="1"/>
  <c r="E82" i="6" a="1"/>
  <c r="E82" i="6" s="1"/>
  <c r="D82" i="6" a="1"/>
  <c r="D82" i="6" s="1"/>
  <c r="C82" i="6"/>
  <c r="F81" i="6" a="1"/>
  <c r="F81" i="6" s="1"/>
  <c r="E81" i="6" a="1"/>
  <c r="E81" i="6" s="1"/>
  <c r="D81" i="6" a="1"/>
  <c r="D81" i="6" s="1"/>
  <c r="F80" i="6" a="1"/>
  <c r="F80" i="6" s="1"/>
  <c r="E80" i="6" a="1"/>
  <c r="E80" i="6" s="1"/>
  <c r="D80" i="6" a="1"/>
  <c r="D80" i="6" s="1"/>
  <c r="F79" i="6" a="1"/>
  <c r="F79" i="6" s="1"/>
  <c r="F84" i="6" s="1"/>
  <c r="E79" i="6" a="1"/>
  <c r="E79" i="6" s="1"/>
  <c r="E84" i="6" s="1"/>
  <c r="D79" i="6" a="1"/>
  <c r="D79" i="6" s="1"/>
  <c r="D84" i="6" s="1"/>
  <c r="F75" i="6"/>
  <c r="E75" i="6"/>
  <c r="D75" i="6"/>
  <c r="F105" i="6"/>
  <c r="F104" i="6"/>
  <c r="F100" i="6"/>
  <c r="E41" i="6" l="1"/>
  <c r="B90" i="4"/>
  <c r="B104" i="4" s="1"/>
  <c r="B65" i="4"/>
  <c r="B71" i="4" s="1"/>
  <c r="B81" i="4" s="1"/>
  <c r="B31" i="4"/>
  <c r="B37" i="4" s="1"/>
  <c r="E73" i="6"/>
  <c r="E88" i="6" s="1"/>
  <c r="D73" i="6"/>
  <c r="D88" i="6" s="1"/>
  <c r="F41" i="6"/>
  <c r="C75" i="6"/>
  <c r="D41" i="6"/>
  <c r="C101" i="6"/>
  <c r="C104" i="6"/>
  <c r="D101" i="6"/>
  <c r="D104" i="6"/>
  <c r="E101" i="6"/>
  <c r="E104" i="6"/>
  <c r="F101" i="6"/>
  <c r="C100" i="6"/>
  <c r="C105" i="6"/>
  <c r="D100" i="6"/>
  <c r="D105" i="6"/>
  <c r="E100" i="6"/>
  <c r="E105" i="6"/>
  <c r="B105" i="4" l="1"/>
  <c r="B110" i="4" s="1"/>
  <c r="B119" i="4" s="1"/>
  <c r="C70" i="6"/>
  <c r="C93" i="6" s="1"/>
  <c r="F73" i="6"/>
  <c r="F88" i="6" s="1"/>
  <c r="F87" i="6"/>
  <c r="F72" i="6"/>
  <c r="E76" i="6"/>
  <c r="D74" i="6"/>
  <c r="F74" i="6"/>
  <c r="E72" i="6"/>
  <c r="E87" i="6"/>
  <c r="E89" i="6" s="1"/>
  <c r="D76" i="6"/>
  <c r="C76" i="6"/>
  <c r="F76" i="6"/>
  <c r="E74" i="6"/>
  <c r="F89" i="6" l="1"/>
  <c r="E90" i="6"/>
  <c r="F90" i="6"/>
  <c r="C81" i="6" l="1"/>
  <c r="C80" i="6"/>
  <c r="C79" i="6"/>
  <c r="C84" i="6" l="1"/>
  <c r="C74" i="6"/>
  <c r="C73" i="6"/>
  <c r="C88" i="6" s="1"/>
  <c r="D72" i="6" l="1"/>
  <c r="D87" i="6"/>
  <c r="D89" i="6" s="1"/>
  <c r="C72" i="6"/>
  <c r="C87" i="6"/>
  <c r="C89" i="6" s="1"/>
  <c r="C94" i="6" s="1"/>
  <c r="C95" i="6" l="1"/>
  <c r="C102" i="6" s="1"/>
  <c r="C90" i="6"/>
  <c r="D90" i="6"/>
  <c r="C108" i="6" l="1"/>
  <c r="C107" i="6"/>
  <c r="D70" i="6" l="1"/>
  <c r="D93" i="6" s="1"/>
  <c r="D94" i="6" s="1"/>
  <c r="D95" i="6" l="1"/>
  <c r="D102" i="6" l="1"/>
  <c r="D108" i="6" l="1"/>
  <c r="D107" i="6"/>
  <c r="E70" i="6" l="1"/>
  <c r="E93" i="6" s="1"/>
  <c r="E94" i="6" s="1"/>
  <c r="E95" i="6" l="1"/>
  <c r="E102" i="6" l="1"/>
  <c r="E107" i="6" l="1"/>
  <c r="E108" i="6"/>
  <c r="F70" i="6" l="1"/>
  <c r="F93" i="6" s="1"/>
  <c r="F94" i="6" s="1"/>
  <c r="F95" i="6" l="1"/>
  <c r="F102" i="6" s="1"/>
  <c r="F108" i="6" l="1"/>
  <c r="F10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<sst xmlns="http://schemas.openxmlformats.org/spreadsheetml/2006/main" count="940" uniqueCount="275">
  <si>
    <t xml:space="preserve">Source </t>
  </si>
  <si>
    <t>http://www.bearriverbasin.org/rivers/rivers/</t>
  </si>
  <si>
    <r>
      <rPr>
        <b/>
        <sz val="12"/>
        <color theme="1"/>
        <rFont val="Calibri"/>
        <family val="2"/>
      </rPr>
      <t xml:space="preserve">Partipants instructions are given bold </t>
    </r>
    <r>
      <rPr>
        <b/>
        <sz val="12"/>
        <color rgb="FF0432FF"/>
        <rFont val="Calibri (Body)"/>
      </rPr>
      <t xml:space="preserve">blue </t>
    </r>
    <r>
      <rPr>
        <b/>
        <sz val="12"/>
        <color theme="1"/>
        <rFont val="Calibri (Body)"/>
      </rPr>
      <t>text</t>
    </r>
  </si>
  <si>
    <t>Person</t>
  </si>
  <si>
    <t>Strategy</t>
  </si>
  <si>
    <t>A</t>
  </si>
  <si>
    <t>B</t>
  </si>
  <si>
    <t>C</t>
  </si>
  <si>
    <t>D</t>
  </si>
  <si>
    <t>E</t>
  </si>
  <si>
    <t>Reservoir Assumptions</t>
  </si>
  <si>
    <t xml:space="preserve">   Protect elevation (feet)</t>
  </si>
  <si>
    <t>Water Budget (acft)</t>
  </si>
  <si>
    <t>Year 1</t>
  </si>
  <si>
    <t>Year 2</t>
  </si>
  <si>
    <t>Year 3</t>
  </si>
  <si>
    <t>Year 4</t>
  </si>
  <si>
    <t>Hyrum Reservoir</t>
  </si>
  <si>
    <t>3A</t>
  </si>
  <si>
    <t>3B</t>
  </si>
  <si>
    <t>Winter Flow (October - March) - acft</t>
  </si>
  <si>
    <t>Logan River</t>
  </si>
  <si>
    <t>Summer Flow (April - September) - acft</t>
  </si>
  <si>
    <t>3C</t>
  </si>
  <si>
    <t>Water Available per source of water</t>
  </si>
  <si>
    <t xml:space="preserve"> Participant Dashboard- Here the users decide if they want to involve in water trading with the bank</t>
  </si>
  <si>
    <t xml:space="preserve">Total compensation from water trades </t>
  </si>
  <si>
    <t>End of year Summary for Trades</t>
  </si>
  <si>
    <t xml:space="preserve">Year 3 </t>
  </si>
  <si>
    <t xml:space="preserve">Year 4 </t>
  </si>
  <si>
    <t>Available water before allocation</t>
  </si>
  <si>
    <t>User Trades - Water Bought (+), Sold (-) or Leased [acft]</t>
  </si>
  <si>
    <t>Water consumed by non-agricultural users not involved in trading in agricultural tiers</t>
  </si>
  <si>
    <t>Total water withdrawn from Non Ag users in Ag Tiers</t>
  </si>
  <si>
    <t>Bank Summary</t>
  </si>
  <si>
    <t>Total Volume Bought [acre-ft] OR added to bank storage if the user didn't sell</t>
  </si>
  <si>
    <t>Total Volume Sold [acre-ft]</t>
  </si>
  <si>
    <t>Net Volume traded with bank: Bought (+) or Sold (-) [acre-ft]</t>
  </si>
  <si>
    <t>End of Year Summary</t>
  </si>
  <si>
    <t>Volume of water available before allocation and trades [acft[</t>
  </si>
  <si>
    <t>Volume of water available after allocation and trades [acft]</t>
  </si>
  <si>
    <t>End of year bank storage [acft]</t>
  </si>
  <si>
    <t>End of Year Reservoir Storage [acft)</t>
  </si>
  <si>
    <t>End of Year Reservoir Active Storage [acft)</t>
  </si>
  <si>
    <t>Res Max Capacity (acft)</t>
  </si>
  <si>
    <t>Excess water Spill [acft]</t>
  </si>
  <si>
    <t>Res Protect Elevation (ft)</t>
  </si>
  <si>
    <t xml:space="preserve">End of Year Reservoir Elevation </t>
  </si>
  <si>
    <t>Bear River Basin Water Bank</t>
  </si>
  <si>
    <t>Upper Division</t>
  </si>
  <si>
    <t>Lower Division</t>
  </si>
  <si>
    <t>UT</t>
  </si>
  <si>
    <t>WY</t>
  </si>
  <si>
    <t>ID</t>
  </si>
  <si>
    <t>Data Sources</t>
  </si>
  <si>
    <t>https://waterplan.state.wy.us/BAG/bear/briefbook/bcompact.html</t>
  </si>
  <si>
    <t>https://water.utah.gov/wp-content/uploads/2019/11/Bear-River-Development-Report-Volume-I-Report-Final.pdf</t>
  </si>
  <si>
    <t>Point of measurement</t>
  </si>
  <si>
    <t>Pixley Dam</t>
  </si>
  <si>
    <t>Upper Utah Section</t>
  </si>
  <si>
    <t>Upper Wyoming Section</t>
  </si>
  <si>
    <t>Lower Utah Section</t>
  </si>
  <si>
    <t>Lower Wyoming Section</t>
  </si>
  <si>
    <t>Allocation</t>
  </si>
  <si>
    <t>Bear river entering ID</t>
  </si>
  <si>
    <t>Water Emergency Scenarios and limits</t>
  </si>
  <si>
    <t>Additioal Bear Lake Spillage</t>
  </si>
  <si>
    <t>https://api.mountainscholar.org/server/api/core/bitstreams/26890e0c-11de-42ca-a6bd-6b3a97ec1ba3/content</t>
  </si>
  <si>
    <t>Upper &amp; Central Division</t>
  </si>
  <si>
    <t>Excess</t>
  </si>
  <si>
    <t>Above Stewart Dam (original)</t>
  </si>
  <si>
    <t>Above Bear Lake (amended)</t>
  </si>
  <si>
    <t>Tier 1 (ID first right)</t>
  </si>
  <si>
    <t>Division</t>
  </si>
  <si>
    <t>State</t>
  </si>
  <si>
    <t>Bear Lake</t>
  </si>
  <si>
    <t>Wyoming</t>
  </si>
  <si>
    <t>Flow limmit (cfs)</t>
  </si>
  <si>
    <t>Elevation limit (ft)</t>
  </si>
  <si>
    <t>Agricultural Depletions</t>
  </si>
  <si>
    <t>M &amp; I Depletions</t>
  </si>
  <si>
    <t>Limit - Above Stewart Dam</t>
  </si>
  <si>
    <t>Reservoir Evaporation</t>
  </si>
  <si>
    <t>Total Depletions</t>
  </si>
  <si>
    <t xml:space="preserve">Remaining Allocation </t>
  </si>
  <si>
    <t>Limit</t>
  </si>
  <si>
    <t>Inflow</t>
  </si>
  <si>
    <t>Outflow</t>
  </si>
  <si>
    <t>Soda Creek &amp; Others</t>
  </si>
  <si>
    <t>Johnson Budge</t>
  </si>
  <si>
    <t>Thomas Fork</t>
  </si>
  <si>
    <t>Blacksmith Fork</t>
  </si>
  <si>
    <t>East Fork</t>
  </si>
  <si>
    <t>Yellow Creek</t>
  </si>
  <si>
    <t>Little Bear River</t>
  </si>
  <si>
    <t>Weston Cr. &amp; Tributaries</t>
  </si>
  <si>
    <t>Stauffer Cr. &amp; Others</t>
  </si>
  <si>
    <t>Gentile Valley Canal</t>
  </si>
  <si>
    <t>East Side Canal</t>
  </si>
  <si>
    <t>Coyote Creek</t>
  </si>
  <si>
    <t>Cottonwood Cr.</t>
  </si>
  <si>
    <t>West Cache Canal</t>
  </si>
  <si>
    <t>Bear River Bird Refuge</t>
  </si>
  <si>
    <t>Point</t>
  </si>
  <si>
    <t>Hayden Fork</t>
  </si>
  <si>
    <t>https://www.bearrivercommission.org/docs/Bear%20River%20Stream%20Flow%20and%20Depletions%20Schematic%20Map%201990.pdf</t>
  </si>
  <si>
    <t>Diversion</t>
  </si>
  <si>
    <t>Volume (1000 acft)</t>
  </si>
  <si>
    <t xml:space="preserve">Whitney Reservoir </t>
  </si>
  <si>
    <t>UT - WY</t>
  </si>
  <si>
    <t>Depletion</t>
  </si>
  <si>
    <t>Flow Type</t>
  </si>
  <si>
    <t>UT/WY</t>
  </si>
  <si>
    <t>Mill Creek</t>
  </si>
  <si>
    <t>Sulphur Creek Reservoir</t>
  </si>
  <si>
    <t>Evanston</t>
  </si>
  <si>
    <t>Diversions near Woodruff</t>
  </si>
  <si>
    <t>Woodruff Creek</t>
  </si>
  <si>
    <t>Randolf</t>
  </si>
  <si>
    <t>Various Creeeks near Randolf</t>
  </si>
  <si>
    <t>Twin Creek</t>
  </si>
  <si>
    <t>Tributaries before Pixley</t>
  </si>
  <si>
    <t>Below Pixley Dam</t>
  </si>
  <si>
    <t xml:space="preserve">Triibutary below Pixley </t>
  </si>
  <si>
    <t>Streamflow</t>
  </si>
  <si>
    <t>Woodruff</t>
  </si>
  <si>
    <t>Cokeville</t>
  </si>
  <si>
    <t>Harer</t>
  </si>
  <si>
    <t>Stewart Dam</t>
  </si>
  <si>
    <t>Inflow to BR</t>
  </si>
  <si>
    <t>Smiths Fork</t>
  </si>
  <si>
    <t>Below Cokeville</t>
  </si>
  <si>
    <t>Below Harer</t>
  </si>
  <si>
    <t>Trib below Bear Lake</t>
  </si>
  <si>
    <t>Montpelier Creek</t>
  </si>
  <si>
    <t>Pescadero</t>
  </si>
  <si>
    <t>Georgetown Creek</t>
  </si>
  <si>
    <t>Eight mile creek</t>
  </si>
  <si>
    <t>Soda Dam</t>
  </si>
  <si>
    <t>Power Dam</t>
  </si>
  <si>
    <t>Alexander</t>
  </si>
  <si>
    <t>Bench Canal</t>
  </si>
  <si>
    <t>Last Chance Canal</t>
  </si>
  <si>
    <t>Groundwater and Tributary Inflow</t>
  </si>
  <si>
    <t xml:space="preserve">Onieda </t>
  </si>
  <si>
    <t>Mink Creek</t>
  </si>
  <si>
    <t>Infllow</t>
  </si>
  <si>
    <t>Twin Lakes</t>
  </si>
  <si>
    <t>Preston</t>
  </si>
  <si>
    <t>Pumps</t>
  </si>
  <si>
    <t>Groudwater and Return Flow</t>
  </si>
  <si>
    <t xml:space="preserve">ID - UT </t>
  </si>
  <si>
    <t>Cub River</t>
  </si>
  <si>
    <t>Tributary Inflow</t>
  </si>
  <si>
    <t>High Cr. &amp; Cherry Cr.</t>
  </si>
  <si>
    <t>Summit Cr.</t>
  </si>
  <si>
    <t>Return Flow and Groundwater</t>
  </si>
  <si>
    <t>Inflow to LR</t>
  </si>
  <si>
    <t>Porcupine Res</t>
  </si>
  <si>
    <t>East Fork LBR</t>
  </si>
  <si>
    <t>South Fork LBR</t>
  </si>
  <si>
    <t>Groundwater and Return Flow</t>
  </si>
  <si>
    <t>Smithfield</t>
  </si>
  <si>
    <t>Inflow towards downstream</t>
  </si>
  <si>
    <t>Inflow to downstream</t>
  </si>
  <si>
    <t>Culter Dam</t>
  </si>
  <si>
    <t>Inflow at Dam</t>
  </si>
  <si>
    <t>West Side Canal</t>
  </si>
  <si>
    <t>Collinston</t>
  </si>
  <si>
    <t>Malad River</t>
  </si>
  <si>
    <t>Malad River - Trib Inflow</t>
  </si>
  <si>
    <t>Duck Clubs</t>
  </si>
  <si>
    <t>Corrine</t>
  </si>
  <si>
    <t>State and Private Wildlife Areas</t>
  </si>
  <si>
    <t>To Salt Lake</t>
  </si>
  <si>
    <t>Upper</t>
  </si>
  <si>
    <t>Central</t>
  </si>
  <si>
    <t>Lower</t>
  </si>
  <si>
    <t>ID/UT</t>
  </si>
  <si>
    <t>Summer</t>
  </si>
  <si>
    <t>Winter</t>
  </si>
  <si>
    <t>Streamflow losses</t>
  </si>
  <si>
    <t>Effective Streamflow</t>
  </si>
  <si>
    <t>AboveWoodruff</t>
  </si>
  <si>
    <t>BelowPixley_Cokeville</t>
  </si>
  <si>
    <t>BelowSmithsFork</t>
  </si>
  <si>
    <t>BelowWoodruff</t>
  </si>
  <si>
    <t>BSFRIver</t>
  </si>
  <si>
    <t>ID-UT</t>
  </si>
  <si>
    <t>LBR</t>
  </si>
  <si>
    <t>LoganRiver</t>
  </si>
  <si>
    <t>SmithsFork</t>
  </si>
  <si>
    <t>UT-WY</t>
  </si>
  <si>
    <t>WYBorder</t>
  </si>
  <si>
    <t>Bank</t>
  </si>
  <si>
    <t>Storage Rights</t>
  </si>
  <si>
    <t>https://le.utah.gov/xcode/Title73/Chapter16/C73-16_1800010118000101.pdf</t>
  </si>
  <si>
    <t>Tier 2 (Next 75,000 acft)</t>
  </si>
  <si>
    <t>Above Stewart Dam (amended)</t>
  </si>
  <si>
    <t>Divison</t>
  </si>
  <si>
    <t>Divertable flow</t>
  </si>
  <si>
    <t>Utah</t>
  </si>
  <si>
    <t>Idaho</t>
  </si>
  <si>
    <t>Above Stwart Dam (pre compact)</t>
  </si>
  <si>
    <t>Above Stewart Dam (compsct)</t>
  </si>
  <si>
    <t>No diversion for storage above stewart dam</t>
  </si>
  <si>
    <t>Estimated Depletions (Acre feet)</t>
  </si>
  <si>
    <t>https://www.bearrivercommission.org/docs/BRC%202019%20Depletions%20Report%20(Final%20Adopted%202023-04-18)%20(w%20appendices).pdf</t>
  </si>
  <si>
    <t>Allocation - Storage</t>
  </si>
  <si>
    <t>Allocation Streamflow</t>
  </si>
  <si>
    <t>Upper Utah Section.</t>
  </si>
  <si>
    <t>Lower Utah Section.</t>
  </si>
  <si>
    <t>Changes from 1976 to 2019</t>
  </si>
  <si>
    <t>Lower ID</t>
  </si>
  <si>
    <t>Upper and Central Division</t>
  </si>
  <si>
    <t>User</t>
  </si>
  <si>
    <t>Lake Elevation</t>
  </si>
  <si>
    <t>Central Divison (either scenario)</t>
  </si>
  <si>
    <t>Decrease Allocation</t>
  </si>
  <si>
    <t>No allocation</t>
  </si>
  <si>
    <t>Specify Bear Lake Level</t>
  </si>
  <si>
    <t>Total Start Storage for the System (acft)</t>
  </si>
  <si>
    <t>https://ffsl.utah.gov/wp-content/uploads/Bear_Lake_CMP_Compressed.pdf</t>
  </si>
  <si>
    <t>Other Users</t>
  </si>
  <si>
    <t>UT-Allocation</t>
  </si>
  <si>
    <t>Storage</t>
  </si>
  <si>
    <t>Assign participants and define water use strategy. Cell C6 to D11</t>
  </si>
  <si>
    <t>BearLakeInflow</t>
  </si>
  <si>
    <t>Water year</t>
  </si>
  <si>
    <t>Site</t>
  </si>
  <si>
    <t>Season</t>
  </si>
  <si>
    <t>NA</t>
  </si>
  <si>
    <t>WaterYear</t>
  </si>
  <si>
    <t>Flow-Acft</t>
  </si>
  <si>
    <t>Date</t>
  </si>
  <si>
    <t>wateryear</t>
  </si>
  <si>
    <t>Elevation</t>
  </si>
  <si>
    <t>Storage (acft)</t>
  </si>
  <si>
    <t>Elevation (ft)</t>
  </si>
  <si>
    <t>https://le.utah.gov/interim/2018/pdf/00003056.pdf</t>
  </si>
  <si>
    <t>https://bearlakewatch.org/wp-content/uploads/2024/05/2009-Original-CMPfinal_low_res_.pdf</t>
  </si>
  <si>
    <t>https://bearrivercommission.org/docs/Amended%20and%20Restated%20Bear%20Lake%20Settlement%20Agreement.pdf</t>
  </si>
  <si>
    <t xml:space="preserve">   Evaporation (acft)</t>
  </si>
  <si>
    <t>Max elvation (feet)</t>
  </si>
  <si>
    <t>Net Water Available (acft)</t>
  </si>
  <si>
    <t>Month</t>
  </si>
  <si>
    <t>Day</t>
  </si>
  <si>
    <t>Lower UT</t>
  </si>
  <si>
    <t>Select a water year based on historic flows</t>
  </si>
  <si>
    <t>Gain/Loss</t>
  </si>
  <si>
    <t>Upper and Central</t>
  </si>
  <si>
    <t>Cutler</t>
  </si>
  <si>
    <t>Beginning of the year storage (acft)</t>
  </si>
  <si>
    <t>BearLakeOutflow</t>
  </si>
  <si>
    <t>G</t>
  </si>
  <si>
    <t>BRCC</t>
  </si>
  <si>
    <t>UT, WY upstream Bear Lake</t>
  </si>
  <si>
    <t>Pool Elevation (ft)</t>
  </si>
  <si>
    <t>Storage (acre-feet)</t>
  </si>
  <si>
    <t>Operating Range</t>
  </si>
  <si>
    <t>Bear Lake Historic Elevation</t>
  </si>
  <si>
    <t>https://maps.idwr.idaho.gov/agol/accounting/</t>
  </si>
  <si>
    <t>Gain</t>
  </si>
  <si>
    <t>Active Storage (acre-feet)</t>
  </si>
  <si>
    <t>Woodruff Narrows Reservoir Capacity Table</t>
  </si>
  <si>
    <t>Area</t>
  </si>
  <si>
    <t>(acres)</t>
  </si>
  <si>
    <t>Cumulative Capacity</t>
  </si>
  <si>
    <t>(acre-feet)</t>
  </si>
  <si>
    <t>Loss</t>
  </si>
  <si>
    <t>Other UT Users</t>
  </si>
  <si>
    <t>Back to model</t>
  </si>
  <si>
    <t>EastCanal</t>
  </si>
  <si>
    <t>WestCanal</t>
  </si>
  <si>
    <t>SodaSpring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</si>
</sst>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&quot;$&quot;#,##0"/>
    <numFmt numFmtId="167" formatCode="0.000"/>
    <numFmt numFmtId="168" formatCode="0.0%"/>
    <numFmt numFmtId="169" formatCode="_(* #,##0.0_);_(* \(#,##0.0\);_(* &quot;-&quot;??_);_(@_)"/>
  </numFmts>
  <fonts count="4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432FF"/>
      <name val="Calibri (Body)"/>
    </font>
    <font>
      <b/>
      <sz val="12"/>
      <color theme="1"/>
      <name val="Calibri (Body)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color rgb="FF833C0B"/>
      <name val="Calibri"/>
      <family val="2"/>
    </font>
    <font>
      <u/>
      <sz val="12"/>
      <color rgb="FF0563C1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u/>
      <sz val="12"/>
      <color theme="10"/>
      <name val="Calibri"/>
      <family val="2"/>
    </font>
    <font>
      <b/>
      <sz val="14"/>
      <color rgb="FFFFFFFF"/>
      <name val="Calibri"/>
      <family val="2"/>
    </font>
    <font>
      <sz val="12"/>
      <color rgb="FF0432FF"/>
      <name val="Calibri"/>
      <family val="2"/>
    </font>
    <font>
      <sz val="12"/>
      <color rgb="FF000000"/>
      <name val="Calibri"/>
      <family val="2"/>
    </font>
    <font>
      <b/>
      <sz val="12"/>
      <color rgb="FFC00000"/>
      <name val="Calibri"/>
      <family val="2"/>
    </font>
    <font>
      <sz val="12"/>
      <color rgb="FF833C0C"/>
      <name val="Calibri"/>
      <family val="2"/>
    </font>
    <font>
      <sz val="12"/>
      <color rgb="FF3F3F76"/>
      <name val="Calibri"/>
      <family val="2"/>
    </font>
    <font>
      <b/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Calibri"/>
      <family val="2"/>
    </font>
    <font>
      <sz val="11"/>
      <color rgb="FF000000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color theme="1"/>
      <name val="Arial"/>
      <family val="2"/>
    </font>
    <font>
      <b/>
      <sz val="11"/>
      <color theme="1"/>
      <name val="Inherit"/>
    </font>
  </fonts>
  <fills count="1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CC99"/>
        <bgColor rgb="FFFFCC99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F2F2F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26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3" fillId="0" borderId="0"/>
  </cellStyleXfs>
  <cellXfs count="354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2"/>
    <xf numFmtId="0" fontId="7" fillId="0" borderId="0" xfId="2" applyFont="1" applyAlignment="1">
      <alignment horizontal="center"/>
    </xf>
    <xf numFmtId="0" fontId="8" fillId="0" borderId="0" xfId="2" applyFont="1"/>
    <xf numFmtId="1" fontId="8" fillId="0" borderId="0" xfId="2" applyNumberFormat="1" applyFont="1" applyAlignment="1">
      <alignment horizontal="center"/>
    </xf>
    <xf numFmtId="0" fontId="8" fillId="0" borderId="0" xfId="2" applyFont="1" applyAlignment="1">
      <alignment horizontal="left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center"/>
    </xf>
    <xf numFmtId="0" fontId="12" fillId="0" borderId="0" xfId="2" applyFont="1" applyAlignment="1">
      <alignment horizontal="left" vertical="center"/>
    </xf>
    <xf numFmtId="0" fontId="13" fillId="4" borderId="1" xfId="2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1" fontId="16" fillId="0" borderId="0" xfId="2" applyNumberFormat="1" applyFont="1" applyAlignment="1">
      <alignment horizontal="center" vertical="center"/>
    </xf>
    <xf numFmtId="1" fontId="7" fillId="0" borderId="0" xfId="2" applyNumberFormat="1" applyFont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1" fontId="13" fillId="4" borderId="1" xfId="2" applyNumberFormat="1" applyFont="1" applyFill="1" applyBorder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0" fontId="8" fillId="0" borderId="0" xfId="2" applyFont="1" applyAlignment="1">
      <alignment vertical="center" wrapText="1"/>
    </xf>
    <xf numFmtId="1" fontId="13" fillId="4" borderId="4" xfId="2" applyNumberFormat="1" applyFont="1" applyFill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1" fontId="18" fillId="2" borderId="8" xfId="2" applyNumberFormat="1" applyFont="1" applyFill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2" fontId="8" fillId="5" borderId="1" xfId="2" applyNumberFormat="1" applyFont="1" applyFill="1" applyBorder="1" applyAlignment="1">
      <alignment horizontal="center" vertical="center"/>
    </xf>
    <xf numFmtId="2" fontId="8" fillId="5" borderId="7" xfId="2" applyNumberFormat="1" applyFont="1" applyFill="1" applyBorder="1" applyAlignment="1">
      <alignment horizontal="center" vertical="center"/>
    </xf>
    <xf numFmtId="2" fontId="8" fillId="5" borderId="0" xfId="2" applyNumberFormat="1" applyFont="1" applyFill="1" applyAlignment="1">
      <alignment horizontal="center" vertical="center"/>
    </xf>
    <xf numFmtId="0" fontId="13" fillId="4" borderId="1" xfId="2" applyFont="1" applyFill="1" applyBorder="1" applyAlignment="1">
      <alignment horizontal="center"/>
    </xf>
    <xf numFmtId="0" fontId="7" fillId="0" borderId="4" xfId="2" applyFont="1" applyBorder="1" applyAlignment="1">
      <alignment horizontal="center" vertical="center" textRotation="90"/>
    </xf>
    <xf numFmtId="165" fontId="8" fillId="0" borderId="0" xfId="2" applyNumberFormat="1" applyFont="1"/>
    <xf numFmtId="1" fontId="8" fillId="0" borderId="0" xfId="2" applyNumberFormat="1" applyFont="1" applyAlignment="1">
      <alignment horizontal="center" vertical="center" wrapText="1"/>
    </xf>
    <xf numFmtId="0" fontId="8" fillId="5" borderId="9" xfId="2" applyFont="1" applyFill="1" applyBorder="1" applyAlignment="1">
      <alignment horizontal="center" vertical="center"/>
    </xf>
    <xf numFmtId="1" fontId="8" fillId="5" borderId="9" xfId="2" applyNumberFormat="1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horizontal="right"/>
    </xf>
    <xf numFmtId="0" fontId="12" fillId="0" borderId="0" xfId="2" applyFont="1" applyAlignment="1">
      <alignment horizontal="left"/>
    </xf>
    <xf numFmtId="0" fontId="19" fillId="0" borderId="0" xfId="2" applyFont="1"/>
    <xf numFmtId="1" fontId="8" fillId="0" borderId="0" xfId="2" applyNumberFormat="1" applyFont="1"/>
    <xf numFmtId="0" fontId="11" fillId="0" borderId="0" xfId="2" applyFont="1"/>
    <xf numFmtId="164" fontId="13" fillId="4" borderId="1" xfId="2" applyNumberFormat="1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right"/>
    </xf>
    <xf numFmtId="166" fontId="8" fillId="0" borderId="0" xfId="2" applyNumberFormat="1" applyFont="1"/>
    <xf numFmtId="0" fontId="7" fillId="6" borderId="11" xfId="2" applyFont="1" applyFill="1" applyBorder="1" applyAlignment="1">
      <alignment vertical="center"/>
    </xf>
    <xf numFmtId="165" fontId="8" fillId="6" borderId="11" xfId="2" applyNumberFormat="1" applyFont="1" applyFill="1" applyBorder="1" applyAlignment="1">
      <alignment horizontal="center" vertical="center"/>
    </xf>
    <xf numFmtId="1" fontId="8" fillId="6" borderId="11" xfId="2" applyNumberFormat="1" applyFont="1" applyFill="1" applyBorder="1" applyAlignment="1">
      <alignment horizontal="center"/>
    </xf>
    <xf numFmtId="1" fontId="8" fillId="6" borderId="12" xfId="2" applyNumberFormat="1" applyFont="1" applyFill="1" applyBorder="1" applyAlignment="1">
      <alignment horizontal="center"/>
    </xf>
    <xf numFmtId="166" fontId="13" fillId="4" borderId="1" xfId="2" applyNumberFormat="1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1" fontId="7" fillId="7" borderId="4" xfId="2" applyNumberFormat="1" applyFont="1" applyFill="1" applyBorder="1" applyAlignment="1">
      <alignment horizontal="center" vertical="center"/>
    </xf>
    <xf numFmtId="1" fontId="7" fillId="7" borderId="4" xfId="2" applyNumberFormat="1" applyFont="1" applyFill="1" applyBorder="1" applyAlignment="1">
      <alignment horizontal="center"/>
    </xf>
    <xf numFmtId="1" fontId="7" fillId="7" borderId="2" xfId="2" applyNumberFormat="1" applyFont="1" applyFill="1" applyBorder="1" applyAlignment="1">
      <alignment horizontal="center" vertical="center"/>
    </xf>
    <xf numFmtId="1" fontId="13" fillId="4" borderId="1" xfId="2" applyNumberFormat="1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/>
    </xf>
    <xf numFmtId="1" fontId="8" fillId="7" borderId="1" xfId="2" applyNumberFormat="1" applyFont="1" applyFill="1" applyBorder="1" applyAlignment="1">
      <alignment horizontal="center" vertical="center" wrapText="1"/>
    </xf>
    <xf numFmtId="166" fontId="13" fillId="0" borderId="1" xfId="2" applyNumberFormat="1" applyFont="1" applyBorder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1" fontId="11" fillId="0" borderId="0" xfId="2" applyNumberFormat="1" applyFont="1" applyAlignment="1">
      <alignment horizontal="center"/>
    </xf>
    <xf numFmtId="0" fontId="8" fillId="9" borderId="4" xfId="2" applyFont="1" applyFill="1" applyBorder="1" applyAlignment="1">
      <alignment horizontal="center" vertical="center" wrapText="1"/>
    </xf>
    <xf numFmtId="0" fontId="26" fillId="0" borderId="0" xfId="3" applyAlignment="1">
      <alignment vertical="top"/>
    </xf>
    <xf numFmtId="0" fontId="0" fillId="0" borderId="0" xfId="0" applyAlignment="1">
      <alignment horizontal="left" vertical="center"/>
    </xf>
    <xf numFmtId="9" fontId="0" fillId="0" borderId="16" xfId="0" applyNumberFormat="1" applyBorder="1" applyAlignment="1">
      <alignment horizontal="center" vertical="center"/>
    </xf>
    <xf numFmtId="164" fontId="8" fillId="0" borderId="17" xfId="1" applyNumberFormat="1" applyFont="1" applyBorder="1" applyAlignment="1">
      <alignment horizontal="center" vertical="center"/>
    </xf>
    <xf numFmtId="164" fontId="0" fillId="0" borderId="17" xfId="1" applyNumberFormat="1" applyFont="1" applyBorder="1" applyAlignment="1">
      <alignment horizontal="center" vertical="center"/>
    </xf>
    <xf numFmtId="0" fontId="0" fillId="0" borderId="19" xfId="0" applyBorder="1"/>
    <xf numFmtId="0" fontId="27" fillId="0" borderId="21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6" fillId="0" borderId="0" xfId="3" applyAlignment="1">
      <alignment horizontal="left" vertical="center"/>
    </xf>
    <xf numFmtId="0" fontId="28" fillId="0" borderId="0" xfId="0" applyFont="1"/>
    <xf numFmtId="0" fontId="29" fillId="0" borderId="18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7" fillId="0" borderId="0" xfId="0" applyFont="1"/>
    <xf numFmtId="0" fontId="27" fillId="0" borderId="22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25" xfId="0" applyBorder="1"/>
    <xf numFmtId="164" fontId="20" fillId="0" borderId="0" xfId="1" applyNumberFormat="1" applyFont="1" applyBorder="1" applyAlignment="1">
      <alignment horizontal="center" vertical="center"/>
    </xf>
    <xf numFmtId="164" fontId="8" fillId="0" borderId="0" xfId="1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0" fillId="0" borderId="17" xfId="0" applyBorder="1"/>
    <xf numFmtId="0" fontId="27" fillId="0" borderId="24" xfId="0" applyFont="1" applyBorder="1" applyAlignment="1">
      <alignment horizontal="center" vertical="center"/>
    </xf>
    <xf numFmtId="164" fontId="20" fillId="0" borderId="17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0" xfId="4" applyNumberFormat="1" applyFont="1" applyBorder="1" applyAlignment="1">
      <alignment horizontal="center" vertical="center"/>
    </xf>
    <xf numFmtId="0" fontId="0" fillId="0" borderId="17" xfId="4" applyNumberFormat="1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26" fillId="0" borderId="0" xfId="3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31" fillId="0" borderId="0" xfId="0" applyFont="1"/>
    <xf numFmtId="0" fontId="26" fillId="0" borderId="0" xfId="3" applyAlignment="1">
      <alignment wrapText="1"/>
    </xf>
    <xf numFmtId="0" fontId="4" fillId="0" borderId="0" xfId="5" applyAlignment="1">
      <alignment horizontal="center"/>
    </xf>
    <xf numFmtId="167" fontId="4" fillId="0" borderId="0" xfId="5" applyNumberFormat="1" applyAlignment="1">
      <alignment horizontal="center" wrapText="1"/>
    </xf>
    <xf numFmtId="0" fontId="4" fillId="0" borderId="0" xfId="5"/>
    <xf numFmtId="0" fontId="4" fillId="0" borderId="25" xfId="5" applyBorder="1" applyAlignment="1">
      <alignment horizontal="center"/>
    </xf>
    <xf numFmtId="0" fontId="5" fillId="0" borderId="0" xfId="6" applyAlignment="1">
      <alignment horizontal="center" vertical="center"/>
    </xf>
    <xf numFmtId="167" fontId="4" fillId="0" borderId="0" xfId="5" applyNumberFormat="1" applyAlignment="1">
      <alignment horizontal="center" vertical="center"/>
    </xf>
    <xf numFmtId="2" fontId="5" fillId="0" borderId="0" xfId="6" applyNumberFormat="1" applyAlignment="1">
      <alignment horizontal="center" vertical="center"/>
    </xf>
    <xf numFmtId="9" fontId="0" fillId="0" borderId="0" xfId="7" applyFont="1"/>
    <xf numFmtId="9" fontId="4" fillId="0" borderId="0" xfId="5" applyNumberFormat="1"/>
    <xf numFmtId="2" fontId="0" fillId="0" borderId="0" xfId="0" applyNumberFormat="1"/>
    <xf numFmtId="2" fontId="32" fillId="0" borderId="0" xfId="0" applyNumberFormat="1" applyFont="1"/>
    <xf numFmtId="0" fontId="33" fillId="0" borderId="25" xfId="5" applyFont="1" applyBorder="1" applyAlignment="1">
      <alignment horizontal="center"/>
    </xf>
    <xf numFmtId="1" fontId="34" fillId="0" borderId="27" xfId="6" applyNumberFormat="1" applyFont="1" applyBorder="1" applyAlignment="1">
      <alignment horizontal="center" wrapText="1"/>
    </xf>
    <xf numFmtId="0" fontId="33" fillId="0" borderId="0" xfId="5" applyFont="1"/>
    <xf numFmtId="0" fontId="29" fillId="0" borderId="0" xfId="0" applyFont="1"/>
    <xf numFmtId="0" fontId="29" fillId="0" borderId="19" xfId="0" applyFont="1" applyBorder="1"/>
    <xf numFmtId="0" fontId="29" fillId="0" borderId="26" xfId="0" applyFont="1" applyBorder="1" applyAlignment="1">
      <alignment horizontal="right"/>
    </xf>
    <xf numFmtId="0" fontId="29" fillId="0" borderId="24" xfId="0" applyFont="1" applyBorder="1" applyAlignment="1">
      <alignment horizontal="right"/>
    </xf>
    <xf numFmtId="0" fontId="30" fillId="0" borderId="26" xfId="0" applyFont="1" applyBorder="1"/>
    <xf numFmtId="0" fontId="30" fillId="0" borderId="24" xfId="0" applyFont="1" applyBorder="1"/>
    <xf numFmtId="0" fontId="29" fillId="0" borderId="14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20" fillId="0" borderId="27" xfId="1" applyNumberFormat="1" applyFont="1" applyBorder="1" applyAlignment="1">
      <alignment horizontal="center" vertical="center"/>
    </xf>
    <xf numFmtId="164" fontId="20" fillId="0" borderId="28" xfId="1" applyNumberFormat="1" applyFont="1" applyBorder="1" applyAlignment="1">
      <alignment horizontal="center" vertical="center"/>
    </xf>
    <xf numFmtId="164" fontId="20" fillId="0" borderId="15" xfId="1" applyNumberFormat="1" applyFont="1" applyBorder="1" applyAlignment="1">
      <alignment horizontal="center" vertical="center"/>
    </xf>
    <xf numFmtId="164" fontId="20" fillId="0" borderId="16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7" fillId="0" borderId="22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9" fontId="28" fillId="0" borderId="18" xfId="4" applyFont="1" applyBorder="1" applyAlignment="1">
      <alignment horizontal="center" vertical="center"/>
    </xf>
    <xf numFmtId="9" fontId="0" fillId="0" borderId="0" xfId="0" applyNumberFormat="1" applyAlignment="1">
      <alignment horizontal="left"/>
    </xf>
    <xf numFmtId="0" fontId="27" fillId="11" borderId="26" xfId="0" applyFont="1" applyFill="1" applyBorder="1" applyAlignment="1">
      <alignment horizontal="center" vertical="center"/>
    </xf>
    <xf numFmtId="164" fontId="0" fillId="11" borderId="0" xfId="1" applyNumberFormat="1" applyFont="1" applyFill="1" applyBorder="1" applyAlignment="1">
      <alignment horizontal="center" vertical="center"/>
    </xf>
    <xf numFmtId="164" fontId="0" fillId="11" borderId="17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0" fontId="35" fillId="0" borderId="0" xfId="0" applyFont="1"/>
    <xf numFmtId="9" fontId="28" fillId="0" borderId="15" xfId="0" applyNumberFormat="1" applyFont="1" applyBorder="1" applyAlignment="1">
      <alignment horizontal="center" vertical="center"/>
    </xf>
    <xf numFmtId="0" fontId="30" fillId="0" borderId="25" xfId="0" applyFont="1" applyBorder="1"/>
    <xf numFmtId="168" fontId="28" fillId="0" borderId="22" xfId="4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68" fontId="28" fillId="0" borderId="23" xfId="4" applyNumberFormat="1" applyFont="1" applyBorder="1" applyAlignment="1">
      <alignment horizontal="center" vertical="center"/>
    </xf>
    <xf numFmtId="9" fontId="28" fillId="0" borderId="16" xfId="4" applyFont="1" applyBorder="1" applyAlignment="1">
      <alignment horizontal="center" vertical="center"/>
    </xf>
    <xf numFmtId="0" fontId="8" fillId="9" borderId="2" xfId="2" applyFont="1" applyFill="1" applyBorder="1" applyAlignment="1">
      <alignment horizontal="center"/>
    </xf>
    <xf numFmtId="0" fontId="15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 wrapText="1"/>
    </xf>
    <xf numFmtId="1" fontId="7" fillId="0" borderId="2" xfId="2" applyNumberFormat="1" applyFont="1" applyBorder="1" applyAlignment="1">
      <alignment horizontal="center" vertical="center"/>
    </xf>
    <xf numFmtId="0" fontId="14" fillId="9" borderId="2" xfId="2" applyFont="1" applyFill="1" applyBorder="1" applyAlignment="1">
      <alignment horizontal="center"/>
    </xf>
    <xf numFmtId="164" fontId="28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9" fontId="20" fillId="0" borderId="27" xfId="1" applyNumberFormat="1" applyFont="1" applyBorder="1" applyAlignment="1">
      <alignment horizontal="center" vertical="center"/>
    </xf>
    <xf numFmtId="0" fontId="36" fillId="0" borderId="22" xfId="0" applyFont="1" applyBorder="1"/>
    <xf numFmtId="0" fontId="36" fillId="0" borderId="23" xfId="0" applyFont="1" applyBorder="1"/>
    <xf numFmtId="0" fontId="28" fillId="0" borderId="14" xfId="0" applyFont="1" applyBorder="1" applyAlignment="1">
      <alignment horizontal="center" vertical="center" wrapText="1"/>
    </xf>
    <xf numFmtId="2" fontId="8" fillId="0" borderId="0" xfId="2" applyNumberFormat="1" applyFont="1"/>
    <xf numFmtId="2" fontId="0" fillId="0" borderId="0" xfId="0" applyNumberFormat="1" applyAlignment="1">
      <alignment horizontal="center" vertical="center"/>
    </xf>
    <xf numFmtId="167" fontId="4" fillId="0" borderId="0" xfId="5" applyNumberFormat="1" applyAlignment="1">
      <alignment horizontal="center" vertical="center" wrapText="1"/>
    </xf>
    <xf numFmtId="0" fontId="4" fillId="0" borderId="0" xfId="5" applyAlignment="1">
      <alignment horizontal="center" vertical="center"/>
    </xf>
    <xf numFmtId="164" fontId="0" fillId="0" borderId="0" xfId="0" applyNumberFormat="1" applyAlignment="1">
      <alignment horizontal="left" vertical="top"/>
    </xf>
    <xf numFmtId="164" fontId="28" fillId="0" borderId="18" xfId="1" applyNumberFormat="1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center" vertical="center"/>
    </xf>
    <xf numFmtId="0" fontId="3" fillId="0" borderId="0" xfId="8"/>
    <xf numFmtId="14" fontId="3" fillId="0" borderId="0" xfId="8" applyNumberFormat="1"/>
    <xf numFmtId="4" fontId="3" fillId="0" borderId="0" xfId="8" applyNumberFormat="1"/>
    <xf numFmtId="0" fontId="3" fillId="0" borderId="0" xfId="8" applyAlignment="1">
      <alignment horizontal="center" vertical="center"/>
    </xf>
    <xf numFmtId="43" fontId="0" fillId="0" borderId="0" xfId="1" applyFont="1" applyFill="1" applyAlignment="1"/>
    <xf numFmtId="164" fontId="0" fillId="0" borderId="0" xfId="1" applyNumberFormat="1" applyFont="1" applyFill="1" applyAlignment="1"/>
    <xf numFmtId="1" fontId="8" fillId="0" borderId="0" xfId="2" applyNumberFormat="1" applyFont="1" applyAlignment="1">
      <alignment horizontal="center" shrinkToFit="1"/>
    </xf>
    <xf numFmtId="165" fontId="8" fillId="0" borderId="0" xfId="2" applyNumberFormat="1" applyFont="1" applyAlignment="1">
      <alignment horizontal="center"/>
    </xf>
    <xf numFmtId="2" fontId="8" fillId="0" borderId="0" xfId="2" applyNumberFormat="1" applyFont="1" applyAlignment="1">
      <alignment horizontal="center" vertical="center"/>
    </xf>
    <xf numFmtId="0" fontId="7" fillId="3" borderId="2" xfId="2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left"/>
    </xf>
    <xf numFmtId="1" fontId="7" fillId="3" borderId="29" xfId="2" applyNumberFormat="1" applyFont="1" applyFill="1" applyBorder="1" applyAlignment="1">
      <alignment horizontal="center" vertical="center"/>
    </xf>
    <xf numFmtId="1" fontId="8" fillId="3" borderId="29" xfId="2" applyNumberFormat="1" applyFont="1" applyFill="1" applyBorder="1" applyAlignment="1">
      <alignment horizontal="center" vertical="center"/>
    </xf>
    <xf numFmtId="3" fontId="0" fillId="0" borderId="0" xfId="0" applyNumberFormat="1"/>
    <xf numFmtId="164" fontId="0" fillId="0" borderId="0" xfId="1" applyNumberFormat="1" applyFont="1" applyAlignment="1">
      <alignment horizontal="center"/>
    </xf>
    <xf numFmtId="0" fontId="2" fillId="0" borderId="0" xfId="8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quotePrefix="1" applyNumberFormat="1" applyAlignment="1">
      <alignment horizontal="left" vertical="center"/>
    </xf>
    <xf numFmtId="43" fontId="0" fillId="0" borderId="0" xfId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4" fontId="3" fillId="0" borderId="0" xfId="8" applyNumberFormat="1" applyAlignment="1">
      <alignment horizontal="center" vertical="center"/>
    </xf>
    <xf numFmtId="164" fontId="3" fillId="0" borderId="0" xfId="1" applyNumberFormat="1" applyFont="1"/>
    <xf numFmtId="0" fontId="33" fillId="0" borderId="27" xfId="5" applyFont="1" applyBorder="1" applyAlignment="1">
      <alignment horizontal="center" vertical="center"/>
    </xf>
    <xf numFmtId="0" fontId="0" fillId="0" borderId="0" xfId="5" applyFont="1" applyAlignment="1">
      <alignment horizontal="center" vertical="center"/>
    </xf>
    <xf numFmtId="1" fontId="37" fillId="0" borderId="0" xfId="0" applyNumberFormat="1" applyFont="1" applyAlignment="1">
      <alignment horizontal="center" vertical="center"/>
    </xf>
    <xf numFmtId="0" fontId="0" fillId="0" borderId="0" xfId="5" applyFont="1"/>
    <xf numFmtId="164" fontId="7" fillId="12" borderId="29" xfId="1" applyNumberFormat="1" applyFont="1" applyFill="1" applyBorder="1" applyAlignment="1">
      <alignment horizontal="center" vertical="center"/>
    </xf>
    <xf numFmtId="0" fontId="26" fillId="0" borderId="1" xfId="3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vertical="center" wrapText="1"/>
    </xf>
    <xf numFmtId="164" fontId="13" fillId="4" borderId="4" xfId="1" applyNumberFormat="1" applyFont="1" applyFill="1" applyBorder="1" applyAlignment="1">
      <alignment horizontal="center" vertical="center"/>
    </xf>
    <xf numFmtId="164" fontId="13" fillId="4" borderId="1" xfId="1" applyNumberFormat="1" applyFont="1" applyFill="1" applyBorder="1" applyAlignment="1">
      <alignment horizontal="center"/>
    </xf>
    <xf numFmtId="0" fontId="13" fillId="0" borderId="0" xfId="2" applyFont="1" applyAlignment="1">
      <alignment horizontal="center"/>
    </xf>
    <xf numFmtId="1" fontId="13" fillId="0" borderId="0" xfId="2" applyNumberFormat="1" applyFont="1" applyAlignment="1">
      <alignment horizontal="center"/>
    </xf>
    <xf numFmtId="0" fontId="7" fillId="0" borderId="2" xfId="2" applyFont="1" applyBorder="1" applyAlignment="1">
      <alignment horizontal="center" vertical="center" textRotation="90"/>
    </xf>
    <xf numFmtId="0" fontId="8" fillId="5" borderId="31" xfId="2" applyFont="1" applyFill="1" applyBorder="1" applyAlignment="1">
      <alignment horizontal="center" vertical="center" wrapText="1"/>
    </xf>
    <xf numFmtId="2" fontId="8" fillId="5" borderId="31" xfId="2" applyNumberFormat="1" applyFont="1" applyFill="1" applyBorder="1" applyAlignment="1">
      <alignment horizontal="center" vertical="center"/>
    </xf>
    <xf numFmtId="2" fontId="8" fillId="5" borderId="32" xfId="2" applyNumberFormat="1" applyFont="1" applyFill="1" applyBorder="1" applyAlignment="1">
      <alignment horizontal="center" vertical="center"/>
    </xf>
    <xf numFmtId="0" fontId="13" fillId="4" borderId="29" xfId="2" applyFont="1" applyFill="1" applyBorder="1" applyAlignment="1">
      <alignment horizontal="center"/>
    </xf>
    <xf numFmtId="164" fontId="13" fillId="4" borderId="29" xfId="1" applyNumberFormat="1" applyFont="1" applyFill="1" applyBorder="1" applyAlignment="1">
      <alignment horizontal="center"/>
    </xf>
    <xf numFmtId="43" fontId="0" fillId="0" borderId="0" xfId="1" applyFont="1" applyAlignment="1">
      <alignment vertical="center"/>
    </xf>
    <xf numFmtId="0" fontId="7" fillId="5" borderId="13" xfId="2" applyFont="1" applyFill="1" applyBorder="1" applyAlignment="1">
      <alignment horizontal="center" vertical="center"/>
    </xf>
    <xf numFmtId="2" fontId="4" fillId="0" borderId="0" xfId="5" applyNumberForma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1" fontId="13" fillId="0" borderId="30" xfId="2" applyNumberFormat="1" applyFont="1" applyBorder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165" fontId="8" fillId="0" borderId="0" xfId="2" applyNumberFormat="1" applyFont="1" applyAlignment="1">
      <alignment horizontal="center" vertical="center"/>
    </xf>
    <xf numFmtId="0" fontId="7" fillId="0" borderId="5" xfId="2" applyFont="1" applyBorder="1" applyAlignment="1">
      <alignment horizontal="center" vertical="center" textRotation="90"/>
    </xf>
    <xf numFmtId="0" fontId="13" fillId="4" borderId="31" xfId="2" applyFont="1" applyFill="1" applyBorder="1" applyAlignment="1">
      <alignment horizontal="center"/>
    </xf>
    <xf numFmtId="164" fontId="13" fillId="4" borderId="31" xfId="1" applyNumberFormat="1" applyFont="1" applyFill="1" applyBorder="1" applyAlignment="1">
      <alignment horizontal="center"/>
    </xf>
    <xf numFmtId="164" fontId="13" fillId="4" borderId="32" xfId="1" applyNumberFormat="1" applyFont="1" applyFill="1" applyBorder="1" applyAlignment="1">
      <alignment horizontal="center"/>
    </xf>
    <xf numFmtId="0" fontId="13" fillId="0" borderId="31" xfId="2" applyFont="1" applyBorder="1" applyAlignment="1">
      <alignment horizontal="center"/>
    </xf>
    <xf numFmtId="164" fontId="13" fillId="0" borderId="31" xfId="1" applyNumberFormat="1" applyFont="1" applyFill="1" applyBorder="1" applyAlignment="1">
      <alignment horizontal="center"/>
    </xf>
    <xf numFmtId="164" fontId="13" fillId="0" borderId="32" xfId="1" applyNumberFormat="1" applyFont="1" applyFill="1" applyBorder="1" applyAlignment="1">
      <alignment horizontal="center"/>
    </xf>
    <xf numFmtId="164" fontId="13" fillId="0" borderId="0" xfId="1" applyNumberFormat="1" applyFont="1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0" fontId="12" fillId="0" borderId="0" xfId="2" applyFont="1" applyAlignment="1">
      <alignment horizontal="center" vertical="center" wrapText="1"/>
    </xf>
    <xf numFmtId="0" fontId="7" fillId="6" borderId="10" xfId="2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 textRotation="90"/>
    </xf>
    <xf numFmtId="0" fontId="8" fillId="0" borderId="4" xfId="2" applyFont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6" fillId="0" borderId="0" xfId="2" applyAlignment="1">
      <alignment horizontal="center" vertical="center"/>
    </xf>
    <xf numFmtId="164" fontId="8" fillId="12" borderId="29" xfId="1" applyNumberFormat="1" applyFont="1" applyFill="1" applyBorder="1" applyAlignment="1">
      <alignment vertical="center"/>
    </xf>
    <xf numFmtId="1" fontId="7" fillId="5" borderId="13" xfId="2" applyNumberFormat="1" applyFont="1" applyFill="1" applyBorder="1" applyAlignment="1">
      <alignment horizontal="center" vertical="center"/>
    </xf>
    <xf numFmtId="164" fontId="13" fillId="4" borderId="9" xfId="1" applyNumberFormat="1" applyFont="1" applyFill="1" applyBorder="1" applyAlignment="1">
      <alignment horizontal="center" vertical="center"/>
    </xf>
    <xf numFmtId="3" fontId="3" fillId="0" borderId="29" xfId="8" applyNumberFormat="1" applyBorder="1" applyAlignment="1">
      <alignment horizontal="center" vertical="center"/>
    </xf>
    <xf numFmtId="164" fontId="8" fillId="0" borderId="29" xfId="1" applyNumberFormat="1" applyFont="1" applyBorder="1" applyAlignment="1">
      <alignment horizontal="center" vertical="center"/>
    </xf>
    <xf numFmtId="0" fontId="13" fillId="4" borderId="33" xfId="2" applyFont="1" applyFill="1" applyBorder="1" applyAlignment="1">
      <alignment horizontal="center"/>
    </xf>
    <xf numFmtId="164" fontId="13" fillId="4" borderId="33" xfId="1" applyNumberFormat="1" applyFont="1" applyFill="1" applyBorder="1" applyAlignment="1">
      <alignment horizontal="center"/>
    </xf>
    <xf numFmtId="0" fontId="8" fillId="0" borderId="29" xfId="2" applyFont="1" applyBorder="1" applyAlignment="1">
      <alignment horizontal="center" vertical="center"/>
    </xf>
    <xf numFmtId="0" fontId="38" fillId="13" borderId="29" xfId="2" applyFont="1" applyFill="1" applyBorder="1"/>
    <xf numFmtId="164" fontId="8" fillId="3" borderId="29" xfId="1" applyNumberFormat="1" applyFont="1" applyFill="1" applyBorder="1" applyAlignment="1">
      <alignment horizontal="center" vertical="center"/>
    </xf>
    <xf numFmtId="43" fontId="8" fillId="3" borderId="29" xfId="1" applyFont="1" applyFill="1" applyBorder="1" applyAlignment="1">
      <alignment horizontal="center" vertical="center"/>
    </xf>
    <xf numFmtId="4" fontId="3" fillId="0" borderId="0" xfId="8" applyNumberFormat="1" applyAlignment="1">
      <alignment horizontal="center"/>
    </xf>
    <xf numFmtId="164" fontId="3" fillId="0" borderId="0" xfId="1" applyNumberFormat="1" applyFont="1" applyAlignment="1">
      <alignment horizontal="center" vertical="center"/>
    </xf>
    <xf numFmtId="0" fontId="33" fillId="0" borderId="0" xfId="8" applyFont="1" applyAlignment="1">
      <alignment horizontal="center" vertical="center"/>
    </xf>
    <xf numFmtId="1" fontId="7" fillId="5" borderId="34" xfId="2" applyNumberFormat="1" applyFont="1" applyFill="1" applyBorder="1" applyAlignment="1">
      <alignment horizontal="center" vertical="center"/>
    </xf>
    <xf numFmtId="3" fontId="3" fillId="0" borderId="35" xfId="8" applyNumberFormat="1" applyBorder="1" applyAlignment="1">
      <alignment horizontal="center" vertical="center"/>
    </xf>
    <xf numFmtId="164" fontId="8" fillId="0" borderId="35" xfId="1" applyNumberFormat="1" applyFont="1" applyBorder="1" applyAlignment="1">
      <alignment horizontal="center" vertical="center"/>
    </xf>
    <xf numFmtId="164" fontId="13" fillId="4" borderId="36" xfId="1" applyNumberFormat="1" applyFont="1" applyFill="1" applyBorder="1" applyAlignment="1">
      <alignment horizontal="center" vertical="center"/>
    </xf>
    <xf numFmtId="164" fontId="13" fillId="4" borderId="3" xfId="1" applyNumberFormat="1" applyFont="1" applyFill="1" applyBorder="1" applyAlignment="1">
      <alignment horizontal="center" vertical="center"/>
    </xf>
    <xf numFmtId="0" fontId="13" fillId="0" borderId="37" xfId="2" applyFont="1" applyBorder="1" applyAlignment="1">
      <alignment horizontal="center" vertical="top"/>
    </xf>
    <xf numFmtId="0" fontId="7" fillId="5" borderId="29" xfId="2" applyFont="1" applyFill="1" applyBorder="1" applyAlignment="1">
      <alignment horizontal="center" vertical="center"/>
    </xf>
    <xf numFmtId="0" fontId="7" fillId="3" borderId="29" xfId="2" applyFont="1" applyFill="1" applyBorder="1" applyAlignment="1">
      <alignment horizontal="center" vertical="center"/>
    </xf>
    <xf numFmtId="0" fontId="26" fillId="3" borderId="29" xfId="3" applyFill="1" applyBorder="1" applyAlignment="1">
      <alignment horizontal="center" vertical="center"/>
    </xf>
    <xf numFmtId="0" fontId="13" fillId="4" borderId="29" xfId="2" applyFont="1" applyFill="1" applyBorder="1" applyAlignment="1">
      <alignment horizontal="center" vertical="center"/>
    </xf>
    <xf numFmtId="0" fontId="13" fillId="4" borderId="29" xfId="2" applyFont="1" applyFill="1" applyBorder="1" applyAlignment="1">
      <alignment horizontal="center" vertical="top"/>
    </xf>
    <xf numFmtId="0" fontId="8" fillId="3" borderId="2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vertical="top"/>
    </xf>
    <xf numFmtId="0" fontId="26" fillId="3" borderId="29" xfId="3" applyFill="1" applyBorder="1" applyAlignment="1">
      <alignment vertical="top"/>
    </xf>
    <xf numFmtId="0" fontId="40" fillId="0" borderId="4" xfId="2" applyFont="1" applyBorder="1" applyAlignment="1">
      <alignment horizontal="center" vertical="center"/>
    </xf>
    <xf numFmtId="0" fontId="7" fillId="6" borderId="29" xfId="2" applyFont="1" applyFill="1" applyBorder="1" applyAlignment="1">
      <alignment horizontal="center" vertical="center"/>
    </xf>
    <xf numFmtId="0" fontId="7" fillId="6" borderId="29" xfId="2" applyFont="1" applyFill="1" applyBorder="1" applyAlignment="1">
      <alignment vertical="center"/>
    </xf>
    <xf numFmtId="0" fontId="7" fillId="6" borderId="29" xfId="2" applyFont="1" applyFill="1" applyBorder="1" applyAlignment="1">
      <alignment vertical="center" wrapText="1"/>
    </xf>
    <xf numFmtId="165" fontId="7" fillId="6" borderId="29" xfId="2" applyNumberFormat="1" applyFont="1" applyFill="1" applyBorder="1" applyAlignment="1">
      <alignment horizontal="center" vertical="center"/>
    </xf>
    <xf numFmtId="1" fontId="7" fillId="6" borderId="29" xfId="2" applyNumberFormat="1" applyFont="1" applyFill="1" applyBorder="1" applyAlignment="1">
      <alignment horizontal="center"/>
    </xf>
    <xf numFmtId="165" fontId="8" fillId="6" borderId="29" xfId="2" applyNumberFormat="1" applyFont="1" applyFill="1" applyBorder="1" applyAlignment="1">
      <alignment horizontal="center" vertical="center"/>
    </xf>
    <xf numFmtId="1" fontId="8" fillId="6" borderId="29" xfId="2" applyNumberFormat="1" applyFont="1" applyFill="1" applyBorder="1" applyAlignment="1">
      <alignment horizontal="center"/>
    </xf>
    <xf numFmtId="0" fontId="8" fillId="7" borderId="1" xfId="2" applyFont="1" applyFill="1" applyBorder="1" applyAlignment="1">
      <alignment horizontal="left" vertical="center"/>
    </xf>
    <xf numFmtId="0" fontId="8" fillId="7" borderId="1" xfId="2" applyFont="1" applyFill="1" applyBorder="1" applyAlignment="1">
      <alignment horizontal="center" vertical="center" wrapText="1"/>
    </xf>
    <xf numFmtId="0" fontId="13" fillId="4" borderId="1" xfId="2" applyFont="1" applyFill="1" applyBorder="1" applyAlignment="1">
      <alignment horizontal="left" wrapText="1"/>
    </xf>
    <xf numFmtId="0" fontId="13" fillId="4" borderId="1" xfId="2" applyFont="1" applyFill="1" applyBorder="1" applyAlignment="1">
      <alignment horizontal="right" wrapText="1"/>
    </xf>
    <xf numFmtId="0" fontId="13" fillId="4" borderId="1" xfId="2" applyFont="1" applyFill="1" applyBorder="1" applyAlignment="1">
      <alignment horizontal="center" vertical="center" wrapText="1"/>
    </xf>
    <xf numFmtId="0" fontId="22" fillId="14" borderId="0" xfId="2" applyFont="1" applyFill="1" applyAlignment="1">
      <alignment horizontal="center" vertical="center"/>
    </xf>
    <xf numFmtId="0" fontId="22" fillId="14" borderId="0" xfId="2" applyFont="1" applyFill="1" applyAlignment="1">
      <alignment horizontal="left" vertical="center"/>
    </xf>
    <xf numFmtId="2" fontId="13" fillId="14" borderId="0" xfId="2" applyNumberFormat="1" applyFont="1" applyFill="1" applyAlignment="1">
      <alignment horizontal="center" vertical="center"/>
    </xf>
    <xf numFmtId="0" fontId="7" fillId="7" borderId="13" xfId="2" applyFont="1" applyFill="1" applyBorder="1" applyAlignment="1">
      <alignment horizontal="center" vertical="center"/>
    </xf>
    <xf numFmtId="1" fontId="8" fillId="7" borderId="13" xfId="2" applyNumberFormat="1" applyFont="1" applyFill="1" applyBorder="1" applyAlignment="1">
      <alignment horizontal="center" vertical="center"/>
    </xf>
    <xf numFmtId="1" fontId="8" fillId="7" borderId="5" xfId="2" applyNumberFormat="1" applyFont="1" applyFill="1" applyBorder="1" applyAlignment="1">
      <alignment horizontal="center" vertical="center"/>
    </xf>
    <xf numFmtId="0" fontId="13" fillId="4" borderId="29" xfId="2" applyFont="1" applyFill="1" applyBorder="1" applyAlignment="1">
      <alignment horizontal="center" vertical="center" wrapText="1"/>
    </xf>
    <xf numFmtId="1" fontId="13" fillId="4" borderId="29" xfId="2" applyNumberFormat="1" applyFont="1" applyFill="1" applyBorder="1" applyAlignment="1">
      <alignment horizontal="center" vertical="center"/>
    </xf>
    <xf numFmtId="0" fontId="22" fillId="4" borderId="29" xfId="2" applyFont="1" applyFill="1" applyBorder="1" applyAlignment="1">
      <alignment horizontal="center" vertical="center"/>
    </xf>
    <xf numFmtId="0" fontId="22" fillId="4" borderId="29" xfId="2" applyFont="1" applyFill="1" applyBorder="1" applyAlignment="1">
      <alignment horizontal="left" vertical="center"/>
    </xf>
    <xf numFmtId="2" fontId="13" fillId="4" borderId="29" xfId="2" applyNumberFormat="1" applyFont="1" applyFill="1" applyBorder="1" applyAlignment="1">
      <alignment horizontal="center" vertical="center"/>
    </xf>
    <xf numFmtId="1" fontId="23" fillId="8" borderId="29" xfId="2" applyNumberFormat="1" applyFont="1" applyFill="1" applyBorder="1" applyAlignment="1">
      <alignment horizontal="center" vertical="center"/>
    </xf>
    <xf numFmtId="0" fontId="13" fillId="4" borderId="29" xfId="2" applyFont="1" applyFill="1" applyBorder="1" applyAlignment="1">
      <alignment horizontal="right" vertical="center"/>
    </xf>
    <xf numFmtId="0" fontId="23" fillId="8" borderId="29" xfId="2" applyFont="1" applyFill="1" applyBorder="1" applyAlignment="1">
      <alignment horizontal="center" vertical="center"/>
    </xf>
    <xf numFmtId="0" fontId="17" fillId="4" borderId="29" xfId="2" applyFont="1" applyFill="1" applyBorder="1" applyAlignment="1">
      <alignment horizontal="center" vertical="center"/>
    </xf>
    <xf numFmtId="0" fontId="7" fillId="9" borderId="4" xfId="2" applyFont="1" applyFill="1" applyBorder="1" applyAlignment="1">
      <alignment horizontal="center" vertical="center"/>
    </xf>
    <xf numFmtId="2" fontId="0" fillId="15" borderId="0" xfId="0" applyNumberFormat="1" applyFill="1" applyAlignment="1">
      <alignment horizontal="center" vertical="center"/>
    </xf>
    <xf numFmtId="0" fontId="0" fillId="15" borderId="0" xfId="0" applyFill="1"/>
    <xf numFmtId="0" fontId="0" fillId="15" borderId="0" xfId="0" applyFill="1" applyAlignment="1">
      <alignment horizontal="center" vertical="center"/>
    </xf>
    <xf numFmtId="0" fontId="4" fillId="15" borderId="0" xfId="5" applyFill="1"/>
    <xf numFmtId="0" fontId="33" fillId="0" borderId="0" xfId="8" applyFont="1" applyAlignment="1">
      <alignment horizontal="left" vertical="top"/>
    </xf>
    <xf numFmtId="0" fontId="3" fillId="0" borderId="0" xfId="8" applyAlignment="1">
      <alignment horizontal="left" vertical="top"/>
    </xf>
    <xf numFmtId="1" fontId="27" fillId="0" borderId="27" xfId="6" applyNumberFormat="1" applyFont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167" fontId="33" fillId="0" borderId="0" xfId="5" applyNumberFormat="1" applyFont="1" applyAlignment="1">
      <alignment horizontal="center" vertical="center"/>
    </xf>
    <xf numFmtId="9" fontId="4" fillId="0" borderId="0" xfId="5" applyNumberFormat="1" applyAlignment="1">
      <alignment horizontal="center" vertical="center"/>
    </xf>
    <xf numFmtId="1" fontId="26" fillId="3" borderId="29" xfId="3" applyNumberFormat="1" applyFill="1" applyBorder="1" applyAlignment="1">
      <alignment horizontal="center" vertical="center"/>
    </xf>
    <xf numFmtId="2" fontId="4" fillId="0" borderId="0" xfId="5" applyNumberFormat="1"/>
    <xf numFmtId="0" fontId="0" fillId="15" borderId="0" xfId="5" applyFont="1" applyFill="1" applyAlignment="1">
      <alignment horizontal="center" vertical="center"/>
    </xf>
    <xf numFmtId="2" fontId="4" fillId="15" borderId="0" xfId="5" applyNumberFormat="1" applyFill="1"/>
    <xf numFmtId="0" fontId="4" fillId="15" borderId="0" xfId="5" applyFill="1" applyAlignment="1">
      <alignment horizontal="center"/>
    </xf>
    <xf numFmtId="0" fontId="42" fillId="0" borderId="0" xfId="0" applyFont="1"/>
    <xf numFmtId="0" fontId="41" fillId="0" borderId="0" xfId="0" applyFont="1"/>
    <xf numFmtId="3" fontId="41" fillId="0" borderId="0" xfId="0" applyNumberFormat="1" applyFont="1"/>
    <xf numFmtId="0" fontId="0" fillId="0" borderId="0" xfId="6" applyFont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4" fillId="11" borderId="0" xfId="5" applyNumberFormat="1" applyFill="1"/>
    <xf numFmtId="0" fontId="4" fillId="11" borderId="0" xfId="5" applyFill="1"/>
    <xf numFmtId="0" fontId="26" fillId="0" borderId="0" xfId="3" applyAlignment="1">
      <alignment horizontal="left" vertical="top"/>
    </xf>
    <xf numFmtId="0" fontId="8" fillId="15" borderId="0" xfId="2" applyFont="1" applyFill="1" applyAlignment="1">
      <alignment horizontal="center" vertical="center" wrapText="1"/>
    </xf>
    <xf numFmtId="0" fontId="26" fillId="0" borderId="0" xfId="3" applyAlignment="1">
      <alignment horizontal="left"/>
    </xf>
    <xf numFmtId="0" fontId="1" fillId="15" borderId="0" xfId="5" applyFont="1" applyFill="1" applyAlignment="1">
      <alignment horizontal="center" vertical="center"/>
    </xf>
    <xf numFmtId="0" fontId="37" fillId="0" borderId="0" xfId="0" applyFont="1"/>
    <xf numFmtId="2" fontId="0" fillId="15" borderId="0" xfId="0" applyNumberFormat="1" applyFill="1"/>
    <xf numFmtId="0" fontId="1" fillId="15" borderId="0" xfId="5" applyFont="1" applyFill="1"/>
    <xf numFmtId="0" fontId="37" fillId="0" borderId="0" xfId="0" applyFont="1" applyAlignment="1">
      <alignment horizontal="center"/>
    </xf>
    <xf numFmtId="2" fontId="0" fillId="15" borderId="0" xfId="0" applyNumberFormat="1" applyFill="1" applyAlignment="1">
      <alignment horizontal="center"/>
    </xf>
    <xf numFmtId="0" fontId="24" fillId="0" borderId="0" xfId="2" applyFont="1" applyAlignment="1">
      <alignment horizontal="center" vertical="center"/>
    </xf>
    <xf numFmtId="0" fontId="25" fillId="0" borderId="0" xfId="2" applyFont="1"/>
    <xf numFmtId="0" fontId="7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8" fillId="0" borderId="0" xfId="2" applyFont="1" applyAlignment="1">
      <alignment horizontal="left" wrapText="1"/>
    </xf>
    <xf numFmtId="0" fontId="6" fillId="0" borderId="0" xfId="2"/>
    <xf numFmtId="0" fontId="11" fillId="0" borderId="0" xfId="2" applyFont="1" applyAlignment="1">
      <alignment horizontal="left" wrapText="1"/>
    </xf>
    <xf numFmtId="0" fontId="8" fillId="9" borderId="29" xfId="2" applyFont="1" applyFill="1" applyBorder="1" applyAlignment="1">
      <alignment horizontal="center" wrapText="1"/>
    </xf>
    <xf numFmtId="0" fontId="8" fillId="9" borderId="38" xfId="2" applyFont="1" applyFill="1" applyBorder="1" applyAlignment="1">
      <alignment horizontal="center"/>
    </xf>
    <xf numFmtId="0" fontId="8" fillId="9" borderId="35" xfId="2" applyFont="1" applyFill="1" applyBorder="1" applyAlignment="1">
      <alignment horizontal="center"/>
    </xf>
    <xf numFmtId="0" fontId="8" fillId="9" borderId="29" xfId="2" applyFont="1" applyFill="1" applyBorder="1" applyAlignment="1">
      <alignment horizontal="center"/>
    </xf>
    <xf numFmtId="0" fontId="7" fillId="0" borderId="29" xfId="2" applyFont="1" applyBorder="1" applyAlignment="1">
      <alignment horizontal="center" vertical="center"/>
    </xf>
    <xf numFmtId="0" fontId="42" fillId="0" borderId="0" xfId="0" applyFont="1"/>
    <xf numFmtId="0" fontId="42" fillId="0" borderId="0" xfId="0" applyFont="1" applyAlignment="1">
      <alignment horizontal="center" wrapText="1"/>
    </xf>
    <xf numFmtId="0" fontId="27" fillId="0" borderId="22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</cellXfs>
  <cellStyles count="9">
    <cellStyle name="Comma" xfId="1" builtinId="3"/>
    <cellStyle name="Hyperlink" xfId="3" builtinId="8"/>
    <cellStyle name="Normal" xfId="0" builtinId="0"/>
    <cellStyle name="Normal 2" xfId="2" xr:uid="{972924D9-613D-4DA5-820B-5760A7010268}"/>
    <cellStyle name="Normal 2 2" xfId="6" xr:uid="{76B30BFC-CCB2-1946-B21D-BBD0F5E1D07F}"/>
    <cellStyle name="Normal 3" xfId="5" xr:uid="{7FFFD046-A747-1445-88F9-B5C519CE4D26}"/>
    <cellStyle name="Normal 4" xfId="8" xr:uid="{2DFCDD21-2AB3-3241-B049-69259BDE03E4}"/>
    <cellStyle name="Percent" xfId="4" builtinId="5"/>
    <cellStyle name="Percent 2" xfId="7" xr:uid="{B1B60DEA-E7A2-764B-AB4D-0B6F369BE08B}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Summer Flow Percentile</a:t>
            </a:r>
          </a:p>
        </c:rich>
      </c:tx>
      <c:layout>
        <c:manualLayout>
          <c:xMode val="edge"/>
          <c:yMode val="edge"/>
          <c:x val="0.29126372623215846"/>
          <c:y val="3.0180175822616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112975675904736E-2"/>
          <c:y val="2.0430028871221893E-2"/>
          <c:w val="0.89250500389558696"/>
          <c:h val="0.80395395200050157"/>
        </c:manualLayout>
      </c:layout>
      <c:areaChart>
        <c:grouping val="stacked"/>
        <c:varyColors val="0"/>
        <c:ser>
          <c:idx val="2"/>
          <c:order val="0"/>
          <c:tx>
            <c:strRef>
              <c:f>'InflowQuantiles - Seasonal'!$A$26</c:f>
              <c:strCache>
                <c:ptCount val="1"/>
                <c:pt idx="0">
                  <c:v>AboveWoodruff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2-8F46-90D2-0365AE685D8D}"/>
            </c:ext>
          </c:extLst>
        </c:ser>
        <c:ser>
          <c:idx val="0"/>
          <c:order val="1"/>
          <c:tx>
            <c:strRef>
              <c:f>'InflowQuantiles - Seasonal'!$A$28</c:f>
              <c:strCache>
                <c:ptCount val="1"/>
                <c:pt idx="0">
                  <c:v>BelowPixley_Cokeville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A2-8F46-90D2-0365AE685D8D}"/>
            </c:ext>
          </c:extLst>
        </c:ser>
        <c:ser>
          <c:idx val="1"/>
          <c:order val="2"/>
          <c:tx>
            <c:strRef>
              <c:f>'InflowQuantiles - Seasonal'!$A$29</c:f>
              <c:strCache>
                <c:ptCount val="1"/>
                <c:pt idx="0">
                  <c:v>BelowSmithsFork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A2-8F46-90D2-0365AE685D8D}"/>
            </c:ext>
          </c:extLst>
        </c:ser>
        <c:ser>
          <c:idx val="3"/>
          <c:order val="3"/>
          <c:tx>
            <c:strRef>
              <c:f>'InflowQuantiles - Seasonal'!$A$30</c:f>
              <c:strCache>
                <c:ptCount val="1"/>
                <c:pt idx="0">
                  <c:v>BelowWoodruff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A2-8F46-90D2-0365AE685D8D}"/>
            </c:ext>
          </c:extLst>
        </c:ser>
        <c:ser>
          <c:idx val="4"/>
          <c:order val="4"/>
          <c:tx>
            <c:strRef>
              <c:f>'InflowQuantiles - Seasonal'!$A$31</c:f>
              <c:strCache>
                <c:ptCount val="1"/>
                <c:pt idx="0">
                  <c:v>BSFRIver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A2-8F46-90D2-0365AE685D8D}"/>
            </c:ext>
          </c:extLst>
        </c:ser>
        <c:ser>
          <c:idx val="5"/>
          <c:order val="5"/>
          <c:tx>
            <c:strRef>
              <c:f>'InflowQuantiles - Seasonal'!$A$32</c:f>
              <c:strCache>
                <c:ptCount val="1"/>
                <c:pt idx="0">
                  <c:v>Corrine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A2-8F46-90D2-0365AE685D8D}"/>
            </c:ext>
          </c:extLst>
        </c:ser>
        <c:ser>
          <c:idx val="6"/>
          <c:order val="6"/>
          <c:tx>
            <c:strRef>
              <c:f>'InflowQuantiles - Seasonal'!$A$33</c:f>
              <c:strCache>
                <c:ptCount val="1"/>
                <c:pt idx="0">
                  <c:v>Evanston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'InflowQuantiles - Seasonal'!$B$33:$U$33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9-2BA2-8F46-90D2-0365AE685D8D}"/>
            </c:ext>
          </c:extLst>
        </c:ser>
        <c:ser>
          <c:idx val="7"/>
          <c:order val="7"/>
          <c:tx>
            <c:strRef>
              <c:f>'InflowQuantiles - Seasonal'!$A$34</c:f>
              <c:strCache>
                <c:ptCount val="1"/>
                <c:pt idx="0">
                  <c:v>ID-UT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'InflowQuantiles - Seasonal'!$B$34:$U$34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A-2BA2-8F46-90D2-0365AE685D8D}"/>
            </c:ext>
          </c:extLst>
        </c:ser>
        <c:ser>
          <c:idx val="8"/>
          <c:order val="8"/>
          <c:tx>
            <c:strRef>
              <c:f>'InflowQuantiles - Seasonal'!$A$35</c:f>
              <c:strCache>
                <c:ptCount val="1"/>
                <c:pt idx="0">
                  <c:v>LBR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'InflowQuantiles - Seasonal'!$B$35:$U$35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B-2BA2-8F46-90D2-0365AE685D8D}"/>
            </c:ext>
          </c:extLst>
        </c:ser>
        <c:ser>
          <c:idx val="9"/>
          <c:order val="9"/>
          <c:tx>
            <c:strRef>
              <c:f>'InflowQuantiles - Seasonal'!$A$36</c:f>
              <c:strCache>
                <c:ptCount val="1"/>
                <c:pt idx="0">
                  <c:v>LoganRiver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'InflowQuantiles - Seasonal'!$B$36:$U$36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C-2BA2-8F46-90D2-0365AE685D8D}"/>
            </c:ext>
          </c:extLst>
        </c:ser>
        <c:ser>
          <c:idx val="10"/>
          <c:order val="10"/>
          <c:tx>
            <c:strRef>
              <c:f>'InflowQuantiles - Seasonal'!$A$37</c:f>
              <c:strCache>
                <c:ptCount val="1"/>
                <c:pt idx="0">
                  <c:v>Pescadero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A2-8F46-90D2-0365AE685D8D}"/>
            </c:ext>
          </c:extLst>
        </c:ser>
        <c:ser>
          <c:idx val="11"/>
          <c:order val="11"/>
          <c:tx>
            <c:strRef>
              <c:f>'InflowQuantiles - Seasonal'!$A$38</c:f>
              <c:strCache>
                <c:ptCount val="1"/>
                <c:pt idx="0">
                  <c:v>Randolf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A2-8F46-90D2-0365AE685D8D}"/>
            </c:ext>
          </c:extLst>
        </c:ser>
        <c:ser>
          <c:idx val="12"/>
          <c:order val="12"/>
          <c:tx>
            <c:strRef>
              <c:f>'InflowQuantiles - Seasonal'!$A$39</c:f>
              <c:strCache>
                <c:ptCount val="1"/>
                <c:pt idx="0">
                  <c:v>SmithsFork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A2-8F46-90D2-0365AE685D8D}"/>
            </c:ext>
          </c:extLst>
        </c:ser>
        <c:ser>
          <c:idx val="13"/>
          <c:order val="13"/>
          <c:tx>
            <c:strRef>
              <c:f>'InflowQuantiles - Seasonal'!$A$40</c:f>
              <c:strCache>
                <c:ptCount val="1"/>
                <c:pt idx="0">
                  <c:v>UT-WY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A2-8F46-90D2-0365AE685D8D}"/>
            </c:ext>
          </c:extLst>
        </c:ser>
        <c:ser>
          <c:idx val="14"/>
          <c:order val="14"/>
          <c:tx>
            <c:strRef>
              <c:f>'InflowQuantiles - Seasonal'!$A$41</c:f>
              <c:strCache>
                <c:ptCount val="1"/>
                <c:pt idx="0">
                  <c:v>WYBorder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A2-8F46-90D2-0365AE685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99231"/>
        <c:axId val="760904351"/>
      </c:areaChart>
      <c:catAx>
        <c:axId val="123599231"/>
        <c:scaling>
          <c:orientation val="maxMin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Percentile</a:t>
                </a:r>
              </a:p>
            </c:rich>
          </c:tx>
          <c:layout>
            <c:manualLayout>
              <c:xMode val="edge"/>
              <c:yMode val="edge"/>
              <c:x val="0.46338621917111628"/>
              <c:y val="0.92000771573084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accent3">
                <a:lumMod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904351"/>
        <c:crosses val="autoZero"/>
        <c:auto val="1"/>
        <c:lblAlgn val="ctr"/>
        <c:lblOffset val="100"/>
        <c:tickLblSkip val="4"/>
        <c:tickMarkSkip val="5"/>
        <c:noMultiLvlLbl val="0"/>
      </c:catAx>
      <c:valAx>
        <c:axId val="760904351"/>
        <c:scaling>
          <c:orientation val="minMax"/>
          <c:max val="6000"/>
        </c:scaling>
        <c:delete val="0"/>
        <c:axPos val="r"/>
        <c:majorGridlines>
          <c:spPr>
            <a:ln w="9525" cap="flat" cmpd="sng" algn="ctr">
              <a:solidFill>
                <a:schemeClr val="accent3">
                  <a:lumMod val="75000"/>
                  <a:alpha val="1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 Inflow (acft)</a:t>
                </a:r>
              </a:p>
            </c:rich>
          </c:tx>
          <c:layout>
            <c:manualLayout>
              <c:xMode val="edge"/>
              <c:yMode val="edge"/>
              <c:x val="8.7798554203082895E-3"/>
              <c:y val="0.29540850546945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9231"/>
        <c:crossesAt val="1"/>
        <c:crossBetween val="midCat"/>
        <c:majorUnit val="500"/>
        <c:minorUnit val="10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8658091386201"/>
          <c:y val="0.15185242837070789"/>
          <c:w val="0.77013933384185096"/>
          <c:h val="0.30971923768772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Winter Flow Percentile</a:t>
            </a:r>
          </a:p>
        </c:rich>
      </c:tx>
      <c:layout>
        <c:manualLayout>
          <c:xMode val="edge"/>
          <c:yMode val="edge"/>
          <c:x val="0.29615475784954814"/>
          <c:y val="3.762973877296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476882347864656E-2"/>
          <c:y val="3.6724512715434955E-2"/>
          <c:w val="0.88374237069142114"/>
          <c:h val="0.80662214192439152"/>
        </c:manualLayout>
      </c:layout>
      <c:areaChart>
        <c:grouping val="stacked"/>
        <c:varyColors val="0"/>
        <c:ser>
          <c:idx val="0"/>
          <c:order val="0"/>
          <c:tx>
            <c:strRef>
              <c:f>'InflowQuantiles - Seasonal'!$A$44</c:f>
              <c:strCache>
                <c:ptCount val="1"/>
                <c:pt idx="0">
                  <c:v>AboveWoodruff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'Inflow - Seasonal'!#REF!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E-9749-A4AF-7743584FFE63}"/>
            </c:ext>
          </c:extLst>
        </c:ser>
        <c:ser>
          <c:idx val="2"/>
          <c:order val="1"/>
          <c:tx>
            <c:strRef>
              <c:f>'InflowQuantiles - Seasonal'!$A$46</c:f>
              <c:strCache>
                <c:ptCount val="1"/>
                <c:pt idx="0">
                  <c:v>BelowPixley_Cokeville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val>
            <c:numRef>
              <c:f>'InflowQuantiles - Seasonal'!$B$45:$U$45</c:f>
              <c:numCache>
                <c:formatCode>0.00</c:formatCode>
                <c:ptCount val="20"/>
                <c:pt idx="0">
                  <c:v>2.3010930299999999E-2</c:v>
                </c:pt>
                <c:pt idx="1">
                  <c:v>4.5010530600000001E-2</c:v>
                </c:pt>
                <c:pt idx="2">
                  <c:v>6.7010130900000006E-2</c:v>
                </c:pt>
                <c:pt idx="3">
                  <c:v>8.9009731199999997E-2</c:v>
                </c:pt>
                <c:pt idx="4">
                  <c:v>0.1110093315</c:v>
                </c:pt>
                <c:pt idx="5">
                  <c:v>0.16410514800000001</c:v>
                </c:pt>
                <c:pt idx="6">
                  <c:v>0.228306756</c:v>
                </c:pt>
                <c:pt idx="7">
                  <c:v>0.29250836400000002</c:v>
                </c:pt>
                <c:pt idx="8">
                  <c:v>0.35670997199999999</c:v>
                </c:pt>
                <c:pt idx="9">
                  <c:v>0.42091158000000001</c:v>
                </c:pt>
                <c:pt idx="10">
                  <c:v>0.46919544870000002</c:v>
                </c:pt>
                <c:pt idx="11">
                  <c:v>0.4997929404</c:v>
                </c:pt>
                <c:pt idx="12">
                  <c:v>0.53039043210000003</c:v>
                </c:pt>
                <c:pt idx="13">
                  <c:v>0.56098792379999995</c:v>
                </c:pt>
                <c:pt idx="14">
                  <c:v>0.59158541549999999</c:v>
                </c:pt>
                <c:pt idx="15">
                  <c:v>0.61797736079999999</c:v>
                </c:pt>
                <c:pt idx="16">
                  <c:v>0.62859850709999998</c:v>
                </c:pt>
                <c:pt idx="17">
                  <c:v>0.63921965339999998</c:v>
                </c:pt>
                <c:pt idx="18">
                  <c:v>0.64984079969999997</c:v>
                </c:pt>
                <c:pt idx="19">
                  <c:v>0.66046194599999997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E-9749-A4AF-7743584FFE63}"/>
            </c:ext>
          </c:extLst>
        </c:ser>
        <c:ser>
          <c:idx val="1"/>
          <c:order val="2"/>
          <c:tx>
            <c:strRef>
              <c:f>'InflowQuantiles - Seasonal'!$A$47</c:f>
              <c:strCache>
                <c:ptCount val="1"/>
                <c:pt idx="0">
                  <c:v>BelowSmithsFork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'InflowQuantiles - Seasonal'!$B$46:$U$46</c:f>
              <c:numCache>
                <c:formatCode>0.00</c:formatCode>
                <c:ptCount val="20"/>
                <c:pt idx="0">
                  <c:v>27.248208666</c:v>
                </c:pt>
                <c:pt idx="1">
                  <c:v>29.850701831999999</c:v>
                </c:pt>
                <c:pt idx="2">
                  <c:v>32.453194998000001</c:v>
                </c:pt>
                <c:pt idx="3">
                  <c:v>34.718086380000003</c:v>
                </c:pt>
                <c:pt idx="4">
                  <c:v>35.126167950000003</c:v>
                </c:pt>
                <c:pt idx="5">
                  <c:v>35.534249520000003</c:v>
                </c:pt>
                <c:pt idx="6">
                  <c:v>35.942331090000003</c:v>
                </c:pt>
                <c:pt idx="7">
                  <c:v>36.227942579999997</c:v>
                </c:pt>
                <c:pt idx="8">
                  <c:v>36.237996389999999</c:v>
                </c:pt>
                <c:pt idx="9">
                  <c:v>36.248050200000002</c:v>
                </c:pt>
                <c:pt idx="10">
                  <c:v>36.258104009999997</c:v>
                </c:pt>
                <c:pt idx="11">
                  <c:v>36.336261972000003</c:v>
                </c:pt>
                <c:pt idx="12">
                  <c:v>36.493874777999999</c:v>
                </c:pt>
                <c:pt idx="13">
                  <c:v>36.651487584000002</c:v>
                </c:pt>
                <c:pt idx="14">
                  <c:v>36.809100389999998</c:v>
                </c:pt>
                <c:pt idx="15">
                  <c:v>37.658986427999999</c:v>
                </c:pt>
                <c:pt idx="16">
                  <c:v>38.941543236000001</c:v>
                </c:pt>
                <c:pt idx="17">
                  <c:v>40.224100043999997</c:v>
                </c:pt>
                <c:pt idx="18">
                  <c:v>41.506656851999999</c:v>
                </c:pt>
                <c:pt idx="19">
                  <c:v>41.993634059999998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E-9749-A4AF-7743584FFE63}"/>
            </c:ext>
          </c:extLst>
        </c:ser>
        <c:ser>
          <c:idx val="3"/>
          <c:order val="3"/>
          <c:tx>
            <c:strRef>
              <c:f>'InflowQuantiles - Seasonal'!$A$48</c:f>
              <c:strCache>
                <c:ptCount val="1"/>
                <c:pt idx="0">
                  <c:v>BelowWoodruff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'InflowQuantiles - Seasonal'!$B$47:$U$47</c:f>
              <c:numCache>
                <c:formatCode>0.00</c:formatCode>
                <c:ptCount val="20"/>
                <c:pt idx="0">
                  <c:v>3.0843669251999999</c:v>
                </c:pt>
                <c:pt idx="1">
                  <c:v>3.2658201504000002</c:v>
                </c:pt>
                <c:pt idx="2">
                  <c:v>3.4472733756</c:v>
                </c:pt>
                <c:pt idx="3">
                  <c:v>3.6209151672000002</c:v>
                </c:pt>
                <c:pt idx="4">
                  <c:v>3.7515940739999998</c:v>
                </c:pt>
                <c:pt idx="5">
                  <c:v>3.8822729807999998</c:v>
                </c:pt>
                <c:pt idx="6">
                  <c:v>4.0129518875999999</c:v>
                </c:pt>
                <c:pt idx="7">
                  <c:v>4.1394871175999999</c:v>
                </c:pt>
                <c:pt idx="8">
                  <c:v>4.2566990748000002</c:v>
                </c:pt>
                <c:pt idx="9">
                  <c:v>4.3739110319999996</c:v>
                </c:pt>
                <c:pt idx="10">
                  <c:v>4.4911229892</c:v>
                </c:pt>
                <c:pt idx="11">
                  <c:v>4.5834252936000004</c:v>
                </c:pt>
                <c:pt idx="12">
                  <c:v>4.6466663364</c:v>
                </c:pt>
                <c:pt idx="13">
                  <c:v>4.7099073791999997</c:v>
                </c:pt>
                <c:pt idx="14">
                  <c:v>4.7731484220000002</c:v>
                </c:pt>
                <c:pt idx="15">
                  <c:v>4.8088432151999996</c:v>
                </c:pt>
                <c:pt idx="16">
                  <c:v>4.8273216023999996</c:v>
                </c:pt>
                <c:pt idx="17">
                  <c:v>4.8457999895999997</c:v>
                </c:pt>
                <c:pt idx="18">
                  <c:v>4.8642783767999997</c:v>
                </c:pt>
                <c:pt idx="19">
                  <c:v>4.8790207920000004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E-9749-A4AF-7743584FFE63}"/>
            </c:ext>
          </c:extLst>
        </c:ser>
        <c:ser>
          <c:idx val="4"/>
          <c:order val="4"/>
          <c:tx>
            <c:strRef>
              <c:f>'InflowQuantiles - Seasonal'!$A$49</c:f>
              <c:strCache>
                <c:ptCount val="1"/>
                <c:pt idx="0">
                  <c:v>BSFRIver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'InflowQuantiles - Seasonal'!$B$48:$U$48</c:f>
              <c:numCache>
                <c:formatCode>0.00</c:formatCode>
                <c:ptCount val="20"/>
                <c:pt idx="0">
                  <c:v>4.0949445750000004</c:v>
                </c:pt>
                <c:pt idx="1">
                  <c:v>7.9777081499999998</c:v>
                </c:pt>
                <c:pt idx="2">
                  <c:v>11.860471725</c:v>
                </c:pt>
                <c:pt idx="3">
                  <c:v>15.7432353</c:v>
                </c:pt>
                <c:pt idx="4">
                  <c:v>16.2921297</c:v>
                </c:pt>
                <c:pt idx="5">
                  <c:v>16.841024099999998</c:v>
                </c:pt>
                <c:pt idx="6">
                  <c:v>17.3899185</c:v>
                </c:pt>
                <c:pt idx="7">
                  <c:v>17.938812899999999</c:v>
                </c:pt>
                <c:pt idx="8">
                  <c:v>18.151539225</c:v>
                </c:pt>
                <c:pt idx="9">
                  <c:v>18.364265549999999</c:v>
                </c:pt>
                <c:pt idx="10">
                  <c:v>18.576991875000001</c:v>
                </c:pt>
                <c:pt idx="11">
                  <c:v>18.789718199999999</c:v>
                </c:pt>
                <c:pt idx="12">
                  <c:v>18.891049500000001</c:v>
                </c:pt>
                <c:pt idx="13">
                  <c:v>18.992380799999999</c:v>
                </c:pt>
                <c:pt idx="14">
                  <c:v>19.093712100000001</c:v>
                </c:pt>
                <c:pt idx="15">
                  <c:v>19.195043399999999</c:v>
                </c:pt>
                <c:pt idx="16">
                  <c:v>19.396070025</c:v>
                </c:pt>
                <c:pt idx="17">
                  <c:v>19.597096650000001</c:v>
                </c:pt>
                <c:pt idx="18">
                  <c:v>19.798123274999998</c:v>
                </c:pt>
                <c:pt idx="19">
                  <c:v>19.999149899999999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DE-9749-A4AF-7743584FFE63}"/>
            </c:ext>
          </c:extLst>
        </c:ser>
        <c:ser>
          <c:idx val="5"/>
          <c:order val="5"/>
          <c:tx>
            <c:strRef>
              <c:f>'InflowQuantiles - Seasonal'!$A$50</c:f>
              <c:strCache>
                <c:ptCount val="1"/>
                <c:pt idx="0">
                  <c:v>Corrine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'InflowQuantiles - Seasonal'!$B$49:$U$49</c:f>
              <c:numCache>
                <c:formatCode>0.00</c:formatCode>
                <c:ptCount val="20"/>
                <c:pt idx="0">
                  <c:v>192.77401355999999</c:v>
                </c:pt>
                <c:pt idx="1">
                  <c:v>222.41058312000001</c:v>
                </c:pt>
                <c:pt idx="2">
                  <c:v>252.04715268000001</c:v>
                </c:pt>
                <c:pt idx="3">
                  <c:v>277.73017548000001</c:v>
                </c:pt>
                <c:pt idx="4">
                  <c:v>281.66869109999999</c:v>
                </c:pt>
                <c:pt idx="5">
                  <c:v>285.60720672000002</c:v>
                </c:pt>
                <c:pt idx="6">
                  <c:v>289.54572234</c:v>
                </c:pt>
                <c:pt idx="7">
                  <c:v>292.98150779999997</c:v>
                </c:pt>
                <c:pt idx="8">
                  <c:v>295.2861504</c:v>
                </c:pt>
                <c:pt idx="9">
                  <c:v>297.59079300000002</c:v>
                </c:pt>
                <c:pt idx="10">
                  <c:v>299.89543559999998</c:v>
                </c:pt>
                <c:pt idx="11">
                  <c:v>302.19341531999999</c:v>
                </c:pt>
                <c:pt idx="12">
                  <c:v>304.48362168</c:v>
                </c:pt>
                <c:pt idx="13">
                  <c:v>306.77382804000001</c:v>
                </c:pt>
                <c:pt idx="14">
                  <c:v>309.06403440000003</c:v>
                </c:pt>
                <c:pt idx="15">
                  <c:v>310.39827611999999</c:v>
                </c:pt>
                <c:pt idx="16">
                  <c:v>311.13503994000001</c:v>
                </c:pt>
                <c:pt idx="17">
                  <c:v>311.87180375999998</c:v>
                </c:pt>
                <c:pt idx="18">
                  <c:v>312.60856758</c:v>
                </c:pt>
                <c:pt idx="19">
                  <c:v>312.91105440000001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DE-9749-A4AF-7743584FFE63}"/>
            </c:ext>
          </c:extLst>
        </c:ser>
        <c:ser>
          <c:idx val="6"/>
          <c:order val="6"/>
          <c:tx>
            <c:strRef>
              <c:f>'InflowQuantiles - Seasonal'!$A$51</c:f>
              <c:strCache>
                <c:ptCount val="1"/>
                <c:pt idx="0">
                  <c:v>Evanston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'InflowQuantiles - Seasonal'!$B$50:$U$50</c:f>
              <c:numCache>
                <c:formatCode>0.00</c:formatCode>
                <c:ptCount val="20"/>
                <c:pt idx="0">
                  <c:v>6.927176223</c:v>
                </c:pt>
                <c:pt idx="1">
                  <c:v>7.5952112459999999</c:v>
                </c:pt>
                <c:pt idx="2">
                  <c:v>8.2632462689999997</c:v>
                </c:pt>
                <c:pt idx="3">
                  <c:v>8.9312812919999995</c:v>
                </c:pt>
                <c:pt idx="4">
                  <c:v>9.1885973550000006</c:v>
                </c:pt>
                <c:pt idx="5">
                  <c:v>9.2268633060000003</c:v>
                </c:pt>
                <c:pt idx="6">
                  <c:v>9.2651292569999999</c:v>
                </c:pt>
                <c:pt idx="7">
                  <c:v>9.3033952079999995</c:v>
                </c:pt>
                <c:pt idx="8">
                  <c:v>9.3618024900000005</c:v>
                </c:pt>
                <c:pt idx="9">
                  <c:v>9.4662471000000004</c:v>
                </c:pt>
                <c:pt idx="10">
                  <c:v>9.5706917100000002</c:v>
                </c:pt>
                <c:pt idx="11">
                  <c:v>9.67513632</c:v>
                </c:pt>
                <c:pt idx="12">
                  <c:v>9.7795809299999998</c:v>
                </c:pt>
                <c:pt idx="13">
                  <c:v>9.8891734079999996</c:v>
                </c:pt>
                <c:pt idx="14">
                  <c:v>9.9989998799999995</c:v>
                </c:pt>
                <c:pt idx="15">
                  <c:v>10.108826351999999</c:v>
                </c:pt>
                <c:pt idx="16">
                  <c:v>10.218652823999999</c:v>
                </c:pt>
                <c:pt idx="17">
                  <c:v>10.658569476</c:v>
                </c:pt>
                <c:pt idx="18">
                  <c:v>11.310686958</c:v>
                </c:pt>
                <c:pt idx="19">
                  <c:v>11.962804439999999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DE-9749-A4AF-7743584FFE63}"/>
            </c:ext>
          </c:extLst>
        </c:ser>
        <c:ser>
          <c:idx val="7"/>
          <c:order val="7"/>
          <c:tx>
            <c:strRef>
              <c:f>'InflowQuantiles - Seasonal'!$A$52</c:f>
              <c:strCache>
                <c:ptCount val="1"/>
                <c:pt idx="0">
                  <c:v>ID-UT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'InflowQuantiles - Seasonal'!$B$51:$U$51</c:f>
              <c:numCache>
                <c:formatCode>0.00</c:formatCode>
                <c:ptCount val="20"/>
                <c:pt idx="0">
                  <c:v>101.94749742</c:v>
                </c:pt>
                <c:pt idx="1">
                  <c:v>106.97388684000001</c:v>
                </c:pt>
                <c:pt idx="2">
                  <c:v>112.00027626000001</c:v>
                </c:pt>
                <c:pt idx="3">
                  <c:v>116.59635468</c:v>
                </c:pt>
                <c:pt idx="4">
                  <c:v>118.82572260000001</c:v>
                </c:pt>
                <c:pt idx="5">
                  <c:v>121.05509051999999</c:v>
                </c:pt>
                <c:pt idx="6">
                  <c:v>123.28445843999999</c:v>
                </c:pt>
                <c:pt idx="7">
                  <c:v>124.87799724</c:v>
                </c:pt>
                <c:pt idx="8">
                  <c:v>125.04092052</c:v>
                </c:pt>
                <c:pt idx="9">
                  <c:v>125.2038438</c:v>
                </c:pt>
                <c:pt idx="10">
                  <c:v>125.36676708</c:v>
                </c:pt>
                <c:pt idx="11">
                  <c:v>126.44940576</c:v>
                </c:pt>
                <c:pt idx="12">
                  <c:v>128.60504574000001</c:v>
                </c:pt>
                <c:pt idx="13">
                  <c:v>130.76068572</c:v>
                </c:pt>
                <c:pt idx="14">
                  <c:v>132.91632569999999</c:v>
                </c:pt>
                <c:pt idx="15">
                  <c:v>135.27883224000001</c:v>
                </c:pt>
                <c:pt idx="16">
                  <c:v>137.77063038</c:v>
                </c:pt>
                <c:pt idx="17">
                  <c:v>140.26242851999999</c:v>
                </c:pt>
                <c:pt idx="18">
                  <c:v>142.75422666</c:v>
                </c:pt>
                <c:pt idx="19">
                  <c:v>143.7790014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DE-9749-A4AF-7743584FFE63}"/>
            </c:ext>
          </c:extLst>
        </c:ser>
        <c:ser>
          <c:idx val="8"/>
          <c:order val="8"/>
          <c:tx>
            <c:strRef>
              <c:f>'InflowQuantiles - Seasonal'!$A$53</c:f>
              <c:strCache>
                <c:ptCount val="1"/>
                <c:pt idx="0">
                  <c:v>LBR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'InflowQuantiles - Seasonal'!$B$52:$U$52</c:f>
              <c:numCache>
                <c:formatCode>0.00</c:formatCode>
                <c:ptCount val="20"/>
                <c:pt idx="0">
                  <c:v>8.940656916</c:v>
                </c:pt>
                <c:pt idx="1">
                  <c:v>9.7399090319999999</c:v>
                </c:pt>
                <c:pt idx="2">
                  <c:v>10.539161148</c:v>
                </c:pt>
                <c:pt idx="3">
                  <c:v>11.242007736</c:v>
                </c:pt>
                <c:pt idx="4">
                  <c:v>11.41462392</c:v>
                </c:pt>
                <c:pt idx="5">
                  <c:v>11.587240103999999</c:v>
                </c:pt>
                <c:pt idx="6">
                  <c:v>11.759856288</c:v>
                </c:pt>
                <c:pt idx="7">
                  <c:v>11.940372743999999</c:v>
                </c:pt>
                <c:pt idx="8">
                  <c:v>12.138664812</c:v>
                </c:pt>
                <c:pt idx="9">
                  <c:v>12.336956880000001</c:v>
                </c:pt>
                <c:pt idx="10">
                  <c:v>12.535248948</c:v>
                </c:pt>
                <c:pt idx="11">
                  <c:v>12.723451512</c:v>
                </c:pt>
                <c:pt idx="12">
                  <c:v>12.899882988</c:v>
                </c:pt>
                <c:pt idx="13">
                  <c:v>13.076314463999999</c:v>
                </c:pt>
                <c:pt idx="14">
                  <c:v>13.252745940000001</c:v>
                </c:pt>
                <c:pt idx="15">
                  <c:v>13.331010984000001</c:v>
                </c:pt>
                <c:pt idx="16">
                  <c:v>13.347922007999999</c:v>
                </c:pt>
                <c:pt idx="17">
                  <c:v>13.364833032</c:v>
                </c:pt>
                <c:pt idx="18">
                  <c:v>13.381744056</c:v>
                </c:pt>
                <c:pt idx="19">
                  <c:v>13.395839219999999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DE-9749-A4AF-7743584FFE63}"/>
            </c:ext>
          </c:extLst>
        </c:ser>
        <c:ser>
          <c:idx val="9"/>
          <c:order val="9"/>
          <c:tx>
            <c:strRef>
              <c:f>'InflowQuantiles - Seasonal'!$A$54</c:f>
              <c:strCache>
                <c:ptCount val="1"/>
                <c:pt idx="0">
                  <c:v>LoganRiver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'InflowQuantiles - Seasonal'!$B$53:$U$53</c:f>
              <c:numCache>
                <c:formatCode>0.00</c:formatCode>
                <c:ptCount val="20"/>
                <c:pt idx="0">
                  <c:v>24.7407012</c:v>
                </c:pt>
                <c:pt idx="1">
                  <c:v>24.812882399999999</c:v>
                </c:pt>
                <c:pt idx="2">
                  <c:v>24.885063599999999</c:v>
                </c:pt>
                <c:pt idx="3">
                  <c:v>25.041490572000001</c:v>
                </c:pt>
                <c:pt idx="4">
                  <c:v>25.66126929</c:v>
                </c:pt>
                <c:pt idx="5">
                  <c:v>26.281048007999999</c:v>
                </c:pt>
                <c:pt idx="6">
                  <c:v>26.900826725999998</c:v>
                </c:pt>
                <c:pt idx="7">
                  <c:v>27.347243652</c:v>
                </c:pt>
                <c:pt idx="8">
                  <c:v>27.403596545999999</c:v>
                </c:pt>
                <c:pt idx="9">
                  <c:v>27.459949439999999</c:v>
                </c:pt>
                <c:pt idx="10">
                  <c:v>27.516302333999999</c:v>
                </c:pt>
                <c:pt idx="11">
                  <c:v>27.769543332000001</c:v>
                </c:pt>
                <c:pt idx="12">
                  <c:v>28.252487118000001</c:v>
                </c:pt>
                <c:pt idx="13">
                  <c:v>28.735430904000001</c:v>
                </c:pt>
                <c:pt idx="14">
                  <c:v>29.218374690000001</c:v>
                </c:pt>
                <c:pt idx="15">
                  <c:v>29.516090412</c:v>
                </c:pt>
                <c:pt idx="16">
                  <c:v>29.698038594</c:v>
                </c:pt>
                <c:pt idx="17">
                  <c:v>29.879986775999999</c:v>
                </c:pt>
                <c:pt idx="18">
                  <c:v>30.061934957999998</c:v>
                </c:pt>
                <c:pt idx="19">
                  <c:v>30.130653840000001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DE-9749-A4AF-7743584FFE63}"/>
            </c:ext>
          </c:extLst>
        </c:ser>
        <c:ser>
          <c:idx val="10"/>
          <c:order val="10"/>
          <c:tx>
            <c:strRef>
              <c:f>'InflowQuantiles - Seasonal'!$A$55</c:f>
              <c:strCache>
                <c:ptCount val="1"/>
                <c:pt idx="0">
                  <c:v>Pescadero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'InflowQuantiles - Seasonal'!$B$54:$U$54</c:f>
              <c:numCache>
                <c:formatCode>0.00</c:formatCode>
                <c:ptCount val="20"/>
                <c:pt idx="0">
                  <c:v>16.810358988000001</c:v>
                </c:pt>
                <c:pt idx="1">
                  <c:v>16.974622776</c:v>
                </c:pt>
                <c:pt idx="2">
                  <c:v>17.138886564</c:v>
                </c:pt>
                <c:pt idx="3">
                  <c:v>17.300691432000001</c:v>
                </c:pt>
                <c:pt idx="4">
                  <c:v>17.44897224</c:v>
                </c:pt>
                <c:pt idx="5">
                  <c:v>17.597253047999999</c:v>
                </c:pt>
                <c:pt idx="6">
                  <c:v>17.745533856000002</c:v>
                </c:pt>
                <c:pt idx="7">
                  <c:v>17.934632736000001</c:v>
                </c:pt>
                <c:pt idx="8">
                  <c:v>18.215572278</c:v>
                </c:pt>
                <c:pt idx="9">
                  <c:v>18.496511819999998</c:v>
                </c:pt>
                <c:pt idx="10">
                  <c:v>18.777451362000001</c:v>
                </c:pt>
                <c:pt idx="11">
                  <c:v>18.975866375999999</c:v>
                </c:pt>
                <c:pt idx="12">
                  <c:v>19.078002774000002</c:v>
                </c:pt>
                <c:pt idx="13">
                  <c:v>19.180139172000001</c:v>
                </c:pt>
                <c:pt idx="14">
                  <c:v>19.282275569999999</c:v>
                </c:pt>
                <c:pt idx="15">
                  <c:v>19.550032128000002</c:v>
                </c:pt>
                <c:pt idx="16">
                  <c:v>19.921301285999998</c:v>
                </c:pt>
                <c:pt idx="17">
                  <c:v>20.292570443999999</c:v>
                </c:pt>
                <c:pt idx="18">
                  <c:v>20.663839601999999</c:v>
                </c:pt>
                <c:pt idx="19">
                  <c:v>21.296388839999999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DE-9749-A4AF-7743584FFE63}"/>
            </c:ext>
          </c:extLst>
        </c:ser>
        <c:ser>
          <c:idx val="11"/>
          <c:order val="11"/>
          <c:tx>
            <c:strRef>
              <c:f>'InflowQuantiles - Seasonal'!$A$56</c:f>
              <c:strCache>
                <c:ptCount val="1"/>
                <c:pt idx="0">
                  <c:v>Randolf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'InflowQuantiles - Seasonal'!$B$55:$U$55</c:f>
              <c:numCache>
                <c:formatCode>0.00</c:formatCode>
                <c:ptCount val="20"/>
                <c:pt idx="0">
                  <c:v>0.78917014740000002</c:v>
                </c:pt>
                <c:pt idx="1">
                  <c:v>0.80181732480000001</c:v>
                </c:pt>
                <c:pt idx="2">
                  <c:v>0.8144645022</c:v>
                </c:pt>
                <c:pt idx="3">
                  <c:v>0.84235936320000004</c:v>
                </c:pt>
                <c:pt idx="4">
                  <c:v>0.95411648400000004</c:v>
                </c:pt>
                <c:pt idx="5">
                  <c:v>1.0658736047999999</c:v>
                </c:pt>
                <c:pt idx="6">
                  <c:v>1.1776307256</c:v>
                </c:pt>
                <c:pt idx="7">
                  <c:v>1.2556784327999999</c:v>
                </c:pt>
                <c:pt idx="8">
                  <c:v>1.2578799594000001</c:v>
                </c:pt>
                <c:pt idx="9">
                  <c:v>1.260081486</c:v>
                </c:pt>
                <c:pt idx="10">
                  <c:v>1.2622830126</c:v>
                </c:pt>
                <c:pt idx="11">
                  <c:v>1.2813392459999999</c:v>
                </c:pt>
                <c:pt idx="12">
                  <c:v>1.3200593039999999</c:v>
                </c:pt>
                <c:pt idx="13">
                  <c:v>1.3587793619999999</c:v>
                </c:pt>
                <c:pt idx="14">
                  <c:v>1.3974994199999999</c:v>
                </c:pt>
                <c:pt idx="15">
                  <c:v>1.4231411964</c:v>
                </c:pt>
                <c:pt idx="16">
                  <c:v>1.4406090467999999</c:v>
                </c:pt>
                <c:pt idx="17">
                  <c:v>1.4580768972</c:v>
                </c:pt>
                <c:pt idx="18">
                  <c:v>1.4755447476000001</c:v>
                </c:pt>
                <c:pt idx="19">
                  <c:v>1.5093366539999999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DE-9749-A4AF-7743584FFE63}"/>
            </c:ext>
          </c:extLst>
        </c:ser>
        <c:ser>
          <c:idx val="12"/>
          <c:order val="12"/>
          <c:tx>
            <c:strRef>
              <c:f>'InflowQuantiles - Seasonal'!$A$57</c:f>
              <c:strCache>
                <c:ptCount val="1"/>
                <c:pt idx="0">
                  <c:v>SmithsFork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'InflowQuantiles - Seasonal'!$B$56:$U$56</c:f>
              <c:numCache>
                <c:formatCode>0.00</c:formatCode>
                <c:ptCount val="20"/>
                <c:pt idx="0">
                  <c:v>11.363525976</c:v>
                </c:pt>
                <c:pt idx="1">
                  <c:v>11.552846951999999</c:v>
                </c:pt>
                <c:pt idx="2">
                  <c:v>11.742167928000001</c:v>
                </c:pt>
                <c:pt idx="3">
                  <c:v>12.109490916</c:v>
                </c:pt>
                <c:pt idx="4">
                  <c:v>13.45582497</c:v>
                </c:pt>
                <c:pt idx="5">
                  <c:v>14.802159024</c:v>
                </c:pt>
                <c:pt idx="6">
                  <c:v>16.148493078000001</c:v>
                </c:pt>
                <c:pt idx="7">
                  <c:v>17.143360212000001</c:v>
                </c:pt>
                <c:pt idx="8">
                  <c:v>17.347426775999999</c:v>
                </c:pt>
                <c:pt idx="9">
                  <c:v>17.55149334</c:v>
                </c:pt>
                <c:pt idx="10">
                  <c:v>17.755559903999998</c:v>
                </c:pt>
                <c:pt idx="11">
                  <c:v>17.875721771999999</c:v>
                </c:pt>
                <c:pt idx="12">
                  <c:v>17.897994828000002</c:v>
                </c:pt>
                <c:pt idx="13">
                  <c:v>17.920267884000001</c:v>
                </c:pt>
                <c:pt idx="14">
                  <c:v>17.942540940000001</c:v>
                </c:pt>
                <c:pt idx="15">
                  <c:v>18.182499803999999</c:v>
                </c:pt>
                <c:pt idx="16">
                  <c:v>18.558512298</c:v>
                </c:pt>
                <c:pt idx="17">
                  <c:v>18.934524792000001</c:v>
                </c:pt>
                <c:pt idx="18">
                  <c:v>19.310537285999999</c:v>
                </c:pt>
                <c:pt idx="19">
                  <c:v>19.57066326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DE-9749-A4AF-7743584FFE63}"/>
            </c:ext>
          </c:extLst>
        </c:ser>
        <c:ser>
          <c:idx val="13"/>
          <c:order val="13"/>
          <c:tx>
            <c:strRef>
              <c:f>'InflowQuantiles - Seasonal'!$A$58</c:f>
              <c:strCache>
                <c:ptCount val="1"/>
                <c:pt idx="0">
                  <c:v>UT-WY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'InflowQuantiles - Seasonal'!$B$57:$U$57</c:f>
              <c:numCache>
                <c:formatCode>0.00</c:formatCode>
                <c:ptCount val="20"/>
                <c:pt idx="0">
                  <c:v>8.6902714379999999</c:v>
                </c:pt>
                <c:pt idx="1">
                  <c:v>8.8816031760000005</c:v>
                </c:pt>
                <c:pt idx="2">
                  <c:v>9.0729349139999993</c:v>
                </c:pt>
                <c:pt idx="3">
                  <c:v>9.3353453040000005</c:v>
                </c:pt>
                <c:pt idx="4">
                  <c:v>9.9886882799999999</c:v>
                </c:pt>
                <c:pt idx="5">
                  <c:v>10.642031255999999</c:v>
                </c:pt>
                <c:pt idx="6">
                  <c:v>11.295374232</c:v>
                </c:pt>
                <c:pt idx="7">
                  <c:v>11.83406808</c:v>
                </c:pt>
                <c:pt idx="8">
                  <c:v>12.11480139</c:v>
                </c:pt>
                <c:pt idx="9">
                  <c:v>12.395534700000001</c:v>
                </c:pt>
                <c:pt idx="10">
                  <c:v>12.676268009999999</c:v>
                </c:pt>
                <c:pt idx="11">
                  <c:v>12.953503308</c:v>
                </c:pt>
                <c:pt idx="12">
                  <c:v>13.226657592</c:v>
                </c:pt>
                <c:pt idx="13">
                  <c:v>13.499811876000001</c:v>
                </c:pt>
                <c:pt idx="14">
                  <c:v>13.772966159999999</c:v>
                </c:pt>
                <c:pt idx="15">
                  <c:v>13.879802268000001</c:v>
                </c:pt>
                <c:pt idx="16">
                  <c:v>13.882689515999999</c:v>
                </c:pt>
                <c:pt idx="17">
                  <c:v>13.885576764</c:v>
                </c:pt>
                <c:pt idx="18">
                  <c:v>13.888464012</c:v>
                </c:pt>
                <c:pt idx="19">
                  <c:v>13.995657059999999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DE-9749-A4AF-7743584FFE63}"/>
            </c:ext>
          </c:extLst>
        </c:ser>
        <c:ser>
          <c:idx val="14"/>
          <c:order val="14"/>
          <c:tx>
            <c:strRef>
              <c:f>'InflowQuantiles - Seasonal'!$A$59</c:f>
              <c:strCache>
                <c:ptCount val="1"/>
                <c:pt idx="0">
                  <c:v>WYBorder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'InflowQuantiles - Seasonal'!$B$58:$U$58</c:f>
              <c:numCache>
                <c:formatCode>0.00</c:formatCode>
                <c:ptCount val="20"/>
                <c:pt idx="0">
                  <c:v>24.04952655</c:v>
                </c:pt>
                <c:pt idx="1">
                  <c:v>25.7074137</c:v>
                </c:pt>
                <c:pt idx="2">
                  <c:v>27.365300850000001</c:v>
                </c:pt>
                <c:pt idx="3">
                  <c:v>29.023188000000001</c:v>
                </c:pt>
                <c:pt idx="4">
                  <c:v>29.719568025000001</c:v>
                </c:pt>
                <c:pt idx="5">
                  <c:v>30.415948050000001</c:v>
                </c:pt>
                <c:pt idx="6">
                  <c:v>31.112328075000001</c:v>
                </c:pt>
                <c:pt idx="7">
                  <c:v>31.8087081</c:v>
                </c:pt>
                <c:pt idx="8">
                  <c:v>32.664471749999997</c:v>
                </c:pt>
                <c:pt idx="9">
                  <c:v>33.520235399999997</c:v>
                </c:pt>
                <c:pt idx="10">
                  <c:v>34.375999049999997</c:v>
                </c:pt>
                <c:pt idx="11">
                  <c:v>35.231762699999997</c:v>
                </c:pt>
                <c:pt idx="12">
                  <c:v>35.240934074999998</c:v>
                </c:pt>
                <c:pt idx="13">
                  <c:v>35.25010545</c:v>
                </c:pt>
                <c:pt idx="14">
                  <c:v>35.259276825000001</c:v>
                </c:pt>
                <c:pt idx="15">
                  <c:v>35.268448200000002</c:v>
                </c:pt>
                <c:pt idx="16">
                  <c:v>35.673128925</c:v>
                </c:pt>
                <c:pt idx="17">
                  <c:v>36.077809649999999</c:v>
                </c:pt>
                <c:pt idx="18">
                  <c:v>36.482490374999998</c:v>
                </c:pt>
                <c:pt idx="19">
                  <c:v>36.887171100000003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DE-9749-A4AF-7743584F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99231"/>
        <c:axId val="760904351"/>
      </c:areaChart>
      <c:catAx>
        <c:axId val="123599231"/>
        <c:scaling>
          <c:orientation val="maxMin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Percentile</a:t>
                </a:r>
              </a:p>
            </c:rich>
          </c:tx>
          <c:layout>
            <c:manualLayout>
              <c:xMode val="edge"/>
              <c:yMode val="edge"/>
              <c:x val="0.45908079487264813"/>
              <c:y val="0.93953963141348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accent3">
                <a:lumMod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904351"/>
        <c:crosses val="autoZero"/>
        <c:auto val="1"/>
        <c:lblAlgn val="ctr"/>
        <c:lblOffset val="100"/>
        <c:noMultiLvlLbl val="0"/>
      </c:catAx>
      <c:valAx>
        <c:axId val="7609043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accent3">
                  <a:lumMod val="75000"/>
                  <a:alpha val="1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Water</a:t>
                </a:r>
                <a:r>
                  <a:rPr lang="en-US" sz="1400" baseline="0"/>
                  <a:t> Inflow (acft)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071828997233008E-2"/>
              <c:y val="0.27668675060151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9231"/>
        <c:crossesAt val="1"/>
        <c:crossBetween val="midCat"/>
        <c:majorUnit val="500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956817463135089"/>
          <c:y val="0.15408613116224437"/>
          <c:w val="0.81348871986057247"/>
          <c:h val="0.305380625160079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124578</xdr:colOff>
      <xdr:row>1</xdr:row>
      <xdr:rowOff>82827</xdr:rowOff>
    </xdr:from>
    <xdr:to>
      <xdr:col>14</xdr:col>
      <xdr:colOff>582716</xdr:colOff>
      <xdr:row>78</xdr:row>
      <xdr:rowOff>138044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77F166-D3D0-3CC8-A688-8E7BD5349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78" y="276088"/>
          <a:ext cx="8768355" cy="14936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57630</xdr:colOff>
      <xdr:row>0</xdr:row>
      <xdr:rowOff>87812</xdr:rowOff>
    </xdr:from>
    <xdr:to>
      <xdr:col>27</xdr:col>
      <xdr:colOff>171571</xdr:colOff>
      <xdr:row>101</xdr:row>
      <xdr:rowOff>33141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B1511-D666-AA49-99BA-B625C406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37" y="87812"/>
          <a:ext cx="15326727" cy="19185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168778</xdr:colOff>
      <xdr:row>1</xdr:row>
      <xdr:rowOff>51142</xdr:rowOff>
    </xdr:from>
    <xdr:to>
      <xdr:col>10</xdr:col>
      <xdr:colOff>8757</xdr:colOff>
      <xdr:row>21</xdr:row>
      <xdr:rowOff>140138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2D60C-6CAE-FE44-B650-72B1EC1D5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282734</xdr:colOff>
      <xdr:row>0</xdr:row>
      <xdr:rowOff>187057</xdr:rowOff>
    </xdr:from>
    <xdr:to>
      <xdr:col>21</xdr:col>
      <xdr:colOff>0</xdr:colOff>
      <xdr:row>21</xdr:row>
      <xdr:rowOff>132242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1E3BE-5E74-B94C-88BA-E10BA911D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</xdr:colOff>
      <xdr:row>7</xdr:row>
      <xdr:rowOff>67733</xdr:rowOff>
    </xdr:from>
    <xdr:to>
      <xdr:col>2</xdr:col>
      <xdr:colOff>1598436</xdr:colOff>
      <xdr:row>20</xdr:row>
      <xdr:rowOff>90810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F9E872-3355-C1BC-6F78-4AD1B5E85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" y="1401233"/>
          <a:ext cx="3097036" cy="24995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1586588596446/WOPIServiceId_TP_BOX_2/WOPIUserId_-/CacheValleyWaterBank_2024June_Session.xlsx" TargetMode="External"/><Relationship Id="rId1" Type="http://schemas.openxmlformats.org/officeDocument/2006/relationships/externalLinkPath" Target="/wopi/files/1586588596446/WOPIServiceId_TP_BOX_2/WOPIUserId_-/CacheValleyWaterBank_2024June_Se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rumElevation"/>
      <sheetName val="FlowQuantiles_Monthly_v2"/>
      <sheetName val="Inflow Quantiles - (old and New"/>
      <sheetName val="Directions"/>
      <sheetName val="Cells"/>
      <sheetName val="Versions"/>
      <sheetName val="Assumptions"/>
      <sheetName val="Model"/>
      <sheetName val="Inflow Quantiles - Seasonal"/>
      <sheetName val="Elevation-Area-Storage"/>
      <sheetName val="Ag Water Use - Tiers"/>
      <sheetName val="Non Ag Water Use - Tiers"/>
      <sheetName val="WaterUse"/>
      <sheetName val="LandUse_Canals"/>
      <sheetName val="ResElevation"/>
      <sheetName val="Structural"/>
      <sheetName val="LandUse"/>
      <sheetName val="Canal_Irr"/>
      <sheetName val="Crop &amp; Costs"/>
      <sheetName val="Lu_Canals"/>
      <sheetName val="Inflows-Quantiles"/>
      <sheetName val="IrrigatedAreaData"/>
      <sheetName val="FlowQuantiles_Monthly"/>
      <sheetName val="Cutlter Release"/>
      <sheetName val="Return"/>
      <sheetName val="Rivers"/>
      <sheetName val="Reservoirs"/>
      <sheetName val="Inflows"/>
      <sheetName val="Crop Costs-Details"/>
      <sheetName val="FlowQuantiles_Monthly_Data"/>
      <sheetName val="FlowQuantiles_Seasonal (2)"/>
      <sheetName val="Porcupine Res Ele (2)"/>
      <sheetName val="NonIrrUsers"/>
      <sheetName val="Crop Water Requirements"/>
      <sheetName val="Network"/>
      <sheetName val="nodes"/>
      <sheetName val="HyrumResEle"/>
      <sheetName val="El_Area_Calc"/>
      <sheetName val="ElevationArea_arrange"/>
      <sheetName val="Alfalfa 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B43">
            <v>0.4</v>
          </cell>
        </row>
      </sheetData>
      <sheetData sheetId="9"/>
      <sheetData sheetId="10"/>
      <sheetData sheetId="11">
        <row r="2">
          <cell r="A2" t="str">
            <v>A</v>
          </cell>
          <cell r="C2">
            <v>0</v>
          </cell>
        </row>
        <row r="3">
          <cell r="A3" t="str">
            <v>B</v>
          </cell>
          <cell r="C3">
            <v>0</v>
          </cell>
        </row>
        <row r="4">
          <cell r="A4" t="str">
            <v>C</v>
          </cell>
          <cell r="C4">
            <v>0</v>
          </cell>
        </row>
        <row r="5">
          <cell r="A5" t="str">
            <v>D</v>
          </cell>
          <cell r="C5">
            <v>0</v>
          </cell>
        </row>
        <row r="6">
          <cell r="A6" t="str">
            <v>E</v>
          </cell>
          <cell r="C6">
            <v>0</v>
          </cell>
        </row>
        <row r="7">
          <cell r="A7" t="str">
            <v>F</v>
          </cell>
          <cell r="C7">
            <v>0</v>
          </cell>
        </row>
        <row r="8">
          <cell r="A8" t="str">
            <v>G</v>
          </cell>
          <cell r="C8">
            <v>0</v>
          </cell>
        </row>
        <row r="9">
          <cell r="A9" t="str">
            <v>H</v>
          </cell>
          <cell r="C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A4">
            <v>10</v>
          </cell>
          <cell r="B4">
            <v>4600</v>
          </cell>
          <cell r="C4">
            <v>10.3</v>
          </cell>
          <cell r="D4">
            <v>0</v>
          </cell>
          <cell r="E4">
            <v>5236</v>
          </cell>
          <cell r="F4">
            <v>10.3</v>
          </cell>
        </row>
        <row r="5">
          <cell r="A5">
            <v>11.1</v>
          </cell>
          <cell r="B5">
            <v>4600.1000000000004</v>
          </cell>
          <cell r="C5">
            <v>10.8</v>
          </cell>
          <cell r="D5">
            <v>0</v>
          </cell>
          <cell r="E5">
            <v>5237</v>
          </cell>
          <cell r="F5">
            <v>10.8</v>
          </cell>
        </row>
        <row r="6">
          <cell r="A6">
            <v>12.2</v>
          </cell>
          <cell r="B6">
            <v>4600.2000000000007</v>
          </cell>
          <cell r="C6">
            <v>11.3</v>
          </cell>
          <cell r="D6">
            <v>0</v>
          </cell>
          <cell r="E6">
            <v>5238</v>
          </cell>
          <cell r="F6">
            <v>11.3</v>
          </cell>
        </row>
        <row r="7">
          <cell r="A7">
            <v>13.3</v>
          </cell>
          <cell r="B7">
            <v>4600.3000000000011</v>
          </cell>
          <cell r="C7">
            <v>11.9</v>
          </cell>
          <cell r="D7">
            <v>0</v>
          </cell>
          <cell r="E7">
            <v>5239</v>
          </cell>
          <cell r="F7">
            <v>11.9</v>
          </cell>
        </row>
        <row r="8">
          <cell r="A8">
            <v>14.5</v>
          </cell>
          <cell r="B8">
            <v>4600.4000000000015</v>
          </cell>
          <cell r="C8">
            <v>12.4</v>
          </cell>
          <cell r="D8">
            <v>1</v>
          </cell>
          <cell r="E8">
            <v>5240</v>
          </cell>
          <cell r="F8">
            <v>12.4</v>
          </cell>
        </row>
        <row r="9">
          <cell r="A9">
            <v>15.8</v>
          </cell>
          <cell r="B9">
            <v>4600.5000000000018</v>
          </cell>
          <cell r="C9">
            <v>13</v>
          </cell>
          <cell r="D9">
            <v>2</v>
          </cell>
          <cell r="E9">
            <v>5241</v>
          </cell>
          <cell r="F9">
            <v>13</v>
          </cell>
        </row>
        <row r="10">
          <cell r="A10">
            <v>17.100000000000001</v>
          </cell>
          <cell r="B10">
            <v>4600.6000000000022</v>
          </cell>
          <cell r="C10">
            <v>13.5</v>
          </cell>
          <cell r="D10">
            <v>2</v>
          </cell>
          <cell r="E10">
            <v>5242</v>
          </cell>
          <cell r="F10">
            <v>13.5</v>
          </cell>
        </row>
        <row r="11">
          <cell r="A11">
            <v>18.5</v>
          </cell>
          <cell r="B11">
            <v>4600.7000000000025</v>
          </cell>
          <cell r="C11">
            <v>14</v>
          </cell>
          <cell r="D11">
            <v>3</v>
          </cell>
          <cell r="E11">
            <v>5243</v>
          </cell>
          <cell r="F11">
            <v>14</v>
          </cell>
        </row>
        <row r="12">
          <cell r="A12">
            <v>19.899999999999999</v>
          </cell>
          <cell r="B12">
            <v>4600.8000000000029</v>
          </cell>
          <cell r="C12">
            <v>14.6</v>
          </cell>
          <cell r="D12">
            <v>4</v>
          </cell>
          <cell r="E12">
            <v>5244</v>
          </cell>
          <cell r="F12">
            <v>14.6</v>
          </cell>
        </row>
        <row r="13">
          <cell r="A13">
            <v>21.4</v>
          </cell>
          <cell r="B13">
            <v>4600.9000000000033</v>
          </cell>
          <cell r="C13">
            <v>15.1</v>
          </cell>
          <cell r="D13">
            <v>5</v>
          </cell>
          <cell r="E13">
            <v>5245</v>
          </cell>
          <cell r="F13">
            <v>15.1</v>
          </cell>
        </row>
        <row r="14">
          <cell r="A14">
            <v>23</v>
          </cell>
          <cell r="B14">
            <v>4601.0000000000036</v>
          </cell>
          <cell r="C14">
            <v>15.7</v>
          </cell>
          <cell r="D14">
            <v>11</v>
          </cell>
          <cell r="E14">
            <v>5246</v>
          </cell>
          <cell r="F14">
            <v>15.7</v>
          </cell>
        </row>
        <row r="15">
          <cell r="A15">
            <v>24.6</v>
          </cell>
          <cell r="B15">
            <v>4601.100000000004</v>
          </cell>
          <cell r="C15">
            <v>16.899999999999999</v>
          </cell>
          <cell r="D15">
            <v>16</v>
          </cell>
          <cell r="E15">
            <v>5247</v>
          </cell>
          <cell r="F15">
            <v>16.899999999999999</v>
          </cell>
        </row>
        <row r="16">
          <cell r="A16">
            <v>26.4</v>
          </cell>
          <cell r="B16">
            <v>4601.2000000000044</v>
          </cell>
          <cell r="C16">
            <v>18.2</v>
          </cell>
          <cell r="D16">
            <v>22</v>
          </cell>
          <cell r="E16">
            <v>5248</v>
          </cell>
          <cell r="F16">
            <v>18.2</v>
          </cell>
        </row>
        <row r="17">
          <cell r="A17">
            <v>28.2</v>
          </cell>
          <cell r="B17">
            <v>4601.3000000000047</v>
          </cell>
          <cell r="C17">
            <v>19.399999999999999</v>
          </cell>
          <cell r="D17">
            <v>28</v>
          </cell>
          <cell r="E17">
            <v>5249</v>
          </cell>
          <cell r="F17">
            <v>19.399999999999999</v>
          </cell>
        </row>
        <row r="18">
          <cell r="A18">
            <v>30.2</v>
          </cell>
          <cell r="B18">
            <v>4601.3999999999996</v>
          </cell>
          <cell r="C18">
            <v>20.7</v>
          </cell>
          <cell r="D18">
            <v>34</v>
          </cell>
          <cell r="E18">
            <v>5250</v>
          </cell>
          <cell r="F18">
            <v>20.7</v>
          </cell>
        </row>
        <row r="19">
          <cell r="A19">
            <v>32.4</v>
          </cell>
          <cell r="B19">
            <v>4601.5</v>
          </cell>
          <cell r="C19">
            <v>21.9</v>
          </cell>
          <cell r="D19">
            <v>48</v>
          </cell>
          <cell r="E19">
            <v>5251</v>
          </cell>
          <cell r="F19">
            <v>21.9</v>
          </cell>
        </row>
        <row r="20">
          <cell r="A20">
            <v>34.6</v>
          </cell>
          <cell r="B20">
            <v>4601.6000000000004</v>
          </cell>
          <cell r="C20">
            <v>23.2</v>
          </cell>
          <cell r="D20">
            <v>62</v>
          </cell>
          <cell r="E20">
            <v>5252</v>
          </cell>
          <cell r="F20">
            <v>23.2</v>
          </cell>
        </row>
        <row r="21">
          <cell r="A21">
            <v>37</v>
          </cell>
          <cell r="B21">
            <v>4601.7</v>
          </cell>
          <cell r="C21">
            <v>24.5</v>
          </cell>
          <cell r="D21">
            <v>76</v>
          </cell>
          <cell r="E21">
            <v>5253</v>
          </cell>
          <cell r="F21">
            <v>24.5</v>
          </cell>
        </row>
        <row r="22">
          <cell r="A22">
            <v>39.5</v>
          </cell>
          <cell r="B22">
            <v>4601.8</v>
          </cell>
          <cell r="C22">
            <v>25.7</v>
          </cell>
          <cell r="D22">
            <v>90</v>
          </cell>
          <cell r="E22">
            <v>5254</v>
          </cell>
          <cell r="F22">
            <v>25.7</v>
          </cell>
        </row>
        <row r="23">
          <cell r="A23">
            <v>42.2</v>
          </cell>
          <cell r="B23">
            <v>4601.8999999999996</v>
          </cell>
          <cell r="C23">
            <v>27</v>
          </cell>
          <cell r="D23">
            <v>104</v>
          </cell>
          <cell r="E23">
            <v>5255</v>
          </cell>
          <cell r="F23">
            <v>27</v>
          </cell>
        </row>
        <row r="24">
          <cell r="A24">
            <v>44.9</v>
          </cell>
          <cell r="B24">
            <v>4602</v>
          </cell>
          <cell r="C24">
            <v>28.2</v>
          </cell>
          <cell r="D24">
            <v>122</v>
          </cell>
          <cell r="E24">
            <v>5256</v>
          </cell>
          <cell r="F24">
            <v>28.2</v>
          </cell>
        </row>
        <row r="25">
          <cell r="A25">
            <v>47.8</v>
          </cell>
          <cell r="B25">
            <v>4602.1000000000004</v>
          </cell>
          <cell r="C25">
            <v>28.8</v>
          </cell>
          <cell r="D25">
            <v>140</v>
          </cell>
          <cell r="E25">
            <v>5257</v>
          </cell>
          <cell r="F25">
            <v>28.8</v>
          </cell>
        </row>
        <row r="26">
          <cell r="A26">
            <v>50.7</v>
          </cell>
          <cell r="B26">
            <v>4602.2</v>
          </cell>
          <cell r="C26">
            <v>29.4</v>
          </cell>
          <cell r="D26">
            <v>158</v>
          </cell>
          <cell r="E26">
            <v>5258</v>
          </cell>
          <cell r="F26">
            <v>29.4</v>
          </cell>
        </row>
        <row r="27">
          <cell r="A27">
            <v>53.6</v>
          </cell>
          <cell r="B27">
            <v>4602.3</v>
          </cell>
          <cell r="C27">
            <v>29.9</v>
          </cell>
          <cell r="D27">
            <v>177</v>
          </cell>
          <cell r="E27">
            <v>5259</v>
          </cell>
          <cell r="F27">
            <v>29.9</v>
          </cell>
        </row>
        <row r="28">
          <cell r="A28">
            <v>56.7</v>
          </cell>
          <cell r="B28">
            <v>4602.3999999999996</v>
          </cell>
          <cell r="C28">
            <v>30.5</v>
          </cell>
          <cell r="D28">
            <v>195</v>
          </cell>
          <cell r="E28">
            <v>5260</v>
          </cell>
          <cell r="F28">
            <v>30.5</v>
          </cell>
        </row>
        <row r="29">
          <cell r="A29">
            <v>59.7</v>
          </cell>
          <cell r="B29">
            <v>4602.5</v>
          </cell>
          <cell r="C29">
            <v>31.1</v>
          </cell>
          <cell r="D29">
            <v>218</v>
          </cell>
          <cell r="E29">
            <v>5261</v>
          </cell>
          <cell r="F29">
            <v>31.1</v>
          </cell>
        </row>
        <row r="30">
          <cell r="A30">
            <v>62.9</v>
          </cell>
          <cell r="B30">
            <v>4602.6000000000004</v>
          </cell>
          <cell r="C30">
            <v>31.7</v>
          </cell>
          <cell r="D30">
            <v>241</v>
          </cell>
          <cell r="E30">
            <v>5262</v>
          </cell>
          <cell r="F30">
            <v>31.7</v>
          </cell>
        </row>
        <row r="31">
          <cell r="A31">
            <v>66.099999999999994</v>
          </cell>
          <cell r="B31">
            <v>4602.7</v>
          </cell>
          <cell r="C31">
            <v>32.299999999999997</v>
          </cell>
          <cell r="D31">
            <v>263</v>
          </cell>
          <cell r="E31">
            <v>5263</v>
          </cell>
          <cell r="F31">
            <v>32.299999999999997</v>
          </cell>
        </row>
        <row r="32">
          <cell r="A32">
            <v>69.3</v>
          </cell>
          <cell r="B32">
            <v>4602.8</v>
          </cell>
          <cell r="C32">
            <v>32.799999999999997</v>
          </cell>
          <cell r="D32">
            <v>286</v>
          </cell>
          <cell r="E32">
            <v>5264</v>
          </cell>
          <cell r="F32">
            <v>32.799999999999997</v>
          </cell>
        </row>
        <row r="33">
          <cell r="A33">
            <v>72.599999999999994</v>
          </cell>
          <cell r="B33">
            <v>4602.8999999999996</v>
          </cell>
          <cell r="C33">
            <v>33.4</v>
          </cell>
          <cell r="D33">
            <v>308</v>
          </cell>
          <cell r="E33">
            <v>5265</v>
          </cell>
          <cell r="F33">
            <v>33.4</v>
          </cell>
        </row>
        <row r="34">
          <cell r="A34">
            <v>76</v>
          </cell>
          <cell r="B34">
            <v>4603</v>
          </cell>
          <cell r="C34">
            <v>34</v>
          </cell>
          <cell r="D34">
            <v>336</v>
          </cell>
          <cell r="E34">
            <v>5266</v>
          </cell>
          <cell r="F34">
            <v>34</v>
          </cell>
        </row>
        <row r="35">
          <cell r="A35">
            <v>79.5</v>
          </cell>
          <cell r="B35">
            <v>4603.1000000000004</v>
          </cell>
          <cell r="C35">
            <v>35.6</v>
          </cell>
          <cell r="D35">
            <v>364</v>
          </cell>
          <cell r="E35">
            <v>5267</v>
          </cell>
          <cell r="F35">
            <v>35.6</v>
          </cell>
        </row>
        <row r="36">
          <cell r="A36">
            <v>83.1</v>
          </cell>
          <cell r="B36">
            <v>4603.2</v>
          </cell>
          <cell r="C36">
            <v>37.1</v>
          </cell>
          <cell r="D36">
            <v>393</v>
          </cell>
          <cell r="E36">
            <v>5268</v>
          </cell>
          <cell r="F36">
            <v>37.1</v>
          </cell>
        </row>
        <row r="37">
          <cell r="A37">
            <v>86.9</v>
          </cell>
          <cell r="B37">
            <v>4603.3</v>
          </cell>
          <cell r="C37">
            <v>38.700000000000003</v>
          </cell>
          <cell r="D37">
            <v>421</v>
          </cell>
          <cell r="E37">
            <v>5269</v>
          </cell>
          <cell r="F37">
            <v>38.700000000000003</v>
          </cell>
        </row>
        <row r="38">
          <cell r="A38">
            <v>90.9</v>
          </cell>
          <cell r="B38">
            <v>4603.3999999999996</v>
          </cell>
          <cell r="C38">
            <v>40.299999999999997</v>
          </cell>
          <cell r="D38">
            <v>450</v>
          </cell>
          <cell r="E38">
            <v>5270</v>
          </cell>
          <cell r="F38">
            <v>40.299999999999997</v>
          </cell>
        </row>
        <row r="39">
          <cell r="A39">
            <v>95</v>
          </cell>
          <cell r="B39">
            <v>4603.5</v>
          </cell>
          <cell r="C39">
            <v>41.8</v>
          </cell>
          <cell r="D39">
            <v>487</v>
          </cell>
          <cell r="E39">
            <v>5271</v>
          </cell>
          <cell r="F39">
            <v>41.8</v>
          </cell>
        </row>
        <row r="40">
          <cell r="A40">
            <v>99.2</v>
          </cell>
          <cell r="B40">
            <v>4603.6000000000004</v>
          </cell>
          <cell r="C40">
            <v>43.4</v>
          </cell>
          <cell r="D40">
            <v>523</v>
          </cell>
          <cell r="E40">
            <v>5272</v>
          </cell>
          <cell r="F40">
            <v>43.4</v>
          </cell>
        </row>
        <row r="41">
          <cell r="A41">
            <v>103.6</v>
          </cell>
          <cell r="B41">
            <v>4603.7</v>
          </cell>
          <cell r="C41">
            <v>45</v>
          </cell>
          <cell r="D41">
            <v>559</v>
          </cell>
          <cell r="E41">
            <v>5273</v>
          </cell>
          <cell r="F41">
            <v>45</v>
          </cell>
        </row>
        <row r="42">
          <cell r="A42">
            <v>108.2</v>
          </cell>
          <cell r="B42">
            <v>4603.8</v>
          </cell>
          <cell r="C42">
            <v>46.5</v>
          </cell>
          <cell r="D42">
            <v>595</v>
          </cell>
          <cell r="E42">
            <v>5274</v>
          </cell>
          <cell r="F42">
            <v>46.5</v>
          </cell>
        </row>
        <row r="43">
          <cell r="A43">
            <v>113</v>
          </cell>
          <cell r="B43">
            <v>4603.8999999999996</v>
          </cell>
          <cell r="C43">
            <v>48.1</v>
          </cell>
          <cell r="D43">
            <v>631</v>
          </cell>
          <cell r="E43">
            <v>5275</v>
          </cell>
          <cell r="F43">
            <v>48.1</v>
          </cell>
        </row>
        <row r="44">
          <cell r="A44">
            <v>117.8</v>
          </cell>
          <cell r="B44">
            <v>4604</v>
          </cell>
          <cell r="C44">
            <v>49.7</v>
          </cell>
          <cell r="D44">
            <v>674</v>
          </cell>
          <cell r="E44">
            <v>5276</v>
          </cell>
          <cell r="F44">
            <v>49.7</v>
          </cell>
        </row>
        <row r="45">
          <cell r="A45">
            <v>122.8</v>
          </cell>
          <cell r="B45">
            <v>4604.1000000000004</v>
          </cell>
          <cell r="C45">
            <v>50.1</v>
          </cell>
          <cell r="D45">
            <v>718</v>
          </cell>
          <cell r="E45">
            <v>5277</v>
          </cell>
          <cell r="F45">
            <v>50.1</v>
          </cell>
        </row>
        <row r="46">
          <cell r="A46">
            <v>127.9</v>
          </cell>
          <cell r="B46">
            <v>4604.2</v>
          </cell>
          <cell r="C46">
            <v>50.5</v>
          </cell>
          <cell r="D46">
            <v>761</v>
          </cell>
          <cell r="E46">
            <v>5278</v>
          </cell>
          <cell r="F46">
            <v>50.5</v>
          </cell>
        </row>
        <row r="47">
          <cell r="A47">
            <v>132.9</v>
          </cell>
          <cell r="B47">
            <v>4604.3</v>
          </cell>
          <cell r="C47">
            <v>50.9</v>
          </cell>
          <cell r="D47">
            <v>805</v>
          </cell>
          <cell r="E47">
            <v>5279</v>
          </cell>
          <cell r="F47">
            <v>50.9</v>
          </cell>
        </row>
        <row r="48">
          <cell r="A48">
            <v>138</v>
          </cell>
          <cell r="B48">
            <v>4604.3999999999996</v>
          </cell>
          <cell r="C48">
            <v>51.3</v>
          </cell>
          <cell r="D48">
            <v>849</v>
          </cell>
          <cell r="E48">
            <v>5280</v>
          </cell>
          <cell r="F48">
            <v>51.3</v>
          </cell>
        </row>
        <row r="49">
          <cell r="A49">
            <v>143.19999999999999</v>
          </cell>
          <cell r="B49">
            <v>4604.5</v>
          </cell>
          <cell r="C49">
            <v>51.8</v>
          </cell>
          <cell r="D49">
            <v>902</v>
          </cell>
          <cell r="E49">
            <v>5281</v>
          </cell>
          <cell r="F49">
            <v>51.8</v>
          </cell>
        </row>
        <row r="50">
          <cell r="A50">
            <v>148.4</v>
          </cell>
          <cell r="B50">
            <v>4604.6000000000004</v>
          </cell>
          <cell r="C50">
            <v>52.2</v>
          </cell>
          <cell r="D50">
            <v>955</v>
          </cell>
          <cell r="E50">
            <v>5282</v>
          </cell>
          <cell r="F50">
            <v>52.2</v>
          </cell>
        </row>
        <row r="51">
          <cell r="A51">
            <v>153.6</v>
          </cell>
          <cell r="B51">
            <v>4604.7</v>
          </cell>
          <cell r="C51">
            <v>52.6</v>
          </cell>
          <cell r="D51">
            <v>1008</v>
          </cell>
          <cell r="E51">
            <v>5283</v>
          </cell>
          <cell r="F51">
            <v>52.6</v>
          </cell>
        </row>
        <row r="52">
          <cell r="A52">
            <v>158.9</v>
          </cell>
          <cell r="B52">
            <v>4604.8</v>
          </cell>
          <cell r="C52">
            <v>53</v>
          </cell>
          <cell r="D52">
            <v>1061</v>
          </cell>
          <cell r="E52">
            <v>5284</v>
          </cell>
          <cell r="F52">
            <v>53</v>
          </cell>
        </row>
        <row r="53">
          <cell r="A53">
            <v>164.2</v>
          </cell>
          <cell r="B53">
            <v>4604.8999999999996</v>
          </cell>
          <cell r="C53">
            <v>53.4</v>
          </cell>
          <cell r="D53">
            <v>1114</v>
          </cell>
          <cell r="E53">
            <v>5285</v>
          </cell>
          <cell r="F53">
            <v>53.4</v>
          </cell>
        </row>
        <row r="54">
          <cell r="A54">
            <v>169.6</v>
          </cell>
          <cell r="B54">
            <v>4605</v>
          </cell>
          <cell r="C54">
            <v>53.9</v>
          </cell>
          <cell r="D54">
            <v>1174</v>
          </cell>
          <cell r="E54">
            <v>5286</v>
          </cell>
          <cell r="F54">
            <v>53.9</v>
          </cell>
        </row>
        <row r="55">
          <cell r="A55">
            <v>175</v>
          </cell>
          <cell r="B55">
            <v>4605.1000000000004</v>
          </cell>
          <cell r="C55">
            <v>54.7</v>
          </cell>
          <cell r="D55">
            <v>1234</v>
          </cell>
          <cell r="E55">
            <v>5287</v>
          </cell>
          <cell r="F55">
            <v>54.7</v>
          </cell>
        </row>
        <row r="56">
          <cell r="A56">
            <v>180.5</v>
          </cell>
          <cell r="B56">
            <v>4605.2</v>
          </cell>
          <cell r="C56">
            <v>55.6</v>
          </cell>
          <cell r="D56">
            <v>1294</v>
          </cell>
          <cell r="E56">
            <v>5288</v>
          </cell>
          <cell r="F56">
            <v>55.6</v>
          </cell>
        </row>
        <row r="57">
          <cell r="A57">
            <v>186.1</v>
          </cell>
          <cell r="B57">
            <v>4605.3</v>
          </cell>
          <cell r="C57">
            <v>56.4</v>
          </cell>
          <cell r="D57">
            <v>1354</v>
          </cell>
          <cell r="E57">
            <v>5289</v>
          </cell>
          <cell r="F57">
            <v>56.4</v>
          </cell>
        </row>
        <row r="58">
          <cell r="A58">
            <v>191.8</v>
          </cell>
          <cell r="B58">
            <v>4605.3999999999996</v>
          </cell>
          <cell r="C58">
            <v>57.3</v>
          </cell>
          <cell r="D58">
            <v>1413</v>
          </cell>
          <cell r="E58">
            <v>5290</v>
          </cell>
          <cell r="F58">
            <v>57.3</v>
          </cell>
        </row>
        <row r="59">
          <cell r="A59">
            <v>197.6</v>
          </cell>
          <cell r="B59">
            <v>4605.5</v>
          </cell>
          <cell r="C59">
            <v>58.1</v>
          </cell>
          <cell r="D59">
            <v>1479</v>
          </cell>
          <cell r="E59">
            <v>5291</v>
          </cell>
          <cell r="F59">
            <v>58.1</v>
          </cell>
        </row>
        <row r="60">
          <cell r="A60">
            <v>203.5</v>
          </cell>
          <cell r="B60">
            <v>4605.6000000000004</v>
          </cell>
          <cell r="C60">
            <v>59</v>
          </cell>
          <cell r="D60">
            <v>1546</v>
          </cell>
          <cell r="E60">
            <v>5292</v>
          </cell>
          <cell r="F60">
            <v>59</v>
          </cell>
        </row>
        <row r="61">
          <cell r="A61">
            <v>209.4</v>
          </cell>
          <cell r="B61">
            <v>4605.7</v>
          </cell>
          <cell r="C61">
            <v>59.8</v>
          </cell>
          <cell r="D61">
            <v>1613</v>
          </cell>
          <cell r="E61">
            <v>5293</v>
          </cell>
          <cell r="F61">
            <v>59.8</v>
          </cell>
        </row>
        <row r="62">
          <cell r="A62">
            <v>215.4</v>
          </cell>
          <cell r="B62">
            <v>4605.8</v>
          </cell>
          <cell r="C62">
            <v>60.7</v>
          </cell>
          <cell r="D62">
            <v>1680</v>
          </cell>
          <cell r="E62">
            <v>5294</v>
          </cell>
          <cell r="F62">
            <v>60.7</v>
          </cell>
        </row>
        <row r="63">
          <cell r="A63">
            <v>221.5</v>
          </cell>
          <cell r="B63">
            <v>4605.8999999999996</v>
          </cell>
          <cell r="C63">
            <v>61.5</v>
          </cell>
          <cell r="D63">
            <v>1747</v>
          </cell>
          <cell r="E63">
            <v>5295</v>
          </cell>
          <cell r="F63">
            <v>61.5</v>
          </cell>
        </row>
        <row r="64">
          <cell r="A64">
            <v>227.7</v>
          </cell>
          <cell r="B64">
            <v>4606</v>
          </cell>
          <cell r="C64">
            <v>62.4</v>
          </cell>
          <cell r="D64">
            <v>1821</v>
          </cell>
          <cell r="E64">
            <v>5296</v>
          </cell>
          <cell r="F64">
            <v>62.4</v>
          </cell>
        </row>
        <row r="65">
          <cell r="A65">
            <v>234</v>
          </cell>
          <cell r="B65">
            <v>4606.1000000000004</v>
          </cell>
          <cell r="C65">
            <v>62.8</v>
          </cell>
          <cell r="D65">
            <v>1894</v>
          </cell>
          <cell r="E65">
            <v>5297</v>
          </cell>
          <cell r="F65">
            <v>62.8</v>
          </cell>
        </row>
        <row r="66">
          <cell r="A66">
            <v>240.3</v>
          </cell>
          <cell r="B66">
            <v>4606.2</v>
          </cell>
          <cell r="C66">
            <v>63.1</v>
          </cell>
          <cell r="D66">
            <v>1967</v>
          </cell>
          <cell r="E66">
            <v>5298</v>
          </cell>
          <cell r="F66">
            <v>63.1</v>
          </cell>
        </row>
        <row r="67">
          <cell r="A67">
            <v>246.6</v>
          </cell>
          <cell r="B67">
            <v>4606.3</v>
          </cell>
          <cell r="C67">
            <v>63.5</v>
          </cell>
          <cell r="D67">
            <v>2041</v>
          </cell>
          <cell r="E67">
            <v>5299</v>
          </cell>
          <cell r="F67">
            <v>63.5</v>
          </cell>
        </row>
        <row r="68">
          <cell r="A68">
            <v>253</v>
          </cell>
          <cell r="B68">
            <v>4606.3999999999996</v>
          </cell>
          <cell r="C68">
            <v>63.9</v>
          </cell>
          <cell r="D68">
            <v>2114</v>
          </cell>
          <cell r="E68">
            <v>5300</v>
          </cell>
          <cell r="F68">
            <v>63.9</v>
          </cell>
        </row>
        <row r="69">
          <cell r="A69">
            <v>259.39999999999998</v>
          </cell>
          <cell r="B69">
            <v>4606.5</v>
          </cell>
          <cell r="C69">
            <v>64.3</v>
          </cell>
          <cell r="D69">
            <v>2194</v>
          </cell>
          <cell r="E69">
            <v>5301</v>
          </cell>
          <cell r="F69">
            <v>64.3</v>
          </cell>
        </row>
        <row r="70">
          <cell r="A70">
            <v>265.8</v>
          </cell>
          <cell r="B70">
            <v>4606.6000000000004</v>
          </cell>
          <cell r="C70">
            <v>64.7</v>
          </cell>
          <cell r="D70">
            <v>2275</v>
          </cell>
          <cell r="E70">
            <v>5302</v>
          </cell>
          <cell r="F70">
            <v>64.7</v>
          </cell>
        </row>
        <row r="71">
          <cell r="A71">
            <v>272.3</v>
          </cell>
          <cell r="B71">
            <v>4606.7</v>
          </cell>
          <cell r="C71">
            <v>65.099999999999994</v>
          </cell>
          <cell r="D71">
            <v>2355</v>
          </cell>
          <cell r="E71">
            <v>5303</v>
          </cell>
          <cell r="F71">
            <v>65.099999999999994</v>
          </cell>
        </row>
        <row r="72">
          <cell r="A72">
            <v>278.89999999999998</v>
          </cell>
          <cell r="B72">
            <v>4606.8</v>
          </cell>
          <cell r="C72">
            <v>65.400000000000006</v>
          </cell>
          <cell r="D72">
            <v>2436</v>
          </cell>
          <cell r="E72">
            <v>5304</v>
          </cell>
          <cell r="F72">
            <v>65.400000000000006</v>
          </cell>
        </row>
        <row r="73">
          <cell r="A73">
            <v>285.39999999999998</v>
          </cell>
          <cell r="B73">
            <v>4606.8999999999996</v>
          </cell>
          <cell r="C73">
            <v>65.8</v>
          </cell>
          <cell r="D73">
            <v>2516</v>
          </cell>
          <cell r="E73">
            <v>5305</v>
          </cell>
          <cell r="F73">
            <v>65.8</v>
          </cell>
        </row>
        <row r="74">
          <cell r="A74">
            <v>292</v>
          </cell>
          <cell r="B74">
            <v>4607</v>
          </cell>
          <cell r="C74">
            <v>66.2</v>
          </cell>
          <cell r="D74">
            <v>2605</v>
          </cell>
          <cell r="E74">
            <v>5306</v>
          </cell>
          <cell r="F74">
            <v>66.2</v>
          </cell>
        </row>
        <row r="75">
          <cell r="A75">
            <v>298.7</v>
          </cell>
          <cell r="B75">
            <v>4607.1000000000004</v>
          </cell>
          <cell r="C75">
            <v>67.400000000000006</v>
          </cell>
          <cell r="D75">
            <v>2694</v>
          </cell>
          <cell r="E75">
            <v>5307</v>
          </cell>
          <cell r="F75">
            <v>67.400000000000006</v>
          </cell>
        </row>
        <row r="76">
          <cell r="A76">
            <v>305.5</v>
          </cell>
          <cell r="B76">
            <v>4607.2</v>
          </cell>
          <cell r="C76">
            <v>68.5</v>
          </cell>
          <cell r="D76">
            <v>2784</v>
          </cell>
          <cell r="E76">
            <v>5308</v>
          </cell>
          <cell r="F76">
            <v>68.5</v>
          </cell>
        </row>
        <row r="77">
          <cell r="A77">
            <v>312.39999999999998</v>
          </cell>
          <cell r="B77">
            <v>4607.3</v>
          </cell>
          <cell r="C77">
            <v>69.7</v>
          </cell>
          <cell r="D77">
            <v>2873</v>
          </cell>
          <cell r="E77">
            <v>5309</v>
          </cell>
          <cell r="F77">
            <v>69.7</v>
          </cell>
        </row>
        <row r="78">
          <cell r="A78">
            <v>319.39999999999998</v>
          </cell>
          <cell r="B78">
            <v>4607.3999999999996</v>
          </cell>
          <cell r="C78">
            <v>70.900000000000006</v>
          </cell>
          <cell r="D78">
            <v>2962</v>
          </cell>
          <cell r="E78">
            <v>5310</v>
          </cell>
          <cell r="F78">
            <v>70.900000000000006</v>
          </cell>
        </row>
        <row r="79">
          <cell r="A79">
            <v>326.60000000000002</v>
          </cell>
          <cell r="B79">
            <v>4607.5</v>
          </cell>
          <cell r="C79">
            <v>72</v>
          </cell>
          <cell r="D79">
            <v>3058</v>
          </cell>
          <cell r="E79">
            <v>5311</v>
          </cell>
          <cell r="F79">
            <v>72</v>
          </cell>
        </row>
        <row r="80">
          <cell r="A80">
            <v>333.8</v>
          </cell>
          <cell r="B80">
            <v>4607.6000000000004</v>
          </cell>
          <cell r="C80">
            <v>73.2</v>
          </cell>
          <cell r="D80">
            <v>3154</v>
          </cell>
          <cell r="E80">
            <v>5312</v>
          </cell>
          <cell r="F80">
            <v>73.2</v>
          </cell>
        </row>
        <row r="81">
          <cell r="A81">
            <v>341.2</v>
          </cell>
          <cell r="B81">
            <v>4607.7</v>
          </cell>
          <cell r="C81">
            <v>74.3</v>
          </cell>
          <cell r="D81">
            <v>3250</v>
          </cell>
          <cell r="E81">
            <v>5313</v>
          </cell>
          <cell r="F81">
            <v>74.3</v>
          </cell>
        </row>
        <row r="82">
          <cell r="A82">
            <v>348.7</v>
          </cell>
          <cell r="B82">
            <v>4607.8</v>
          </cell>
          <cell r="C82">
            <v>75.5</v>
          </cell>
          <cell r="D82">
            <v>3346</v>
          </cell>
          <cell r="E82">
            <v>5314</v>
          </cell>
          <cell r="F82">
            <v>75.5</v>
          </cell>
        </row>
        <row r="83">
          <cell r="A83">
            <v>356.3</v>
          </cell>
          <cell r="B83">
            <v>4607.8999999999996</v>
          </cell>
          <cell r="C83">
            <v>76.7</v>
          </cell>
          <cell r="D83">
            <v>3442</v>
          </cell>
          <cell r="E83">
            <v>5315</v>
          </cell>
          <cell r="F83">
            <v>76.7</v>
          </cell>
        </row>
        <row r="84">
          <cell r="A84">
            <v>364</v>
          </cell>
          <cell r="B84">
            <v>4608</v>
          </cell>
          <cell r="C84">
            <v>77.8</v>
          </cell>
          <cell r="D84">
            <v>3546</v>
          </cell>
          <cell r="E84">
            <v>5316</v>
          </cell>
          <cell r="F84">
            <v>77.8</v>
          </cell>
        </row>
        <row r="85">
          <cell r="A85">
            <v>371.8</v>
          </cell>
          <cell r="B85">
            <v>4608.1000000000004</v>
          </cell>
          <cell r="C85">
            <v>78.2</v>
          </cell>
          <cell r="D85">
            <v>3649</v>
          </cell>
          <cell r="E85">
            <v>5317</v>
          </cell>
          <cell r="F85">
            <v>78.2</v>
          </cell>
        </row>
        <row r="86">
          <cell r="A86">
            <v>379.7</v>
          </cell>
          <cell r="B86">
            <v>4608.2</v>
          </cell>
          <cell r="C86">
            <v>78.599999999999994</v>
          </cell>
          <cell r="D86">
            <v>3752</v>
          </cell>
          <cell r="E86">
            <v>5318</v>
          </cell>
          <cell r="F86">
            <v>78.599999999999994</v>
          </cell>
        </row>
        <row r="87">
          <cell r="A87">
            <v>387.5</v>
          </cell>
          <cell r="B87">
            <v>4608.3</v>
          </cell>
          <cell r="C87">
            <v>78.900000000000006</v>
          </cell>
          <cell r="D87">
            <v>3856</v>
          </cell>
          <cell r="E87">
            <v>5319</v>
          </cell>
          <cell r="F87">
            <v>78.900000000000006</v>
          </cell>
        </row>
        <row r="88">
          <cell r="A88">
            <v>395.5</v>
          </cell>
          <cell r="B88">
            <v>4608.3999999999996</v>
          </cell>
          <cell r="C88">
            <v>79.3</v>
          </cell>
          <cell r="D88">
            <v>3959</v>
          </cell>
          <cell r="E88">
            <v>5320</v>
          </cell>
          <cell r="F88">
            <v>79.3</v>
          </cell>
        </row>
        <row r="89">
          <cell r="A89">
            <v>403.4</v>
          </cell>
          <cell r="B89">
            <v>4608.5</v>
          </cell>
          <cell r="C89">
            <v>79.7</v>
          </cell>
          <cell r="D89">
            <v>4069</v>
          </cell>
          <cell r="E89">
            <v>5321</v>
          </cell>
          <cell r="F89">
            <v>79.7</v>
          </cell>
        </row>
        <row r="90">
          <cell r="A90">
            <v>411.4</v>
          </cell>
          <cell r="B90">
            <v>4608.6000000000004</v>
          </cell>
          <cell r="C90">
            <v>80</v>
          </cell>
          <cell r="D90">
            <v>4178</v>
          </cell>
          <cell r="E90">
            <v>5322</v>
          </cell>
          <cell r="F90">
            <v>80</v>
          </cell>
        </row>
        <row r="91">
          <cell r="A91">
            <v>419.4</v>
          </cell>
          <cell r="B91">
            <v>4608.7</v>
          </cell>
          <cell r="C91">
            <v>80.400000000000006</v>
          </cell>
          <cell r="D91">
            <v>4288</v>
          </cell>
          <cell r="E91">
            <v>5323</v>
          </cell>
          <cell r="F91">
            <v>80.400000000000006</v>
          </cell>
        </row>
        <row r="92">
          <cell r="A92">
            <v>427.5</v>
          </cell>
          <cell r="B92">
            <v>4608.8</v>
          </cell>
          <cell r="C92">
            <v>80.7</v>
          </cell>
          <cell r="D92">
            <v>4398</v>
          </cell>
          <cell r="E92">
            <v>5324</v>
          </cell>
          <cell r="F92">
            <v>80.7</v>
          </cell>
        </row>
        <row r="93">
          <cell r="A93">
            <v>435.6</v>
          </cell>
          <cell r="B93">
            <v>4608.8999999999996</v>
          </cell>
          <cell r="C93">
            <v>81.099999999999994</v>
          </cell>
          <cell r="D93">
            <v>4508</v>
          </cell>
          <cell r="E93">
            <v>5325</v>
          </cell>
          <cell r="F93">
            <v>81.099999999999994</v>
          </cell>
        </row>
        <row r="94">
          <cell r="A94">
            <v>443.7</v>
          </cell>
          <cell r="B94">
            <v>4609</v>
          </cell>
          <cell r="C94">
            <v>81.5</v>
          </cell>
          <cell r="D94">
            <v>4625</v>
          </cell>
          <cell r="E94">
            <v>5326</v>
          </cell>
          <cell r="F94">
            <v>81.5</v>
          </cell>
        </row>
        <row r="95">
          <cell r="A95">
            <v>451.9</v>
          </cell>
          <cell r="B95">
            <v>4609.1000000000004</v>
          </cell>
          <cell r="C95">
            <v>82.4</v>
          </cell>
          <cell r="D95">
            <v>4742</v>
          </cell>
          <cell r="E95">
            <v>5327</v>
          </cell>
          <cell r="F95">
            <v>82.4</v>
          </cell>
        </row>
        <row r="96">
          <cell r="A96">
            <v>460.2</v>
          </cell>
          <cell r="B96">
            <v>4609.2</v>
          </cell>
          <cell r="C96">
            <v>83.4</v>
          </cell>
          <cell r="D96">
            <v>4858</v>
          </cell>
          <cell r="E96">
            <v>5328</v>
          </cell>
          <cell r="F96">
            <v>83.4</v>
          </cell>
        </row>
        <row r="97">
          <cell r="A97">
            <v>468.6</v>
          </cell>
          <cell r="B97">
            <v>4609.3</v>
          </cell>
          <cell r="C97">
            <v>84.3</v>
          </cell>
          <cell r="D97">
            <v>4975</v>
          </cell>
          <cell r="E97">
            <v>5329</v>
          </cell>
          <cell r="F97">
            <v>84.3</v>
          </cell>
        </row>
        <row r="98">
          <cell r="A98">
            <v>477</v>
          </cell>
          <cell r="B98">
            <v>4609.3999999999996</v>
          </cell>
          <cell r="C98">
            <v>85.3</v>
          </cell>
          <cell r="D98">
            <v>5091</v>
          </cell>
          <cell r="E98">
            <v>5330</v>
          </cell>
          <cell r="F98">
            <v>85.3</v>
          </cell>
        </row>
        <row r="99">
          <cell r="A99">
            <v>485.6</v>
          </cell>
          <cell r="B99">
            <v>4609.5</v>
          </cell>
          <cell r="C99">
            <v>86.2</v>
          </cell>
          <cell r="D99">
            <v>5214</v>
          </cell>
          <cell r="E99">
            <v>5331</v>
          </cell>
          <cell r="F99">
            <v>86.2</v>
          </cell>
        </row>
        <row r="100">
          <cell r="A100">
            <v>494.3</v>
          </cell>
          <cell r="B100">
            <v>4609.6000000000004</v>
          </cell>
          <cell r="C100">
            <v>87.2</v>
          </cell>
          <cell r="D100">
            <v>5337</v>
          </cell>
          <cell r="E100">
            <v>5332</v>
          </cell>
          <cell r="F100">
            <v>87.2</v>
          </cell>
        </row>
        <row r="101">
          <cell r="A101">
            <v>503</v>
          </cell>
          <cell r="B101">
            <v>4609.7</v>
          </cell>
          <cell r="C101">
            <v>88.1</v>
          </cell>
          <cell r="D101">
            <v>5460</v>
          </cell>
          <cell r="E101">
            <v>5333</v>
          </cell>
          <cell r="F101">
            <v>88.1</v>
          </cell>
        </row>
        <row r="102">
          <cell r="A102">
            <v>511.9</v>
          </cell>
          <cell r="B102">
            <v>4609.8</v>
          </cell>
          <cell r="C102">
            <v>89.1</v>
          </cell>
          <cell r="D102">
            <v>5583</v>
          </cell>
          <cell r="E102">
            <v>5334</v>
          </cell>
          <cell r="F102">
            <v>89.1</v>
          </cell>
        </row>
        <row r="103">
          <cell r="A103">
            <v>520.9</v>
          </cell>
          <cell r="B103">
            <v>4609.8999999999996</v>
          </cell>
          <cell r="C103">
            <v>90</v>
          </cell>
          <cell r="D103">
            <v>5706</v>
          </cell>
          <cell r="E103">
            <v>5335</v>
          </cell>
          <cell r="F103">
            <v>90</v>
          </cell>
        </row>
        <row r="104">
          <cell r="A104">
            <v>529.9</v>
          </cell>
          <cell r="B104">
            <v>4610</v>
          </cell>
          <cell r="C104">
            <v>91</v>
          </cell>
          <cell r="D104">
            <v>5835</v>
          </cell>
          <cell r="E104">
            <v>5336</v>
          </cell>
          <cell r="F104">
            <v>91</v>
          </cell>
        </row>
        <row r="105">
          <cell r="A105">
            <v>539</v>
          </cell>
          <cell r="B105">
            <v>4610.1000000000004</v>
          </cell>
          <cell r="C105">
            <v>91.4</v>
          </cell>
          <cell r="D105">
            <v>5963</v>
          </cell>
          <cell r="E105">
            <v>5337</v>
          </cell>
          <cell r="F105">
            <v>91.4</v>
          </cell>
        </row>
        <row r="106">
          <cell r="A106">
            <v>548.20000000000005</v>
          </cell>
          <cell r="B106">
            <v>4610.2</v>
          </cell>
          <cell r="C106">
            <v>91.8</v>
          </cell>
          <cell r="D106">
            <v>6092</v>
          </cell>
          <cell r="E106">
            <v>5338</v>
          </cell>
          <cell r="F106">
            <v>91.8</v>
          </cell>
        </row>
        <row r="107">
          <cell r="A107">
            <v>557.4</v>
          </cell>
          <cell r="B107">
            <v>4610.3</v>
          </cell>
          <cell r="C107">
            <v>92.2</v>
          </cell>
          <cell r="D107">
            <v>6221</v>
          </cell>
          <cell r="E107">
            <v>5339</v>
          </cell>
          <cell r="F107">
            <v>92.2</v>
          </cell>
        </row>
        <row r="108">
          <cell r="A108">
            <v>566.6</v>
          </cell>
          <cell r="B108">
            <v>4610.3999999999996</v>
          </cell>
          <cell r="C108">
            <v>92.6</v>
          </cell>
          <cell r="D108">
            <v>6350</v>
          </cell>
          <cell r="E108">
            <v>5340</v>
          </cell>
          <cell r="F108">
            <v>92.6</v>
          </cell>
        </row>
        <row r="109">
          <cell r="A109">
            <v>575.9</v>
          </cell>
          <cell r="B109">
            <v>4610.5</v>
          </cell>
          <cell r="C109">
            <v>93</v>
          </cell>
          <cell r="D109">
            <v>6485</v>
          </cell>
          <cell r="E109">
            <v>5341</v>
          </cell>
          <cell r="F109">
            <v>93</v>
          </cell>
        </row>
        <row r="110">
          <cell r="A110">
            <v>585.20000000000005</v>
          </cell>
          <cell r="B110">
            <v>4610.6000000000004</v>
          </cell>
          <cell r="C110">
            <v>93.4</v>
          </cell>
          <cell r="D110">
            <v>6619</v>
          </cell>
          <cell r="E110">
            <v>5342</v>
          </cell>
          <cell r="F110">
            <v>93.4</v>
          </cell>
        </row>
        <row r="111">
          <cell r="A111">
            <v>594.6</v>
          </cell>
          <cell r="B111">
            <v>4610.7</v>
          </cell>
          <cell r="C111">
            <v>93.8</v>
          </cell>
          <cell r="D111">
            <v>6754</v>
          </cell>
          <cell r="E111">
            <v>5343</v>
          </cell>
          <cell r="F111">
            <v>93.8</v>
          </cell>
        </row>
        <row r="112">
          <cell r="A112">
            <v>604</v>
          </cell>
          <cell r="B112">
            <v>4610.8</v>
          </cell>
          <cell r="C112">
            <v>94.2</v>
          </cell>
          <cell r="D112">
            <v>6889</v>
          </cell>
          <cell r="E112">
            <v>5344</v>
          </cell>
          <cell r="F112">
            <v>94.2</v>
          </cell>
        </row>
        <row r="113">
          <cell r="A113">
            <v>613.4</v>
          </cell>
          <cell r="B113">
            <v>4610.8999999999996</v>
          </cell>
          <cell r="C113">
            <v>94.6</v>
          </cell>
          <cell r="D113">
            <v>7023</v>
          </cell>
          <cell r="E113">
            <v>5345</v>
          </cell>
          <cell r="F113">
            <v>94.6</v>
          </cell>
        </row>
        <row r="114">
          <cell r="A114">
            <v>622.9</v>
          </cell>
          <cell r="B114">
            <v>4611</v>
          </cell>
          <cell r="C114">
            <v>95</v>
          </cell>
          <cell r="D114">
            <v>7163</v>
          </cell>
          <cell r="E114">
            <v>5346</v>
          </cell>
          <cell r="F114">
            <v>95</v>
          </cell>
        </row>
        <row r="115">
          <cell r="A115">
            <v>632.5</v>
          </cell>
          <cell r="B115">
            <v>4611.1000000000004</v>
          </cell>
          <cell r="C115">
            <v>95.9</v>
          </cell>
          <cell r="D115">
            <v>7304</v>
          </cell>
          <cell r="E115">
            <v>5347</v>
          </cell>
          <cell r="F115">
            <v>95.9</v>
          </cell>
        </row>
        <row r="116">
          <cell r="A116">
            <v>642.1</v>
          </cell>
          <cell r="B116">
            <v>4611.2</v>
          </cell>
          <cell r="C116">
            <v>96.8</v>
          </cell>
          <cell r="D116">
            <v>7445</v>
          </cell>
          <cell r="E116">
            <v>5348</v>
          </cell>
          <cell r="F116">
            <v>96.8</v>
          </cell>
        </row>
        <row r="117">
          <cell r="A117">
            <v>651.79999999999995</v>
          </cell>
          <cell r="B117">
            <v>4611.3</v>
          </cell>
          <cell r="C117">
            <v>97.7</v>
          </cell>
          <cell r="D117">
            <v>7585</v>
          </cell>
          <cell r="E117">
            <v>5349</v>
          </cell>
          <cell r="F117">
            <v>97.7</v>
          </cell>
        </row>
        <row r="118">
          <cell r="A118">
            <v>661.6</v>
          </cell>
          <cell r="B118">
            <v>4611.3999999999996</v>
          </cell>
          <cell r="C118">
            <v>98.6</v>
          </cell>
          <cell r="D118">
            <v>7726</v>
          </cell>
          <cell r="E118">
            <v>5350</v>
          </cell>
          <cell r="F118">
            <v>98.6</v>
          </cell>
        </row>
        <row r="119">
          <cell r="A119">
            <v>671.5</v>
          </cell>
          <cell r="B119">
            <v>4611.5</v>
          </cell>
          <cell r="C119">
            <v>99.5</v>
          </cell>
          <cell r="D119">
            <v>7874</v>
          </cell>
          <cell r="E119">
            <v>5351</v>
          </cell>
          <cell r="F119">
            <v>99.5</v>
          </cell>
        </row>
        <row r="120">
          <cell r="A120">
            <v>681.5</v>
          </cell>
          <cell r="B120">
            <v>4611.6000000000004</v>
          </cell>
          <cell r="C120">
            <v>100.4</v>
          </cell>
          <cell r="D120">
            <v>8021</v>
          </cell>
          <cell r="E120">
            <v>5352</v>
          </cell>
          <cell r="F120">
            <v>100.4</v>
          </cell>
        </row>
        <row r="121">
          <cell r="A121">
            <v>691.6</v>
          </cell>
          <cell r="B121">
            <v>4611.7</v>
          </cell>
          <cell r="C121">
            <v>101.2</v>
          </cell>
          <cell r="D121">
            <v>8169</v>
          </cell>
          <cell r="E121">
            <v>5353</v>
          </cell>
          <cell r="F121">
            <v>101.2</v>
          </cell>
        </row>
        <row r="122">
          <cell r="A122">
            <v>701.8</v>
          </cell>
          <cell r="B122">
            <v>4611.8</v>
          </cell>
          <cell r="C122">
            <v>102.1</v>
          </cell>
          <cell r="D122">
            <v>8317</v>
          </cell>
          <cell r="E122">
            <v>5354</v>
          </cell>
          <cell r="F122">
            <v>102.1</v>
          </cell>
        </row>
        <row r="123">
          <cell r="A123">
            <v>712</v>
          </cell>
          <cell r="B123">
            <v>4611.8999999999996</v>
          </cell>
          <cell r="C123">
            <v>103</v>
          </cell>
          <cell r="D123">
            <v>8464</v>
          </cell>
          <cell r="E123">
            <v>5355</v>
          </cell>
          <cell r="F123">
            <v>103</v>
          </cell>
        </row>
        <row r="124">
          <cell r="A124">
            <v>722.4</v>
          </cell>
          <cell r="B124">
            <v>4612</v>
          </cell>
          <cell r="C124">
            <v>103.9</v>
          </cell>
          <cell r="D124">
            <v>8618</v>
          </cell>
          <cell r="E124">
            <v>5356</v>
          </cell>
          <cell r="F124">
            <v>103.9</v>
          </cell>
        </row>
        <row r="125">
          <cell r="A125">
            <v>732.8</v>
          </cell>
          <cell r="B125">
            <v>4612.1000000000004</v>
          </cell>
          <cell r="C125">
            <v>104.4</v>
          </cell>
          <cell r="D125">
            <v>8771</v>
          </cell>
          <cell r="E125">
            <v>5357</v>
          </cell>
          <cell r="F125">
            <v>104.4</v>
          </cell>
        </row>
        <row r="126">
          <cell r="A126">
            <v>743.3</v>
          </cell>
          <cell r="B126">
            <v>4612.2</v>
          </cell>
          <cell r="C126">
            <v>104.9</v>
          </cell>
          <cell r="D126">
            <v>8925</v>
          </cell>
          <cell r="E126">
            <v>5358</v>
          </cell>
          <cell r="F126">
            <v>104.9</v>
          </cell>
        </row>
        <row r="127">
          <cell r="A127">
            <v>753.8</v>
          </cell>
          <cell r="B127">
            <v>4612.3</v>
          </cell>
          <cell r="C127">
            <v>105.4</v>
          </cell>
          <cell r="D127">
            <v>9078</v>
          </cell>
          <cell r="E127">
            <v>5359</v>
          </cell>
          <cell r="F127">
            <v>105.4</v>
          </cell>
        </row>
        <row r="128">
          <cell r="A128">
            <v>764.3</v>
          </cell>
          <cell r="B128">
            <v>4612.3999999999996</v>
          </cell>
          <cell r="C128">
            <v>105.9</v>
          </cell>
          <cell r="D128">
            <v>9232</v>
          </cell>
          <cell r="E128">
            <v>5360</v>
          </cell>
          <cell r="F128">
            <v>105.9</v>
          </cell>
        </row>
        <row r="129">
          <cell r="A129">
            <v>775</v>
          </cell>
          <cell r="B129">
            <v>4612.5</v>
          </cell>
          <cell r="C129">
            <v>106.4</v>
          </cell>
          <cell r="D129">
            <v>9392</v>
          </cell>
          <cell r="E129">
            <v>5361</v>
          </cell>
          <cell r="F129">
            <v>106.4</v>
          </cell>
        </row>
        <row r="130">
          <cell r="A130">
            <v>785.6</v>
          </cell>
          <cell r="B130">
            <v>4612.6000000000004</v>
          </cell>
          <cell r="C130">
            <v>107</v>
          </cell>
          <cell r="D130">
            <v>9551</v>
          </cell>
          <cell r="E130">
            <v>5362</v>
          </cell>
          <cell r="F130">
            <v>107</v>
          </cell>
        </row>
        <row r="131">
          <cell r="A131">
            <v>796.4</v>
          </cell>
          <cell r="B131">
            <v>4612.7</v>
          </cell>
          <cell r="C131">
            <v>107.5</v>
          </cell>
          <cell r="D131">
            <v>9711</v>
          </cell>
          <cell r="E131">
            <v>5363</v>
          </cell>
          <cell r="F131">
            <v>107.5</v>
          </cell>
        </row>
        <row r="132">
          <cell r="A132">
            <v>807.1</v>
          </cell>
          <cell r="B132">
            <v>4612.8</v>
          </cell>
          <cell r="C132">
            <v>108</v>
          </cell>
          <cell r="D132">
            <v>9871</v>
          </cell>
          <cell r="E132">
            <v>5364</v>
          </cell>
          <cell r="F132">
            <v>108</v>
          </cell>
        </row>
        <row r="133">
          <cell r="A133">
            <v>817.9</v>
          </cell>
          <cell r="B133">
            <v>4612.8999999999996</v>
          </cell>
          <cell r="C133">
            <v>108.5</v>
          </cell>
          <cell r="D133">
            <v>10030</v>
          </cell>
          <cell r="E133">
            <v>5365</v>
          </cell>
          <cell r="F133">
            <v>108.5</v>
          </cell>
        </row>
        <row r="134">
          <cell r="A134">
            <v>828.8</v>
          </cell>
          <cell r="B134">
            <v>4613</v>
          </cell>
          <cell r="C134">
            <v>109</v>
          </cell>
          <cell r="D134">
            <v>10195</v>
          </cell>
          <cell r="E134">
            <v>5366</v>
          </cell>
          <cell r="F134">
            <v>109</v>
          </cell>
        </row>
        <row r="135">
          <cell r="A135">
            <v>839.8</v>
          </cell>
          <cell r="B135">
            <v>4613.1000000000004</v>
          </cell>
          <cell r="C135">
            <v>109.8</v>
          </cell>
          <cell r="D135">
            <v>10361</v>
          </cell>
          <cell r="E135">
            <v>5367</v>
          </cell>
          <cell r="F135">
            <v>109.8</v>
          </cell>
        </row>
        <row r="136">
          <cell r="A136">
            <v>850.8</v>
          </cell>
          <cell r="B136">
            <v>4613.2</v>
          </cell>
          <cell r="C136">
            <v>110.6</v>
          </cell>
          <cell r="D136">
            <v>10526</v>
          </cell>
          <cell r="E136">
            <v>5368</v>
          </cell>
          <cell r="F136">
            <v>110.6</v>
          </cell>
        </row>
        <row r="137">
          <cell r="A137">
            <v>861.9</v>
          </cell>
          <cell r="B137">
            <v>4613.3</v>
          </cell>
          <cell r="C137">
            <v>111.4</v>
          </cell>
          <cell r="D137">
            <v>10691</v>
          </cell>
          <cell r="E137">
            <v>5369</v>
          </cell>
          <cell r="F137">
            <v>111.4</v>
          </cell>
        </row>
        <row r="138">
          <cell r="A138">
            <v>873.1</v>
          </cell>
          <cell r="B138">
            <v>4613.3999999999996</v>
          </cell>
          <cell r="C138">
            <v>112.2</v>
          </cell>
          <cell r="D138">
            <v>10857</v>
          </cell>
          <cell r="E138">
            <v>5370</v>
          </cell>
          <cell r="F138">
            <v>112.2</v>
          </cell>
        </row>
        <row r="139">
          <cell r="A139">
            <v>884.3</v>
          </cell>
          <cell r="B139">
            <v>4613.5</v>
          </cell>
          <cell r="C139">
            <v>113</v>
          </cell>
          <cell r="D139">
            <v>11029</v>
          </cell>
          <cell r="E139">
            <v>5371</v>
          </cell>
          <cell r="F139">
            <v>113</v>
          </cell>
        </row>
        <row r="140">
          <cell r="A140">
            <v>895.7</v>
          </cell>
          <cell r="B140">
            <v>4613.6000000000004</v>
          </cell>
          <cell r="C140">
            <v>113.8</v>
          </cell>
          <cell r="D140">
            <v>11201</v>
          </cell>
          <cell r="E140">
            <v>5372</v>
          </cell>
          <cell r="F140">
            <v>113.8</v>
          </cell>
        </row>
        <row r="141">
          <cell r="A141">
            <v>907.1</v>
          </cell>
          <cell r="B141">
            <v>4613.7</v>
          </cell>
          <cell r="C141">
            <v>114.7</v>
          </cell>
          <cell r="D141">
            <v>11373</v>
          </cell>
          <cell r="E141">
            <v>5373</v>
          </cell>
          <cell r="F141">
            <v>114.7</v>
          </cell>
        </row>
        <row r="142">
          <cell r="A142">
            <v>918.6</v>
          </cell>
          <cell r="B142">
            <v>4613.8</v>
          </cell>
          <cell r="C142">
            <v>115.5</v>
          </cell>
          <cell r="D142">
            <v>11546</v>
          </cell>
          <cell r="E142">
            <v>5374</v>
          </cell>
          <cell r="F142">
            <v>115.5</v>
          </cell>
        </row>
        <row r="143">
          <cell r="A143">
            <v>930.2</v>
          </cell>
          <cell r="B143">
            <v>4613.8999999999996</v>
          </cell>
          <cell r="C143">
            <v>116.3</v>
          </cell>
          <cell r="D143">
            <v>11718</v>
          </cell>
          <cell r="E143">
            <v>5375</v>
          </cell>
          <cell r="F143">
            <v>116.3</v>
          </cell>
        </row>
        <row r="144">
          <cell r="A144">
            <v>941.9</v>
          </cell>
          <cell r="B144">
            <v>4614</v>
          </cell>
          <cell r="C144">
            <v>117.1</v>
          </cell>
          <cell r="D144">
            <v>11898</v>
          </cell>
          <cell r="E144">
            <v>5376</v>
          </cell>
          <cell r="F144">
            <v>117.1</v>
          </cell>
        </row>
        <row r="145">
          <cell r="A145">
            <v>953.6</v>
          </cell>
          <cell r="B145">
            <v>4614.1000000000004</v>
          </cell>
          <cell r="C145">
            <v>117.6</v>
          </cell>
          <cell r="D145">
            <v>12078</v>
          </cell>
          <cell r="E145">
            <v>5377</v>
          </cell>
          <cell r="F145">
            <v>117.6</v>
          </cell>
        </row>
        <row r="146">
          <cell r="A146">
            <v>965.4</v>
          </cell>
          <cell r="B146">
            <v>4614.2</v>
          </cell>
          <cell r="C146">
            <v>118</v>
          </cell>
          <cell r="D146">
            <v>12258</v>
          </cell>
          <cell r="E146">
            <v>5378</v>
          </cell>
          <cell r="F146">
            <v>118</v>
          </cell>
        </row>
        <row r="147">
          <cell r="A147">
            <v>977.2</v>
          </cell>
          <cell r="B147">
            <v>4614.3</v>
          </cell>
          <cell r="C147">
            <v>118.5</v>
          </cell>
          <cell r="D147">
            <v>12438</v>
          </cell>
          <cell r="E147">
            <v>5379</v>
          </cell>
          <cell r="F147">
            <v>118.5</v>
          </cell>
        </row>
        <row r="148">
          <cell r="A148">
            <v>989.1</v>
          </cell>
          <cell r="B148">
            <v>4614.3999999999996</v>
          </cell>
          <cell r="C148">
            <v>119</v>
          </cell>
          <cell r="D148">
            <v>12618</v>
          </cell>
          <cell r="E148">
            <v>5380</v>
          </cell>
          <cell r="F148">
            <v>119</v>
          </cell>
        </row>
        <row r="149">
          <cell r="A149">
            <v>1001</v>
          </cell>
          <cell r="B149">
            <v>4614.5</v>
          </cell>
          <cell r="C149">
            <v>119.5</v>
          </cell>
          <cell r="D149">
            <v>12811</v>
          </cell>
          <cell r="E149">
            <v>5381</v>
          </cell>
          <cell r="F149">
            <v>119.5</v>
          </cell>
        </row>
        <row r="150">
          <cell r="A150">
            <v>1013</v>
          </cell>
          <cell r="B150">
            <v>4614.6000000000004</v>
          </cell>
          <cell r="C150">
            <v>120</v>
          </cell>
          <cell r="D150">
            <v>13003</v>
          </cell>
          <cell r="E150">
            <v>5382</v>
          </cell>
          <cell r="F150">
            <v>120</v>
          </cell>
        </row>
        <row r="151">
          <cell r="A151">
            <v>1025</v>
          </cell>
          <cell r="B151">
            <v>4614.7</v>
          </cell>
          <cell r="C151">
            <v>120.4</v>
          </cell>
          <cell r="D151">
            <v>13196</v>
          </cell>
          <cell r="E151">
            <v>5383.1</v>
          </cell>
          <cell r="F151">
            <v>120.4</v>
          </cell>
        </row>
        <row r="152">
          <cell r="A152">
            <v>1037.0999999999999</v>
          </cell>
          <cell r="B152">
            <v>4614.8</v>
          </cell>
          <cell r="C152">
            <v>120.9</v>
          </cell>
          <cell r="D152"/>
          <cell r="E152"/>
          <cell r="F152">
            <v>120.9</v>
          </cell>
        </row>
        <row r="153">
          <cell r="A153">
            <v>1049.2</v>
          </cell>
          <cell r="B153">
            <v>4614.8999999999996</v>
          </cell>
          <cell r="C153">
            <v>121.4</v>
          </cell>
          <cell r="D153"/>
          <cell r="E153"/>
          <cell r="F153">
            <v>121.4</v>
          </cell>
        </row>
        <row r="154">
          <cell r="A154">
            <v>1061.3</v>
          </cell>
          <cell r="B154">
            <v>4615</v>
          </cell>
          <cell r="C154">
            <v>121.9</v>
          </cell>
          <cell r="D154"/>
          <cell r="E154"/>
          <cell r="F154">
            <v>121.9</v>
          </cell>
        </row>
        <row r="155">
          <cell r="A155">
            <v>1073.5999999999999</v>
          </cell>
          <cell r="B155">
            <v>4615.1000000000004</v>
          </cell>
          <cell r="C155">
            <v>122.8</v>
          </cell>
          <cell r="D155"/>
          <cell r="E155"/>
          <cell r="F155">
            <v>122.8</v>
          </cell>
        </row>
        <row r="156">
          <cell r="A156">
            <v>1085.9000000000001</v>
          </cell>
          <cell r="B156">
            <v>4615.2</v>
          </cell>
          <cell r="C156">
            <v>123.8</v>
          </cell>
          <cell r="D156"/>
          <cell r="E156"/>
          <cell r="F156">
            <v>123.8</v>
          </cell>
        </row>
        <row r="157">
          <cell r="A157">
            <v>1098.3</v>
          </cell>
          <cell r="B157">
            <v>4615.3</v>
          </cell>
          <cell r="C157">
            <v>124.7</v>
          </cell>
          <cell r="D157"/>
          <cell r="E157"/>
          <cell r="F157">
            <v>124.7</v>
          </cell>
        </row>
        <row r="158">
          <cell r="A158">
            <v>1110.8</v>
          </cell>
          <cell r="B158">
            <v>4615.3999999999996</v>
          </cell>
          <cell r="C158">
            <v>125.6</v>
          </cell>
          <cell r="D158"/>
          <cell r="E158"/>
          <cell r="F158">
            <v>125.6</v>
          </cell>
        </row>
        <row r="159">
          <cell r="A159">
            <v>1123.4000000000001</v>
          </cell>
          <cell r="B159">
            <v>4615.5</v>
          </cell>
          <cell r="C159">
            <v>126.6</v>
          </cell>
          <cell r="D159"/>
          <cell r="E159"/>
          <cell r="F159">
            <v>126.6</v>
          </cell>
        </row>
        <row r="160">
          <cell r="A160">
            <v>1136.2</v>
          </cell>
          <cell r="B160">
            <v>4615.6000000000004</v>
          </cell>
          <cell r="C160">
            <v>127.5</v>
          </cell>
          <cell r="D160"/>
          <cell r="E160"/>
          <cell r="F160">
            <v>127.5</v>
          </cell>
        </row>
        <row r="161">
          <cell r="A161">
            <v>1149</v>
          </cell>
          <cell r="B161">
            <v>4615.7</v>
          </cell>
          <cell r="C161">
            <v>128.5</v>
          </cell>
          <cell r="D161"/>
          <cell r="E161"/>
          <cell r="F161">
            <v>128.5</v>
          </cell>
        </row>
        <row r="162">
          <cell r="A162">
            <v>1161.8</v>
          </cell>
          <cell r="B162">
            <v>4615.8</v>
          </cell>
          <cell r="C162">
            <v>129.4</v>
          </cell>
          <cell r="D162"/>
          <cell r="E162"/>
          <cell r="F162">
            <v>129.4</v>
          </cell>
        </row>
        <row r="163">
          <cell r="A163">
            <v>1174.8</v>
          </cell>
          <cell r="B163">
            <v>4615.8999999999996</v>
          </cell>
          <cell r="C163">
            <v>130.4</v>
          </cell>
          <cell r="D163"/>
          <cell r="E163"/>
          <cell r="F163">
            <v>130.4</v>
          </cell>
        </row>
        <row r="164">
          <cell r="A164">
            <v>1187.9000000000001</v>
          </cell>
          <cell r="B164">
            <v>4616</v>
          </cell>
          <cell r="C164">
            <v>131.30000000000001</v>
          </cell>
          <cell r="D164"/>
          <cell r="E164"/>
          <cell r="F164">
            <v>131.30000000000001</v>
          </cell>
        </row>
        <row r="165">
          <cell r="A165">
            <v>1201.0999999999999</v>
          </cell>
          <cell r="B165">
            <v>4616.1000000000004</v>
          </cell>
          <cell r="C165">
            <v>131.80000000000001</v>
          </cell>
          <cell r="D165"/>
          <cell r="E165"/>
          <cell r="F165">
            <v>131.80000000000001</v>
          </cell>
        </row>
        <row r="166">
          <cell r="A166">
            <v>1214.3</v>
          </cell>
          <cell r="B166">
            <v>4616.2</v>
          </cell>
          <cell r="C166">
            <v>132.30000000000001</v>
          </cell>
          <cell r="D166"/>
          <cell r="E166"/>
          <cell r="F166">
            <v>132.30000000000001</v>
          </cell>
        </row>
        <row r="167">
          <cell r="A167">
            <v>1227.5</v>
          </cell>
          <cell r="B167">
            <v>4616.3</v>
          </cell>
          <cell r="C167">
            <v>132.80000000000001</v>
          </cell>
          <cell r="D167"/>
          <cell r="E167"/>
          <cell r="F167">
            <v>132.80000000000001</v>
          </cell>
        </row>
        <row r="168">
          <cell r="A168">
            <v>1240.8</v>
          </cell>
          <cell r="B168">
            <v>4616.3999999999996</v>
          </cell>
          <cell r="C168">
            <v>133.30000000000001</v>
          </cell>
          <cell r="D168"/>
          <cell r="E168"/>
          <cell r="F168">
            <v>133.30000000000001</v>
          </cell>
        </row>
        <row r="169">
          <cell r="A169">
            <v>1254.2</v>
          </cell>
          <cell r="B169">
            <v>4616.5</v>
          </cell>
          <cell r="C169">
            <v>133.80000000000001</v>
          </cell>
          <cell r="D169"/>
          <cell r="E169"/>
          <cell r="F169">
            <v>133.80000000000001</v>
          </cell>
        </row>
        <row r="170">
          <cell r="A170">
            <v>1267.5999999999999</v>
          </cell>
          <cell r="B170">
            <v>4616.6000000000004</v>
          </cell>
          <cell r="C170">
            <v>134.30000000000001</v>
          </cell>
          <cell r="D170"/>
          <cell r="E170"/>
          <cell r="F170">
            <v>134.30000000000001</v>
          </cell>
        </row>
        <row r="171">
          <cell r="A171">
            <v>1281</v>
          </cell>
          <cell r="B171">
            <v>4616.7</v>
          </cell>
          <cell r="C171">
            <v>134.80000000000001</v>
          </cell>
          <cell r="D171"/>
          <cell r="E171"/>
          <cell r="F171">
            <v>134.80000000000001</v>
          </cell>
        </row>
        <row r="172">
          <cell r="A172">
            <v>1294.5</v>
          </cell>
          <cell r="B172">
            <v>4616.8</v>
          </cell>
          <cell r="C172">
            <v>135.30000000000001</v>
          </cell>
          <cell r="D172"/>
          <cell r="E172"/>
          <cell r="F172">
            <v>135.30000000000001</v>
          </cell>
        </row>
        <row r="173">
          <cell r="A173">
            <v>1308.0999999999999</v>
          </cell>
          <cell r="B173">
            <v>4616.8999999999996</v>
          </cell>
          <cell r="C173">
            <v>135.80000000000001</v>
          </cell>
          <cell r="D173"/>
          <cell r="E173"/>
          <cell r="F173">
            <v>135.80000000000001</v>
          </cell>
        </row>
        <row r="174">
          <cell r="A174">
            <v>1321.7</v>
          </cell>
          <cell r="B174">
            <v>4617</v>
          </cell>
          <cell r="C174">
            <v>136.30000000000001</v>
          </cell>
          <cell r="D174"/>
          <cell r="E174"/>
          <cell r="F174">
            <v>136.30000000000001</v>
          </cell>
        </row>
        <row r="175">
          <cell r="A175">
            <v>1335.4</v>
          </cell>
          <cell r="B175">
            <v>4617.1000000000004</v>
          </cell>
          <cell r="C175">
            <v>137.19999999999999</v>
          </cell>
          <cell r="D175"/>
          <cell r="E175"/>
          <cell r="F175">
            <v>137.19999999999999</v>
          </cell>
        </row>
        <row r="176">
          <cell r="A176">
            <v>1349.1</v>
          </cell>
          <cell r="B176">
            <v>4617.2</v>
          </cell>
          <cell r="C176">
            <v>138.1</v>
          </cell>
          <cell r="D176"/>
          <cell r="E176"/>
          <cell r="F176">
            <v>138.1</v>
          </cell>
        </row>
        <row r="177">
          <cell r="A177">
            <v>1363</v>
          </cell>
          <cell r="B177">
            <v>4617.3</v>
          </cell>
          <cell r="C177">
            <v>139.1</v>
          </cell>
          <cell r="D177"/>
          <cell r="E177"/>
          <cell r="F177">
            <v>139.1</v>
          </cell>
        </row>
        <row r="178">
          <cell r="A178">
            <v>1377</v>
          </cell>
          <cell r="B178">
            <v>4617.3999999999996</v>
          </cell>
          <cell r="C178">
            <v>140</v>
          </cell>
          <cell r="D178"/>
          <cell r="E178"/>
          <cell r="F178">
            <v>140</v>
          </cell>
        </row>
        <row r="179">
          <cell r="A179">
            <v>1391</v>
          </cell>
          <cell r="B179">
            <v>4617.5</v>
          </cell>
          <cell r="C179">
            <v>140.9</v>
          </cell>
          <cell r="D179"/>
          <cell r="E179"/>
          <cell r="F179">
            <v>140.9</v>
          </cell>
        </row>
        <row r="180">
          <cell r="A180">
            <v>1405.1</v>
          </cell>
          <cell r="B180">
            <v>4617.6000000000004</v>
          </cell>
          <cell r="C180">
            <v>141.80000000000001</v>
          </cell>
          <cell r="D180"/>
          <cell r="E180"/>
          <cell r="F180">
            <v>141.80000000000001</v>
          </cell>
        </row>
        <row r="181">
          <cell r="A181">
            <v>1419.4</v>
          </cell>
          <cell r="B181">
            <v>4617.7</v>
          </cell>
          <cell r="C181">
            <v>142.80000000000001</v>
          </cell>
          <cell r="D181"/>
          <cell r="E181"/>
          <cell r="F181">
            <v>142.80000000000001</v>
          </cell>
        </row>
        <row r="182">
          <cell r="A182">
            <v>1433.7</v>
          </cell>
          <cell r="B182">
            <v>4617.8</v>
          </cell>
          <cell r="C182">
            <v>143.69999999999999</v>
          </cell>
          <cell r="D182"/>
          <cell r="E182"/>
          <cell r="F182">
            <v>143.69999999999999</v>
          </cell>
        </row>
        <row r="183">
          <cell r="A183">
            <v>1448.1</v>
          </cell>
          <cell r="B183">
            <v>4617.8999999999996</v>
          </cell>
          <cell r="C183">
            <v>144.6</v>
          </cell>
          <cell r="D183"/>
          <cell r="E183"/>
          <cell r="F183">
            <v>144.6</v>
          </cell>
        </row>
        <row r="184">
          <cell r="A184">
            <v>1462.6</v>
          </cell>
          <cell r="B184">
            <v>4618</v>
          </cell>
          <cell r="C184">
            <v>145.6</v>
          </cell>
          <cell r="D184"/>
          <cell r="E184"/>
          <cell r="F184">
            <v>145.6</v>
          </cell>
        </row>
        <row r="185">
          <cell r="A185">
            <v>1477.2</v>
          </cell>
          <cell r="B185">
            <v>4618.1000000000004</v>
          </cell>
          <cell r="C185">
            <v>146</v>
          </cell>
          <cell r="D185"/>
          <cell r="E185"/>
          <cell r="F185">
            <v>146</v>
          </cell>
        </row>
        <row r="186">
          <cell r="A186">
            <v>1491.8</v>
          </cell>
          <cell r="B186">
            <v>4618.2</v>
          </cell>
          <cell r="C186">
            <v>146.5</v>
          </cell>
          <cell r="D186"/>
          <cell r="E186"/>
          <cell r="F186">
            <v>146.5</v>
          </cell>
        </row>
        <row r="187">
          <cell r="A187">
            <v>1506.5</v>
          </cell>
          <cell r="B187">
            <v>4618.3</v>
          </cell>
          <cell r="C187">
            <v>147</v>
          </cell>
          <cell r="D187"/>
          <cell r="E187"/>
          <cell r="F187">
            <v>147</v>
          </cell>
        </row>
        <row r="188">
          <cell r="A188">
            <v>1521.2</v>
          </cell>
          <cell r="B188">
            <v>4618.3999999999996</v>
          </cell>
          <cell r="C188">
            <v>147.5</v>
          </cell>
          <cell r="D188"/>
          <cell r="E188"/>
          <cell r="F188">
            <v>147.5</v>
          </cell>
        </row>
        <row r="189">
          <cell r="A189">
            <v>1536</v>
          </cell>
          <cell r="B189">
            <v>4618.5</v>
          </cell>
          <cell r="C189">
            <v>148</v>
          </cell>
          <cell r="D189"/>
          <cell r="E189"/>
          <cell r="F189">
            <v>148</v>
          </cell>
        </row>
        <row r="190">
          <cell r="A190">
            <v>1550.8</v>
          </cell>
          <cell r="B190">
            <v>4618.6000000000004</v>
          </cell>
          <cell r="C190">
            <v>148.5</v>
          </cell>
          <cell r="D190"/>
          <cell r="E190"/>
          <cell r="F190">
            <v>148.5</v>
          </cell>
        </row>
        <row r="191">
          <cell r="A191">
            <v>1565.7</v>
          </cell>
          <cell r="B191">
            <v>4618.7</v>
          </cell>
          <cell r="C191">
            <v>149</v>
          </cell>
          <cell r="D191"/>
          <cell r="E191"/>
          <cell r="F191">
            <v>149</v>
          </cell>
        </row>
        <row r="192">
          <cell r="A192">
            <v>1580.6</v>
          </cell>
          <cell r="B192">
            <v>4618.8</v>
          </cell>
          <cell r="C192">
            <v>149.4</v>
          </cell>
          <cell r="D192"/>
          <cell r="E192"/>
          <cell r="F192">
            <v>149.4</v>
          </cell>
        </row>
        <row r="193">
          <cell r="A193">
            <v>1595.6</v>
          </cell>
          <cell r="B193">
            <v>4618.8999999999996</v>
          </cell>
          <cell r="C193">
            <v>149.9</v>
          </cell>
          <cell r="D193"/>
          <cell r="E193"/>
          <cell r="F193">
            <v>149.9</v>
          </cell>
        </row>
        <row r="194">
          <cell r="A194">
            <v>1610.6</v>
          </cell>
          <cell r="B194">
            <v>4619</v>
          </cell>
          <cell r="C194">
            <v>150.4</v>
          </cell>
          <cell r="D194"/>
          <cell r="E194"/>
          <cell r="F194">
            <v>150.4</v>
          </cell>
        </row>
        <row r="195">
          <cell r="A195">
            <v>1625.7</v>
          </cell>
          <cell r="B195">
            <v>4619.1000000000004</v>
          </cell>
          <cell r="C195">
            <v>151.30000000000001</v>
          </cell>
          <cell r="D195"/>
          <cell r="E195"/>
          <cell r="F195">
            <v>151.30000000000001</v>
          </cell>
        </row>
        <row r="196">
          <cell r="A196">
            <v>1640.9</v>
          </cell>
          <cell r="B196">
            <v>4619.2</v>
          </cell>
          <cell r="C196">
            <v>152.19999999999999</v>
          </cell>
          <cell r="D196"/>
          <cell r="E196"/>
          <cell r="F196">
            <v>152.19999999999999</v>
          </cell>
        </row>
        <row r="197">
          <cell r="A197">
            <v>1656.1</v>
          </cell>
          <cell r="B197">
            <v>4619.3</v>
          </cell>
          <cell r="C197">
            <v>153.1</v>
          </cell>
          <cell r="D197"/>
          <cell r="E197"/>
          <cell r="F197">
            <v>153.1</v>
          </cell>
        </row>
        <row r="198">
          <cell r="A198">
            <v>1671.5</v>
          </cell>
          <cell r="B198">
            <v>4619.3999999999996</v>
          </cell>
          <cell r="C198">
            <v>153.9</v>
          </cell>
          <cell r="D198"/>
          <cell r="E198"/>
          <cell r="F198">
            <v>153.9</v>
          </cell>
        </row>
        <row r="199">
          <cell r="A199">
            <v>1686.9</v>
          </cell>
          <cell r="B199">
            <v>4619.5</v>
          </cell>
          <cell r="C199">
            <v>154.80000000000001</v>
          </cell>
          <cell r="D199"/>
          <cell r="E199"/>
          <cell r="F199">
            <v>154.80000000000001</v>
          </cell>
        </row>
        <row r="200">
          <cell r="A200">
            <v>1702.4</v>
          </cell>
          <cell r="B200">
            <v>4619.6000000000004</v>
          </cell>
          <cell r="C200">
            <v>155.69999999999999</v>
          </cell>
          <cell r="D200"/>
          <cell r="E200"/>
          <cell r="F200">
            <v>155.69999999999999</v>
          </cell>
        </row>
        <row r="201">
          <cell r="A201">
            <v>1718</v>
          </cell>
          <cell r="B201">
            <v>4619.7</v>
          </cell>
          <cell r="C201">
            <v>156.6</v>
          </cell>
          <cell r="D201"/>
          <cell r="E201"/>
          <cell r="F201">
            <v>156.6</v>
          </cell>
        </row>
        <row r="202">
          <cell r="A202">
            <v>1733.7</v>
          </cell>
          <cell r="B202">
            <v>4619.8</v>
          </cell>
          <cell r="C202">
            <v>157.5</v>
          </cell>
          <cell r="D202"/>
          <cell r="E202"/>
          <cell r="F202">
            <v>157.5</v>
          </cell>
        </row>
        <row r="203">
          <cell r="A203">
            <v>1749.5</v>
          </cell>
          <cell r="B203">
            <v>4619.8999999999996</v>
          </cell>
          <cell r="C203">
            <v>158.30000000000001</v>
          </cell>
          <cell r="D203"/>
          <cell r="E203"/>
          <cell r="F203">
            <v>158.30000000000001</v>
          </cell>
        </row>
        <row r="204">
          <cell r="A204">
            <v>1765.4</v>
          </cell>
          <cell r="B204">
            <v>4620</v>
          </cell>
          <cell r="C204">
            <v>159.19999999999999</v>
          </cell>
          <cell r="D204"/>
          <cell r="E204"/>
          <cell r="F204">
            <v>159.19999999999999</v>
          </cell>
        </row>
        <row r="205">
          <cell r="A205">
            <v>1781.4</v>
          </cell>
          <cell r="B205">
            <v>4620.1000000000004</v>
          </cell>
          <cell r="C205">
            <v>159.80000000000001</v>
          </cell>
          <cell r="D205"/>
          <cell r="E205"/>
          <cell r="F205">
            <v>159.80000000000001</v>
          </cell>
        </row>
        <row r="206">
          <cell r="A206">
            <v>1797.4</v>
          </cell>
          <cell r="B206">
            <v>4620.2</v>
          </cell>
          <cell r="C206">
            <v>160.4</v>
          </cell>
          <cell r="D206"/>
          <cell r="E206"/>
          <cell r="F206">
            <v>160.4</v>
          </cell>
        </row>
        <row r="207">
          <cell r="A207">
            <v>1813.4</v>
          </cell>
          <cell r="B207">
            <v>4620.3</v>
          </cell>
          <cell r="C207">
            <v>160.9</v>
          </cell>
          <cell r="D207"/>
          <cell r="E207"/>
          <cell r="F207">
            <v>160.9</v>
          </cell>
        </row>
        <row r="208">
          <cell r="A208">
            <v>1829.6</v>
          </cell>
          <cell r="B208">
            <v>4620.3999999999996</v>
          </cell>
          <cell r="C208">
            <v>161.5</v>
          </cell>
          <cell r="D208"/>
          <cell r="E208"/>
          <cell r="F208">
            <v>161.5</v>
          </cell>
        </row>
        <row r="209">
          <cell r="A209">
            <v>1845.7</v>
          </cell>
          <cell r="B209">
            <v>4620.5</v>
          </cell>
          <cell r="C209">
            <v>162.1</v>
          </cell>
          <cell r="D209"/>
          <cell r="E209"/>
          <cell r="F209">
            <v>162.1</v>
          </cell>
        </row>
        <row r="210">
          <cell r="A210">
            <v>1862</v>
          </cell>
          <cell r="B210">
            <v>4620.6000000000004</v>
          </cell>
          <cell r="C210">
            <v>162.6</v>
          </cell>
          <cell r="D210"/>
          <cell r="E210"/>
          <cell r="F210">
            <v>162.6</v>
          </cell>
        </row>
        <row r="211">
          <cell r="A211">
            <v>1878.3</v>
          </cell>
          <cell r="B211">
            <v>4620.7</v>
          </cell>
          <cell r="C211">
            <v>163.19999999999999</v>
          </cell>
          <cell r="D211"/>
          <cell r="E211"/>
          <cell r="F211">
            <v>163.19999999999999</v>
          </cell>
        </row>
        <row r="212">
          <cell r="A212">
            <v>1894.6</v>
          </cell>
          <cell r="B212">
            <v>4620.8</v>
          </cell>
          <cell r="C212">
            <v>163.69999999999999</v>
          </cell>
          <cell r="D212"/>
          <cell r="E212"/>
          <cell r="F212">
            <v>163.69999999999999</v>
          </cell>
        </row>
        <row r="213">
          <cell r="A213">
            <v>1911</v>
          </cell>
          <cell r="B213">
            <v>4620.8999999999996</v>
          </cell>
          <cell r="C213">
            <v>164.3</v>
          </cell>
          <cell r="D213"/>
          <cell r="E213"/>
          <cell r="F213">
            <v>164.3</v>
          </cell>
        </row>
        <row r="214">
          <cell r="A214">
            <v>1927.5</v>
          </cell>
          <cell r="B214">
            <v>4621</v>
          </cell>
          <cell r="C214">
            <v>164.9</v>
          </cell>
          <cell r="D214"/>
          <cell r="E214"/>
          <cell r="F214">
            <v>164.9</v>
          </cell>
        </row>
        <row r="215">
          <cell r="A215">
            <v>1944</v>
          </cell>
          <cell r="B215">
            <v>4621.1000000000004</v>
          </cell>
          <cell r="C215">
            <v>165.8</v>
          </cell>
          <cell r="D215"/>
          <cell r="E215"/>
          <cell r="F215">
            <v>165.8</v>
          </cell>
        </row>
        <row r="216">
          <cell r="A216">
            <v>1960.6</v>
          </cell>
          <cell r="B216">
            <v>4621.2</v>
          </cell>
          <cell r="C216">
            <v>166.8</v>
          </cell>
          <cell r="D216"/>
          <cell r="E216"/>
          <cell r="F216">
            <v>166.8</v>
          </cell>
        </row>
        <row r="217">
          <cell r="A217">
            <v>1977.3</v>
          </cell>
          <cell r="B217">
            <v>4621.3</v>
          </cell>
          <cell r="C217">
            <v>167.7</v>
          </cell>
          <cell r="D217"/>
          <cell r="E217"/>
          <cell r="F217">
            <v>167.7</v>
          </cell>
        </row>
        <row r="218">
          <cell r="A218">
            <v>1994.2</v>
          </cell>
          <cell r="B218">
            <v>4621.3999999999996</v>
          </cell>
          <cell r="C218">
            <v>168.7</v>
          </cell>
          <cell r="D218"/>
          <cell r="E218"/>
          <cell r="F218">
            <v>168.7</v>
          </cell>
        </row>
        <row r="219">
          <cell r="A219">
            <v>2011.1</v>
          </cell>
          <cell r="B219">
            <v>4621.5</v>
          </cell>
          <cell r="C219">
            <v>169.6</v>
          </cell>
          <cell r="D219"/>
          <cell r="E219"/>
          <cell r="F219">
            <v>169.6</v>
          </cell>
        </row>
        <row r="220">
          <cell r="A220">
            <v>2028.1</v>
          </cell>
          <cell r="B220">
            <v>4621.6000000000004</v>
          </cell>
          <cell r="C220">
            <v>170.5</v>
          </cell>
          <cell r="D220"/>
          <cell r="E220"/>
          <cell r="F220">
            <v>170.5</v>
          </cell>
        </row>
        <row r="221">
          <cell r="A221">
            <v>2045.2</v>
          </cell>
          <cell r="B221">
            <v>4621.7</v>
          </cell>
          <cell r="C221">
            <v>171.5</v>
          </cell>
          <cell r="D221"/>
          <cell r="E221"/>
          <cell r="F221">
            <v>171.5</v>
          </cell>
        </row>
        <row r="222">
          <cell r="A222">
            <v>2062.4</v>
          </cell>
          <cell r="B222">
            <v>4621.8</v>
          </cell>
          <cell r="C222">
            <v>172.4</v>
          </cell>
          <cell r="D222"/>
          <cell r="E222"/>
          <cell r="F222">
            <v>172.4</v>
          </cell>
        </row>
        <row r="223">
          <cell r="A223">
            <v>2079.6999999999998</v>
          </cell>
          <cell r="B223">
            <v>4621.8999999999996</v>
          </cell>
          <cell r="C223">
            <v>173.4</v>
          </cell>
          <cell r="D223"/>
          <cell r="E223"/>
          <cell r="F223">
            <v>173.4</v>
          </cell>
        </row>
        <row r="224">
          <cell r="A224">
            <v>2097.1</v>
          </cell>
          <cell r="B224">
            <v>4622</v>
          </cell>
          <cell r="C224">
            <v>174.3</v>
          </cell>
          <cell r="D224"/>
          <cell r="E224"/>
          <cell r="F224">
            <v>174.3</v>
          </cell>
        </row>
        <row r="225">
          <cell r="A225">
            <v>2114.5</v>
          </cell>
          <cell r="B225">
            <v>4622.1000000000004</v>
          </cell>
          <cell r="C225">
            <v>174.8</v>
          </cell>
          <cell r="D225"/>
          <cell r="E225"/>
          <cell r="F225">
            <v>174.8</v>
          </cell>
        </row>
        <row r="226">
          <cell r="A226">
            <v>2132</v>
          </cell>
          <cell r="B226">
            <v>4622.2</v>
          </cell>
          <cell r="C226">
            <v>175.3</v>
          </cell>
          <cell r="D226"/>
          <cell r="E226"/>
          <cell r="F226">
            <v>175.3</v>
          </cell>
        </row>
        <row r="227">
          <cell r="A227">
            <v>2149.6</v>
          </cell>
          <cell r="B227">
            <v>4622.3</v>
          </cell>
          <cell r="C227">
            <v>175.8</v>
          </cell>
          <cell r="D227"/>
          <cell r="E227"/>
          <cell r="F227">
            <v>175.8</v>
          </cell>
        </row>
        <row r="228">
          <cell r="A228">
            <v>2167.1999999999998</v>
          </cell>
          <cell r="B228">
            <v>4622.3999999999996</v>
          </cell>
          <cell r="C228">
            <v>176.3</v>
          </cell>
          <cell r="D228"/>
          <cell r="E228"/>
          <cell r="F228">
            <v>176.3</v>
          </cell>
        </row>
        <row r="229">
          <cell r="A229">
            <v>2184.8000000000002</v>
          </cell>
          <cell r="B229">
            <v>4622.5</v>
          </cell>
          <cell r="C229">
            <v>176.7</v>
          </cell>
          <cell r="D229"/>
          <cell r="E229"/>
          <cell r="F229">
            <v>176.7</v>
          </cell>
        </row>
        <row r="230">
          <cell r="A230">
            <v>2202.5</v>
          </cell>
          <cell r="B230">
            <v>4622.6000000000004</v>
          </cell>
          <cell r="C230">
            <v>177.2</v>
          </cell>
          <cell r="D230"/>
          <cell r="E230"/>
          <cell r="F230">
            <v>177.2</v>
          </cell>
        </row>
        <row r="231">
          <cell r="A231">
            <v>2220.3000000000002</v>
          </cell>
          <cell r="B231">
            <v>4622.7</v>
          </cell>
          <cell r="C231">
            <v>177.7</v>
          </cell>
          <cell r="D231"/>
          <cell r="E231"/>
          <cell r="F231">
            <v>177.7</v>
          </cell>
        </row>
        <row r="232">
          <cell r="A232">
            <v>2238.1</v>
          </cell>
          <cell r="B232">
            <v>4622.8</v>
          </cell>
          <cell r="C232">
            <v>178.2</v>
          </cell>
          <cell r="D232"/>
          <cell r="E232"/>
          <cell r="F232">
            <v>178.2</v>
          </cell>
        </row>
        <row r="233">
          <cell r="A233">
            <v>2255.9</v>
          </cell>
          <cell r="B233">
            <v>4622.8999999999996</v>
          </cell>
          <cell r="C233">
            <v>178.7</v>
          </cell>
          <cell r="D233"/>
          <cell r="E233"/>
          <cell r="F233">
            <v>178.7</v>
          </cell>
        </row>
        <row r="234">
          <cell r="A234">
            <v>2273.8000000000002</v>
          </cell>
          <cell r="B234">
            <v>4623</v>
          </cell>
          <cell r="C234">
            <v>179.2</v>
          </cell>
          <cell r="D234"/>
          <cell r="E234"/>
          <cell r="F234">
            <v>179.2</v>
          </cell>
        </row>
        <row r="235">
          <cell r="A235">
            <v>2291.8000000000002</v>
          </cell>
          <cell r="B235">
            <v>4623.1000000000004</v>
          </cell>
          <cell r="C235">
            <v>180.1</v>
          </cell>
          <cell r="D235"/>
          <cell r="E235"/>
          <cell r="F235">
            <v>180.1</v>
          </cell>
        </row>
        <row r="236">
          <cell r="A236">
            <v>2309.8000000000002</v>
          </cell>
          <cell r="B236">
            <v>4623.2</v>
          </cell>
          <cell r="C236">
            <v>181</v>
          </cell>
          <cell r="D236"/>
          <cell r="E236"/>
          <cell r="F236">
            <v>181</v>
          </cell>
        </row>
        <row r="237">
          <cell r="A237">
            <v>2328</v>
          </cell>
          <cell r="B237">
            <v>4623.3</v>
          </cell>
          <cell r="C237">
            <v>181.9</v>
          </cell>
          <cell r="D237"/>
          <cell r="E237"/>
          <cell r="F237">
            <v>181.9</v>
          </cell>
        </row>
        <row r="238">
          <cell r="A238">
            <v>2346.1999999999998</v>
          </cell>
          <cell r="B238">
            <v>4623.3999999999996</v>
          </cell>
          <cell r="C238">
            <v>182.8</v>
          </cell>
          <cell r="D238"/>
          <cell r="E238"/>
          <cell r="F238">
            <v>182.8</v>
          </cell>
        </row>
        <row r="239">
          <cell r="A239">
            <v>2364.5</v>
          </cell>
          <cell r="B239">
            <v>4623.5</v>
          </cell>
          <cell r="C239">
            <v>183.7</v>
          </cell>
          <cell r="D239"/>
          <cell r="E239"/>
          <cell r="F239">
            <v>183.7</v>
          </cell>
        </row>
        <row r="240">
          <cell r="A240">
            <v>2382.9</v>
          </cell>
          <cell r="B240">
            <v>4623.6000000000004</v>
          </cell>
          <cell r="C240">
            <v>184.6</v>
          </cell>
          <cell r="D240"/>
          <cell r="E240"/>
          <cell r="F240">
            <v>184.6</v>
          </cell>
        </row>
        <row r="241">
          <cell r="A241">
            <v>2401.4</v>
          </cell>
          <cell r="B241">
            <v>4623.7</v>
          </cell>
          <cell r="C241">
            <v>185.5</v>
          </cell>
          <cell r="D241"/>
          <cell r="E241"/>
          <cell r="F241">
            <v>185.5</v>
          </cell>
        </row>
        <row r="242">
          <cell r="A242">
            <v>2420</v>
          </cell>
          <cell r="B242">
            <v>4623.8</v>
          </cell>
          <cell r="C242">
            <v>186.4</v>
          </cell>
          <cell r="D242"/>
          <cell r="E242"/>
          <cell r="F242">
            <v>186.4</v>
          </cell>
        </row>
        <row r="243">
          <cell r="A243">
            <v>2438.6999999999998</v>
          </cell>
          <cell r="B243">
            <v>4623.8999999999996</v>
          </cell>
          <cell r="C243">
            <v>187.3</v>
          </cell>
          <cell r="D243"/>
          <cell r="E243"/>
          <cell r="F243">
            <v>187.3</v>
          </cell>
        </row>
        <row r="244">
          <cell r="A244">
            <v>2457.5</v>
          </cell>
          <cell r="B244">
            <v>4624</v>
          </cell>
          <cell r="C244">
            <v>188.2</v>
          </cell>
          <cell r="D244"/>
          <cell r="E244"/>
          <cell r="F244">
            <v>188.2</v>
          </cell>
        </row>
        <row r="245">
          <cell r="A245">
            <v>2476.3000000000002</v>
          </cell>
          <cell r="B245">
            <v>4624.1000000000004</v>
          </cell>
          <cell r="C245">
            <v>188.8</v>
          </cell>
          <cell r="D245"/>
          <cell r="E245"/>
          <cell r="F245">
            <v>188.8</v>
          </cell>
        </row>
        <row r="246">
          <cell r="A246">
            <v>2495.3000000000002</v>
          </cell>
          <cell r="B246">
            <v>4624.2</v>
          </cell>
          <cell r="C246">
            <v>189.3</v>
          </cell>
          <cell r="D246"/>
          <cell r="E246"/>
          <cell r="F246">
            <v>189.3</v>
          </cell>
        </row>
        <row r="247">
          <cell r="A247">
            <v>2514.1999999999998</v>
          </cell>
          <cell r="B247">
            <v>4624.3</v>
          </cell>
          <cell r="C247">
            <v>189.9</v>
          </cell>
          <cell r="D247"/>
          <cell r="E247"/>
          <cell r="F247">
            <v>189.9</v>
          </cell>
        </row>
        <row r="248">
          <cell r="A248">
            <v>2533.1999999999998</v>
          </cell>
          <cell r="B248">
            <v>4624.3999999999996</v>
          </cell>
          <cell r="C248">
            <v>190.5</v>
          </cell>
          <cell r="D248"/>
          <cell r="E248"/>
          <cell r="F248">
            <v>190.5</v>
          </cell>
        </row>
        <row r="249">
          <cell r="A249">
            <v>2552.3000000000002</v>
          </cell>
          <cell r="B249">
            <v>4624.5</v>
          </cell>
          <cell r="C249">
            <v>191</v>
          </cell>
          <cell r="D249"/>
          <cell r="E249"/>
          <cell r="F249">
            <v>191</v>
          </cell>
        </row>
        <row r="250">
          <cell r="A250">
            <v>2571.4</v>
          </cell>
          <cell r="B250">
            <v>4624.6000000000004</v>
          </cell>
          <cell r="C250">
            <v>191.6</v>
          </cell>
          <cell r="D250"/>
          <cell r="E250"/>
          <cell r="F250">
            <v>191.6</v>
          </cell>
        </row>
        <row r="251">
          <cell r="A251">
            <v>2590.6</v>
          </cell>
          <cell r="B251">
            <v>4624.7</v>
          </cell>
          <cell r="C251">
            <v>192.1</v>
          </cell>
          <cell r="D251"/>
          <cell r="E251"/>
          <cell r="F251">
            <v>192.1</v>
          </cell>
        </row>
        <row r="252">
          <cell r="A252">
            <v>2609.9</v>
          </cell>
          <cell r="B252">
            <v>4624.8</v>
          </cell>
          <cell r="C252">
            <v>192.7</v>
          </cell>
          <cell r="D252"/>
          <cell r="E252"/>
          <cell r="F252">
            <v>192.7</v>
          </cell>
        </row>
        <row r="253">
          <cell r="A253">
            <v>2629.2</v>
          </cell>
          <cell r="B253">
            <v>4624.8999999999996</v>
          </cell>
          <cell r="C253">
            <v>193.3</v>
          </cell>
          <cell r="D253"/>
          <cell r="E253"/>
          <cell r="F253">
            <v>193.3</v>
          </cell>
        </row>
        <row r="254">
          <cell r="A254">
            <v>2648.5</v>
          </cell>
          <cell r="B254">
            <v>4625</v>
          </cell>
          <cell r="C254">
            <v>193.8</v>
          </cell>
          <cell r="D254"/>
          <cell r="E254"/>
          <cell r="F254">
            <v>193.8</v>
          </cell>
        </row>
        <row r="255">
          <cell r="A255">
            <v>2667.9</v>
          </cell>
          <cell r="B255">
            <v>4625.1000000000004</v>
          </cell>
          <cell r="C255">
            <v>194.6</v>
          </cell>
          <cell r="D255"/>
          <cell r="E255"/>
          <cell r="F255">
            <v>194.6</v>
          </cell>
        </row>
        <row r="256">
          <cell r="A256">
            <v>2687.4</v>
          </cell>
          <cell r="B256">
            <v>4625.2</v>
          </cell>
          <cell r="C256">
            <v>195.5</v>
          </cell>
          <cell r="D256"/>
          <cell r="E256"/>
          <cell r="F256">
            <v>195.5</v>
          </cell>
        </row>
        <row r="257">
          <cell r="A257">
            <v>2707</v>
          </cell>
          <cell r="B257">
            <v>4625.3</v>
          </cell>
          <cell r="C257">
            <v>196.3</v>
          </cell>
          <cell r="D257"/>
          <cell r="E257"/>
          <cell r="F257">
            <v>196.3</v>
          </cell>
        </row>
        <row r="258">
          <cell r="A258">
            <v>2726.7</v>
          </cell>
          <cell r="B258">
            <v>4625.3999999999996</v>
          </cell>
          <cell r="C258">
            <v>197.2</v>
          </cell>
          <cell r="D258"/>
          <cell r="E258"/>
          <cell r="F258">
            <v>197.2</v>
          </cell>
        </row>
        <row r="259">
          <cell r="A259">
            <v>2746.5</v>
          </cell>
          <cell r="B259">
            <v>4625.5</v>
          </cell>
          <cell r="C259">
            <v>198</v>
          </cell>
          <cell r="D259"/>
          <cell r="E259"/>
          <cell r="F259">
            <v>198</v>
          </cell>
        </row>
        <row r="260">
          <cell r="A260">
            <v>2766.3</v>
          </cell>
          <cell r="B260">
            <v>4625.6000000000004</v>
          </cell>
          <cell r="C260">
            <v>198.8</v>
          </cell>
          <cell r="D260"/>
          <cell r="E260"/>
          <cell r="F260">
            <v>198.8</v>
          </cell>
        </row>
        <row r="261">
          <cell r="A261">
            <v>2786.2</v>
          </cell>
          <cell r="B261">
            <v>4625.7</v>
          </cell>
          <cell r="C261">
            <v>199.7</v>
          </cell>
          <cell r="D261"/>
          <cell r="E261"/>
          <cell r="F261">
            <v>199.7</v>
          </cell>
        </row>
        <row r="262">
          <cell r="A262">
            <v>2806.2</v>
          </cell>
          <cell r="B262">
            <v>4625.8</v>
          </cell>
          <cell r="C262">
            <v>200.5</v>
          </cell>
          <cell r="D262"/>
          <cell r="E262"/>
          <cell r="F262">
            <v>200.5</v>
          </cell>
        </row>
        <row r="263">
          <cell r="A263">
            <v>2826.3</v>
          </cell>
          <cell r="B263">
            <v>4625.8999999999996</v>
          </cell>
          <cell r="C263">
            <v>201.4</v>
          </cell>
          <cell r="D263"/>
          <cell r="E263"/>
          <cell r="F263">
            <v>201.4</v>
          </cell>
        </row>
        <row r="264">
          <cell r="A264">
            <v>2846.5</v>
          </cell>
          <cell r="B264">
            <v>4626</v>
          </cell>
          <cell r="C264">
            <v>202.2</v>
          </cell>
          <cell r="D264"/>
          <cell r="E264"/>
          <cell r="F264">
            <v>202.2</v>
          </cell>
        </row>
        <row r="265">
          <cell r="A265">
            <v>2866.8</v>
          </cell>
          <cell r="B265">
            <v>4626.1000000000004</v>
          </cell>
          <cell r="C265">
            <v>202.8</v>
          </cell>
          <cell r="D265"/>
          <cell r="E265"/>
          <cell r="F265">
            <v>202.8</v>
          </cell>
        </row>
        <row r="266">
          <cell r="A266">
            <v>2887.1</v>
          </cell>
          <cell r="B266">
            <v>4626.2</v>
          </cell>
          <cell r="C266">
            <v>203.4</v>
          </cell>
          <cell r="D266"/>
          <cell r="E266"/>
          <cell r="F266">
            <v>203.4</v>
          </cell>
        </row>
        <row r="267">
          <cell r="A267">
            <v>2907.4</v>
          </cell>
          <cell r="B267">
            <v>4626.3</v>
          </cell>
          <cell r="C267">
            <v>203.9</v>
          </cell>
          <cell r="D267"/>
          <cell r="E267"/>
          <cell r="F267">
            <v>203.9</v>
          </cell>
        </row>
        <row r="268">
          <cell r="A268">
            <v>2927.9</v>
          </cell>
          <cell r="B268">
            <v>4626.3999999999996</v>
          </cell>
          <cell r="C268">
            <v>204.5</v>
          </cell>
          <cell r="D268"/>
          <cell r="E268"/>
          <cell r="F268">
            <v>204.5</v>
          </cell>
        </row>
        <row r="269">
          <cell r="A269">
            <v>2948.3</v>
          </cell>
          <cell r="B269">
            <v>4626.5</v>
          </cell>
          <cell r="C269">
            <v>205.1</v>
          </cell>
          <cell r="D269"/>
          <cell r="E269"/>
          <cell r="F269">
            <v>205.1</v>
          </cell>
        </row>
        <row r="270">
          <cell r="A270">
            <v>2968.9</v>
          </cell>
          <cell r="B270">
            <v>4626.6000000000004</v>
          </cell>
          <cell r="C270">
            <v>205.7</v>
          </cell>
          <cell r="D270"/>
          <cell r="E270"/>
          <cell r="F270">
            <v>205.7</v>
          </cell>
        </row>
        <row r="271">
          <cell r="A271">
            <v>2989.5</v>
          </cell>
          <cell r="B271">
            <v>4626.7</v>
          </cell>
          <cell r="C271">
            <v>206.3</v>
          </cell>
          <cell r="D271"/>
          <cell r="E271"/>
          <cell r="F271">
            <v>206.3</v>
          </cell>
        </row>
        <row r="272">
          <cell r="A272">
            <v>3010.1</v>
          </cell>
          <cell r="B272">
            <v>4626.8</v>
          </cell>
          <cell r="C272">
            <v>206.9</v>
          </cell>
          <cell r="D272"/>
          <cell r="E272"/>
          <cell r="F272">
            <v>206.9</v>
          </cell>
        </row>
        <row r="273">
          <cell r="A273">
            <v>3030.9</v>
          </cell>
          <cell r="B273">
            <v>4626.8999999999996</v>
          </cell>
          <cell r="C273">
            <v>207.5</v>
          </cell>
          <cell r="D273"/>
          <cell r="E273"/>
          <cell r="F273">
            <v>207.5</v>
          </cell>
        </row>
        <row r="274">
          <cell r="A274">
            <v>3051.6</v>
          </cell>
          <cell r="B274">
            <v>4627</v>
          </cell>
          <cell r="C274">
            <v>208</v>
          </cell>
          <cell r="D274"/>
          <cell r="E274"/>
          <cell r="F274">
            <v>208</v>
          </cell>
        </row>
        <row r="275">
          <cell r="A275">
            <v>3072.5</v>
          </cell>
          <cell r="B275">
            <v>4627.1000000000004</v>
          </cell>
          <cell r="C275">
            <v>209.1</v>
          </cell>
          <cell r="D275"/>
          <cell r="E275"/>
          <cell r="F275">
            <v>209.1</v>
          </cell>
        </row>
        <row r="276">
          <cell r="A276">
            <v>3093.4</v>
          </cell>
          <cell r="B276">
            <v>4627.2</v>
          </cell>
          <cell r="C276">
            <v>210.1</v>
          </cell>
          <cell r="D276"/>
          <cell r="E276"/>
          <cell r="F276">
            <v>210.1</v>
          </cell>
        </row>
        <row r="277">
          <cell r="A277">
            <v>3114.5</v>
          </cell>
          <cell r="B277">
            <v>4627.3</v>
          </cell>
          <cell r="C277">
            <v>211.2</v>
          </cell>
          <cell r="D277"/>
          <cell r="E277"/>
          <cell r="F277">
            <v>211.2</v>
          </cell>
        </row>
        <row r="278">
          <cell r="A278">
            <v>3135.7</v>
          </cell>
          <cell r="B278">
            <v>4627.3999999999996</v>
          </cell>
          <cell r="C278">
            <v>212.2</v>
          </cell>
          <cell r="D278"/>
          <cell r="E278"/>
          <cell r="F278">
            <v>212.2</v>
          </cell>
        </row>
        <row r="279">
          <cell r="A279">
            <v>3156.9</v>
          </cell>
          <cell r="B279">
            <v>4627.5</v>
          </cell>
          <cell r="C279">
            <v>213.2</v>
          </cell>
          <cell r="D279"/>
          <cell r="E279"/>
          <cell r="F279">
            <v>213.2</v>
          </cell>
        </row>
        <row r="280">
          <cell r="A280">
            <v>3178.3</v>
          </cell>
          <cell r="B280">
            <v>4627.6000000000004</v>
          </cell>
          <cell r="C280">
            <v>214.3</v>
          </cell>
          <cell r="D280"/>
          <cell r="E280"/>
          <cell r="F280">
            <v>214.3</v>
          </cell>
        </row>
        <row r="281">
          <cell r="A281">
            <v>3199.8</v>
          </cell>
          <cell r="B281">
            <v>4627.7</v>
          </cell>
          <cell r="C281">
            <v>215.3</v>
          </cell>
          <cell r="D281"/>
          <cell r="E281"/>
          <cell r="F281">
            <v>215.3</v>
          </cell>
        </row>
        <row r="282">
          <cell r="A282">
            <v>3221.4</v>
          </cell>
          <cell r="B282">
            <v>4627.8</v>
          </cell>
          <cell r="C282">
            <v>216.3</v>
          </cell>
          <cell r="D282"/>
          <cell r="E282"/>
          <cell r="F282">
            <v>216.3</v>
          </cell>
        </row>
        <row r="283">
          <cell r="A283">
            <v>3243.1</v>
          </cell>
          <cell r="B283">
            <v>4627.8999999999996</v>
          </cell>
          <cell r="C283">
            <v>217.4</v>
          </cell>
          <cell r="D283"/>
          <cell r="E283"/>
          <cell r="F283">
            <v>217.4</v>
          </cell>
        </row>
        <row r="284">
          <cell r="A284">
            <v>3264.9</v>
          </cell>
          <cell r="B284">
            <v>4628</v>
          </cell>
          <cell r="C284">
            <v>218.4</v>
          </cell>
          <cell r="D284"/>
          <cell r="E284"/>
          <cell r="F284">
            <v>218.4</v>
          </cell>
        </row>
        <row r="285">
          <cell r="A285">
            <v>3286.7</v>
          </cell>
          <cell r="B285">
            <v>4628.1000000000004</v>
          </cell>
          <cell r="C285">
            <v>219</v>
          </cell>
          <cell r="D285"/>
          <cell r="E285"/>
          <cell r="F285">
            <v>219</v>
          </cell>
        </row>
        <row r="286">
          <cell r="A286">
            <v>3308.7</v>
          </cell>
          <cell r="B286">
            <v>4628.2</v>
          </cell>
          <cell r="C286">
            <v>219.6</v>
          </cell>
          <cell r="D286"/>
          <cell r="E286"/>
          <cell r="F286">
            <v>219.6</v>
          </cell>
        </row>
        <row r="287">
          <cell r="A287">
            <v>3330.6</v>
          </cell>
          <cell r="B287">
            <v>4628.3</v>
          </cell>
          <cell r="C287">
            <v>220.2</v>
          </cell>
          <cell r="D287"/>
          <cell r="E287"/>
          <cell r="F287">
            <v>220.2</v>
          </cell>
        </row>
        <row r="288">
          <cell r="A288">
            <v>3352.7</v>
          </cell>
          <cell r="B288">
            <v>4628.3999999999996</v>
          </cell>
          <cell r="C288">
            <v>220.8</v>
          </cell>
          <cell r="D288"/>
          <cell r="E288"/>
          <cell r="F288">
            <v>220.8</v>
          </cell>
        </row>
        <row r="289">
          <cell r="A289">
            <v>3374.8</v>
          </cell>
          <cell r="B289">
            <v>4628.5</v>
          </cell>
          <cell r="C289">
            <v>221.4</v>
          </cell>
          <cell r="D289"/>
          <cell r="E289"/>
          <cell r="F289">
            <v>221.4</v>
          </cell>
        </row>
        <row r="290">
          <cell r="A290">
            <v>3397</v>
          </cell>
          <cell r="B290">
            <v>4628.6000000000004</v>
          </cell>
          <cell r="C290">
            <v>221.9</v>
          </cell>
          <cell r="D290"/>
          <cell r="E290"/>
          <cell r="F290">
            <v>221.9</v>
          </cell>
        </row>
        <row r="291">
          <cell r="A291">
            <v>3419.2</v>
          </cell>
          <cell r="B291">
            <v>4628.7</v>
          </cell>
          <cell r="C291">
            <v>222.5</v>
          </cell>
          <cell r="D291"/>
          <cell r="E291"/>
          <cell r="F291">
            <v>222.5</v>
          </cell>
        </row>
        <row r="292">
          <cell r="A292">
            <v>3441.5</v>
          </cell>
          <cell r="B292">
            <v>4628.8</v>
          </cell>
          <cell r="C292">
            <v>223.1</v>
          </cell>
          <cell r="D292"/>
          <cell r="E292"/>
          <cell r="F292">
            <v>223.1</v>
          </cell>
        </row>
        <row r="293">
          <cell r="A293">
            <v>3463.8</v>
          </cell>
          <cell r="B293">
            <v>4628.9000000000005</v>
          </cell>
          <cell r="C293">
            <v>223.7</v>
          </cell>
          <cell r="D293"/>
          <cell r="E293"/>
          <cell r="F293">
            <v>223.7</v>
          </cell>
        </row>
        <row r="294">
          <cell r="A294">
            <v>3486.2</v>
          </cell>
          <cell r="B294">
            <v>4629.0000000000009</v>
          </cell>
          <cell r="C294">
            <v>224.3</v>
          </cell>
          <cell r="D294"/>
          <cell r="E294"/>
          <cell r="F294">
            <v>224.3</v>
          </cell>
        </row>
        <row r="295">
          <cell r="A295">
            <v>3508.7</v>
          </cell>
          <cell r="B295">
            <v>4629.1000000000013</v>
          </cell>
          <cell r="C295">
            <v>225.3</v>
          </cell>
          <cell r="D295"/>
          <cell r="E295"/>
          <cell r="F295">
            <v>225.3</v>
          </cell>
        </row>
        <row r="296">
          <cell r="A296">
            <v>3531.3</v>
          </cell>
          <cell r="B296">
            <v>4629.2000000000016</v>
          </cell>
          <cell r="C296">
            <v>226.3</v>
          </cell>
          <cell r="D296"/>
          <cell r="E296"/>
          <cell r="F296">
            <v>226.3</v>
          </cell>
        </row>
        <row r="297">
          <cell r="A297">
            <v>3554</v>
          </cell>
          <cell r="B297">
            <v>4629.300000000002</v>
          </cell>
          <cell r="C297">
            <v>227.3</v>
          </cell>
          <cell r="D297"/>
          <cell r="E297"/>
          <cell r="F297">
            <v>227.3</v>
          </cell>
        </row>
        <row r="298">
          <cell r="A298">
            <v>3576.7</v>
          </cell>
          <cell r="B298">
            <v>4629.4000000000024</v>
          </cell>
          <cell r="C298">
            <v>228.3</v>
          </cell>
          <cell r="D298"/>
          <cell r="E298"/>
          <cell r="F298">
            <v>228.3</v>
          </cell>
        </row>
        <row r="299">
          <cell r="A299">
            <v>3599.6</v>
          </cell>
          <cell r="B299">
            <v>4629.5000000000027</v>
          </cell>
          <cell r="C299">
            <v>229.3</v>
          </cell>
          <cell r="D299"/>
          <cell r="E299"/>
          <cell r="F299">
            <v>229.3</v>
          </cell>
        </row>
        <row r="300">
          <cell r="A300">
            <v>3622.6</v>
          </cell>
          <cell r="B300">
            <v>4629.6000000000031</v>
          </cell>
          <cell r="C300">
            <v>230.3</v>
          </cell>
          <cell r="D300"/>
          <cell r="E300"/>
          <cell r="F300">
            <v>230.3</v>
          </cell>
        </row>
        <row r="301">
          <cell r="A301">
            <v>3645.7</v>
          </cell>
          <cell r="B301">
            <v>4629.7000000000035</v>
          </cell>
          <cell r="C301">
            <v>231.3</v>
          </cell>
          <cell r="D301"/>
          <cell r="E301"/>
          <cell r="F301">
            <v>231.3</v>
          </cell>
        </row>
        <row r="302">
          <cell r="A302">
            <v>3668.9</v>
          </cell>
          <cell r="B302">
            <v>4629.8000000000038</v>
          </cell>
          <cell r="C302">
            <v>232.3</v>
          </cell>
          <cell r="D302"/>
          <cell r="E302"/>
          <cell r="F302">
            <v>232.3</v>
          </cell>
        </row>
        <row r="303">
          <cell r="A303">
            <v>3692.1</v>
          </cell>
          <cell r="B303">
            <v>4629.9000000000042</v>
          </cell>
          <cell r="C303">
            <v>233.3</v>
          </cell>
          <cell r="D303"/>
          <cell r="E303"/>
          <cell r="F303">
            <v>233.3</v>
          </cell>
        </row>
        <row r="304">
          <cell r="A304">
            <v>3715.5</v>
          </cell>
          <cell r="B304">
            <v>4630.0000000000045</v>
          </cell>
          <cell r="C304">
            <v>234.3</v>
          </cell>
          <cell r="D304"/>
          <cell r="E304"/>
          <cell r="F304">
            <v>234.3</v>
          </cell>
        </row>
        <row r="305">
          <cell r="A305">
            <v>3739</v>
          </cell>
          <cell r="B305">
            <v>4630.1000000000049</v>
          </cell>
          <cell r="C305">
            <v>235</v>
          </cell>
          <cell r="D305"/>
          <cell r="E305"/>
          <cell r="F305">
            <v>235</v>
          </cell>
        </row>
        <row r="306">
          <cell r="A306">
            <v>3762.5</v>
          </cell>
          <cell r="B306">
            <v>4630.2</v>
          </cell>
          <cell r="C306">
            <v>235.6</v>
          </cell>
          <cell r="D306"/>
          <cell r="E306"/>
          <cell r="F306">
            <v>235.6</v>
          </cell>
        </row>
        <row r="307">
          <cell r="A307">
            <v>3786.1</v>
          </cell>
          <cell r="B307">
            <v>4630.3</v>
          </cell>
          <cell r="C307">
            <v>236.3</v>
          </cell>
          <cell r="D307"/>
          <cell r="E307"/>
          <cell r="F307">
            <v>236.3</v>
          </cell>
        </row>
        <row r="308">
          <cell r="A308">
            <v>3809.8</v>
          </cell>
          <cell r="B308">
            <v>4630.3999999999996</v>
          </cell>
          <cell r="C308">
            <v>236.9</v>
          </cell>
          <cell r="D308"/>
          <cell r="E308"/>
          <cell r="F308">
            <v>236.9</v>
          </cell>
        </row>
        <row r="309">
          <cell r="A309">
            <v>3833.5</v>
          </cell>
          <cell r="B309">
            <v>4630.5</v>
          </cell>
          <cell r="C309">
            <v>237.6</v>
          </cell>
          <cell r="D309"/>
          <cell r="E309"/>
          <cell r="F309">
            <v>237.6</v>
          </cell>
        </row>
        <row r="310">
          <cell r="A310">
            <v>3857.3</v>
          </cell>
          <cell r="B310">
            <v>4630.6000000000004</v>
          </cell>
          <cell r="C310">
            <v>238.2</v>
          </cell>
          <cell r="D310"/>
          <cell r="E310"/>
          <cell r="F310">
            <v>238.2</v>
          </cell>
        </row>
        <row r="311">
          <cell r="A311">
            <v>3881.2</v>
          </cell>
          <cell r="B311">
            <v>4630.7</v>
          </cell>
          <cell r="C311">
            <v>238.9</v>
          </cell>
          <cell r="D311"/>
          <cell r="E311"/>
          <cell r="F311">
            <v>238.9</v>
          </cell>
        </row>
        <row r="312">
          <cell r="A312">
            <v>3905.1</v>
          </cell>
          <cell r="B312">
            <v>4630.8</v>
          </cell>
          <cell r="C312">
            <v>239.5</v>
          </cell>
          <cell r="D312"/>
          <cell r="E312"/>
          <cell r="F312">
            <v>239.5</v>
          </cell>
        </row>
        <row r="313">
          <cell r="A313">
            <v>3929.1</v>
          </cell>
          <cell r="B313">
            <v>4630.8999999999996</v>
          </cell>
          <cell r="C313">
            <v>240.2</v>
          </cell>
          <cell r="D313"/>
          <cell r="E313"/>
          <cell r="F313">
            <v>240.2</v>
          </cell>
        </row>
        <row r="314">
          <cell r="A314">
            <v>3953.1</v>
          </cell>
          <cell r="B314">
            <v>4631</v>
          </cell>
          <cell r="C314">
            <v>240.8</v>
          </cell>
          <cell r="D314"/>
          <cell r="E314"/>
          <cell r="F314">
            <v>240.8</v>
          </cell>
        </row>
        <row r="315">
          <cell r="A315">
            <v>3977.2</v>
          </cell>
          <cell r="B315">
            <v>4631.1000000000004</v>
          </cell>
          <cell r="C315">
            <v>241.8</v>
          </cell>
          <cell r="D315"/>
          <cell r="E315"/>
          <cell r="F315">
            <v>241.8</v>
          </cell>
        </row>
        <row r="316">
          <cell r="A316">
            <v>4001.5</v>
          </cell>
          <cell r="B316">
            <v>4631.2</v>
          </cell>
          <cell r="C316">
            <v>242.8</v>
          </cell>
          <cell r="D316"/>
          <cell r="E316"/>
          <cell r="F316">
            <v>242.8</v>
          </cell>
        </row>
        <row r="317">
          <cell r="A317">
            <v>4025.8</v>
          </cell>
          <cell r="B317">
            <v>4631.3</v>
          </cell>
          <cell r="C317">
            <v>243.8</v>
          </cell>
          <cell r="D317"/>
          <cell r="E317"/>
          <cell r="F317">
            <v>243.8</v>
          </cell>
        </row>
        <row r="318">
          <cell r="A318">
            <v>4050.2</v>
          </cell>
          <cell r="B318">
            <v>4631.3999999999996</v>
          </cell>
          <cell r="C318">
            <v>244.7</v>
          </cell>
          <cell r="D318"/>
          <cell r="E318"/>
          <cell r="F318">
            <v>244.7</v>
          </cell>
        </row>
        <row r="319">
          <cell r="A319">
            <v>4074.7</v>
          </cell>
          <cell r="B319">
            <v>4631.5</v>
          </cell>
          <cell r="C319">
            <v>245.7</v>
          </cell>
          <cell r="D319"/>
          <cell r="E319"/>
          <cell r="F319">
            <v>245.7</v>
          </cell>
        </row>
        <row r="320">
          <cell r="A320">
            <v>4099.3999999999996</v>
          </cell>
          <cell r="B320">
            <v>4631.6000000000004</v>
          </cell>
          <cell r="C320">
            <v>246.7</v>
          </cell>
          <cell r="D320"/>
          <cell r="E320"/>
          <cell r="F320">
            <v>246.7</v>
          </cell>
        </row>
        <row r="321">
          <cell r="A321">
            <v>4124.1000000000004</v>
          </cell>
          <cell r="B321">
            <v>4631.7</v>
          </cell>
          <cell r="C321">
            <v>247.7</v>
          </cell>
          <cell r="D321"/>
          <cell r="E321"/>
          <cell r="F321">
            <v>247.7</v>
          </cell>
        </row>
        <row r="322">
          <cell r="A322">
            <v>4148.8999999999996</v>
          </cell>
          <cell r="B322">
            <v>4631.8</v>
          </cell>
          <cell r="C322">
            <v>248.6</v>
          </cell>
          <cell r="D322"/>
          <cell r="E322"/>
          <cell r="F322">
            <v>248.6</v>
          </cell>
        </row>
        <row r="323">
          <cell r="A323">
            <v>4173.8</v>
          </cell>
          <cell r="B323">
            <v>4631.8999999999996</v>
          </cell>
          <cell r="C323">
            <v>249.6</v>
          </cell>
          <cell r="D323"/>
          <cell r="E323"/>
          <cell r="F323">
            <v>249.6</v>
          </cell>
        </row>
        <row r="324">
          <cell r="A324">
            <v>4198.8</v>
          </cell>
          <cell r="B324">
            <v>4632</v>
          </cell>
          <cell r="C324">
            <v>250.6</v>
          </cell>
          <cell r="D324"/>
          <cell r="E324"/>
          <cell r="F324">
            <v>250.6</v>
          </cell>
        </row>
        <row r="325">
          <cell r="A325">
            <v>4223.8999999999996</v>
          </cell>
          <cell r="B325">
            <v>4632.1000000000004</v>
          </cell>
          <cell r="C325">
            <v>251.3</v>
          </cell>
          <cell r="D325"/>
          <cell r="E325"/>
          <cell r="F325">
            <v>251.3</v>
          </cell>
        </row>
        <row r="326">
          <cell r="A326">
            <v>4249.1000000000004</v>
          </cell>
          <cell r="B326">
            <v>4632.2</v>
          </cell>
          <cell r="C326">
            <v>251.9</v>
          </cell>
          <cell r="D326"/>
          <cell r="E326"/>
          <cell r="F326">
            <v>251.9</v>
          </cell>
        </row>
        <row r="327">
          <cell r="A327">
            <v>4274.3</v>
          </cell>
          <cell r="B327">
            <v>4632.3</v>
          </cell>
          <cell r="C327">
            <v>252.6</v>
          </cell>
          <cell r="D327"/>
          <cell r="E327"/>
          <cell r="F327">
            <v>252.6</v>
          </cell>
        </row>
        <row r="328">
          <cell r="A328">
            <v>4299.6000000000004</v>
          </cell>
          <cell r="B328">
            <v>4632.3999999999996</v>
          </cell>
          <cell r="C328">
            <v>253.2</v>
          </cell>
          <cell r="D328"/>
          <cell r="E328"/>
          <cell r="F328">
            <v>253.2</v>
          </cell>
        </row>
        <row r="329">
          <cell r="A329">
            <v>4324.8999999999996</v>
          </cell>
          <cell r="B329">
            <v>4632.5</v>
          </cell>
          <cell r="C329">
            <v>253.9</v>
          </cell>
          <cell r="D329"/>
          <cell r="E329"/>
          <cell r="F329">
            <v>253.9</v>
          </cell>
        </row>
        <row r="330">
          <cell r="A330">
            <v>4350.3999999999996</v>
          </cell>
          <cell r="B330">
            <v>4632.6000000000004</v>
          </cell>
          <cell r="C330">
            <v>254.5</v>
          </cell>
          <cell r="D330"/>
          <cell r="E330"/>
          <cell r="F330">
            <v>254.5</v>
          </cell>
        </row>
        <row r="331">
          <cell r="A331">
            <v>4375.8</v>
          </cell>
          <cell r="B331">
            <v>4632.7</v>
          </cell>
          <cell r="C331">
            <v>255.2</v>
          </cell>
          <cell r="D331"/>
          <cell r="E331"/>
          <cell r="F331">
            <v>255.2</v>
          </cell>
        </row>
        <row r="332">
          <cell r="A332">
            <v>4401.3999999999996</v>
          </cell>
          <cell r="B332">
            <v>4632.8</v>
          </cell>
          <cell r="C332">
            <v>255.8</v>
          </cell>
          <cell r="D332"/>
          <cell r="E332"/>
          <cell r="F332">
            <v>255.8</v>
          </cell>
        </row>
        <row r="333">
          <cell r="A333">
            <v>4427</v>
          </cell>
          <cell r="B333">
            <v>4632.8999999999996</v>
          </cell>
          <cell r="C333">
            <v>256.5</v>
          </cell>
          <cell r="D333"/>
          <cell r="E333"/>
          <cell r="F333">
            <v>256.5</v>
          </cell>
        </row>
        <row r="334">
          <cell r="A334">
            <v>4452.7</v>
          </cell>
          <cell r="B334">
            <v>4633</v>
          </cell>
          <cell r="C334">
            <v>257.10000000000002</v>
          </cell>
          <cell r="D334"/>
          <cell r="E334"/>
          <cell r="F334">
            <v>257.10000000000002</v>
          </cell>
        </row>
        <row r="335">
          <cell r="A335">
            <v>4478.3999999999996</v>
          </cell>
          <cell r="B335">
            <v>4633.1000000000004</v>
          </cell>
          <cell r="C335">
            <v>258</v>
          </cell>
          <cell r="D335"/>
          <cell r="E335"/>
          <cell r="F335">
            <v>258</v>
          </cell>
        </row>
        <row r="336">
          <cell r="A336">
            <v>4504.3</v>
          </cell>
          <cell r="B336">
            <v>4633.2</v>
          </cell>
          <cell r="C336">
            <v>259</v>
          </cell>
          <cell r="D336"/>
          <cell r="E336"/>
          <cell r="F336">
            <v>259</v>
          </cell>
        </row>
        <row r="337">
          <cell r="A337">
            <v>4530.2</v>
          </cell>
          <cell r="B337">
            <v>4633.3</v>
          </cell>
          <cell r="C337">
            <v>259.89999999999998</v>
          </cell>
          <cell r="D337"/>
          <cell r="E337"/>
          <cell r="F337">
            <v>259.89999999999998</v>
          </cell>
        </row>
        <row r="338">
          <cell r="A338">
            <v>4556.3</v>
          </cell>
          <cell r="B338">
            <v>4633.3999999999996</v>
          </cell>
          <cell r="C338">
            <v>260.8</v>
          </cell>
          <cell r="D338"/>
          <cell r="E338"/>
          <cell r="F338">
            <v>260.8</v>
          </cell>
        </row>
        <row r="339">
          <cell r="A339">
            <v>4582.3999999999996</v>
          </cell>
          <cell r="B339">
            <v>4633.5</v>
          </cell>
          <cell r="C339">
            <v>261.7</v>
          </cell>
          <cell r="D339"/>
          <cell r="E339"/>
          <cell r="F339">
            <v>261.7</v>
          </cell>
        </row>
        <row r="340">
          <cell r="A340">
            <v>4608.6000000000004</v>
          </cell>
          <cell r="B340">
            <v>4633.6000000000004</v>
          </cell>
          <cell r="C340">
            <v>262.7</v>
          </cell>
          <cell r="D340"/>
          <cell r="E340"/>
          <cell r="F340">
            <v>262.7</v>
          </cell>
        </row>
        <row r="341">
          <cell r="A341">
            <v>4634.8999999999996</v>
          </cell>
          <cell r="B341">
            <v>4633.7</v>
          </cell>
          <cell r="C341">
            <v>263.60000000000002</v>
          </cell>
          <cell r="D341"/>
          <cell r="E341"/>
          <cell r="F341">
            <v>263.60000000000002</v>
          </cell>
        </row>
        <row r="342">
          <cell r="A342">
            <v>4661.3</v>
          </cell>
          <cell r="B342">
            <v>4633.8</v>
          </cell>
          <cell r="C342">
            <v>264.5</v>
          </cell>
          <cell r="D342"/>
          <cell r="E342"/>
          <cell r="F342">
            <v>264.5</v>
          </cell>
        </row>
        <row r="343">
          <cell r="A343">
            <v>4687.8</v>
          </cell>
          <cell r="B343">
            <v>4633.8999999999996</v>
          </cell>
          <cell r="C343">
            <v>265.39999999999998</v>
          </cell>
          <cell r="D343"/>
          <cell r="E343"/>
          <cell r="F343">
            <v>265.39999999999998</v>
          </cell>
        </row>
        <row r="344">
          <cell r="A344">
            <v>4714.3999999999996</v>
          </cell>
          <cell r="B344">
            <v>4634</v>
          </cell>
          <cell r="C344">
            <v>266.3</v>
          </cell>
          <cell r="D344"/>
          <cell r="E344"/>
          <cell r="F344">
            <v>266.3</v>
          </cell>
        </row>
        <row r="345">
          <cell r="A345">
            <v>4741.1000000000004</v>
          </cell>
          <cell r="B345">
            <v>4634.1000000000004</v>
          </cell>
          <cell r="C345">
            <v>267</v>
          </cell>
          <cell r="D345"/>
          <cell r="E345"/>
          <cell r="F345">
            <v>267</v>
          </cell>
        </row>
        <row r="346">
          <cell r="A346">
            <v>4767.8</v>
          </cell>
          <cell r="B346">
            <v>4634.2</v>
          </cell>
          <cell r="C346">
            <v>267.60000000000002</v>
          </cell>
          <cell r="D346"/>
          <cell r="E346"/>
          <cell r="F346">
            <v>267.60000000000002</v>
          </cell>
        </row>
        <row r="347">
          <cell r="A347">
            <v>4794.6000000000004</v>
          </cell>
          <cell r="B347">
            <v>4634.3</v>
          </cell>
          <cell r="C347">
            <v>268.2</v>
          </cell>
          <cell r="D347"/>
          <cell r="E347"/>
          <cell r="F347">
            <v>268.2</v>
          </cell>
        </row>
        <row r="348">
          <cell r="A348">
            <v>4821.3999999999996</v>
          </cell>
          <cell r="B348">
            <v>4634.3999999999996</v>
          </cell>
          <cell r="C348">
            <v>268.8</v>
          </cell>
          <cell r="D348"/>
          <cell r="E348"/>
          <cell r="F348">
            <v>268.8</v>
          </cell>
        </row>
        <row r="349">
          <cell r="A349">
            <v>4848.3</v>
          </cell>
          <cell r="B349">
            <v>4634.5</v>
          </cell>
          <cell r="C349">
            <v>269.39999999999998</v>
          </cell>
          <cell r="D349"/>
          <cell r="E349"/>
          <cell r="F349">
            <v>269.39999999999998</v>
          </cell>
        </row>
        <row r="350">
          <cell r="A350">
            <v>4875.3</v>
          </cell>
          <cell r="B350">
            <v>4634.6000000000004</v>
          </cell>
          <cell r="C350">
            <v>270</v>
          </cell>
          <cell r="D350"/>
          <cell r="E350"/>
          <cell r="F350">
            <v>270</v>
          </cell>
        </row>
        <row r="351">
          <cell r="A351">
            <v>4902.3</v>
          </cell>
          <cell r="B351">
            <v>4634.7</v>
          </cell>
          <cell r="C351">
            <v>270.60000000000002</v>
          </cell>
          <cell r="D351"/>
          <cell r="E351"/>
          <cell r="F351">
            <v>270.60000000000002</v>
          </cell>
        </row>
        <row r="352">
          <cell r="A352">
            <v>4929.3999999999996</v>
          </cell>
          <cell r="B352">
            <v>4634.8</v>
          </cell>
          <cell r="C352">
            <v>271.2</v>
          </cell>
          <cell r="D352"/>
          <cell r="E352"/>
          <cell r="F352">
            <v>271.2</v>
          </cell>
        </row>
        <row r="353">
          <cell r="A353">
            <v>4956.6000000000004</v>
          </cell>
          <cell r="B353">
            <v>4634.8999999999996</v>
          </cell>
          <cell r="C353">
            <v>271.8</v>
          </cell>
          <cell r="D353"/>
          <cell r="E353"/>
          <cell r="F353">
            <v>271.8</v>
          </cell>
        </row>
        <row r="354">
          <cell r="A354">
            <v>4983.8</v>
          </cell>
          <cell r="B354">
            <v>4635</v>
          </cell>
          <cell r="C354">
            <v>272.39999999999998</v>
          </cell>
          <cell r="D354"/>
          <cell r="E354"/>
          <cell r="F354">
            <v>272.39999999999998</v>
          </cell>
        </row>
        <row r="355">
          <cell r="A355">
            <v>5011.1000000000004</v>
          </cell>
          <cell r="B355">
            <v>4635.1000000000004</v>
          </cell>
          <cell r="C355">
            <v>273.2</v>
          </cell>
          <cell r="D355"/>
          <cell r="E355"/>
          <cell r="F355">
            <v>273.2</v>
          </cell>
        </row>
        <row r="356">
          <cell r="A356">
            <v>5038.3999999999996</v>
          </cell>
          <cell r="B356">
            <v>4635.2</v>
          </cell>
          <cell r="C356">
            <v>274</v>
          </cell>
          <cell r="D356"/>
          <cell r="E356"/>
          <cell r="F356">
            <v>274</v>
          </cell>
        </row>
        <row r="357">
          <cell r="A357">
            <v>5065.8999999999996</v>
          </cell>
          <cell r="B357">
            <v>4635.3</v>
          </cell>
          <cell r="C357">
            <v>274.89999999999998</v>
          </cell>
          <cell r="D357"/>
          <cell r="E357"/>
          <cell r="F357">
            <v>274.89999999999998</v>
          </cell>
        </row>
        <row r="358">
          <cell r="A358">
            <v>5093.3999999999996</v>
          </cell>
          <cell r="B358">
            <v>4635.3999999999996</v>
          </cell>
          <cell r="C358">
            <v>275.7</v>
          </cell>
          <cell r="D358"/>
          <cell r="E358"/>
          <cell r="F358">
            <v>275.7</v>
          </cell>
        </row>
        <row r="359">
          <cell r="A359">
            <v>5121</v>
          </cell>
          <cell r="B359">
            <v>4635.5</v>
          </cell>
          <cell r="C359">
            <v>276.5</v>
          </cell>
          <cell r="D359"/>
          <cell r="E359"/>
          <cell r="F359">
            <v>276.5</v>
          </cell>
        </row>
        <row r="360">
          <cell r="A360">
            <v>5148.7</v>
          </cell>
          <cell r="B360">
            <v>4635.6000000000004</v>
          </cell>
          <cell r="C360">
            <v>277.3</v>
          </cell>
          <cell r="D360"/>
          <cell r="E360"/>
          <cell r="F360">
            <v>277.3</v>
          </cell>
        </row>
        <row r="361">
          <cell r="A361">
            <v>5176.5</v>
          </cell>
          <cell r="B361">
            <v>4635.7</v>
          </cell>
          <cell r="C361">
            <v>278.10000000000002</v>
          </cell>
          <cell r="D361"/>
          <cell r="E361"/>
          <cell r="F361">
            <v>278.10000000000002</v>
          </cell>
        </row>
        <row r="362">
          <cell r="A362">
            <v>5204.3</v>
          </cell>
          <cell r="B362">
            <v>4635.8</v>
          </cell>
          <cell r="C362">
            <v>278.89999999999998</v>
          </cell>
          <cell r="D362"/>
          <cell r="E362"/>
          <cell r="F362">
            <v>278.89999999999998</v>
          </cell>
        </row>
        <row r="363">
          <cell r="A363">
            <v>5232.3</v>
          </cell>
          <cell r="B363">
            <v>4635.8999999999996</v>
          </cell>
          <cell r="C363">
            <v>279.8</v>
          </cell>
          <cell r="D363"/>
          <cell r="E363"/>
          <cell r="F363">
            <v>279.8</v>
          </cell>
        </row>
        <row r="364">
          <cell r="A364">
            <v>5260.3</v>
          </cell>
          <cell r="B364">
            <v>4636</v>
          </cell>
          <cell r="C364">
            <v>280.60000000000002</v>
          </cell>
          <cell r="D364"/>
          <cell r="E364"/>
          <cell r="F364">
            <v>280.60000000000002</v>
          </cell>
        </row>
        <row r="365">
          <cell r="A365">
            <v>5288.4</v>
          </cell>
          <cell r="B365">
            <v>4636.1000000000004</v>
          </cell>
          <cell r="C365">
            <v>281.2</v>
          </cell>
          <cell r="D365"/>
          <cell r="E365"/>
          <cell r="F365">
            <v>281.2</v>
          </cell>
        </row>
        <row r="366">
          <cell r="A366">
            <v>5316.5</v>
          </cell>
          <cell r="B366">
            <v>4636.2</v>
          </cell>
          <cell r="C366">
            <v>281.7</v>
          </cell>
          <cell r="D366"/>
          <cell r="E366"/>
          <cell r="F366">
            <v>281.7</v>
          </cell>
        </row>
        <row r="367">
          <cell r="A367">
            <v>5344.7</v>
          </cell>
          <cell r="B367">
            <v>4636.3</v>
          </cell>
          <cell r="C367">
            <v>282.3</v>
          </cell>
          <cell r="D367"/>
          <cell r="E367"/>
          <cell r="F367">
            <v>282.3</v>
          </cell>
        </row>
        <row r="368">
          <cell r="A368">
            <v>5373</v>
          </cell>
          <cell r="B368">
            <v>4636.3999999999996</v>
          </cell>
          <cell r="C368">
            <v>282.89999999999998</v>
          </cell>
          <cell r="D368"/>
          <cell r="E368"/>
          <cell r="F368">
            <v>282.89999999999998</v>
          </cell>
        </row>
        <row r="369">
          <cell r="A369">
            <v>5401.3</v>
          </cell>
          <cell r="B369">
            <v>4636.5</v>
          </cell>
          <cell r="C369">
            <v>283.5</v>
          </cell>
          <cell r="D369"/>
          <cell r="E369"/>
          <cell r="F369">
            <v>283.5</v>
          </cell>
        </row>
        <row r="370">
          <cell r="A370">
            <v>5429.7</v>
          </cell>
          <cell r="B370">
            <v>4636.6000000000004</v>
          </cell>
          <cell r="C370">
            <v>284</v>
          </cell>
          <cell r="D370"/>
          <cell r="E370"/>
          <cell r="F370">
            <v>284</v>
          </cell>
        </row>
        <row r="371">
          <cell r="A371">
            <v>5458.1</v>
          </cell>
          <cell r="B371">
            <v>4636.7</v>
          </cell>
          <cell r="C371">
            <v>284.60000000000002</v>
          </cell>
          <cell r="D371"/>
          <cell r="E371"/>
          <cell r="F371">
            <v>284.60000000000002</v>
          </cell>
        </row>
        <row r="372">
          <cell r="A372">
            <v>5486.6</v>
          </cell>
          <cell r="B372">
            <v>4636.8</v>
          </cell>
          <cell r="C372">
            <v>285.2</v>
          </cell>
          <cell r="D372"/>
          <cell r="E372"/>
          <cell r="F372">
            <v>285.2</v>
          </cell>
        </row>
        <row r="373">
          <cell r="A373">
            <v>5515.1</v>
          </cell>
          <cell r="B373">
            <v>4636.8999999999996</v>
          </cell>
          <cell r="C373">
            <v>285.8</v>
          </cell>
          <cell r="D373"/>
          <cell r="E373"/>
          <cell r="F373">
            <v>285.8</v>
          </cell>
        </row>
        <row r="374">
          <cell r="A374">
            <v>5543.7</v>
          </cell>
          <cell r="B374">
            <v>4637</v>
          </cell>
          <cell r="C374">
            <v>286.3</v>
          </cell>
          <cell r="D374"/>
          <cell r="E374"/>
          <cell r="F374">
            <v>286.3</v>
          </cell>
        </row>
        <row r="375">
          <cell r="A375">
            <v>5572.4</v>
          </cell>
          <cell r="B375">
            <v>4637.1000000000004</v>
          </cell>
          <cell r="C375">
            <v>287.3</v>
          </cell>
          <cell r="D375"/>
          <cell r="E375"/>
          <cell r="F375">
            <v>287.3</v>
          </cell>
        </row>
        <row r="376">
          <cell r="A376">
            <v>5601.2</v>
          </cell>
          <cell r="B376">
            <v>4637.2</v>
          </cell>
          <cell r="C376">
            <v>288.2</v>
          </cell>
          <cell r="D376"/>
          <cell r="E376"/>
          <cell r="F376">
            <v>288.2</v>
          </cell>
        </row>
        <row r="377">
          <cell r="A377">
            <v>5630.1</v>
          </cell>
          <cell r="B377">
            <v>4637.3</v>
          </cell>
          <cell r="C377">
            <v>289.10000000000002</v>
          </cell>
          <cell r="D377"/>
          <cell r="E377"/>
          <cell r="F377">
            <v>289.10000000000002</v>
          </cell>
        </row>
        <row r="378">
          <cell r="A378">
            <v>5659</v>
          </cell>
          <cell r="B378">
            <v>4637.3999999999996</v>
          </cell>
          <cell r="C378">
            <v>290.10000000000002</v>
          </cell>
          <cell r="D378"/>
          <cell r="E378"/>
          <cell r="F378">
            <v>290.10000000000002</v>
          </cell>
        </row>
        <row r="379">
          <cell r="A379">
            <v>5688.1</v>
          </cell>
          <cell r="B379">
            <v>4637.5</v>
          </cell>
          <cell r="C379">
            <v>291</v>
          </cell>
          <cell r="D379"/>
          <cell r="E379"/>
          <cell r="F379">
            <v>291</v>
          </cell>
        </row>
        <row r="380">
          <cell r="A380">
            <v>5717.2</v>
          </cell>
          <cell r="B380">
            <v>4637.6000000000004</v>
          </cell>
          <cell r="C380">
            <v>291.89999999999998</v>
          </cell>
          <cell r="D380"/>
          <cell r="E380"/>
          <cell r="F380">
            <v>291.89999999999998</v>
          </cell>
        </row>
        <row r="381">
          <cell r="A381">
            <v>5746.5</v>
          </cell>
          <cell r="B381">
            <v>4637.7</v>
          </cell>
          <cell r="C381">
            <v>292.89999999999998</v>
          </cell>
          <cell r="D381"/>
          <cell r="E381"/>
          <cell r="F381">
            <v>292.89999999999998</v>
          </cell>
        </row>
        <row r="382">
          <cell r="A382">
            <v>5775.8</v>
          </cell>
          <cell r="B382">
            <v>4637.8</v>
          </cell>
          <cell r="C382">
            <v>293.8</v>
          </cell>
          <cell r="D382"/>
          <cell r="E382"/>
          <cell r="F382">
            <v>293.8</v>
          </cell>
        </row>
        <row r="383">
          <cell r="A383">
            <v>5805.2</v>
          </cell>
          <cell r="B383">
            <v>4637.8999999999996</v>
          </cell>
          <cell r="C383">
            <v>294.8</v>
          </cell>
          <cell r="D383"/>
          <cell r="E383"/>
          <cell r="F383">
            <v>294.8</v>
          </cell>
        </row>
        <row r="384">
          <cell r="A384">
            <v>5834.7</v>
          </cell>
          <cell r="B384">
            <v>4638</v>
          </cell>
          <cell r="C384">
            <v>295.7</v>
          </cell>
          <cell r="D384"/>
          <cell r="E384"/>
          <cell r="F384">
            <v>295.7</v>
          </cell>
        </row>
        <row r="385">
          <cell r="A385">
            <v>5864.3</v>
          </cell>
          <cell r="B385">
            <v>4638.1000000000004</v>
          </cell>
          <cell r="C385">
            <v>296.2</v>
          </cell>
          <cell r="D385"/>
          <cell r="E385"/>
          <cell r="F385">
            <v>296.2</v>
          </cell>
        </row>
        <row r="386">
          <cell r="A386">
            <v>5894</v>
          </cell>
          <cell r="B386">
            <v>4638.2</v>
          </cell>
          <cell r="C386">
            <v>296.7</v>
          </cell>
          <cell r="D386"/>
          <cell r="E386"/>
          <cell r="F386">
            <v>296.7</v>
          </cell>
        </row>
        <row r="387">
          <cell r="A387">
            <v>5923.7</v>
          </cell>
          <cell r="B387">
            <v>4638.3</v>
          </cell>
          <cell r="C387">
            <v>297.2</v>
          </cell>
          <cell r="D387"/>
          <cell r="E387"/>
          <cell r="F387">
            <v>297.2</v>
          </cell>
        </row>
        <row r="388">
          <cell r="A388">
            <v>5953.4</v>
          </cell>
          <cell r="B388">
            <v>4638.3999999999996</v>
          </cell>
          <cell r="C388">
            <v>297.8</v>
          </cell>
          <cell r="D388"/>
          <cell r="E388"/>
          <cell r="F388">
            <v>297.8</v>
          </cell>
        </row>
        <row r="389">
          <cell r="A389">
            <v>5983.2</v>
          </cell>
          <cell r="B389">
            <v>4638.5</v>
          </cell>
          <cell r="C389">
            <v>298.3</v>
          </cell>
          <cell r="D389"/>
          <cell r="E389"/>
          <cell r="F389">
            <v>298.3</v>
          </cell>
        </row>
        <row r="390">
          <cell r="A390">
            <v>6013.1</v>
          </cell>
          <cell r="B390">
            <v>4638.6000000000004</v>
          </cell>
          <cell r="C390">
            <v>298.8</v>
          </cell>
          <cell r="D390"/>
          <cell r="E390"/>
          <cell r="F390">
            <v>298.8</v>
          </cell>
        </row>
        <row r="391">
          <cell r="A391">
            <v>6043</v>
          </cell>
          <cell r="B391">
            <v>4638.7</v>
          </cell>
          <cell r="C391">
            <v>299.3</v>
          </cell>
          <cell r="D391"/>
          <cell r="E391"/>
          <cell r="F391">
            <v>299.3</v>
          </cell>
        </row>
        <row r="392">
          <cell r="A392">
            <v>6073</v>
          </cell>
          <cell r="B392">
            <v>4638.8</v>
          </cell>
          <cell r="C392">
            <v>299.8</v>
          </cell>
          <cell r="D392"/>
          <cell r="E392"/>
          <cell r="F392">
            <v>299.8</v>
          </cell>
        </row>
        <row r="393">
          <cell r="A393">
            <v>6103</v>
          </cell>
          <cell r="B393">
            <v>4638.8999999999996</v>
          </cell>
          <cell r="C393">
            <v>300.39999999999998</v>
          </cell>
          <cell r="D393"/>
          <cell r="E393"/>
          <cell r="F393">
            <v>300.39999999999998</v>
          </cell>
        </row>
        <row r="394">
          <cell r="A394">
            <v>6133</v>
          </cell>
          <cell r="B394">
            <v>4639</v>
          </cell>
          <cell r="C394">
            <v>300.89999999999998</v>
          </cell>
          <cell r="D394"/>
          <cell r="E394"/>
          <cell r="F394">
            <v>300.89999999999998</v>
          </cell>
        </row>
        <row r="395">
          <cell r="A395">
            <v>6163.2</v>
          </cell>
          <cell r="B395">
            <v>4639.1000000000004</v>
          </cell>
          <cell r="C395">
            <v>301.7</v>
          </cell>
          <cell r="D395"/>
          <cell r="E395"/>
          <cell r="F395">
            <v>301.7</v>
          </cell>
        </row>
        <row r="396">
          <cell r="A396">
            <v>6193.4</v>
          </cell>
          <cell r="B396">
            <v>4639.2</v>
          </cell>
          <cell r="C396">
            <v>302.39999999999998</v>
          </cell>
          <cell r="D396"/>
          <cell r="E396"/>
          <cell r="F396">
            <v>302.39999999999998</v>
          </cell>
        </row>
        <row r="397">
          <cell r="A397">
            <v>6223.6</v>
          </cell>
          <cell r="B397">
            <v>4639.3</v>
          </cell>
          <cell r="C397">
            <v>303.2</v>
          </cell>
          <cell r="D397"/>
          <cell r="E397"/>
          <cell r="F397">
            <v>303.2</v>
          </cell>
        </row>
        <row r="398">
          <cell r="A398">
            <v>6254</v>
          </cell>
          <cell r="B398">
            <v>4639.3999999999996</v>
          </cell>
          <cell r="C398">
            <v>304</v>
          </cell>
          <cell r="D398"/>
          <cell r="E398"/>
          <cell r="F398">
            <v>304</v>
          </cell>
        </row>
        <row r="399">
          <cell r="A399">
            <v>6284.4</v>
          </cell>
          <cell r="B399">
            <v>4639.5</v>
          </cell>
          <cell r="C399">
            <v>304.7</v>
          </cell>
          <cell r="D399"/>
          <cell r="E399"/>
          <cell r="F399">
            <v>304.7</v>
          </cell>
        </row>
        <row r="400">
          <cell r="A400">
            <v>6315</v>
          </cell>
          <cell r="B400">
            <v>4639.6000000000004</v>
          </cell>
          <cell r="C400">
            <v>305.5</v>
          </cell>
          <cell r="D400"/>
          <cell r="E400"/>
          <cell r="F400">
            <v>305.5</v>
          </cell>
        </row>
        <row r="401">
          <cell r="A401">
            <v>6345.5</v>
          </cell>
          <cell r="B401">
            <v>4639.7</v>
          </cell>
          <cell r="C401">
            <v>306.3</v>
          </cell>
          <cell r="D401"/>
          <cell r="E401"/>
          <cell r="F401">
            <v>306.3</v>
          </cell>
        </row>
        <row r="402">
          <cell r="A402">
            <v>6376.2</v>
          </cell>
          <cell r="B402">
            <v>4639.8</v>
          </cell>
          <cell r="C402">
            <v>307.10000000000002</v>
          </cell>
          <cell r="D402"/>
          <cell r="E402"/>
          <cell r="F402">
            <v>307.10000000000002</v>
          </cell>
        </row>
        <row r="403">
          <cell r="A403">
            <v>6407</v>
          </cell>
          <cell r="B403">
            <v>4639.8999999999996</v>
          </cell>
          <cell r="C403">
            <v>307.8</v>
          </cell>
          <cell r="D403"/>
          <cell r="E403"/>
          <cell r="F403">
            <v>307.8</v>
          </cell>
        </row>
        <row r="404">
          <cell r="A404">
            <v>6437.8</v>
          </cell>
          <cell r="B404">
            <v>4640</v>
          </cell>
          <cell r="C404">
            <v>308.60000000000002</v>
          </cell>
          <cell r="D404"/>
          <cell r="E404"/>
          <cell r="F404">
            <v>308.60000000000002</v>
          </cell>
        </row>
        <row r="405">
          <cell r="A405">
            <v>6468.7</v>
          </cell>
          <cell r="B405">
            <v>4640.1000000000004</v>
          </cell>
          <cell r="C405">
            <v>309</v>
          </cell>
          <cell r="D405"/>
          <cell r="E405"/>
          <cell r="F405">
            <v>309</v>
          </cell>
        </row>
        <row r="406">
          <cell r="A406">
            <v>6499.6</v>
          </cell>
          <cell r="B406">
            <v>4640.2</v>
          </cell>
          <cell r="C406">
            <v>309.3</v>
          </cell>
          <cell r="D406"/>
          <cell r="E406"/>
          <cell r="F406">
            <v>309.3</v>
          </cell>
        </row>
        <row r="407">
          <cell r="A407">
            <v>6530.5</v>
          </cell>
          <cell r="B407">
            <v>4640.3</v>
          </cell>
          <cell r="C407">
            <v>309.7</v>
          </cell>
          <cell r="D407"/>
          <cell r="E407"/>
          <cell r="F407">
            <v>309.7</v>
          </cell>
        </row>
        <row r="408">
          <cell r="A408">
            <v>6561.5</v>
          </cell>
          <cell r="B408">
            <v>4640.3999999999996</v>
          </cell>
          <cell r="C408">
            <v>310</v>
          </cell>
          <cell r="D408"/>
          <cell r="E408"/>
          <cell r="F408">
            <v>310</v>
          </cell>
        </row>
        <row r="409">
          <cell r="A409">
            <v>6592.5</v>
          </cell>
          <cell r="B409">
            <v>4640.5</v>
          </cell>
          <cell r="C409">
            <v>310.39999999999998</v>
          </cell>
          <cell r="D409"/>
          <cell r="E409"/>
          <cell r="F409">
            <v>310.39999999999998</v>
          </cell>
        </row>
        <row r="410">
          <cell r="A410">
            <v>6623.6</v>
          </cell>
          <cell r="B410">
            <v>4640.6000000000004</v>
          </cell>
          <cell r="C410">
            <v>310.8</v>
          </cell>
          <cell r="D410"/>
          <cell r="E410"/>
          <cell r="F410">
            <v>310.8</v>
          </cell>
        </row>
        <row r="411">
          <cell r="A411">
            <v>6654.7</v>
          </cell>
          <cell r="B411">
            <v>4640.7</v>
          </cell>
          <cell r="C411">
            <v>311.10000000000002</v>
          </cell>
          <cell r="D411"/>
          <cell r="E411"/>
          <cell r="F411">
            <v>311.10000000000002</v>
          </cell>
        </row>
        <row r="412">
          <cell r="A412">
            <v>6685.8</v>
          </cell>
          <cell r="B412">
            <v>4640.8</v>
          </cell>
          <cell r="C412">
            <v>311.5</v>
          </cell>
          <cell r="D412"/>
          <cell r="E412"/>
          <cell r="F412">
            <v>311.5</v>
          </cell>
        </row>
        <row r="413">
          <cell r="A413">
            <v>6717</v>
          </cell>
          <cell r="B413">
            <v>4640.8999999999996</v>
          </cell>
          <cell r="C413">
            <v>311.8</v>
          </cell>
          <cell r="D413"/>
          <cell r="E413"/>
          <cell r="F413">
            <v>311.8</v>
          </cell>
        </row>
        <row r="414">
          <cell r="A414">
            <v>6748.2</v>
          </cell>
          <cell r="B414">
            <v>4641</v>
          </cell>
          <cell r="C414">
            <v>312.2</v>
          </cell>
          <cell r="D414"/>
          <cell r="E414"/>
          <cell r="F414">
            <v>312.2</v>
          </cell>
        </row>
        <row r="415">
          <cell r="A415">
            <v>6779.4</v>
          </cell>
          <cell r="B415">
            <v>4641.1000000000004</v>
          </cell>
          <cell r="C415">
            <v>312.60000000000002</v>
          </cell>
          <cell r="D415"/>
          <cell r="E415"/>
          <cell r="F415">
            <v>312.60000000000002</v>
          </cell>
        </row>
        <row r="416">
          <cell r="A416">
            <v>6810.7</v>
          </cell>
          <cell r="B416">
            <v>4641.2</v>
          </cell>
          <cell r="C416">
            <v>313</v>
          </cell>
          <cell r="D416"/>
          <cell r="E416"/>
          <cell r="F416">
            <v>313</v>
          </cell>
        </row>
        <row r="417">
          <cell r="A417">
            <v>6842</v>
          </cell>
          <cell r="B417">
            <v>4641.3</v>
          </cell>
          <cell r="C417">
            <v>313.39999999999998</v>
          </cell>
          <cell r="D417"/>
          <cell r="E417"/>
          <cell r="F417">
            <v>313.39999999999998</v>
          </cell>
        </row>
        <row r="418">
          <cell r="A418">
            <v>6873.4</v>
          </cell>
          <cell r="B418">
            <v>4641.3999999999996</v>
          </cell>
          <cell r="C418">
            <v>313.89999999999998</v>
          </cell>
          <cell r="D418"/>
          <cell r="E418"/>
          <cell r="F418">
            <v>313.89999999999998</v>
          </cell>
        </row>
        <row r="419">
          <cell r="A419">
            <v>6904.8</v>
          </cell>
          <cell r="B419">
            <v>4641.5</v>
          </cell>
          <cell r="C419">
            <v>314.3</v>
          </cell>
          <cell r="D419"/>
          <cell r="E419"/>
          <cell r="F419">
            <v>314.3</v>
          </cell>
        </row>
        <row r="420">
          <cell r="A420">
            <v>6936.2</v>
          </cell>
          <cell r="B420">
            <v>4641.6000000000004</v>
          </cell>
          <cell r="C420">
            <v>314.7</v>
          </cell>
          <cell r="D420"/>
          <cell r="E420"/>
          <cell r="F420">
            <v>314.7</v>
          </cell>
        </row>
        <row r="421">
          <cell r="A421">
            <v>6967.7</v>
          </cell>
          <cell r="B421">
            <v>4641.7</v>
          </cell>
          <cell r="C421">
            <v>315.10000000000002</v>
          </cell>
          <cell r="D421"/>
          <cell r="E421"/>
          <cell r="F421">
            <v>315.10000000000002</v>
          </cell>
        </row>
        <row r="422">
          <cell r="A422">
            <v>6999.3</v>
          </cell>
          <cell r="B422">
            <v>4641.8</v>
          </cell>
          <cell r="C422">
            <v>315.5</v>
          </cell>
          <cell r="D422"/>
          <cell r="E422"/>
          <cell r="F422">
            <v>315.5</v>
          </cell>
        </row>
        <row r="423">
          <cell r="A423">
            <v>7030.8</v>
          </cell>
          <cell r="B423">
            <v>4641.8999999999996</v>
          </cell>
          <cell r="C423">
            <v>315.89999999999998</v>
          </cell>
          <cell r="D423"/>
          <cell r="E423"/>
          <cell r="F423">
            <v>315.89999999999998</v>
          </cell>
        </row>
        <row r="424">
          <cell r="A424">
            <v>7062.4</v>
          </cell>
          <cell r="B424">
            <v>4642</v>
          </cell>
          <cell r="C424">
            <v>316.3</v>
          </cell>
          <cell r="D424"/>
          <cell r="E424"/>
          <cell r="F424">
            <v>316.3</v>
          </cell>
        </row>
        <row r="425">
          <cell r="A425">
            <v>7094.1</v>
          </cell>
          <cell r="B425">
            <v>4642.1000000000004</v>
          </cell>
          <cell r="C425">
            <v>316.5</v>
          </cell>
          <cell r="D425"/>
          <cell r="E425"/>
          <cell r="F425">
            <v>316.5</v>
          </cell>
        </row>
        <row r="426">
          <cell r="A426">
            <v>7125.7</v>
          </cell>
          <cell r="B426">
            <v>4642.2</v>
          </cell>
          <cell r="C426">
            <v>316.7</v>
          </cell>
          <cell r="D426"/>
          <cell r="E426"/>
          <cell r="F426">
            <v>316.7</v>
          </cell>
        </row>
        <row r="427">
          <cell r="A427">
            <v>7157.4</v>
          </cell>
          <cell r="B427">
            <v>4642.3</v>
          </cell>
          <cell r="C427">
            <v>316.89999999999998</v>
          </cell>
          <cell r="D427"/>
          <cell r="E427"/>
          <cell r="F427">
            <v>316.89999999999998</v>
          </cell>
        </row>
        <row r="428">
          <cell r="A428">
            <v>7189.1</v>
          </cell>
          <cell r="B428">
            <v>4642.3999999999996</v>
          </cell>
          <cell r="C428">
            <v>317.10000000000002</v>
          </cell>
          <cell r="D428"/>
          <cell r="E428"/>
          <cell r="F428">
            <v>317.10000000000002</v>
          </cell>
        </row>
        <row r="429">
          <cell r="A429">
            <v>7220.8</v>
          </cell>
          <cell r="B429">
            <v>4642.5</v>
          </cell>
          <cell r="C429">
            <v>317.3</v>
          </cell>
          <cell r="D429"/>
          <cell r="E429"/>
          <cell r="F429">
            <v>317.3</v>
          </cell>
        </row>
        <row r="430">
          <cell r="A430">
            <v>7252.6</v>
          </cell>
          <cell r="B430">
            <v>4642.6000000000004</v>
          </cell>
          <cell r="C430">
            <v>317.39999999999998</v>
          </cell>
          <cell r="D430"/>
          <cell r="E430"/>
          <cell r="F430">
            <v>317.39999999999998</v>
          </cell>
        </row>
        <row r="431">
          <cell r="A431">
            <v>7284.3</v>
          </cell>
          <cell r="B431">
            <v>4642.7</v>
          </cell>
          <cell r="C431">
            <v>317.60000000000002</v>
          </cell>
          <cell r="D431"/>
          <cell r="E431"/>
          <cell r="F431">
            <v>317.60000000000002</v>
          </cell>
        </row>
        <row r="432">
          <cell r="A432">
            <v>7316.1</v>
          </cell>
          <cell r="B432">
            <v>4642.8</v>
          </cell>
          <cell r="C432">
            <v>317.8</v>
          </cell>
          <cell r="D432"/>
          <cell r="E432"/>
          <cell r="F432">
            <v>317.8</v>
          </cell>
        </row>
        <row r="433">
          <cell r="A433">
            <v>7347.9</v>
          </cell>
          <cell r="B433">
            <v>4642.8999999999996</v>
          </cell>
          <cell r="C433">
            <v>318</v>
          </cell>
          <cell r="D433"/>
          <cell r="E433"/>
          <cell r="F433">
            <v>318</v>
          </cell>
        </row>
        <row r="434">
          <cell r="A434">
            <v>7379.7</v>
          </cell>
          <cell r="B434">
            <v>4643</v>
          </cell>
          <cell r="C434">
            <v>318.2</v>
          </cell>
          <cell r="D434"/>
          <cell r="E434"/>
          <cell r="F434">
            <v>318.2</v>
          </cell>
        </row>
        <row r="435">
          <cell r="A435">
            <v>7411.5</v>
          </cell>
          <cell r="B435">
            <v>4643.1000000000004</v>
          </cell>
          <cell r="C435">
            <v>318.39999999999998</v>
          </cell>
          <cell r="D435"/>
          <cell r="E435"/>
          <cell r="F435">
            <v>318.39999999999998</v>
          </cell>
        </row>
        <row r="436">
          <cell r="A436">
            <v>7443.4</v>
          </cell>
          <cell r="B436">
            <v>4643.2</v>
          </cell>
          <cell r="C436">
            <v>318.60000000000002</v>
          </cell>
          <cell r="D436"/>
          <cell r="E436"/>
          <cell r="F436">
            <v>318.60000000000002</v>
          </cell>
        </row>
        <row r="437">
          <cell r="A437">
            <v>7475.2</v>
          </cell>
          <cell r="B437">
            <v>4643.3</v>
          </cell>
          <cell r="C437">
            <v>318.8</v>
          </cell>
          <cell r="D437"/>
          <cell r="E437"/>
          <cell r="F437">
            <v>318.8</v>
          </cell>
        </row>
        <row r="438">
          <cell r="A438">
            <v>7507.1</v>
          </cell>
          <cell r="B438">
            <v>4643.3999999999996</v>
          </cell>
          <cell r="C438">
            <v>319</v>
          </cell>
          <cell r="D438"/>
          <cell r="E438"/>
          <cell r="F438">
            <v>319</v>
          </cell>
        </row>
        <row r="439">
          <cell r="A439">
            <v>7539.1</v>
          </cell>
          <cell r="B439">
            <v>4643.5</v>
          </cell>
          <cell r="C439">
            <v>319.3</v>
          </cell>
          <cell r="D439"/>
          <cell r="E439"/>
          <cell r="F439">
            <v>319.3</v>
          </cell>
        </row>
        <row r="440">
          <cell r="A440">
            <v>7571</v>
          </cell>
          <cell r="B440">
            <v>4643.6000000000004</v>
          </cell>
          <cell r="C440">
            <v>319.5</v>
          </cell>
          <cell r="D440"/>
          <cell r="E440"/>
          <cell r="F440">
            <v>319.5</v>
          </cell>
        </row>
        <row r="441">
          <cell r="A441">
            <v>7603</v>
          </cell>
          <cell r="B441">
            <v>4643.7</v>
          </cell>
          <cell r="C441">
            <v>319.7</v>
          </cell>
          <cell r="D441"/>
          <cell r="E441"/>
          <cell r="F441">
            <v>319.7</v>
          </cell>
        </row>
        <row r="442">
          <cell r="A442">
            <v>7634.9</v>
          </cell>
          <cell r="B442">
            <v>4643.8</v>
          </cell>
          <cell r="C442">
            <v>319.89999999999998</v>
          </cell>
          <cell r="D442"/>
          <cell r="E442"/>
          <cell r="F442">
            <v>319.89999999999998</v>
          </cell>
        </row>
        <row r="443">
          <cell r="A443">
            <v>7666.9</v>
          </cell>
          <cell r="B443">
            <v>4643.8999999999996</v>
          </cell>
          <cell r="C443">
            <v>320.10000000000002</v>
          </cell>
          <cell r="D443"/>
          <cell r="E443"/>
          <cell r="F443">
            <v>320.10000000000002</v>
          </cell>
        </row>
        <row r="444">
          <cell r="A444">
            <v>7699</v>
          </cell>
          <cell r="B444">
            <v>4644</v>
          </cell>
          <cell r="C444">
            <v>320.39999999999998</v>
          </cell>
          <cell r="D444"/>
          <cell r="E444"/>
          <cell r="F444">
            <v>320.39999999999998</v>
          </cell>
        </row>
        <row r="445">
          <cell r="A445">
            <v>7731</v>
          </cell>
          <cell r="B445">
            <v>4644.1000000000004</v>
          </cell>
          <cell r="C445">
            <v>320.5</v>
          </cell>
          <cell r="D445"/>
          <cell r="E445"/>
          <cell r="F445">
            <v>320.5</v>
          </cell>
        </row>
        <row r="446">
          <cell r="A446">
            <v>7763.1</v>
          </cell>
          <cell r="B446">
            <v>4644.2</v>
          </cell>
          <cell r="C446">
            <v>320.7</v>
          </cell>
          <cell r="D446"/>
          <cell r="E446"/>
          <cell r="F446">
            <v>320.7</v>
          </cell>
        </row>
        <row r="447">
          <cell r="A447">
            <v>7795.1</v>
          </cell>
          <cell r="B447">
            <v>4644.3</v>
          </cell>
          <cell r="C447">
            <v>320.8</v>
          </cell>
          <cell r="D447"/>
          <cell r="E447"/>
          <cell r="F447">
            <v>320.8</v>
          </cell>
        </row>
        <row r="448">
          <cell r="A448">
            <v>7827.2</v>
          </cell>
          <cell r="B448">
            <v>4644.3999999999996</v>
          </cell>
          <cell r="C448">
            <v>321</v>
          </cell>
          <cell r="D448"/>
          <cell r="E448"/>
          <cell r="F448">
            <v>321</v>
          </cell>
        </row>
        <row r="449">
          <cell r="A449">
            <v>7859.3</v>
          </cell>
          <cell r="B449">
            <v>4644.5</v>
          </cell>
          <cell r="C449">
            <v>321.10000000000002</v>
          </cell>
          <cell r="D449"/>
          <cell r="E449"/>
          <cell r="F449">
            <v>321.10000000000002</v>
          </cell>
        </row>
        <row r="450">
          <cell r="A450">
            <v>7891.5</v>
          </cell>
          <cell r="B450">
            <v>4644.6000000000004</v>
          </cell>
          <cell r="C450">
            <v>321.3</v>
          </cell>
          <cell r="D450"/>
          <cell r="E450"/>
          <cell r="F450">
            <v>321.3</v>
          </cell>
        </row>
        <row r="451">
          <cell r="A451">
            <v>7923.6</v>
          </cell>
          <cell r="B451">
            <v>4644.7</v>
          </cell>
          <cell r="C451">
            <v>321.5</v>
          </cell>
          <cell r="D451"/>
          <cell r="E451"/>
          <cell r="F451">
            <v>321.5</v>
          </cell>
        </row>
        <row r="452">
          <cell r="A452">
            <v>7955.8</v>
          </cell>
          <cell r="B452">
            <v>4644.8</v>
          </cell>
          <cell r="C452">
            <v>321.60000000000002</v>
          </cell>
          <cell r="D452"/>
          <cell r="E452"/>
          <cell r="F452">
            <v>321.60000000000002</v>
          </cell>
        </row>
        <row r="453">
          <cell r="A453">
            <v>7987.9</v>
          </cell>
          <cell r="B453">
            <v>4644.8999999999996</v>
          </cell>
          <cell r="C453">
            <v>321.8</v>
          </cell>
          <cell r="D453"/>
          <cell r="E453"/>
          <cell r="F453">
            <v>321.8</v>
          </cell>
        </row>
        <row r="454">
          <cell r="A454">
            <v>8020.1</v>
          </cell>
          <cell r="B454">
            <v>4645</v>
          </cell>
          <cell r="C454">
            <v>321.89999999999998</v>
          </cell>
          <cell r="D454"/>
          <cell r="E454"/>
          <cell r="F454">
            <v>321.89999999999998</v>
          </cell>
        </row>
        <row r="455">
          <cell r="A455">
            <v>8052.3</v>
          </cell>
          <cell r="B455">
            <v>4645.1000000000004</v>
          </cell>
          <cell r="C455">
            <v>322.10000000000002</v>
          </cell>
          <cell r="D455"/>
          <cell r="E455"/>
          <cell r="F455">
            <v>322.10000000000002</v>
          </cell>
        </row>
        <row r="456">
          <cell r="A456">
            <v>8084.5</v>
          </cell>
          <cell r="B456">
            <v>4645.2</v>
          </cell>
          <cell r="C456">
            <v>322.2</v>
          </cell>
          <cell r="D456"/>
          <cell r="E456"/>
          <cell r="F456">
            <v>322.2</v>
          </cell>
        </row>
        <row r="457">
          <cell r="A457">
            <v>8116.8</v>
          </cell>
          <cell r="B457">
            <v>4645.3</v>
          </cell>
          <cell r="C457">
            <v>322.39999999999998</v>
          </cell>
          <cell r="D457"/>
          <cell r="E457"/>
          <cell r="F457">
            <v>322.39999999999998</v>
          </cell>
        </row>
        <row r="458">
          <cell r="A458">
            <v>8149</v>
          </cell>
          <cell r="B458">
            <v>4645.3999999999996</v>
          </cell>
          <cell r="C458">
            <v>322.60000000000002</v>
          </cell>
          <cell r="D458"/>
          <cell r="E458"/>
          <cell r="F458">
            <v>322.60000000000002</v>
          </cell>
        </row>
        <row r="459">
          <cell r="A459">
            <v>8181.3</v>
          </cell>
          <cell r="B459">
            <v>4645.5</v>
          </cell>
          <cell r="C459">
            <v>322.7</v>
          </cell>
          <cell r="D459"/>
          <cell r="E459"/>
          <cell r="F459">
            <v>322.7</v>
          </cell>
        </row>
        <row r="460">
          <cell r="A460">
            <v>8213.5</v>
          </cell>
          <cell r="B460">
            <v>4645.6000000000004</v>
          </cell>
          <cell r="C460">
            <v>322.89999999999998</v>
          </cell>
          <cell r="D460"/>
          <cell r="E460"/>
          <cell r="F460">
            <v>322.89999999999998</v>
          </cell>
        </row>
        <row r="461">
          <cell r="A461">
            <v>8245.7999999999993</v>
          </cell>
          <cell r="B461">
            <v>4645.7</v>
          </cell>
          <cell r="C461">
            <v>323</v>
          </cell>
          <cell r="D461"/>
          <cell r="E461"/>
          <cell r="F461">
            <v>323</v>
          </cell>
        </row>
        <row r="462">
          <cell r="A462">
            <v>8278.2000000000007</v>
          </cell>
          <cell r="B462">
            <v>4645.8</v>
          </cell>
          <cell r="C462">
            <v>323.2</v>
          </cell>
          <cell r="D462"/>
          <cell r="E462"/>
          <cell r="F462">
            <v>323.2</v>
          </cell>
        </row>
        <row r="463">
          <cell r="A463">
            <v>8310.5</v>
          </cell>
          <cell r="B463">
            <v>4645.8999999999996</v>
          </cell>
          <cell r="C463">
            <v>323.3</v>
          </cell>
          <cell r="D463"/>
          <cell r="E463"/>
          <cell r="F463">
            <v>323.3</v>
          </cell>
        </row>
        <row r="464">
          <cell r="A464">
            <v>8342.7999999999993</v>
          </cell>
          <cell r="B464">
            <v>4646</v>
          </cell>
          <cell r="C464">
            <v>323.5</v>
          </cell>
          <cell r="D464"/>
          <cell r="E464"/>
          <cell r="F464">
            <v>323.5</v>
          </cell>
        </row>
        <row r="465">
          <cell r="A465">
            <v>8375.2000000000007</v>
          </cell>
          <cell r="B465">
            <v>4646.1000000000004</v>
          </cell>
          <cell r="C465">
            <v>323.7</v>
          </cell>
          <cell r="D465"/>
          <cell r="E465"/>
          <cell r="F465">
            <v>323.7</v>
          </cell>
        </row>
        <row r="466">
          <cell r="A466">
            <v>8407.5</v>
          </cell>
          <cell r="B466">
            <v>4646.2</v>
          </cell>
          <cell r="C466">
            <v>323.8</v>
          </cell>
          <cell r="D466"/>
          <cell r="E466"/>
          <cell r="F466">
            <v>323.8</v>
          </cell>
        </row>
        <row r="467">
          <cell r="A467">
            <v>8439.9</v>
          </cell>
          <cell r="B467">
            <v>4646.3</v>
          </cell>
          <cell r="C467">
            <v>324</v>
          </cell>
          <cell r="D467"/>
          <cell r="E467"/>
          <cell r="F467">
            <v>324</v>
          </cell>
        </row>
        <row r="468">
          <cell r="A468">
            <v>8472.2999999999993</v>
          </cell>
          <cell r="B468">
            <v>4646.3999999999996</v>
          </cell>
          <cell r="C468">
            <v>324.10000000000002</v>
          </cell>
          <cell r="D468"/>
          <cell r="E468"/>
          <cell r="F468">
            <v>324.10000000000002</v>
          </cell>
        </row>
        <row r="469">
          <cell r="A469">
            <v>8504.7999999999993</v>
          </cell>
          <cell r="B469">
            <v>4646.5</v>
          </cell>
          <cell r="C469">
            <v>324.3</v>
          </cell>
          <cell r="D469"/>
          <cell r="E469"/>
          <cell r="F469">
            <v>324.3</v>
          </cell>
        </row>
        <row r="470">
          <cell r="A470">
            <v>8537.2000000000007</v>
          </cell>
          <cell r="B470">
            <v>4646.6000000000004</v>
          </cell>
          <cell r="C470">
            <v>324.39999999999998</v>
          </cell>
          <cell r="D470"/>
          <cell r="E470"/>
          <cell r="F470">
            <v>324.39999999999998</v>
          </cell>
        </row>
        <row r="471">
          <cell r="A471">
            <v>8569.7000000000007</v>
          </cell>
          <cell r="B471">
            <v>4646.7</v>
          </cell>
          <cell r="C471">
            <v>324.60000000000002</v>
          </cell>
          <cell r="D471"/>
          <cell r="E471"/>
          <cell r="F471">
            <v>324.60000000000002</v>
          </cell>
        </row>
        <row r="472">
          <cell r="A472">
            <v>8602.1</v>
          </cell>
          <cell r="B472">
            <v>4646.8</v>
          </cell>
          <cell r="C472">
            <v>324.8</v>
          </cell>
          <cell r="D472"/>
          <cell r="E472"/>
          <cell r="F472">
            <v>324.8</v>
          </cell>
        </row>
        <row r="473">
          <cell r="A473">
            <v>8634.6</v>
          </cell>
          <cell r="B473">
            <v>4646.8999999999996</v>
          </cell>
          <cell r="C473">
            <v>324.89999999999998</v>
          </cell>
          <cell r="D473"/>
          <cell r="E473"/>
          <cell r="F473">
            <v>324.89999999999998</v>
          </cell>
        </row>
        <row r="474">
          <cell r="A474">
            <v>8667.1</v>
          </cell>
          <cell r="B474">
            <v>4647</v>
          </cell>
          <cell r="C474">
            <v>325.10000000000002</v>
          </cell>
          <cell r="D474"/>
          <cell r="E474"/>
          <cell r="F474">
            <v>325.10000000000002</v>
          </cell>
        </row>
        <row r="475">
          <cell r="A475">
            <v>8699.6</v>
          </cell>
          <cell r="B475">
            <v>4647.1000000000004</v>
          </cell>
          <cell r="C475">
            <v>325.2</v>
          </cell>
          <cell r="D475"/>
          <cell r="E475"/>
          <cell r="F475">
            <v>325.2</v>
          </cell>
        </row>
        <row r="476">
          <cell r="A476">
            <v>8732.2000000000007</v>
          </cell>
          <cell r="B476">
            <v>4647.2</v>
          </cell>
          <cell r="C476">
            <v>325.39999999999998</v>
          </cell>
          <cell r="D476"/>
          <cell r="E476"/>
          <cell r="F476">
            <v>325.39999999999998</v>
          </cell>
        </row>
        <row r="477">
          <cell r="A477">
            <v>8764.7000000000007</v>
          </cell>
          <cell r="B477">
            <v>4647.3</v>
          </cell>
          <cell r="C477">
            <v>325.60000000000002</v>
          </cell>
          <cell r="D477"/>
          <cell r="E477"/>
          <cell r="F477">
            <v>325.60000000000002</v>
          </cell>
        </row>
        <row r="478">
          <cell r="A478">
            <v>8797.2999999999993</v>
          </cell>
          <cell r="B478">
            <v>4647.3999999999996</v>
          </cell>
          <cell r="C478">
            <v>325.7</v>
          </cell>
          <cell r="D478"/>
          <cell r="E478"/>
          <cell r="F478">
            <v>325.7</v>
          </cell>
        </row>
        <row r="479">
          <cell r="A479">
            <v>8829.9</v>
          </cell>
          <cell r="B479">
            <v>4647.5</v>
          </cell>
          <cell r="C479">
            <v>325.89999999999998</v>
          </cell>
          <cell r="D479"/>
          <cell r="E479"/>
          <cell r="F479">
            <v>325.89999999999998</v>
          </cell>
        </row>
        <row r="480">
          <cell r="A480">
            <v>8862.4</v>
          </cell>
          <cell r="B480">
            <v>4647.6000000000004</v>
          </cell>
          <cell r="C480">
            <v>326.10000000000002</v>
          </cell>
          <cell r="D480"/>
          <cell r="E480"/>
          <cell r="F480">
            <v>326.10000000000002</v>
          </cell>
        </row>
        <row r="481">
          <cell r="A481">
            <v>8895.1</v>
          </cell>
          <cell r="B481">
            <v>4647.7</v>
          </cell>
          <cell r="C481">
            <v>326.2</v>
          </cell>
          <cell r="D481"/>
          <cell r="E481"/>
          <cell r="F481">
            <v>326.2</v>
          </cell>
        </row>
        <row r="482">
          <cell r="A482">
            <v>8927.7000000000007</v>
          </cell>
          <cell r="B482">
            <v>4647.8</v>
          </cell>
          <cell r="C482">
            <v>326.39999999999998</v>
          </cell>
          <cell r="D482"/>
          <cell r="E482"/>
          <cell r="F482">
            <v>326.39999999999998</v>
          </cell>
        </row>
        <row r="483">
          <cell r="A483">
            <v>8960.2999999999993</v>
          </cell>
          <cell r="B483">
            <v>4647.8999999999996</v>
          </cell>
          <cell r="C483">
            <v>326.5</v>
          </cell>
          <cell r="D483"/>
          <cell r="E483"/>
          <cell r="F483">
            <v>326.5</v>
          </cell>
        </row>
        <row r="484">
          <cell r="A484">
            <v>8993</v>
          </cell>
          <cell r="B484">
            <v>4648</v>
          </cell>
          <cell r="C484">
            <v>326.7</v>
          </cell>
          <cell r="D484"/>
          <cell r="E484"/>
          <cell r="F484">
            <v>326.7</v>
          </cell>
        </row>
        <row r="485">
          <cell r="A485">
            <v>9025.7000000000007</v>
          </cell>
          <cell r="B485">
            <v>4648.1000000000004</v>
          </cell>
          <cell r="C485">
            <v>326.89999999999998</v>
          </cell>
          <cell r="D485"/>
          <cell r="E485"/>
          <cell r="F485">
            <v>326.89999999999998</v>
          </cell>
        </row>
        <row r="486">
          <cell r="A486">
            <v>9058.4</v>
          </cell>
          <cell r="B486">
            <v>4648.2</v>
          </cell>
          <cell r="C486">
            <v>327</v>
          </cell>
          <cell r="D486"/>
          <cell r="E486"/>
          <cell r="F486">
            <v>327</v>
          </cell>
        </row>
        <row r="487">
          <cell r="A487">
            <v>9091.1</v>
          </cell>
          <cell r="B487">
            <v>4648.3</v>
          </cell>
          <cell r="C487">
            <v>327.2</v>
          </cell>
          <cell r="D487"/>
          <cell r="E487"/>
          <cell r="F487">
            <v>327.2</v>
          </cell>
        </row>
        <row r="488">
          <cell r="A488">
            <v>9123.7999999999993</v>
          </cell>
          <cell r="B488">
            <v>4648.3999999999996</v>
          </cell>
          <cell r="C488">
            <v>327.39999999999998</v>
          </cell>
          <cell r="D488"/>
          <cell r="E488"/>
          <cell r="F488">
            <v>327.39999999999998</v>
          </cell>
        </row>
        <row r="489">
          <cell r="A489">
            <v>9156.6</v>
          </cell>
          <cell r="B489">
            <v>4648.5</v>
          </cell>
          <cell r="C489">
            <v>327.5</v>
          </cell>
          <cell r="D489"/>
          <cell r="E489"/>
          <cell r="F489">
            <v>327.5</v>
          </cell>
        </row>
        <row r="490">
          <cell r="A490">
            <v>9189.2999999999993</v>
          </cell>
          <cell r="B490">
            <v>4648.6000000000004</v>
          </cell>
          <cell r="C490">
            <v>327.7</v>
          </cell>
          <cell r="D490"/>
          <cell r="E490"/>
          <cell r="F490">
            <v>327.7</v>
          </cell>
        </row>
        <row r="491">
          <cell r="A491">
            <v>9222.1</v>
          </cell>
          <cell r="B491">
            <v>4648.7</v>
          </cell>
          <cell r="C491">
            <v>327.8</v>
          </cell>
          <cell r="D491"/>
          <cell r="E491"/>
          <cell r="F491">
            <v>327.8</v>
          </cell>
        </row>
        <row r="492">
          <cell r="A492">
            <v>9254.9</v>
          </cell>
          <cell r="B492">
            <v>4648.8</v>
          </cell>
          <cell r="C492">
            <v>328</v>
          </cell>
          <cell r="D492"/>
          <cell r="E492"/>
          <cell r="F492">
            <v>328</v>
          </cell>
        </row>
        <row r="493">
          <cell r="A493">
            <v>9287.7000000000007</v>
          </cell>
          <cell r="B493">
            <v>4648.8999999999996</v>
          </cell>
          <cell r="C493">
            <v>328.2</v>
          </cell>
          <cell r="D493"/>
          <cell r="E493"/>
          <cell r="F493">
            <v>328.2</v>
          </cell>
        </row>
        <row r="494">
          <cell r="A494">
            <v>9320.5</v>
          </cell>
          <cell r="B494">
            <v>4649</v>
          </cell>
          <cell r="C494">
            <v>328.3</v>
          </cell>
          <cell r="D494"/>
          <cell r="E494"/>
          <cell r="F494">
            <v>328.3</v>
          </cell>
        </row>
        <row r="495">
          <cell r="A495">
            <v>9353.4</v>
          </cell>
          <cell r="B495">
            <v>4649.1000000000004</v>
          </cell>
          <cell r="C495">
            <v>328.5</v>
          </cell>
          <cell r="D495"/>
          <cell r="E495"/>
          <cell r="F495">
            <v>328.5</v>
          </cell>
        </row>
        <row r="496">
          <cell r="A496">
            <v>9386.2000000000007</v>
          </cell>
          <cell r="B496">
            <v>4649.2</v>
          </cell>
          <cell r="C496">
            <v>328.7</v>
          </cell>
          <cell r="D496"/>
          <cell r="E496"/>
          <cell r="F496">
            <v>328.7</v>
          </cell>
        </row>
        <row r="497">
          <cell r="A497">
            <v>9419.1</v>
          </cell>
          <cell r="B497">
            <v>4649.3</v>
          </cell>
          <cell r="C497">
            <v>328.8</v>
          </cell>
          <cell r="D497"/>
          <cell r="E497"/>
          <cell r="F497">
            <v>328.8</v>
          </cell>
        </row>
        <row r="498">
          <cell r="A498">
            <v>9452</v>
          </cell>
          <cell r="B498">
            <v>4649.3999999999996</v>
          </cell>
          <cell r="C498">
            <v>329</v>
          </cell>
          <cell r="D498"/>
          <cell r="E498"/>
          <cell r="F498">
            <v>329</v>
          </cell>
        </row>
        <row r="499">
          <cell r="A499">
            <v>9484.9</v>
          </cell>
          <cell r="B499">
            <v>4649.5</v>
          </cell>
          <cell r="C499">
            <v>329.2</v>
          </cell>
          <cell r="D499"/>
          <cell r="E499"/>
          <cell r="F499">
            <v>329.2</v>
          </cell>
        </row>
        <row r="500">
          <cell r="A500">
            <v>9517.7999999999993</v>
          </cell>
          <cell r="B500">
            <v>4649.6000000000004</v>
          </cell>
          <cell r="C500">
            <v>329.3</v>
          </cell>
          <cell r="D500"/>
          <cell r="E500"/>
          <cell r="F500">
            <v>329.3</v>
          </cell>
        </row>
        <row r="501">
          <cell r="A501">
            <v>9550.7999999999993</v>
          </cell>
          <cell r="B501">
            <v>4649.7</v>
          </cell>
          <cell r="C501">
            <v>329.5</v>
          </cell>
          <cell r="D501"/>
          <cell r="E501"/>
          <cell r="F501">
            <v>329.5</v>
          </cell>
        </row>
        <row r="502">
          <cell r="A502">
            <v>9583.7000000000007</v>
          </cell>
          <cell r="B502">
            <v>4649.8</v>
          </cell>
          <cell r="C502">
            <v>329.6</v>
          </cell>
          <cell r="D502"/>
          <cell r="E502"/>
          <cell r="F502">
            <v>329.6</v>
          </cell>
        </row>
        <row r="503">
          <cell r="A503">
            <v>9616.7000000000007</v>
          </cell>
          <cell r="B503">
            <v>4649.8999999999996</v>
          </cell>
          <cell r="C503">
            <v>329.8</v>
          </cell>
          <cell r="D503"/>
          <cell r="E503"/>
          <cell r="F503">
            <v>329.8</v>
          </cell>
        </row>
        <row r="504">
          <cell r="A504">
            <v>9649.7000000000007</v>
          </cell>
          <cell r="B504">
            <v>4650</v>
          </cell>
          <cell r="C504">
            <v>330</v>
          </cell>
          <cell r="D504"/>
          <cell r="E504"/>
          <cell r="F504">
            <v>330</v>
          </cell>
        </row>
        <row r="505">
          <cell r="A505">
            <v>9682.7000000000007</v>
          </cell>
          <cell r="B505">
            <v>4650.1000000000004</v>
          </cell>
          <cell r="C505">
            <v>330.1</v>
          </cell>
          <cell r="D505"/>
          <cell r="E505"/>
          <cell r="F505">
            <v>330.1</v>
          </cell>
        </row>
        <row r="506">
          <cell r="A506">
            <v>9715.7000000000007</v>
          </cell>
          <cell r="B506">
            <v>4650.2</v>
          </cell>
          <cell r="C506">
            <v>330.3</v>
          </cell>
          <cell r="D506"/>
          <cell r="E506"/>
          <cell r="F506">
            <v>330.3</v>
          </cell>
        </row>
        <row r="507">
          <cell r="A507">
            <v>9748.7000000000007</v>
          </cell>
          <cell r="B507">
            <v>4650.3</v>
          </cell>
          <cell r="C507">
            <v>330.5</v>
          </cell>
          <cell r="D507"/>
          <cell r="E507"/>
          <cell r="F507">
            <v>330.5</v>
          </cell>
        </row>
        <row r="508">
          <cell r="A508">
            <v>9781.7999999999993</v>
          </cell>
          <cell r="B508">
            <v>4650.3999999999996</v>
          </cell>
          <cell r="C508">
            <v>330.6</v>
          </cell>
          <cell r="D508"/>
          <cell r="E508"/>
          <cell r="F508">
            <v>330.6</v>
          </cell>
        </row>
        <row r="509">
          <cell r="A509">
            <v>9814.9</v>
          </cell>
          <cell r="B509">
            <v>4650.5</v>
          </cell>
          <cell r="C509">
            <v>330.8</v>
          </cell>
          <cell r="D509"/>
          <cell r="E509"/>
          <cell r="F509">
            <v>330.8</v>
          </cell>
        </row>
        <row r="510">
          <cell r="A510">
            <v>9848</v>
          </cell>
          <cell r="B510">
            <v>4650.6000000000004</v>
          </cell>
          <cell r="C510">
            <v>331</v>
          </cell>
          <cell r="D510"/>
          <cell r="E510"/>
          <cell r="F510">
            <v>331</v>
          </cell>
        </row>
        <row r="511">
          <cell r="A511">
            <v>9881.1</v>
          </cell>
          <cell r="B511">
            <v>4650.7</v>
          </cell>
          <cell r="C511">
            <v>331.1</v>
          </cell>
          <cell r="D511"/>
          <cell r="E511"/>
          <cell r="F511">
            <v>331.1</v>
          </cell>
        </row>
        <row r="512">
          <cell r="A512">
            <v>9914.2000000000007</v>
          </cell>
          <cell r="B512">
            <v>4650.8</v>
          </cell>
          <cell r="C512">
            <v>331.3</v>
          </cell>
          <cell r="D512"/>
          <cell r="E512"/>
          <cell r="F512">
            <v>331.3</v>
          </cell>
        </row>
        <row r="513">
          <cell r="A513">
            <v>9947.2999999999993</v>
          </cell>
          <cell r="B513">
            <v>4650.8999999999996</v>
          </cell>
          <cell r="C513">
            <v>331.5</v>
          </cell>
          <cell r="D513"/>
          <cell r="E513"/>
          <cell r="F513">
            <v>331.5</v>
          </cell>
        </row>
        <row r="514">
          <cell r="A514">
            <v>9980.5</v>
          </cell>
          <cell r="B514">
            <v>4651</v>
          </cell>
          <cell r="C514">
            <v>331.7</v>
          </cell>
          <cell r="D514"/>
          <cell r="E514"/>
          <cell r="F514">
            <v>331.7</v>
          </cell>
        </row>
        <row r="515">
          <cell r="A515">
            <v>10013.700000000001</v>
          </cell>
          <cell r="B515">
            <v>4651.1000000000004</v>
          </cell>
          <cell r="C515">
            <v>331.8</v>
          </cell>
          <cell r="D515"/>
          <cell r="E515"/>
          <cell r="F515">
            <v>331.8</v>
          </cell>
        </row>
        <row r="516">
          <cell r="A516">
            <v>10046.9</v>
          </cell>
          <cell r="B516">
            <v>4651.2</v>
          </cell>
          <cell r="C516">
            <v>332</v>
          </cell>
          <cell r="D516"/>
          <cell r="E516"/>
          <cell r="F516">
            <v>332</v>
          </cell>
        </row>
        <row r="517">
          <cell r="A517">
            <v>10080.1</v>
          </cell>
          <cell r="B517">
            <v>4651.3</v>
          </cell>
          <cell r="C517">
            <v>332.2</v>
          </cell>
          <cell r="D517"/>
          <cell r="E517"/>
          <cell r="F517">
            <v>332.2</v>
          </cell>
        </row>
        <row r="518">
          <cell r="A518">
            <v>10113.299999999999</v>
          </cell>
          <cell r="B518">
            <v>4651.3999999999996</v>
          </cell>
          <cell r="C518">
            <v>332.3</v>
          </cell>
          <cell r="D518"/>
          <cell r="E518"/>
          <cell r="F518">
            <v>332.3</v>
          </cell>
        </row>
        <row r="519">
          <cell r="A519">
            <v>10146.5</v>
          </cell>
          <cell r="B519">
            <v>4651.5</v>
          </cell>
          <cell r="C519">
            <v>332.5</v>
          </cell>
          <cell r="D519"/>
          <cell r="E519"/>
          <cell r="F519">
            <v>332.5</v>
          </cell>
        </row>
        <row r="520">
          <cell r="A520">
            <v>10179.799999999999</v>
          </cell>
          <cell r="B520">
            <v>4651.6000000000004</v>
          </cell>
          <cell r="C520">
            <v>332.7</v>
          </cell>
          <cell r="D520"/>
          <cell r="E520"/>
          <cell r="F520">
            <v>332.7</v>
          </cell>
        </row>
        <row r="521">
          <cell r="A521">
            <v>10213.1</v>
          </cell>
          <cell r="B521">
            <v>4651.7</v>
          </cell>
          <cell r="C521">
            <v>332.8</v>
          </cell>
          <cell r="D521"/>
          <cell r="E521"/>
          <cell r="F521">
            <v>332.8</v>
          </cell>
        </row>
        <row r="522">
          <cell r="A522">
            <v>10246.4</v>
          </cell>
          <cell r="B522">
            <v>4651.8</v>
          </cell>
          <cell r="C522">
            <v>333</v>
          </cell>
          <cell r="D522"/>
          <cell r="E522"/>
          <cell r="F522">
            <v>333</v>
          </cell>
        </row>
        <row r="523">
          <cell r="A523">
            <v>10279.700000000001</v>
          </cell>
          <cell r="B523">
            <v>4651.8999999999996</v>
          </cell>
          <cell r="C523">
            <v>333.2</v>
          </cell>
          <cell r="D523"/>
          <cell r="E523"/>
          <cell r="F523">
            <v>333.2</v>
          </cell>
        </row>
        <row r="524">
          <cell r="A524">
            <v>10313</v>
          </cell>
          <cell r="B524">
            <v>4652</v>
          </cell>
          <cell r="C524">
            <v>333.4</v>
          </cell>
          <cell r="D524"/>
          <cell r="E524"/>
          <cell r="F524">
            <v>333.4</v>
          </cell>
        </row>
        <row r="525">
          <cell r="A525">
            <v>10346.299999999999</v>
          </cell>
          <cell r="B525">
            <v>4652.1000000000004</v>
          </cell>
          <cell r="C525">
            <v>333.5</v>
          </cell>
          <cell r="D525"/>
          <cell r="E525"/>
          <cell r="F525">
            <v>333.5</v>
          </cell>
        </row>
        <row r="526">
          <cell r="A526">
            <v>10379.700000000001</v>
          </cell>
          <cell r="B526">
            <v>4652.2</v>
          </cell>
          <cell r="C526">
            <v>333.7</v>
          </cell>
          <cell r="D526"/>
          <cell r="E526"/>
          <cell r="F526">
            <v>333.7</v>
          </cell>
        </row>
        <row r="527">
          <cell r="A527">
            <v>10413.1</v>
          </cell>
          <cell r="B527">
            <v>4652.3</v>
          </cell>
          <cell r="C527">
            <v>333.9</v>
          </cell>
          <cell r="D527"/>
          <cell r="E527"/>
          <cell r="F527">
            <v>333.9</v>
          </cell>
        </row>
        <row r="528">
          <cell r="A528">
            <v>10446.5</v>
          </cell>
          <cell r="B528">
            <v>4652.3999999999996</v>
          </cell>
          <cell r="C528">
            <v>334</v>
          </cell>
          <cell r="D528"/>
          <cell r="E528"/>
          <cell r="F528">
            <v>334</v>
          </cell>
        </row>
        <row r="529">
          <cell r="A529">
            <v>10479.9</v>
          </cell>
          <cell r="B529">
            <v>4652.5</v>
          </cell>
          <cell r="C529">
            <v>334.2</v>
          </cell>
          <cell r="D529"/>
          <cell r="E529"/>
          <cell r="F529">
            <v>334.2</v>
          </cell>
        </row>
        <row r="530">
          <cell r="A530">
            <v>10513.3</v>
          </cell>
          <cell r="B530">
            <v>4652.6000000000004</v>
          </cell>
          <cell r="C530">
            <v>334.4</v>
          </cell>
          <cell r="D530"/>
          <cell r="E530"/>
          <cell r="F530">
            <v>334.4</v>
          </cell>
        </row>
        <row r="531">
          <cell r="A531">
            <v>10546.8</v>
          </cell>
          <cell r="B531">
            <v>4652.7</v>
          </cell>
          <cell r="C531">
            <v>334.5</v>
          </cell>
          <cell r="D531"/>
          <cell r="E531"/>
          <cell r="F531">
            <v>334.5</v>
          </cell>
        </row>
        <row r="532">
          <cell r="A532">
            <v>10580.2</v>
          </cell>
          <cell r="B532">
            <v>4652.8</v>
          </cell>
          <cell r="C532">
            <v>334.7</v>
          </cell>
          <cell r="D532"/>
          <cell r="E532"/>
          <cell r="F532">
            <v>334.7</v>
          </cell>
        </row>
        <row r="533">
          <cell r="A533">
            <v>10613.7</v>
          </cell>
          <cell r="B533">
            <v>4652.8999999999996</v>
          </cell>
          <cell r="C533">
            <v>334.9</v>
          </cell>
          <cell r="D533"/>
          <cell r="E533"/>
          <cell r="F533">
            <v>334.9</v>
          </cell>
        </row>
        <row r="534">
          <cell r="A534">
            <v>10647.2</v>
          </cell>
          <cell r="B534">
            <v>4653</v>
          </cell>
          <cell r="C534">
            <v>335.1</v>
          </cell>
          <cell r="D534"/>
          <cell r="E534"/>
          <cell r="F534">
            <v>335.1</v>
          </cell>
        </row>
        <row r="535">
          <cell r="A535">
            <v>10680.7</v>
          </cell>
          <cell r="B535">
            <v>4653.1000000000004</v>
          </cell>
          <cell r="C535">
            <v>335.2</v>
          </cell>
          <cell r="D535"/>
          <cell r="E535"/>
          <cell r="F535">
            <v>335.2</v>
          </cell>
        </row>
        <row r="536">
          <cell r="A536">
            <v>10714.3</v>
          </cell>
          <cell r="B536">
            <v>4653.2</v>
          </cell>
          <cell r="C536">
            <v>335.4</v>
          </cell>
          <cell r="D536"/>
          <cell r="E536"/>
          <cell r="F536">
            <v>335.4</v>
          </cell>
        </row>
        <row r="537">
          <cell r="A537">
            <v>10747.8</v>
          </cell>
          <cell r="B537">
            <v>4653.3</v>
          </cell>
          <cell r="C537">
            <v>335.6</v>
          </cell>
          <cell r="D537"/>
          <cell r="E537"/>
          <cell r="F537">
            <v>335.6</v>
          </cell>
        </row>
        <row r="538">
          <cell r="A538">
            <v>10781.4</v>
          </cell>
          <cell r="B538">
            <v>4653.3999999999996</v>
          </cell>
          <cell r="C538">
            <v>335.7</v>
          </cell>
          <cell r="D538"/>
          <cell r="E538"/>
          <cell r="F538">
            <v>335.7</v>
          </cell>
        </row>
        <row r="539">
          <cell r="A539">
            <v>10815</v>
          </cell>
          <cell r="B539">
            <v>4653.5</v>
          </cell>
          <cell r="C539">
            <v>335.9</v>
          </cell>
          <cell r="D539"/>
          <cell r="E539"/>
          <cell r="F539">
            <v>335.9</v>
          </cell>
        </row>
        <row r="540">
          <cell r="A540">
            <v>10848.6</v>
          </cell>
          <cell r="B540">
            <v>4653.6000000000004</v>
          </cell>
          <cell r="C540">
            <v>336.1</v>
          </cell>
          <cell r="D540"/>
          <cell r="E540"/>
          <cell r="F540">
            <v>336.1</v>
          </cell>
        </row>
        <row r="541">
          <cell r="A541">
            <v>10882.2</v>
          </cell>
          <cell r="B541">
            <v>4653.7</v>
          </cell>
          <cell r="C541">
            <v>336.3</v>
          </cell>
          <cell r="D541"/>
          <cell r="E541"/>
          <cell r="F541">
            <v>336.3</v>
          </cell>
        </row>
        <row r="542">
          <cell r="A542">
            <v>10915.8</v>
          </cell>
          <cell r="B542">
            <v>4653.8</v>
          </cell>
          <cell r="C542">
            <v>336.4</v>
          </cell>
          <cell r="D542"/>
          <cell r="E542"/>
          <cell r="F542">
            <v>336.4</v>
          </cell>
        </row>
        <row r="543">
          <cell r="A543">
            <v>10949.5</v>
          </cell>
          <cell r="B543">
            <v>4653.8999999999996</v>
          </cell>
          <cell r="C543">
            <v>336.6</v>
          </cell>
          <cell r="D543"/>
          <cell r="E543"/>
          <cell r="F543">
            <v>336.6</v>
          </cell>
        </row>
        <row r="544">
          <cell r="A544">
            <v>10983.1</v>
          </cell>
          <cell r="B544">
            <v>4654</v>
          </cell>
          <cell r="C544">
            <v>336.8</v>
          </cell>
          <cell r="D544"/>
          <cell r="E544"/>
          <cell r="F544">
            <v>336.8</v>
          </cell>
        </row>
        <row r="545">
          <cell r="A545">
            <v>11016.8</v>
          </cell>
          <cell r="B545">
            <v>4654.1000000000004</v>
          </cell>
          <cell r="C545">
            <v>336.9</v>
          </cell>
          <cell r="D545"/>
          <cell r="E545"/>
          <cell r="F545">
            <v>336.9</v>
          </cell>
        </row>
        <row r="546">
          <cell r="A546">
            <v>11050.5</v>
          </cell>
          <cell r="B546">
            <v>4654.2</v>
          </cell>
          <cell r="C546">
            <v>337.1</v>
          </cell>
          <cell r="D546"/>
          <cell r="E546"/>
          <cell r="F546">
            <v>337.1</v>
          </cell>
        </row>
        <row r="547">
          <cell r="A547">
            <v>11084.2</v>
          </cell>
          <cell r="B547">
            <v>4654.3</v>
          </cell>
          <cell r="C547">
            <v>337.3</v>
          </cell>
          <cell r="D547"/>
          <cell r="E547"/>
          <cell r="F547">
            <v>337.3</v>
          </cell>
        </row>
        <row r="548">
          <cell r="A548">
            <v>11118</v>
          </cell>
          <cell r="B548">
            <v>4654.3999999999996</v>
          </cell>
          <cell r="C548">
            <v>337.5</v>
          </cell>
          <cell r="D548"/>
          <cell r="E548"/>
          <cell r="F548">
            <v>337.5</v>
          </cell>
        </row>
        <row r="549">
          <cell r="A549">
            <v>11151.7</v>
          </cell>
          <cell r="B549">
            <v>4654.5</v>
          </cell>
          <cell r="C549">
            <v>337.7</v>
          </cell>
          <cell r="D549"/>
          <cell r="E549"/>
          <cell r="F549">
            <v>337.7</v>
          </cell>
        </row>
        <row r="550">
          <cell r="A550">
            <v>11185.5</v>
          </cell>
          <cell r="B550">
            <v>4654.6000000000004</v>
          </cell>
          <cell r="C550">
            <v>337.8</v>
          </cell>
          <cell r="D550"/>
          <cell r="E550"/>
          <cell r="F550">
            <v>337.8</v>
          </cell>
        </row>
        <row r="551">
          <cell r="A551">
            <v>11219.3</v>
          </cell>
          <cell r="B551">
            <v>4654.7</v>
          </cell>
          <cell r="C551">
            <v>338</v>
          </cell>
          <cell r="D551"/>
          <cell r="E551"/>
          <cell r="F551">
            <v>338</v>
          </cell>
        </row>
        <row r="552">
          <cell r="A552">
            <v>11253.1</v>
          </cell>
          <cell r="B552">
            <v>4654.8</v>
          </cell>
          <cell r="C552">
            <v>338.2</v>
          </cell>
          <cell r="D552"/>
          <cell r="E552"/>
          <cell r="F552">
            <v>338.2</v>
          </cell>
        </row>
        <row r="553">
          <cell r="A553">
            <v>11286.9</v>
          </cell>
          <cell r="B553">
            <v>4654.8999999999996</v>
          </cell>
          <cell r="C553">
            <v>338.4</v>
          </cell>
          <cell r="D553"/>
          <cell r="E553"/>
          <cell r="F553">
            <v>338.4</v>
          </cell>
        </row>
        <row r="554">
          <cell r="A554">
            <v>11320.8</v>
          </cell>
          <cell r="B554">
            <v>4655</v>
          </cell>
          <cell r="C554">
            <v>338.5</v>
          </cell>
          <cell r="D554"/>
          <cell r="E554"/>
          <cell r="F554">
            <v>338.5</v>
          </cell>
        </row>
        <row r="555">
          <cell r="A555">
            <v>11354.7</v>
          </cell>
          <cell r="B555">
            <v>4655.1000000000004</v>
          </cell>
          <cell r="C555">
            <v>338.7</v>
          </cell>
          <cell r="D555"/>
          <cell r="E555"/>
          <cell r="F555">
            <v>338.7</v>
          </cell>
        </row>
        <row r="556">
          <cell r="A556">
            <v>11388.5</v>
          </cell>
          <cell r="B556">
            <v>4655.2</v>
          </cell>
          <cell r="C556">
            <v>338.9</v>
          </cell>
          <cell r="D556"/>
          <cell r="E556"/>
          <cell r="F556">
            <v>338.9</v>
          </cell>
        </row>
        <row r="557">
          <cell r="A557">
            <v>11422.4</v>
          </cell>
          <cell r="B557">
            <v>4655.3</v>
          </cell>
          <cell r="C557">
            <v>339.1</v>
          </cell>
          <cell r="D557"/>
          <cell r="E557"/>
          <cell r="F557">
            <v>339.1</v>
          </cell>
        </row>
        <row r="558">
          <cell r="A558">
            <v>11456.4</v>
          </cell>
          <cell r="B558">
            <v>4655.3999999999996</v>
          </cell>
          <cell r="C558">
            <v>339.3</v>
          </cell>
          <cell r="D558"/>
          <cell r="E558"/>
          <cell r="F558">
            <v>339.3</v>
          </cell>
        </row>
        <row r="559">
          <cell r="A559">
            <v>11490.3</v>
          </cell>
          <cell r="B559">
            <v>4655.5</v>
          </cell>
          <cell r="C559">
            <v>339.4</v>
          </cell>
          <cell r="D559"/>
          <cell r="E559"/>
          <cell r="F559">
            <v>339.4</v>
          </cell>
        </row>
        <row r="560">
          <cell r="A560">
            <v>11524.2</v>
          </cell>
          <cell r="B560">
            <v>4655.6000000000004</v>
          </cell>
          <cell r="C560">
            <v>339.6</v>
          </cell>
          <cell r="D560"/>
          <cell r="E560"/>
          <cell r="F560">
            <v>339.6</v>
          </cell>
        </row>
        <row r="561">
          <cell r="A561">
            <v>11558.2</v>
          </cell>
          <cell r="B561">
            <v>4655.7</v>
          </cell>
          <cell r="C561">
            <v>339.8</v>
          </cell>
          <cell r="D561"/>
          <cell r="E561"/>
          <cell r="F561">
            <v>339.8</v>
          </cell>
        </row>
        <row r="562">
          <cell r="A562">
            <v>11592.2</v>
          </cell>
          <cell r="B562">
            <v>4655.8</v>
          </cell>
          <cell r="C562">
            <v>340</v>
          </cell>
          <cell r="D562"/>
          <cell r="E562"/>
          <cell r="F562">
            <v>340</v>
          </cell>
        </row>
        <row r="563">
          <cell r="A563">
            <v>11626.2</v>
          </cell>
          <cell r="B563">
            <v>4655.8999999999996</v>
          </cell>
          <cell r="C563">
            <v>340.1</v>
          </cell>
          <cell r="D563"/>
          <cell r="E563"/>
          <cell r="F563">
            <v>340.1</v>
          </cell>
        </row>
        <row r="564">
          <cell r="A564">
            <v>11660.2</v>
          </cell>
          <cell r="B564">
            <v>4656</v>
          </cell>
          <cell r="C564">
            <v>340.3</v>
          </cell>
          <cell r="D564"/>
          <cell r="E564"/>
          <cell r="F564">
            <v>340.3</v>
          </cell>
        </row>
        <row r="565">
          <cell r="A565">
            <v>11694.3</v>
          </cell>
          <cell r="B565">
            <v>4656.1000000000004</v>
          </cell>
          <cell r="C565">
            <v>340.5</v>
          </cell>
          <cell r="D565"/>
          <cell r="E565"/>
          <cell r="F565">
            <v>340.5</v>
          </cell>
        </row>
        <row r="566">
          <cell r="A566">
            <v>11728.3</v>
          </cell>
          <cell r="B566">
            <v>4656.2</v>
          </cell>
          <cell r="C566">
            <v>340.7</v>
          </cell>
          <cell r="D566"/>
          <cell r="E566"/>
          <cell r="F566">
            <v>340.7</v>
          </cell>
        </row>
        <row r="567">
          <cell r="A567">
            <v>11762.4</v>
          </cell>
          <cell r="B567">
            <v>4656.3</v>
          </cell>
          <cell r="C567">
            <v>340.9</v>
          </cell>
          <cell r="D567"/>
          <cell r="E567"/>
          <cell r="F567">
            <v>340.9</v>
          </cell>
        </row>
        <row r="568">
          <cell r="A568">
            <v>11796.5</v>
          </cell>
          <cell r="B568">
            <v>4656.3999999999996</v>
          </cell>
          <cell r="C568">
            <v>341</v>
          </cell>
          <cell r="D568"/>
          <cell r="E568"/>
          <cell r="F568">
            <v>341</v>
          </cell>
        </row>
        <row r="569">
          <cell r="A569">
            <v>11830.6</v>
          </cell>
          <cell r="B569">
            <v>4656.5</v>
          </cell>
          <cell r="C569">
            <v>341.2</v>
          </cell>
          <cell r="D569"/>
          <cell r="E569"/>
          <cell r="F569">
            <v>341.2</v>
          </cell>
        </row>
        <row r="570">
          <cell r="A570">
            <v>11864.7</v>
          </cell>
          <cell r="B570">
            <v>4656.6000000000004</v>
          </cell>
          <cell r="C570">
            <v>341.4</v>
          </cell>
          <cell r="D570"/>
          <cell r="E570"/>
          <cell r="F570">
            <v>341.4</v>
          </cell>
        </row>
        <row r="571">
          <cell r="A571">
            <v>11898.9</v>
          </cell>
          <cell r="B571">
            <v>4656.7</v>
          </cell>
          <cell r="C571">
            <v>341.6</v>
          </cell>
          <cell r="D571"/>
          <cell r="E571"/>
          <cell r="F571">
            <v>341.6</v>
          </cell>
        </row>
        <row r="572">
          <cell r="A572">
            <v>11933.1</v>
          </cell>
          <cell r="B572">
            <v>4656.8</v>
          </cell>
          <cell r="C572">
            <v>341.7</v>
          </cell>
          <cell r="D572"/>
          <cell r="E572"/>
          <cell r="F572">
            <v>341.7</v>
          </cell>
        </row>
        <row r="573">
          <cell r="A573">
            <v>11967.2</v>
          </cell>
          <cell r="B573">
            <v>4656.8999999999996</v>
          </cell>
          <cell r="C573">
            <v>341.9</v>
          </cell>
          <cell r="D573"/>
          <cell r="E573"/>
          <cell r="F573">
            <v>341.9</v>
          </cell>
        </row>
        <row r="574">
          <cell r="A574">
            <v>12001.4</v>
          </cell>
          <cell r="B574">
            <v>4657</v>
          </cell>
          <cell r="C574">
            <v>342.1</v>
          </cell>
          <cell r="D574"/>
          <cell r="E574"/>
          <cell r="F574">
            <v>342.1</v>
          </cell>
        </row>
        <row r="575">
          <cell r="A575">
            <v>12035.7</v>
          </cell>
          <cell r="B575">
            <v>4657.1000000000004</v>
          </cell>
          <cell r="C575">
            <v>342.3</v>
          </cell>
          <cell r="D575"/>
          <cell r="E575"/>
          <cell r="F575">
            <v>342.3</v>
          </cell>
        </row>
        <row r="576">
          <cell r="A576">
            <v>12069.9</v>
          </cell>
          <cell r="B576">
            <v>4657.2</v>
          </cell>
          <cell r="C576">
            <v>342.5</v>
          </cell>
          <cell r="D576"/>
          <cell r="E576"/>
          <cell r="F576">
            <v>342.5</v>
          </cell>
        </row>
        <row r="577">
          <cell r="A577">
            <v>12104.2</v>
          </cell>
          <cell r="B577">
            <v>4657.3</v>
          </cell>
          <cell r="C577">
            <v>342.7</v>
          </cell>
          <cell r="D577"/>
          <cell r="E577"/>
          <cell r="F577">
            <v>342.7</v>
          </cell>
        </row>
        <row r="578">
          <cell r="A578">
            <v>12138.5</v>
          </cell>
          <cell r="B578">
            <v>4657.3999999999996</v>
          </cell>
          <cell r="C578">
            <v>342.9</v>
          </cell>
          <cell r="D578"/>
          <cell r="E578"/>
          <cell r="F578">
            <v>342.9</v>
          </cell>
        </row>
        <row r="579">
          <cell r="A579">
            <v>12172.8</v>
          </cell>
          <cell r="B579">
            <v>4657.5</v>
          </cell>
          <cell r="C579">
            <v>343.1</v>
          </cell>
          <cell r="D579"/>
          <cell r="E579"/>
          <cell r="F579">
            <v>343.1</v>
          </cell>
        </row>
        <row r="580">
          <cell r="A580">
            <v>12207.1</v>
          </cell>
          <cell r="B580">
            <v>4657.6000000000004</v>
          </cell>
          <cell r="C580">
            <v>343.3</v>
          </cell>
          <cell r="D580"/>
          <cell r="E580"/>
          <cell r="F580">
            <v>343.3</v>
          </cell>
        </row>
        <row r="581">
          <cell r="A581">
            <v>12241.4</v>
          </cell>
          <cell r="B581">
            <v>4657.7000000000007</v>
          </cell>
          <cell r="C581">
            <v>343.4</v>
          </cell>
          <cell r="D581"/>
          <cell r="E581"/>
          <cell r="F581">
            <v>343.4</v>
          </cell>
        </row>
        <row r="582">
          <cell r="A582">
            <v>12275.8</v>
          </cell>
          <cell r="B582">
            <v>4657.8000000000011</v>
          </cell>
          <cell r="C582">
            <v>343.6</v>
          </cell>
          <cell r="D582"/>
          <cell r="E582"/>
          <cell r="F582">
            <v>343.6</v>
          </cell>
        </row>
        <row r="583">
          <cell r="A583">
            <v>12310.1</v>
          </cell>
          <cell r="B583">
            <v>4657.9000000000015</v>
          </cell>
          <cell r="C583">
            <v>343.8</v>
          </cell>
          <cell r="D583"/>
          <cell r="E583"/>
          <cell r="F583">
            <v>343.8</v>
          </cell>
        </row>
        <row r="584">
          <cell r="A584">
            <v>12344.5</v>
          </cell>
          <cell r="B584">
            <v>4658.0000000000018</v>
          </cell>
          <cell r="C584">
            <v>344</v>
          </cell>
          <cell r="D584"/>
          <cell r="E584"/>
          <cell r="F584">
            <v>344</v>
          </cell>
        </row>
        <row r="585">
          <cell r="A585">
            <v>12379</v>
          </cell>
          <cell r="B585">
            <v>4658.1000000000022</v>
          </cell>
          <cell r="C585">
            <v>345.6</v>
          </cell>
          <cell r="D585"/>
          <cell r="E585"/>
          <cell r="F585">
            <v>345.6</v>
          </cell>
        </row>
        <row r="586">
          <cell r="A586">
            <v>12413.6</v>
          </cell>
          <cell r="B586">
            <v>4658.2000000000025</v>
          </cell>
          <cell r="C586">
            <v>347.1</v>
          </cell>
          <cell r="D586"/>
          <cell r="E586"/>
          <cell r="F586">
            <v>347.1</v>
          </cell>
        </row>
        <row r="587">
          <cell r="A587">
            <v>12448.4</v>
          </cell>
          <cell r="B587">
            <v>4658.3000000000029</v>
          </cell>
          <cell r="C587">
            <v>348.7</v>
          </cell>
          <cell r="D587"/>
          <cell r="E587"/>
          <cell r="F587">
            <v>348.7</v>
          </cell>
        </row>
        <row r="588">
          <cell r="A588">
            <v>12483.4</v>
          </cell>
          <cell r="B588">
            <v>4658.4000000000033</v>
          </cell>
          <cell r="C588">
            <v>350.2</v>
          </cell>
          <cell r="D588"/>
          <cell r="E588"/>
          <cell r="F588">
            <v>350.2</v>
          </cell>
        </row>
        <row r="589">
          <cell r="A589">
            <v>12518.5</v>
          </cell>
          <cell r="B589">
            <v>4658.5000000000036</v>
          </cell>
          <cell r="C589">
            <v>351.8</v>
          </cell>
          <cell r="D589"/>
          <cell r="E589"/>
          <cell r="F589">
            <v>351.8</v>
          </cell>
        </row>
        <row r="590">
          <cell r="A590">
            <v>12553.7</v>
          </cell>
          <cell r="B590">
            <v>4658.600000000004</v>
          </cell>
          <cell r="C590">
            <v>353.3</v>
          </cell>
          <cell r="D590"/>
          <cell r="E590"/>
          <cell r="F590">
            <v>353.3</v>
          </cell>
        </row>
        <row r="591">
          <cell r="A591">
            <v>12589.1</v>
          </cell>
          <cell r="B591">
            <v>4658.7000000000044</v>
          </cell>
          <cell r="C591">
            <v>354.9</v>
          </cell>
          <cell r="D591"/>
          <cell r="E591"/>
          <cell r="F591">
            <v>354.9</v>
          </cell>
        </row>
        <row r="592">
          <cell r="A592">
            <v>12624.7</v>
          </cell>
          <cell r="B592">
            <v>4658.8000000000047</v>
          </cell>
          <cell r="C592">
            <v>356.4</v>
          </cell>
          <cell r="D592"/>
          <cell r="E592"/>
          <cell r="F592">
            <v>356.4</v>
          </cell>
        </row>
        <row r="593">
          <cell r="A593">
            <v>12660.4</v>
          </cell>
          <cell r="B593">
            <v>4658.8999999999996</v>
          </cell>
          <cell r="C593">
            <v>358</v>
          </cell>
          <cell r="D593"/>
          <cell r="E593"/>
          <cell r="F593">
            <v>358</v>
          </cell>
        </row>
        <row r="594">
          <cell r="A594">
            <v>12696.3</v>
          </cell>
          <cell r="B594">
            <v>4659</v>
          </cell>
          <cell r="C594">
            <v>359.5</v>
          </cell>
          <cell r="D594"/>
          <cell r="E594"/>
          <cell r="F594">
            <v>359.5</v>
          </cell>
        </row>
        <row r="595">
          <cell r="A595">
            <v>12732.3</v>
          </cell>
          <cell r="B595">
            <v>4659.1000000000004</v>
          </cell>
          <cell r="C595">
            <v>360.2</v>
          </cell>
          <cell r="D595"/>
          <cell r="E595"/>
          <cell r="F595">
            <v>360.2</v>
          </cell>
        </row>
        <row r="596">
          <cell r="A596">
            <v>12768.3</v>
          </cell>
          <cell r="B596">
            <v>4659.2</v>
          </cell>
          <cell r="C596">
            <v>360.8</v>
          </cell>
          <cell r="D596"/>
          <cell r="E596"/>
          <cell r="F596">
            <v>360.8</v>
          </cell>
        </row>
        <row r="597">
          <cell r="A597">
            <v>12804.4</v>
          </cell>
          <cell r="B597">
            <v>4659.3</v>
          </cell>
          <cell r="C597">
            <v>361.4</v>
          </cell>
          <cell r="D597"/>
          <cell r="E597"/>
          <cell r="F597">
            <v>361.4</v>
          </cell>
        </row>
        <row r="598">
          <cell r="A598">
            <v>12840.6</v>
          </cell>
          <cell r="B598">
            <v>4659.3999999999996</v>
          </cell>
          <cell r="C598">
            <v>362.1</v>
          </cell>
          <cell r="D598"/>
          <cell r="E598"/>
          <cell r="F598">
            <v>362.1</v>
          </cell>
        </row>
        <row r="599">
          <cell r="A599">
            <v>12876.8</v>
          </cell>
          <cell r="B599">
            <v>4659.5</v>
          </cell>
          <cell r="C599">
            <v>362.7</v>
          </cell>
          <cell r="D599"/>
          <cell r="E599"/>
          <cell r="F599">
            <v>362.7</v>
          </cell>
        </row>
        <row r="600">
          <cell r="A600">
            <v>12913.1</v>
          </cell>
          <cell r="B600">
            <v>4659.6000000000004</v>
          </cell>
          <cell r="C600">
            <v>363.3</v>
          </cell>
          <cell r="D600"/>
          <cell r="E600"/>
          <cell r="F600">
            <v>363.3</v>
          </cell>
        </row>
        <row r="601">
          <cell r="A601">
            <v>12949.5</v>
          </cell>
          <cell r="B601">
            <v>4659.7</v>
          </cell>
          <cell r="C601">
            <v>364</v>
          </cell>
          <cell r="D601"/>
          <cell r="E601"/>
          <cell r="F601">
            <v>364</v>
          </cell>
        </row>
        <row r="602">
          <cell r="A602">
            <v>12985.9</v>
          </cell>
          <cell r="B602">
            <v>4659.8</v>
          </cell>
          <cell r="C602">
            <v>364.6</v>
          </cell>
          <cell r="D602"/>
          <cell r="E602"/>
          <cell r="F602">
            <v>364.6</v>
          </cell>
        </row>
        <row r="603">
          <cell r="A603">
            <v>13022.4</v>
          </cell>
          <cell r="B603">
            <v>4659.8999999999996</v>
          </cell>
          <cell r="C603">
            <v>365.2</v>
          </cell>
          <cell r="D603"/>
          <cell r="E603"/>
          <cell r="F603">
            <v>365.2</v>
          </cell>
        </row>
        <row r="604">
          <cell r="A604">
            <v>13059</v>
          </cell>
          <cell r="B604">
            <v>4660</v>
          </cell>
          <cell r="C604">
            <v>365.9</v>
          </cell>
          <cell r="D604"/>
          <cell r="E604"/>
          <cell r="F604">
            <v>365.9</v>
          </cell>
        </row>
        <row r="605">
          <cell r="A605">
            <v>13095.6</v>
          </cell>
          <cell r="B605">
            <v>4660.1000000000004</v>
          </cell>
          <cell r="C605">
            <v>366.6</v>
          </cell>
          <cell r="D605"/>
          <cell r="E605"/>
          <cell r="F605">
            <v>366.6</v>
          </cell>
        </row>
        <row r="606">
          <cell r="A606">
            <v>13132.3</v>
          </cell>
          <cell r="B606">
            <v>4660.2</v>
          </cell>
          <cell r="C606">
            <v>367.3</v>
          </cell>
          <cell r="D606"/>
          <cell r="E606"/>
          <cell r="F606">
            <v>367.3</v>
          </cell>
        </row>
        <row r="607">
          <cell r="A607">
            <v>13169.1</v>
          </cell>
          <cell r="B607">
            <v>4660.3</v>
          </cell>
          <cell r="C607">
            <v>368.1</v>
          </cell>
          <cell r="D607"/>
          <cell r="E607"/>
          <cell r="F607">
            <v>368.1</v>
          </cell>
        </row>
        <row r="608">
          <cell r="A608">
            <v>13205.9</v>
          </cell>
          <cell r="B608">
            <v>4660.3999999999996</v>
          </cell>
          <cell r="C608">
            <v>368.8</v>
          </cell>
          <cell r="D608"/>
          <cell r="E608"/>
          <cell r="F608">
            <v>368.8</v>
          </cell>
        </row>
        <row r="609">
          <cell r="A609">
            <v>13242.8</v>
          </cell>
          <cell r="B609">
            <v>4660.5</v>
          </cell>
          <cell r="C609">
            <v>369.6</v>
          </cell>
          <cell r="D609"/>
          <cell r="E609"/>
          <cell r="F609">
            <v>369.6</v>
          </cell>
        </row>
        <row r="610">
          <cell r="A610">
            <v>13279.8</v>
          </cell>
          <cell r="B610">
            <v>4660.6000000000004</v>
          </cell>
          <cell r="C610">
            <v>370.3</v>
          </cell>
          <cell r="D610"/>
          <cell r="E610"/>
          <cell r="F610">
            <v>370.3</v>
          </cell>
        </row>
        <row r="611">
          <cell r="A611">
            <v>13316.9</v>
          </cell>
          <cell r="B611">
            <v>4660.7</v>
          </cell>
          <cell r="C611">
            <v>371</v>
          </cell>
          <cell r="D611"/>
          <cell r="E611"/>
          <cell r="F611">
            <v>371</v>
          </cell>
        </row>
        <row r="612">
          <cell r="A612">
            <v>13354</v>
          </cell>
          <cell r="B612">
            <v>4660.8</v>
          </cell>
          <cell r="C612">
            <v>371.8</v>
          </cell>
          <cell r="D612"/>
          <cell r="E612"/>
          <cell r="F612">
            <v>371.8</v>
          </cell>
        </row>
        <row r="613">
          <cell r="A613">
            <v>13391.2</v>
          </cell>
          <cell r="B613">
            <v>4660.8999999999996</v>
          </cell>
          <cell r="C613">
            <v>372.5</v>
          </cell>
          <cell r="D613"/>
          <cell r="E613"/>
          <cell r="F613">
            <v>372.5</v>
          </cell>
        </row>
        <row r="614">
          <cell r="A614">
            <v>13428.5</v>
          </cell>
          <cell r="B614">
            <v>4661</v>
          </cell>
          <cell r="C614">
            <v>373.2</v>
          </cell>
          <cell r="D614"/>
          <cell r="E614"/>
          <cell r="F614">
            <v>373.2</v>
          </cell>
        </row>
        <row r="615">
          <cell r="A615">
            <v>13465.9</v>
          </cell>
          <cell r="B615">
            <v>4661.1000000000004</v>
          </cell>
          <cell r="C615">
            <v>373.9</v>
          </cell>
          <cell r="D615"/>
          <cell r="E615"/>
          <cell r="F615">
            <v>373.9</v>
          </cell>
        </row>
        <row r="616">
          <cell r="A616">
            <v>13503.3</v>
          </cell>
          <cell r="B616">
            <v>4661.2</v>
          </cell>
          <cell r="C616">
            <v>374.5</v>
          </cell>
          <cell r="D616"/>
          <cell r="E616"/>
          <cell r="F616">
            <v>374.5</v>
          </cell>
        </row>
        <row r="617">
          <cell r="A617">
            <v>13540.8</v>
          </cell>
          <cell r="B617">
            <v>4661.3</v>
          </cell>
          <cell r="C617">
            <v>375.1</v>
          </cell>
          <cell r="D617"/>
          <cell r="E617"/>
          <cell r="F617">
            <v>375.1</v>
          </cell>
        </row>
        <row r="618">
          <cell r="A618">
            <v>13578.3</v>
          </cell>
          <cell r="B618">
            <v>4661.3999999999996</v>
          </cell>
          <cell r="C618">
            <v>375.7</v>
          </cell>
          <cell r="D618"/>
          <cell r="E618"/>
          <cell r="F618">
            <v>375.7</v>
          </cell>
        </row>
        <row r="619">
          <cell r="A619">
            <v>13615.9</v>
          </cell>
          <cell r="B619">
            <v>4661.5</v>
          </cell>
          <cell r="C619">
            <v>376.4</v>
          </cell>
          <cell r="D619"/>
          <cell r="E619"/>
          <cell r="F619">
            <v>376.4</v>
          </cell>
        </row>
        <row r="620">
          <cell r="A620">
            <v>13653.6</v>
          </cell>
          <cell r="B620">
            <v>4661.6000000000004</v>
          </cell>
          <cell r="C620">
            <v>377</v>
          </cell>
          <cell r="D620"/>
          <cell r="E620"/>
          <cell r="F620">
            <v>377</v>
          </cell>
        </row>
        <row r="621">
          <cell r="A621">
            <v>13691.3</v>
          </cell>
          <cell r="B621">
            <v>4661.7</v>
          </cell>
          <cell r="C621">
            <v>377.6</v>
          </cell>
          <cell r="D621"/>
          <cell r="E621"/>
          <cell r="F621">
            <v>377.6</v>
          </cell>
        </row>
        <row r="622">
          <cell r="A622">
            <v>13729.1</v>
          </cell>
          <cell r="B622">
            <v>4661.8</v>
          </cell>
          <cell r="C622">
            <v>378.2</v>
          </cell>
          <cell r="D622"/>
          <cell r="E622"/>
          <cell r="F622">
            <v>378.2</v>
          </cell>
        </row>
        <row r="623">
          <cell r="A623">
            <v>13767</v>
          </cell>
          <cell r="B623">
            <v>4661.8999999999996</v>
          </cell>
          <cell r="C623">
            <v>378.9</v>
          </cell>
          <cell r="D623"/>
          <cell r="E623"/>
          <cell r="F623">
            <v>378.9</v>
          </cell>
        </row>
        <row r="624">
          <cell r="A624">
            <v>13804.9</v>
          </cell>
          <cell r="B624">
            <v>4662</v>
          </cell>
          <cell r="C624">
            <v>379.5</v>
          </cell>
          <cell r="D624"/>
          <cell r="E624"/>
          <cell r="F624">
            <v>379.5</v>
          </cell>
        </row>
        <row r="625">
          <cell r="A625">
            <v>13842.9</v>
          </cell>
          <cell r="B625">
            <v>4662.1000000000004</v>
          </cell>
          <cell r="C625">
            <v>380.7</v>
          </cell>
          <cell r="D625"/>
          <cell r="E625"/>
          <cell r="F625">
            <v>380.7</v>
          </cell>
        </row>
        <row r="626">
          <cell r="A626">
            <v>13881</v>
          </cell>
          <cell r="B626">
            <v>4662.2</v>
          </cell>
          <cell r="C626">
            <v>381.8</v>
          </cell>
          <cell r="D626"/>
          <cell r="E626"/>
          <cell r="F626">
            <v>381.8</v>
          </cell>
        </row>
        <row r="627">
          <cell r="A627">
            <v>13919.3</v>
          </cell>
          <cell r="B627">
            <v>4662.3</v>
          </cell>
          <cell r="C627">
            <v>383</v>
          </cell>
          <cell r="D627"/>
          <cell r="E627"/>
          <cell r="F627">
            <v>383</v>
          </cell>
        </row>
        <row r="628">
          <cell r="A628">
            <v>13957.6</v>
          </cell>
          <cell r="B628">
            <v>4662.3999999999996</v>
          </cell>
          <cell r="C628">
            <v>384.2</v>
          </cell>
          <cell r="D628"/>
          <cell r="E628"/>
          <cell r="F628">
            <v>384.2</v>
          </cell>
        </row>
        <row r="629">
          <cell r="A629">
            <v>13996.1</v>
          </cell>
          <cell r="B629">
            <v>4662.5</v>
          </cell>
          <cell r="C629">
            <v>385.4</v>
          </cell>
          <cell r="D629"/>
          <cell r="E629"/>
          <cell r="F629">
            <v>385.4</v>
          </cell>
        </row>
        <row r="630">
          <cell r="A630">
            <v>14034.7</v>
          </cell>
          <cell r="B630">
            <v>4662.6000000000004</v>
          </cell>
          <cell r="C630">
            <v>386.6</v>
          </cell>
          <cell r="D630"/>
          <cell r="E630"/>
          <cell r="F630">
            <v>386.6</v>
          </cell>
        </row>
        <row r="631">
          <cell r="A631">
            <v>14073.4</v>
          </cell>
          <cell r="B631">
            <v>4662.7</v>
          </cell>
          <cell r="C631">
            <v>387.8</v>
          </cell>
          <cell r="D631"/>
          <cell r="E631"/>
          <cell r="F631">
            <v>387.8</v>
          </cell>
        </row>
        <row r="632">
          <cell r="A632">
            <v>14112.3</v>
          </cell>
          <cell r="B632">
            <v>4662.8</v>
          </cell>
          <cell r="C632">
            <v>388.9</v>
          </cell>
          <cell r="D632"/>
          <cell r="E632"/>
          <cell r="F632">
            <v>388.9</v>
          </cell>
        </row>
        <row r="633">
          <cell r="A633">
            <v>14151.2</v>
          </cell>
          <cell r="B633">
            <v>4662.8999999999996</v>
          </cell>
          <cell r="C633">
            <v>390.1</v>
          </cell>
          <cell r="D633"/>
          <cell r="E633"/>
          <cell r="F633">
            <v>390.1</v>
          </cell>
        </row>
        <row r="634">
          <cell r="A634">
            <v>14190.3</v>
          </cell>
          <cell r="B634">
            <v>4663</v>
          </cell>
          <cell r="C634">
            <v>391.3</v>
          </cell>
          <cell r="D634"/>
          <cell r="E634"/>
          <cell r="F634">
            <v>391.3</v>
          </cell>
        </row>
        <row r="635">
          <cell r="A635">
            <v>14229.5</v>
          </cell>
          <cell r="B635">
            <v>4663.1000000000004</v>
          </cell>
          <cell r="C635">
            <v>391.9</v>
          </cell>
          <cell r="D635"/>
          <cell r="E635"/>
          <cell r="F635">
            <v>391.9</v>
          </cell>
        </row>
        <row r="636">
          <cell r="A636">
            <v>14268.7</v>
          </cell>
          <cell r="B636">
            <v>4663.2</v>
          </cell>
          <cell r="C636">
            <v>392.5</v>
          </cell>
          <cell r="D636"/>
          <cell r="E636"/>
          <cell r="F636">
            <v>392.5</v>
          </cell>
        </row>
        <row r="637">
          <cell r="A637">
            <v>14308</v>
          </cell>
          <cell r="B637">
            <v>4663.3</v>
          </cell>
          <cell r="C637">
            <v>393.2</v>
          </cell>
          <cell r="D637"/>
          <cell r="E637"/>
          <cell r="F637">
            <v>393.2</v>
          </cell>
        </row>
        <row r="638">
          <cell r="A638">
            <v>14347.3</v>
          </cell>
          <cell r="B638">
            <v>4663.3999999999996</v>
          </cell>
          <cell r="C638">
            <v>393.8</v>
          </cell>
          <cell r="D638"/>
          <cell r="E638"/>
          <cell r="F638">
            <v>393.8</v>
          </cell>
        </row>
        <row r="639">
          <cell r="A639">
            <v>14386.7</v>
          </cell>
          <cell r="B639">
            <v>4663.5</v>
          </cell>
          <cell r="C639">
            <v>394.4</v>
          </cell>
          <cell r="D639"/>
          <cell r="E639"/>
          <cell r="F639">
            <v>394.4</v>
          </cell>
        </row>
        <row r="640">
          <cell r="A640">
            <v>14426.2</v>
          </cell>
          <cell r="B640">
            <v>4663.6000000000004</v>
          </cell>
          <cell r="C640">
            <v>395</v>
          </cell>
          <cell r="D640"/>
          <cell r="E640"/>
          <cell r="F640">
            <v>395</v>
          </cell>
        </row>
        <row r="641">
          <cell r="A641">
            <v>14465.7</v>
          </cell>
          <cell r="B641">
            <v>4663.7</v>
          </cell>
          <cell r="C641">
            <v>395.6</v>
          </cell>
          <cell r="D641"/>
          <cell r="E641"/>
          <cell r="F641">
            <v>395.6</v>
          </cell>
        </row>
        <row r="642">
          <cell r="A642">
            <v>14505.3</v>
          </cell>
          <cell r="B642">
            <v>4663.8</v>
          </cell>
          <cell r="C642">
            <v>396.2</v>
          </cell>
          <cell r="D642"/>
          <cell r="E642"/>
          <cell r="F642">
            <v>396.2</v>
          </cell>
        </row>
        <row r="643">
          <cell r="A643">
            <v>14545</v>
          </cell>
          <cell r="B643">
            <v>4663.8999999999996</v>
          </cell>
          <cell r="C643">
            <v>396.8</v>
          </cell>
          <cell r="D643"/>
          <cell r="E643"/>
          <cell r="F643">
            <v>396.8</v>
          </cell>
        </row>
        <row r="644">
          <cell r="A644">
            <v>14584.7</v>
          </cell>
          <cell r="B644">
            <v>4664</v>
          </cell>
          <cell r="C644">
            <v>397.5</v>
          </cell>
          <cell r="D644"/>
          <cell r="E644"/>
          <cell r="F644">
            <v>397.5</v>
          </cell>
        </row>
        <row r="645">
          <cell r="A645">
            <v>14624.5</v>
          </cell>
          <cell r="B645">
            <v>4664.1000000000004</v>
          </cell>
          <cell r="C645">
            <v>398.1</v>
          </cell>
          <cell r="D645"/>
          <cell r="E645"/>
          <cell r="F645">
            <v>398.1</v>
          </cell>
        </row>
        <row r="646">
          <cell r="A646">
            <v>14664.3</v>
          </cell>
          <cell r="B646">
            <v>4664.2</v>
          </cell>
          <cell r="C646">
            <v>398.8</v>
          </cell>
          <cell r="D646"/>
          <cell r="E646"/>
          <cell r="F646">
            <v>398.8</v>
          </cell>
        </row>
        <row r="647">
          <cell r="A647">
            <v>14704.2</v>
          </cell>
          <cell r="B647">
            <v>4664.3</v>
          </cell>
          <cell r="C647">
            <v>399.4</v>
          </cell>
          <cell r="D647"/>
          <cell r="E647"/>
          <cell r="F647">
            <v>399.4</v>
          </cell>
        </row>
        <row r="648">
          <cell r="A648">
            <v>14744.2</v>
          </cell>
          <cell r="B648">
            <v>4664.3999999999996</v>
          </cell>
          <cell r="C648">
            <v>400.1</v>
          </cell>
          <cell r="D648"/>
          <cell r="E648"/>
          <cell r="F648">
            <v>400.1</v>
          </cell>
        </row>
        <row r="649">
          <cell r="A649">
            <v>14784.2</v>
          </cell>
          <cell r="B649">
            <v>4664.5</v>
          </cell>
          <cell r="C649">
            <v>400.8</v>
          </cell>
          <cell r="D649"/>
          <cell r="E649"/>
          <cell r="F649">
            <v>400.8</v>
          </cell>
        </row>
        <row r="650">
          <cell r="A650">
            <v>14824.3</v>
          </cell>
          <cell r="B650">
            <v>4664.6000000000004</v>
          </cell>
          <cell r="C650">
            <v>401.4</v>
          </cell>
          <cell r="D650"/>
          <cell r="E650"/>
          <cell r="F650">
            <v>401.4</v>
          </cell>
        </row>
        <row r="651">
          <cell r="A651">
            <v>14864.5</v>
          </cell>
          <cell r="B651">
            <v>4664.7</v>
          </cell>
          <cell r="C651">
            <v>402.1</v>
          </cell>
          <cell r="D651"/>
          <cell r="E651"/>
          <cell r="F651">
            <v>402.1</v>
          </cell>
        </row>
        <row r="652">
          <cell r="A652">
            <v>14904.8</v>
          </cell>
          <cell r="B652">
            <v>4664.8</v>
          </cell>
          <cell r="C652">
            <v>402.7</v>
          </cell>
          <cell r="D652"/>
          <cell r="E652"/>
          <cell r="F652">
            <v>402.7</v>
          </cell>
        </row>
        <row r="653">
          <cell r="A653">
            <v>14945.1</v>
          </cell>
          <cell r="B653">
            <v>4664.8999999999996</v>
          </cell>
          <cell r="C653">
            <v>403.4</v>
          </cell>
          <cell r="D653"/>
          <cell r="E653"/>
          <cell r="F653">
            <v>403.4</v>
          </cell>
        </row>
        <row r="654">
          <cell r="A654">
            <v>14985.4</v>
          </cell>
          <cell r="B654">
            <v>4665</v>
          </cell>
          <cell r="C654">
            <v>404.1</v>
          </cell>
          <cell r="D654"/>
          <cell r="E654"/>
          <cell r="F654">
            <v>404.1</v>
          </cell>
        </row>
        <row r="655">
          <cell r="A655">
            <v>15025.9</v>
          </cell>
          <cell r="B655">
            <v>4665.1000000000004</v>
          </cell>
          <cell r="C655">
            <v>404.6</v>
          </cell>
          <cell r="D655"/>
          <cell r="E655"/>
          <cell r="F655">
            <v>404.6</v>
          </cell>
        </row>
        <row r="656">
          <cell r="A656">
            <v>15066.4</v>
          </cell>
          <cell r="B656">
            <v>4665.2</v>
          </cell>
          <cell r="C656">
            <v>405.2</v>
          </cell>
          <cell r="D656"/>
          <cell r="E656"/>
          <cell r="F656">
            <v>405.2</v>
          </cell>
        </row>
        <row r="657">
          <cell r="A657">
            <v>15106.9</v>
          </cell>
          <cell r="B657">
            <v>4665.3</v>
          </cell>
          <cell r="C657">
            <v>405.8</v>
          </cell>
          <cell r="D657"/>
          <cell r="E657"/>
          <cell r="F657">
            <v>405.8</v>
          </cell>
        </row>
        <row r="658">
          <cell r="A658">
            <v>15147.5</v>
          </cell>
          <cell r="B658">
            <v>4665.3999999999996</v>
          </cell>
          <cell r="C658">
            <v>406.4</v>
          </cell>
          <cell r="D658"/>
          <cell r="E658"/>
          <cell r="F658">
            <v>406.4</v>
          </cell>
        </row>
        <row r="659">
          <cell r="A659">
            <v>15188.2</v>
          </cell>
          <cell r="B659">
            <v>4665.5</v>
          </cell>
          <cell r="C659">
            <v>407</v>
          </cell>
          <cell r="D659"/>
          <cell r="E659"/>
          <cell r="F659">
            <v>407</v>
          </cell>
        </row>
        <row r="660">
          <cell r="A660">
            <v>15228.9</v>
          </cell>
          <cell r="B660">
            <v>4665.6000000000004</v>
          </cell>
          <cell r="C660">
            <v>407.5</v>
          </cell>
          <cell r="D660"/>
          <cell r="E660"/>
          <cell r="F660">
            <v>407.5</v>
          </cell>
        </row>
        <row r="661">
          <cell r="A661">
            <v>15269.7</v>
          </cell>
          <cell r="B661">
            <v>4665.7</v>
          </cell>
          <cell r="C661">
            <v>408.1</v>
          </cell>
          <cell r="D661"/>
          <cell r="E661"/>
          <cell r="F661">
            <v>408.1</v>
          </cell>
        </row>
        <row r="662">
          <cell r="A662">
            <v>15310.5</v>
          </cell>
          <cell r="B662">
            <v>4665.8</v>
          </cell>
          <cell r="C662">
            <v>408.7</v>
          </cell>
          <cell r="D662"/>
          <cell r="E662"/>
          <cell r="F662">
            <v>408.7</v>
          </cell>
        </row>
        <row r="663">
          <cell r="A663">
            <v>15351.4</v>
          </cell>
          <cell r="B663">
            <v>4665.8999999999996</v>
          </cell>
          <cell r="C663">
            <v>409.3</v>
          </cell>
          <cell r="D663"/>
          <cell r="E663"/>
          <cell r="F663">
            <v>409.3</v>
          </cell>
        </row>
        <row r="664">
          <cell r="A664">
            <v>15392.4</v>
          </cell>
          <cell r="B664">
            <v>4666</v>
          </cell>
          <cell r="C664">
            <v>409.9</v>
          </cell>
          <cell r="D664"/>
          <cell r="E664"/>
          <cell r="F664">
            <v>409.9</v>
          </cell>
        </row>
        <row r="665">
          <cell r="A665">
            <v>15433.4</v>
          </cell>
          <cell r="B665">
            <v>4666.1000000000004</v>
          </cell>
          <cell r="C665">
            <v>410.5</v>
          </cell>
          <cell r="D665"/>
          <cell r="E665"/>
          <cell r="F665">
            <v>410.5</v>
          </cell>
        </row>
        <row r="666">
          <cell r="A666">
            <v>15474.5</v>
          </cell>
          <cell r="B666">
            <v>4666.2</v>
          </cell>
          <cell r="C666">
            <v>411.1</v>
          </cell>
          <cell r="D666"/>
          <cell r="E666"/>
          <cell r="F666">
            <v>411.1</v>
          </cell>
        </row>
        <row r="667">
          <cell r="A667">
            <v>15515.6</v>
          </cell>
          <cell r="B667">
            <v>4666.3</v>
          </cell>
          <cell r="C667">
            <v>411.8</v>
          </cell>
          <cell r="D667"/>
          <cell r="E667"/>
          <cell r="F667">
            <v>411.8</v>
          </cell>
        </row>
        <row r="668">
          <cell r="A668">
            <v>15556.9</v>
          </cell>
          <cell r="B668">
            <v>4666.3999999999996</v>
          </cell>
          <cell r="C668">
            <v>412.4</v>
          </cell>
          <cell r="D668"/>
          <cell r="E668"/>
          <cell r="F668">
            <v>412.4</v>
          </cell>
        </row>
        <row r="669">
          <cell r="A669">
            <v>15598.1</v>
          </cell>
          <cell r="B669">
            <v>4666.5</v>
          </cell>
          <cell r="C669">
            <v>413.1</v>
          </cell>
          <cell r="D669"/>
          <cell r="E669"/>
          <cell r="F669">
            <v>413.1</v>
          </cell>
        </row>
        <row r="670">
          <cell r="A670">
            <v>15639.5</v>
          </cell>
          <cell r="B670">
            <v>4666.6000000000004</v>
          </cell>
          <cell r="C670">
            <v>413.7</v>
          </cell>
          <cell r="D670"/>
          <cell r="E670"/>
          <cell r="F670">
            <v>413.7</v>
          </cell>
        </row>
        <row r="671">
          <cell r="A671">
            <v>15680.9</v>
          </cell>
          <cell r="B671">
            <v>4666.7</v>
          </cell>
          <cell r="C671">
            <v>414.4</v>
          </cell>
          <cell r="D671"/>
          <cell r="E671"/>
          <cell r="F671">
            <v>414.4</v>
          </cell>
        </row>
        <row r="672">
          <cell r="A672">
            <v>15722.3</v>
          </cell>
          <cell r="B672">
            <v>4666.8</v>
          </cell>
          <cell r="C672">
            <v>415</v>
          </cell>
          <cell r="D672"/>
          <cell r="E672"/>
          <cell r="F672">
            <v>415</v>
          </cell>
        </row>
        <row r="673">
          <cell r="A673">
            <v>15763.9</v>
          </cell>
          <cell r="B673">
            <v>4666.8999999999996</v>
          </cell>
          <cell r="C673">
            <v>415.6</v>
          </cell>
          <cell r="D673"/>
          <cell r="E673"/>
          <cell r="F673">
            <v>415.6</v>
          </cell>
        </row>
        <row r="674">
          <cell r="A674">
            <v>15805.5</v>
          </cell>
          <cell r="B674">
            <v>4667</v>
          </cell>
          <cell r="C674">
            <v>416.3</v>
          </cell>
          <cell r="D674"/>
          <cell r="E674"/>
          <cell r="F674">
            <v>416.3</v>
          </cell>
        </row>
        <row r="675">
          <cell r="A675">
            <v>15847.1</v>
          </cell>
          <cell r="B675">
            <v>4667.1000000000004</v>
          </cell>
          <cell r="C675">
            <v>416.9</v>
          </cell>
          <cell r="D675"/>
          <cell r="E675"/>
          <cell r="F675">
            <v>416.9</v>
          </cell>
        </row>
        <row r="676">
          <cell r="A676">
            <v>15888.9</v>
          </cell>
          <cell r="B676">
            <v>4667.2</v>
          </cell>
          <cell r="C676">
            <v>417.6</v>
          </cell>
          <cell r="D676"/>
          <cell r="E676"/>
          <cell r="F676">
            <v>417.6</v>
          </cell>
        </row>
        <row r="677">
          <cell r="A677">
            <v>15930.6</v>
          </cell>
          <cell r="B677">
            <v>4667.3</v>
          </cell>
          <cell r="C677">
            <v>418.2</v>
          </cell>
          <cell r="D677"/>
          <cell r="E677"/>
          <cell r="F677">
            <v>418.2</v>
          </cell>
        </row>
        <row r="678">
          <cell r="A678">
            <v>15972.5</v>
          </cell>
          <cell r="B678">
            <v>4667.3999999999996</v>
          </cell>
          <cell r="C678">
            <v>418.9</v>
          </cell>
          <cell r="D678"/>
          <cell r="E678"/>
          <cell r="F678">
            <v>418.9</v>
          </cell>
        </row>
        <row r="679">
          <cell r="A679">
            <v>16014.4</v>
          </cell>
          <cell r="B679">
            <v>4667.5</v>
          </cell>
          <cell r="C679">
            <v>419.5</v>
          </cell>
          <cell r="D679"/>
          <cell r="E679"/>
          <cell r="F679">
            <v>419.5</v>
          </cell>
        </row>
        <row r="680">
          <cell r="A680">
            <v>16056.4</v>
          </cell>
          <cell r="B680">
            <v>4667.6000000000004</v>
          </cell>
          <cell r="C680">
            <v>420.2</v>
          </cell>
          <cell r="D680"/>
          <cell r="E680"/>
          <cell r="F680">
            <v>420.2</v>
          </cell>
        </row>
        <row r="681">
          <cell r="A681">
            <v>16098.5</v>
          </cell>
          <cell r="B681">
            <v>4667.7</v>
          </cell>
          <cell r="C681">
            <v>420.8</v>
          </cell>
          <cell r="D681"/>
          <cell r="E681"/>
          <cell r="F681">
            <v>420.8</v>
          </cell>
        </row>
        <row r="682">
          <cell r="A682">
            <v>16140.6</v>
          </cell>
          <cell r="B682">
            <v>4667.8</v>
          </cell>
          <cell r="C682">
            <v>421.5</v>
          </cell>
          <cell r="D682"/>
          <cell r="E682"/>
          <cell r="F682">
            <v>421.5</v>
          </cell>
        </row>
        <row r="683">
          <cell r="A683">
            <v>16182.7</v>
          </cell>
          <cell r="B683">
            <v>4667.8999999999996</v>
          </cell>
          <cell r="C683">
            <v>422.1</v>
          </cell>
          <cell r="D683"/>
          <cell r="E683"/>
          <cell r="F683">
            <v>422.1</v>
          </cell>
        </row>
        <row r="684">
          <cell r="A684">
            <v>16225</v>
          </cell>
          <cell r="B684">
            <v>4668</v>
          </cell>
          <cell r="C684">
            <v>422.7</v>
          </cell>
          <cell r="D684"/>
          <cell r="E684"/>
          <cell r="F684">
            <v>422.7</v>
          </cell>
        </row>
        <row r="685">
          <cell r="A685">
            <v>16267.3</v>
          </cell>
          <cell r="B685">
            <v>4668.1000000000004</v>
          </cell>
          <cell r="C685">
            <v>423.9</v>
          </cell>
          <cell r="D685"/>
          <cell r="E685"/>
          <cell r="F685">
            <v>423.9</v>
          </cell>
        </row>
        <row r="686">
          <cell r="A686">
            <v>16309.8</v>
          </cell>
          <cell r="B686">
            <v>4668.2</v>
          </cell>
          <cell r="C686">
            <v>424.9</v>
          </cell>
          <cell r="D686"/>
          <cell r="E686"/>
          <cell r="F686">
            <v>424.9</v>
          </cell>
        </row>
        <row r="687">
          <cell r="A687">
            <v>16352.3</v>
          </cell>
          <cell r="B687">
            <v>4668.3</v>
          </cell>
          <cell r="C687">
            <v>426</v>
          </cell>
          <cell r="D687"/>
          <cell r="E687"/>
          <cell r="F687">
            <v>426</v>
          </cell>
        </row>
        <row r="688">
          <cell r="A688">
            <v>16395</v>
          </cell>
          <cell r="B688">
            <v>4668.3999999999996</v>
          </cell>
          <cell r="C688">
            <v>427.1</v>
          </cell>
          <cell r="D688"/>
          <cell r="E688"/>
          <cell r="F688">
            <v>427.1</v>
          </cell>
        </row>
        <row r="689">
          <cell r="A689">
            <v>16437.7</v>
          </cell>
          <cell r="B689">
            <v>4668.5</v>
          </cell>
          <cell r="C689">
            <v>428.2</v>
          </cell>
          <cell r="D689"/>
          <cell r="E689"/>
          <cell r="F689">
            <v>428.2</v>
          </cell>
        </row>
        <row r="690">
          <cell r="A690">
            <v>16480.599999999999</v>
          </cell>
          <cell r="B690">
            <v>4668.6000000000004</v>
          </cell>
          <cell r="C690">
            <v>429.2</v>
          </cell>
          <cell r="D690"/>
          <cell r="E690"/>
          <cell r="F690">
            <v>429.2</v>
          </cell>
        </row>
        <row r="691">
          <cell r="A691">
            <v>16523.599999999999</v>
          </cell>
          <cell r="B691">
            <v>4668.7</v>
          </cell>
          <cell r="C691">
            <v>430.3</v>
          </cell>
          <cell r="D691"/>
          <cell r="E691"/>
          <cell r="F691">
            <v>430.3</v>
          </cell>
        </row>
        <row r="692">
          <cell r="A692">
            <v>16566.7</v>
          </cell>
          <cell r="B692">
            <v>4668.8</v>
          </cell>
          <cell r="C692">
            <v>431.4</v>
          </cell>
          <cell r="D692"/>
          <cell r="E692"/>
          <cell r="F692">
            <v>431.4</v>
          </cell>
        </row>
        <row r="693">
          <cell r="A693">
            <v>16609.8</v>
          </cell>
          <cell r="B693">
            <v>4668.8999999999996</v>
          </cell>
          <cell r="C693">
            <v>432.5</v>
          </cell>
          <cell r="D693"/>
          <cell r="E693"/>
          <cell r="F693">
            <v>432.5</v>
          </cell>
        </row>
        <row r="694">
          <cell r="A694">
            <v>16653.099999999999</v>
          </cell>
          <cell r="B694">
            <v>4669</v>
          </cell>
          <cell r="C694">
            <v>433.5</v>
          </cell>
          <cell r="D694"/>
          <cell r="E694"/>
          <cell r="F694">
            <v>433.5</v>
          </cell>
        </row>
        <row r="695">
          <cell r="A695">
            <v>16696.5</v>
          </cell>
          <cell r="B695">
            <v>4669.1000000000004</v>
          </cell>
          <cell r="C695">
            <v>434.3</v>
          </cell>
          <cell r="D695"/>
          <cell r="E695"/>
          <cell r="F695">
            <v>434.3</v>
          </cell>
        </row>
        <row r="696">
          <cell r="A696">
            <v>16740</v>
          </cell>
          <cell r="B696">
            <v>4669.2</v>
          </cell>
          <cell r="C696">
            <v>435.1</v>
          </cell>
          <cell r="D696"/>
          <cell r="E696"/>
          <cell r="F696">
            <v>435.1</v>
          </cell>
        </row>
        <row r="697">
          <cell r="A697">
            <v>16783.599999999999</v>
          </cell>
          <cell r="B697">
            <v>4669.3</v>
          </cell>
          <cell r="C697">
            <v>435.9</v>
          </cell>
          <cell r="D697"/>
          <cell r="E697"/>
          <cell r="F697">
            <v>435.9</v>
          </cell>
        </row>
        <row r="698">
          <cell r="A698">
            <v>16827.2</v>
          </cell>
          <cell r="B698">
            <v>4669.3999999999996</v>
          </cell>
          <cell r="C698">
            <v>436.7</v>
          </cell>
          <cell r="D698"/>
          <cell r="E698"/>
          <cell r="F698">
            <v>436.7</v>
          </cell>
        </row>
        <row r="699">
          <cell r="A699">
            <v>16870.900000000001</v>
          </cell>
          <cell r="B699">
            <v>4669.5</v>
          </cell>
          <cell r="C699">
            <v>437.5</v>
          </cell>
          <cell r="D699"/>
          <cell r="E699"/>
          <cell r="F699">
            <v>437.5</v>
          </cell>
        </row>
        <row r="700">
          <cell r="A700">
            <v>16914.7</v>
          </cell>
          <cell r="B700">
            <v>4669.6000000000004</v>
          </cell>
          <cell r="C700">
            <v>438.3</v>
          </cell>
          <cell r="D700"/>
          <cell r="E700"/>
          <cell r="F700">
            <v>438.3</v>
          </cell>
        </row>
        <row r="701">
          <cell r="A701">
            <v>16958.599999999999</v>
          </cell>
          <cell r="B701">
            <v>4669.7</v>
          </cell>
          <cell r="C701">
            <v>439.2</v>
          </cell>
          <cell r="D701"/>
          <cell r="E701"/>
          <cell r="F701">
            <v>439.2</v>
          </cell>
        </row>
        <row r="702">
          <cell r="A702">
            <v>17002.5</v>
          </cell>
          <cell r="B702">
            <v>4669.8</v>
          </cell>
          <cell r="C702">
            <v>440</v>
          </cell>
          <cell r="D702"/>
          <cell r="E702"/>
          <cell r="F702">
            <v>440</v>
          </cell>
        </row>
        <row r="703">
          <cell r="A703">
            <v>17046.599999999999</v>
          </cell>
          <cell r="B703">
            <v>4669.8999999999996</v>
          </cell>
          <cell r="C703">
            <v>440.8</v>
          </cell>
          <cell r="D703"/>
          <cell r="E703"/>
          <cell r="F703">
            <v>440.8</v>
          </cell>
        </row>
        <row r="704">
          <cell r="A704">
            <v>17090.7</v>
          </cell>
          <cell r="B704">
            <v>4670</v>
          </cell>
          <cell r="C704">
            <v>441.6</v>
          </cell>
          <cell r="D704"/>
          <cell r="E704"/>
          <cell r="F704">
            <v>441.6</v>
          </cell>
        </row>
        <row r="705">
          <cell r="A705">
            <v>17134.900000000001</v>
          </cell>
          <cell r="B705">
            <v>4670.1000000000004</v>
          </cell>
          <cell r="C705">
            <v>442.5</v>
          </cell>
          <cell r="D705"/>
          <cell r="E705"/>
          <cell r="F705">
            <v>442.5</v>
          </cell>
        </row>
        <row r="706">
          <cell r="A706">
            <v>17179.2</v>
          </cell>
          <cell r="B706">
            <v>4670.2</v>
          </cell>
          <cell r="C706">
            <v>443.5</v>
          </cell>
          <cell r="D706"/>
          <cell r="E706"/>
          <cell r="F706">
            <v>443.5</v>
          </cell>
        </row>
        <row r="707">
          <cell r="A707">
            <v>17223.599999999999</v>
          </cell>
          <cell r="B707">
            <v>4670.3</v>
          </cell>
          <cell r="C707">
            <v>444.4</v>
          </cell>
          <cell r="D707"/>
          <cell r="E707"/>
          <cell r="F707">
            <v>444.4</v>
          </cell>
        </row>
        <row r="708">
          <cell r="A708">
            <v>17268.099999999999</v>
          </cell>
          <cell r="B708">
            <v>4670.3999999999996</v>
          </cell>
          <cell r="C708">
            <v>445.4</v>
          </cell>
          <cell r="D708"/>
          <cell r="E708"/>
          <cell r="F708">
            <v>445.4</v>
          </cell>
        </row>
        <row r="709">
          <cell r="A709">
            <v>17312.7</v>
          </cell>
          <cell r="B709">
            <v>4670.5</v>
          </cell>
          <cell r="C709">
            <v>446.4</v>
          </cell>
          <cell r="D709"/>
          <cell r="E709"/>
          <cell r="F709">
            <v>446.4</v>
          </cell>
        </row>
        <row r="710">
          <cell r="A710">
            <v>17357.3</v>
          </cell>
          <cell r="B710">
            <v>4670.6000000000004</v>
          </cell>
          <cell r="C710">
            <v>447.3</v>
          </cell>
          <cell r="D710"/>
          <cell r="E710"/>
          <cell r="F710">
            <v>447.3</v>
          </cell>
        </row>
        <row r="711">
          <cell r="A711">
            <v>17402.099999999999</v>
          </cell>
          <cell r="B711">
            <v>4670.7</v>
          </cell>
          <cell r="C711">
            <v>448.3</v>
          </cell>
          <cell r="D711"/>
          <cell r="E711"/>
          <cell r="F711">
            <v>448.3</v>
          </cell>
        </row>
        <row r="712">
          <cell r="A712">
            <v>17447</v>
          </cell>
          <cell r="B712">
            <v>4670.8</v>
          </cell>
          <cell r="C712">
            <v>449.2</v>
          </cell>
          <cell r="D712"/>
          <cell r="E712"/>
          <cell r="F712">
            <v>449.2</v>
          </cell>
        </row>
        <row r="713">
          <cell r="A713">
            <v>17492</v>
          </cell>
          <cell r="B713">
            <v>4670.8999999999996</v>
          </cell>
          <cell r="C713">
            <v>450.2</v>
          </cell>
          <cell r="D713"/>
          <cell r="E713"/>
          <cell r="F713">
            <v>450.2</v>
          </cell>
        </row>
        <row r="714">
          <cell r="A714">
            <v>17537</v>
          </cell>
          <cell r="B714">
            <v>4671</v>
          </cell>
          <cell r="C714">
            <v>451.1</v>
          </cell>
          <cell r="D714"/>
          <cell r="E714"/>
          <cell r="F714">
            <v>451.1</v>
          </cell>
        </row>
        <row r="715">
          <cell r="A715">
            <v>17582.2</v>
          </cell>
          <cell r="B715">
            <v>4671.1000000000004</v>
          </cell>
          <cell r="C715">
            <v>451.8</v>
          </cell>
          <cell r="D715"/>
          <cell r="E715"/>
          <cell r="F715">
            <v>451.8</v>
          </cell>
        </row>
        <row r="716">
          <cell r="A716">
            <v>17627.400000000001</v>
          </cell>
          <cell r="B716">
            <v>4671.2</v>
          </cell>
          <cell r="C716">
            <v>452.4</v>
          </cell>
          <cell r="D716"/>
          <cell r="E716"/>
          <cell r="F716">
            <v>452.4</v>
          </cell>
        </row>
        <row r="717">
          <cell r="A717">
            <v>17672.7</v>
          </cell>
          <cell r="B717">
            <v>4671.3</v>
          </cell>
          <cell r="C717">
            <v>453</v>
          </cell>
          <cell r="D717"/>
          <cell r="E717"/>
          <cell r="F717">
            <v>453</v>
          </cell>
        </row>
        <row r="718">
          <cell r="A718">
            <v>17718</v>
          </cell>
          <cell r="B718">
            <v>4671.3999999999996</v>
          </cell>
          <cell r="C718">
            <v>453.6</v>
          </cell>
          <cell r="D718"/>
          <cell r="E718"/>
          <cell r="F718">
            <v>453.6</v>
          </cell>
        </row>
        <row r="719">
          <cell r="A719">
            <v>17763.400000000001</v>
          </cell>
          <cell r="B719">
            <v>4671.5</v>
          </cell>
          <cell r="C719">
            <v>454.2</v>
          </cell>
          <cell r="D719"/>
          <cell r="E719"/>
          <cell r="F719">
            <v>454.2</v>
          </cell>
        </row>
        <row r="720">
          <cell r="A720">
            <v>17808.8</v>
          </cell>
          <cell r="B720">
            <v>4671.6000000000004</v>
          </cell>
          <cell r="C720">
            <v>454.9</v>
          </cell>
          <cell r="D720"/>
          <cell r="E720"/>
          <cell r="F720">
            <v>454.9</v>
          </cell>
        </row>
        <row r="721">
          <cell r="A721">
            <v>17854.400000000001</v>
          </cell>
          <cell r="B721">
            <v>4671.7</v>
          </cell>
          <cell r="C721">
            <v>455.5</v>
          </cell>
          <cell r="D721"/>
          <cell r="E721"/>
          <cell r="F721">
            <v>455.5</v>
          </cell>
        </row>
        <row r="722">
          <cell r="A722">
            <v>17899.900000000001</v>
          </cell>
          <cell r="B722">
            <v>4671.8</v>
          </cell>
          <cell r="C722">
            <v>456.1</v>
          </cell>
          <cell r="D722"/>
          <cell r="E722"/>
          <cell r="F722">
            <v>456.1</v>
          </cell>
        </row>
        <row r="723">
          <cell r="A723">
            <v>17945.599999999999</v>
          </cell>
          <cell r="B723">
            <v>4671.8999999999996</v>
          </cell>
          <cell r="C723">
            <v>456.7</v>
          </cell>
          <cell r="D723"/>
          <cell r="E723"/>
          <cell r="F723">
            <v>456.7</v>
          </cell>
        </row>
        <row r="724">
          <cell r="A724">
            <v>17991.3</v>
          </cell>
          <cell r="B724">
            <v>4672</v>
          </cell>
          <cell r="C724">
            <v>457.3</v>
          </cell>
          <cell r="D724"/>
          <cell r="E724"/>
          <cell r="F724">
            <v>457.3</v>
          </cell>
        </row>
        <row r="725">
          <cell r="A725">
            <v>18037</v>
          </cell>
          <cell r="B725">
            <v>4672.1000000000004</v>
          </cell>
          <cell r="C725">
            <v>458</v>
          </cell>
          <cell r="D725"/>
          <cell r="E725"/>
          <cell r="F725">
            <v>458</v>
          </cell>
        </row>
        <row r="726">
          <cell r="A726">
            <v>18082.900000000001</v>
          </cell>
          <cell r="B726">
            <v>4672.2</v>
          </cell>
          <cell r="C726">
            <v>458.6</v>
          </cell>
          <cell r="D726"/>
          <cell r="E726"/>
          <cell r="F726">
            <v>458.6</v>
          </cell>
        </row>
        <row r="727">
          <cell r="A727">
            <v>18128.8</v>
          </cell>
          <cell r="B727">
            <v>4672.3</v>
          </cell>
          <cell r="C727">
            <v>459.2</v>
          </cell>
          <cell r="D727"/>
          <cell r="E727"/>
          <cell r="F727">
            <v>459.2</v>
          </cell>
        </row>
        <row r="728">
          <cell r="A728">
            <v>18174.7</v>
          </cell>
          <cell r="B728">
            <v>4672.3999999999996</v>
          </cell>
          <cell r="C728">
            <v>459.8</v>
          </cell>
          <cell r="D728"/>
          <cell r="E728"/>
          <cell r="F728">
            <v>459.8</v>
          </cell>
        </row>
        <row r="729">
          <cell r="A729">
            <v>18220.7</v>
          </cell>
          <cell r="B729">
            <v>4672.5</v>
          </cell>
          <cell r="C729">
            <v>460.4</v>
          </cell>
          <cell r="D729"/>
          <cell r="E729"/>
          <cell r="F729">
            <v>460.4</v>
          </cell>
        </row>
        <row r="730">
          <cell r="A730">
            <v>18266.8</v>
          </cell>
          <cell r="B730">
            <v>4672.6000000000004</v>
          </cell>
          <cell r="C730">
            <v>461.1</v>
          </cell>
          <cell r="D730"/>
          <cell r="E730"/>
          <cell r="F730">
            <v>461.1</v>
          </cell>
        </row>
        <row r="731">
          <cell r="A731">
            <v>18312.900000000001</v>
          </cell>
          <cell r="B731">
            <v>4672.7</v>
          </cell>
          <cell r="C731">
            <v>461.7</v>
          </cell>
          <cell r="D731"/>
          <cell r="E731"/>
          <cell r="F731">
            <v>461.7</v>
          </cell>
        </row>
        <row r="732">
          <cell r="A732">
            <v>18359.099999999999</v>
          </cell>
          <cell r="B732">
            <v>4672.8</v>
          </cell>
          <cell r="C732">
            <v>462.3</v>
          </cell>
          <cell r="D732"/>
          <cell r="E732"/>
          <cell r="F732">
            <v>462.3</v>
          </cell>
        </row>
        <row r="733">
          <cell r="A733">
            <v>18405.400000000001</v>
          </cell>
          <cell r="B733">
            <v>4672.8999999999996</v>
          </cell>
          <cell r="C733">
            <v>462.9</v>
          </cell>
          <cell r="D733"/>
          <cell r="E733"/>
          <cell r="F733">
            <v>462.9</v>
          </cell>
        </row>
        <row r="734">
          <cell r="A734">
            <v>18451.7</v>
          </cell>
          <cell r="B734">
            <v>4673</v>
          </cell>
          <cell r="C734">
            <v>463.5</v>
          </cell>
          <cell r="D734"/>
          <cell r="E734"/>
          <cell r="F734">
            <v>463.5</v>
          </cell>
        </row>
      </sheetData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earriverbasin.org/rivers/river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aterrights.utah.gov/asp_apps/wrprint/wrprint.asp?wrnum=29-1506" TargetMode="External"/><Relationship Id="rId1" Type="http://schemas.openxmlformats.org/officeDocument/2006/relationships/hyperlink" Target="https://bearrivercommission.org/docs/Amended%20and%20Restated%20Bear%20Lake%20Settlement%20Agreement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idwr.idaho.gov/agol/accounting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le.utah.gov/xcode/Title73/Chapter16/C73-16_1800010118000101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earrivercommission.org/docs/Bear%20River%20Stream%20Flow%20and%20Depletions%20Schematic%20Map%201990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erplan.state.wy.us/BAG/bear/briefbook/bcompact.html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ffsl.utah.gov/wp-content/uploads/Bear_Lake_CMP_Compressed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earrivercommission.org/docs/BRC%202019%20Depletions%20Report%20(Final%20Adopted%202023-04-18)%20(w%20appendices).pdf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mountainscholar.org/server/api/core/bitstreams/26890e0c-11de-42ca-a6bd-6b3a97ec1ba3/content" TargetMode="External"/><Relationship Id="rId2" Type="http://schemas.openxmlformats.org/officeDocument/2006/relationships/hyperlink" Target="https://water.utah.gov/wp-content/uploads/2019/11/Bear-River-Development-Report-Volume-I-Report-Final.pdf" TargetMode="External"/><Relationship Id="rId1" Type="http://schemas.openxmlformats.org/officeDocument/2006/relationships/hyperlink" Target="https://waterplan.state.wy.us/BAG/bear/briefbook/bcompac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685A-3B65-4ABE-A919-A07F3009C2B6}">
  <dimension ref="A1:B1"/>
  <sheetViews>
    <sheetView zoomScale="85" zoomScaleNormal="85" workbookViewId="0">
      <selection activeCell="O98" sqref="O98"/>
    </sheetView>
  </sheetViews>
  <sheetFormatPr defaultColWidth="8.81640625" defaultRowHeight="14.5"/>
  <sheetData>
    <row r="1" spans="1:2">
      <c r="A1" t="s">
        <v>0</v>
      </c>
      <c r="B1" s="96" t="s">
        <v>1</v>
      </c>
    </row>
  </sheetData>
  <hyperlinks>
    <hyperlink ref="B1" r:id="rId1" xr:uid="{0A5CE6E9-262E-4B04-8E67-3E9CA0C30ED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4A82-EF79-48C6-BC1D-6918E5CC9B57}">
  <dimension ref="A1:Y950"/>
  <sheetViews>
    <sheetView zoomScale="85" zoomScaleNormal="85" workbookViewId="0">
      <selection activeCell="B6" sqref="B6"/>
    </sheetView>
  </sheetViews>
  <sheetFormatPr defaultColWidth="12.7265625" defaultRowHeight="15" customHeight="1"/>
  <cols>
    <col min="1" max="1" width="3.26953125" style="232" bestFit="1" customWidth="1"/>
    <col min="2" max="2" width="37.7265625" style="2" customWidth="1"/>
    <col min="3" max="3" width="19.81640625" style="2" customWidth="1"/>
    <col min="4" max="4" width="18.1796875" style="2" customWidth="1"/>
    <col min="5" max="5" width="20" style="2" customWidth="1"/>
    <col min="6" max="6" width="19.1796875" style="2" customWidth="1"/>
    <col min="7" max="7" width="13.1796875" style="2" customWidth="1"/>
    <col min="8" max="8" width="6.453125" style="2" customWidth="1"/>
    <col min="9" max="9" width="9.26953125" style="2" customWidth="1"/>
    <col min="10" max="10" width="7" style="2" customWidth="1"/>
    <col min="11" max="25" width="9.81640625" style="2" customWidth="1"/>
    <col min="26" max="16384" width="12.7265625" style="2"/>
  </cols>
  <sheetData>
    <row r="1" spans="1:25" ht="15.75" customHeight="1">
      <c r="A1" s="323" t="s">
        <v>48</v>
      </c>
      <c r="B1" s="324"/>
      <c r="C1" s="324"/>
      <c r="D1" s="324"/>
      <c r="E1" s="324"/>
      <c r="F1" s="324"/>
      <c r="G1" s="4"/>
      <c r="H1" s="4"/>
      <c r="I1" s="5"/>
      <c r="J1" s="4"/>
      <c r="K1" s="4"/>
      <c r="L1" s="4"/>
      <c r="M1" s="4"/>
      <c r="N1" s="6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3.5" customHeight="1">
      <c r="A2" s="7"/>
      <c r="B2" s="8" t="s">
        <v>2</v>
      </c>
      <c r="C2" s="7"/>
      <c r="D2" s="7"/>
      <c r="E2" s="7"/>
      <c r="F2" s="7"/>
      <c r="G2" s="4"/>
      <c r="H2" s="4"/>
      <c r="I2" s="5"/>
      <c r="J2" s="4"/>
      <c r="K2" s="4"/>
      <c r="L2" s="4"/>
      <c r="M2" s="4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>
      <c r="A3" s="9"/>
      <c r="B3" s="4"/>
      <c r="C3" s="4"/>
      <c r="D3" s="9"/>
      <c r="E3" s="5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>
      <c r="A4" s="13">
        <v>1</v>
      </c>
      <c r="B4" s="11" t="s">
        <v>226</v>
      </c>
      <c r="C4" s="8"/>
      <c r="D4" s="7"/>
      <c r="E4" s="7"/>
      <c r="F4" s="10"/>
      <c r="G4" s="4"/>
      <c r="H4" s="4"/>
      <c r="I4" s="5"/>
      <c r="J4" s="4"/>
      <c r="K4" s="4"/>
      <c r="L4" s="4"/>
      <c r="M4" s="4"/>
      <c r="N4" s="4"/>
      <c r="O4" s="5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>
      <c r="A5" s="325" t="s">
        <v>215</v>
      </c>
      <c r="B5" s="326"/>
      <c r="C5" s="154" t="s">
        <v>3</v>
      </c>
      <c r="D5" s="334" t="s">
        <v>4</v>
      </c>
      <c r="E5" s="334"/>
      <c r="F5" s="10"/>
      <c r="G5" s="4"/>
      <c r="H5" s="4"/>
      <c r="I5" s="5"/>
      <c r="J5" s="4"/>
      <c r="K5" s="4"/>
      <c r="L5" s="4"/>
      <c r="M5" s="4"/>
      <c r="N5" s="4"/>
      <c r="O5" s="5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">
      <c r="A6" s="289" t="s">
        <v>5</v>
      </c>
      <c r="B6" s="61" t="s">
        <v>256</v>
      </c>
      <c r="C6" s="151"/>
      <c r="D6" s="330"/>
      <c r="E6" s="330"/>
      <c r="F6" s="10"/>
      <c r="G6" s="5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">
      <c r="A7" s="289" t="s">
        <v>6</v>
      </c>
      <c r="B7" s="61" t="s">
        <v>213</v>
      </c>
      <c r="C7" s="155"/>
      <c r="D7" s="330"/>
      <c r="E7" s="330"/>
      <c r="F7" s="152"/>
      <c r="G7" s="5"/>
      <c r="H7" s="5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">
      <c r="A8" s="289" t="s">
        <v>9</v>
      </c>
      <c r="B8" s="61" t="s">
        <v>255</v>
      </c>
      <c r="C8" s="151"/>
      <c r="D8" s="333"/>
      <c r="E8" s="333"/>
      <c r="F8" s="10"/>
      <c r="G8" s="5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">
      <c r="A9" s="289" t="s">
        <v>8</v>
      </c>
      <c r="B9" s="61" t="s">
        <v>270</v>
      </c>
      <c r="C9" s="151"/>
      <c r="D9" s="331"/>
      <c r="E9" s="332"/>
      <c r="F9" s="6"/>
      <c r="G9" s="5"/>
      <c r="H9" s="5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>
      <c r="A10" s="289" t="s">
        <v>254</v>
      </c>
      <c r="B10" s="61" t="s">
        <v>194</v>
      </c>
      <c r="C10" s="151"/>
      <c r="D10" s="330"/>
      <c r="E10" s="330"/>
      <c r="F10" s="10"/>
      <c r="G10" s="5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>
      <c r="A11" s="15"/>
      <c r="B11" s="14"/>
      <c r="C11" s="15"/>
      <c r="D11" s="16"/>
      <c r="E11" s="17"/>
      <c r="F11" s="3"/>
      <c r="G11" s="5"/>
      <c r="H11" s="5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>
      <c r="A12" s="18">
        <v>2</v>
      </c>
      <c r="B12" s="179" t="s">
        <v>10</v>
      </c>
      <c r="C12" s="181" t="s">
        <v>75</v>
      </c>
      <c r="D12" s="196" t="s">
        <v>251</v>
      </c>
      <c r="E12" s="7"/>
      <c r="F12" s="7"/>
      <c r="G12" s="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5.75" customHeight="1">
      <c r="A13" s="229"/>
      <c r="B13" s="180" t="s">
        <v>263</v>
      </c>
      <c r="C13" s="233">
        <f>'BearLake-ElevationStorage'!B2</f>
        <v>1421000</v>
      </c>
      <c r="D13" s="300">
        <v>26548</v>
      </c>
      <c r="E13" s="5"/>
      <c r="F13" s="5"/>
      <c r="G13" s="176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.75" customHeight="1">
      <c r="A14" s="18"/>
      <c r="B14" s="180" t="s">
        <v>243</v>
      </c>
      <c r="C14" s="243">
        <v>5923.65</v>
      </c>
      <c r="D14" s="182"/>
      <c r="E14" s="10"/>
      <c r="F14" s="10"/>
      <c r="G14" s="2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.75" customHeight="1">
      <c r="A15" s="229"/>
      <c r="B15" s="259" t="s">
        <v>11</v>
      </c>
      <c r="C15" s="242">
        <v>5902</v>
      </c>
      <c r="D15" s="182"/>
      <c r="E15" s="5"/>
      <c r="F15" s="5"/>
      <c r="G15" s="20"/>
      <c r="H15" s="16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>
      <c r="A16" s="258"/>
      <c r="B16" s="260" t="s">
        <v>242</v>
      </c>
      <c r="C16" s="242">
        <v>125000</v>
      </c>
      <c r="D16" s="182"/>
      <c r="E16" s="177"/>
      <c r="F16" s="178"/>
      <c r="G16" s="2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>
      <c r="A17" s="9"/>
      <c r="B17" s="4"/>
      <c r="C17" s="20"/>
      <c r="D17" s="5"/>
      <c r="E17" s="20"/>
      <c r="F17" s="2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>
      <c r="A18" s="253">
        <v>3</v>
      </c>
      <c r="B18" s="253" t="s">
        <v>12</v>
      </c>
      <c r="C18" s="247" t="s">
        <v>13</v>
      </c>
      <c r="D18" s="234" t="s">
        <v>14</v>
      </c>
      <c r="E18" s="210" t="s">
        <v>15</v>
      </c>
      <c r="F18" s="210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5.75" customHeight="1">
      <c r="A19" s="254"/>
      <c r="B19" s="255" t="s">
        <v>220</v>
      </c>
      <c r="C19" s="248">
        <v>5920</v>
      </c>
      <c r="D19" s="236"/>
      <c r="E19" s="236"/>
      <c r="F19" s="23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5.75" customHeight="1">
      <c r="A20" s="254" t="s">
        <v>18</v>
      </c>
      <c r="B20" s="254" t="s">
        <v>252</v>
      </c>
      <c r="C20" s="249">
        <f>IF(C$19 ="","", _xlfn.XLOOKUP(C$19, 'BearLake-ElevationStorage'!$A$2:$A$1404,'BearLake-ElevationStorage'!$B$2:$B$1404))</f>
        <v>1164985</v>
      </c>
      <c r="D20" s="237" t="str">
        <f>IF(D$19 ="","", _xlfn.XLOOKUP(D$19, 'BearLake-ElevationStorage'!$A$2:$A$1404,'BearLake-ElevationStorage'!$B$2:$B$1404))</f>
        <v/>
      </c>
      <c r="E20" s="237" t="str">
        <f>IF(E$19 ="","", _xlfn.XLOOKUP(E$19, 'BearLake-ElevationStorage'!$A$2:$A$1404,'BearLake-ElevationStorage'!$B$2:$B$1404))</f>
        <v/>
      </c>
      <c r="F20" s="237" t="str">
        <f>IF(F$19 ="","", _xlfn.XLOOKUP(F$19, 'BearLake-ElevationStorage'!$A$2:$A$1404,'BearLake-ElevationStorage'!$B$2:$B$1404))</f>
        <v/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240"/>
      <c r="B21" s="256" t="s">
        <v>221</v>
      </c>
      <c r="C21" s="250">
        <f>C20</f>
        <v>1164985</v>
      </c>
      <c r="D21" s="235" t="str">
        <f>D20</f>
        <v/>
      </c>
      <c r="E21" s="235" t="str">
        <f>E20</f>
        <v/>
      </c>
      <c r="F21" s="235" t="str">
        <f>F20</f>
        <v/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240"/>
      <c r="B22" s="257" t="s">
        <v>244</v>
      </c>
      <c r="C22" s="251">
        <f>IF(C$20="","",(C21-$C$16))</f>
        <v>1039985</v>
      </c>
      <c r="D22" s="199" t="str">
        <f>IF(D$20="","",(D21-$C$16))</f>
        <v/>
      </c>
      <c r="E22" s="199" t="str">
        <f t="shared" ref="E22:F22" si="0">IF(E$20="","",(E21-$C$16))</f>
        <v/>
      </c>
      <c r="F22" s="199" t="str">
        <f t="shared" si="0"/>
        <v/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9"/>
      <c r="B23" s="252"/>
      <c r="C23" s="212"/>
      <c r="D23" s="213"/>
      <c r="E23" s="213"/>
      <c r="F23" s="2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261" t="s">
        <v>19</v>
      </c>
      <c r="B24" s="197" t="s">
        <v>248</v>
      </c>
      <c r="C24" s="24">
        <v>2016</v>
      </c>
      <c r="D24" s="24">
        <v>2010</v>
      </c>
      <c r="E24" s="24">
        <v>2020</v>
      </c>
      <c r="F24" s="24">
        <v>2020</v>
      </c>
      <c r="G24" s="2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5.75" customHeight="1">
      <c r="A25" s="23"/>
      <c r="B25" s="198" t="s">
        <v>20</v>
      </c>
      <c r="C25" s="26">
        <v>2015</v>
      </c>
      <c r="D25" s="26"/>
      <c r="E25" s="27"/>
      <c r="F25" s="28"/>
      <c r="G25" s="25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5.75" customHeight="1">
      <c r="A26" s="230"/>
      <c r="B26" s="29" t="s">
        <v>256</v>
      </c>
      <c r="C26" s="200" cm="1">
        <f t="array" ref="C26">IF(C$24=" ","", SUMPRODUCT((HistoricalSeasonalFlows!$C$36:$C$53=Model!$B26)*(HistoricalSeasonalFlows!$E$4:$T$4=Model!C$24)*(HistoricalSeasonalFlows!$E$36:$T$53)))*1000</f>
        <v>0</v>
      </c>
      <c r="D26" s="200" cm="1">
        <f t="array" ref="D26">IF(D$24=" ","", SUMPRODUCT((HistoricalSeasonalFlows!$C$36:$C$53=Model!$B26)*(HistoricalSeasonalFlows!$E$4:$T$4=Model!D$24)*(HistoricalSeasonalFlows!$E$36:$T$53)))*1000</f>
        <v>0</v>
      </c>
      <c r="E26" s="200" cm="1">
        <f t="array" ref="E26">IF(E$24=" ","", SUMPRODUCT((HistoricalSeasonalFlows!$C$36:$C$53=Model!$B26)*(HistoricalSeasonalFlows!$E$4:$T$4=Model!E$24)*(HistoricalSeasonalFlows!$E$36:$T$53)))*1000</f>
        <v>0</v>
      </c>
      <c r="F26" s="200" cm="1">
        <f t="array" ref="F26">IF(F$24=" ","", SUMPRODUCT((HistoricalSeasonalFlows!$C$36:$C$53=Model!$B26)*(HistoricalSeasonalFlows!$E$4:$T$4=Model!F$24)*(HistoricalSeasonalFlows!$E$36:$T$53)))*1000</f>
        <v>0</v>
      </c>
      <c r="G26" s="20"/>
      <c r="H26" s="2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30"/>
      <c r="B27" s="29" t="s">
        <v>213</v>
      </c>
      <c r="C27" s="200" cm="1">
        <f t="array" ref="C27">IF(C$24=" ","", SUMPRODUCT((HistoricalSeasonalFlows!$C$36:$C$53=Model!$B27)*(HistoricalSeasonalFlows!$E$4:$T$4=Model!C$24)*(HistoricalSeasonalFlows!$E$36:$T$53)))*1000</f>
        <v>84411.352499999906</v>
      </c>
      <c r="D27" s="200" cm="1">
        <f t="array" ref="D27">IF(D$24=" ","", SUMPRODUCT((HistoricalSeasonalFlows!$C$36:$C$53=Model!$B27)*(HistoricalSeasonalFlows!$E$4:$T$4=Model!D$24)*(HistoricalSeasonalFlows!$E$36:$T$53)))*1000</f>
        <v>143659.82310000001</v>
      </c>
      <c r="E27" s="200" cm="1">
        <f t="array" ref="E27">IF(E$24=" ","", SUMPRODUCT((HistoricalSeasonalFlows!$C$36:$C$53=Model!$B27)*(HistoricalSeasonalFlows!$E$4:$T$4=Model!E$24)*(HistoricalSeasonalFlows!$E$36:$T$53)))*1000</f>
        <v>209249.9277</v>
      </c>
      <c r="F27" s="200" cm="1">
        <f t="array" ref="F27">IF(F$24=" ","", SUMPRODUCT((HistoricalSeasonalFlows!$C$36:$C$53=Model!$B27)*(HistoricalSeasonalFlows!$E$4:$T$4=Model!F$24)*(HistoricalSeasonalFlows!$E$36:$T$53)))*1000</f>
        <v>209249.9277</v>
      </c>
      <c r="G27" s="3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231"/>
      <c r="B28" s="29" t="s">
        <v>255</v>
      </c>
      <c r="C28" s="200" cm="1">
        <f t="array" ref="C28">IF(C$24=" ","", SUMPRODUCT((HistoricalSeasonalFlows!$C$36:$C$53=Model!$B28)*(HistoricalSeasonalFlows!$E$4:$T$4=Model!C$24)*(HistoricalSeasonalFlows!$E$36:$T$53)))*1000</f>
        <v>0</v>
      </c>
      <c r="D28" s="200" cm="1">
        <f t="array" ref="D28">IF(D$24=" ","", SUMPRODUCT((HistoricalSeasonalFlows!$C$36:$C$53=Model!$B28)*(HistoricalSeasonalFlows!$E$4:$T$4=Model!D$24)*(HistoricalSeasonalFlows!$E$36:$T$53)))*1000</f>
        <v>0</v>
      </c>
      <c r="E28" s="200" cm="1">
        <f t="array" ref="E28">IF(E$24=" ","", SUMPRODUCT((HistoricalSeasonalFlows!$C$36:$C$53=Model!$B28)*(HistoricalSeasonalFlows!$E$4:$T$4=Model!E$24)*(HistoricalSeasonalFlows!$E$36:$T$53)))*1000</f>
        <v>0</v>
      </c>
      <c r="F28" s="200" cm="1">
        <f t="array" ref="F28">IF(F$24=" ","", SUMPRODUCT((HistoricalSeasonalFlows!$C$36:$C$53=Model!$B28)*(HistoricalSeasonalFlows!$E$4:$T$4=Model!F$24)*(HistoricalSeasonalFlows!$E$36:$T$53)))*1000</f>
        <v>0</v>
      </c>
      <c r="G28" s="3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231"/>
      <c r="B29" s="29" t="s">
        <v>270</v>
      </c>
      <c r="C29" s="200" cm="1">
        <f t="array" ref="C29">IF(C$24=" ","", SUMPRODUCT((HistoricalSeasonalFlows!$C$36:$C$53=Model!$B29)*(HistoricalSeasonalFlows!$E$4:$T$4=Model!C$24)*(HistoricalSeasonalFlows!$E$36:$T$53)))*1000</f>
        <v>0</v>
      </c>
      <c r="D29" s="200" cm="1">
        <f t="array" ref="D29">IF(D$24=" ","", SUMPRODUCT((HistoricalSeasonalFlows!$C$36:$C$53=Model!$B29)*(HistoricalSeasonalFlows!$E$4:$T$4=Model!D$24)*(HistoricalSeasonalFlows!$E$36:$T$53)))*1000</f>
        <v>0</v>
      </c>
      <c r="E29" s="200" cm="1">
        <f t="array" ref="E29">IF(E$24=" ","", SUMPRODUCT((HistoricalSeasonalFlows!$C$36:$C$53=Model!$B29)*(HistoricalSeasonalFlows!$E$4:$T$4=Model!E$24)*(HistoricalSeasonalFlows!$E$36:$T$53)))*1000</f>
        <v>0</v>
      </c>
      <c r="F29" s="218" cm="1">
        <f t="array" ref="F29">IF(F$24=" ","", SUMPRODUCT((HistoricalSeasonalFlows!$C$36:$C$53=Model!$B29)*(HistoricalSeasonalFlows!$E$4:$T$4=Model!F$24)*(HistoricalSeasonalFlows!$E$36:$T$53)))*1000</f>
        <v>0</v>
      </c>
      <c r="G29" s="3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231"/>
      <c r="B30" s="217"/>
      <c r="C30" s="218"/>
      <c r="D30" s="218"/>
      <c r="E30" s="219"/>
      <c r="F30" s="208"/>
      <c r="G30" s="3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231"/>
      <c r="B31" s="220"/>
      <c r="C31" s="221"/>
      <c r="D31" s="221"/>
      <c r="E31" s="222"/>
      <c r="F31" s="223"/>
      <c r="G31" s="3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23"/>
      <c r="B32" s="204" t="s">
        <v>22</v>
      </c>
      <c r="C32" s="205"/>
      <c r="D32" s="205"/>
      <c r="E32" s="206"/>
      <c r="F32" s="28"/>
      <c r="G32" s="2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.75" customHeight="1">
      <c r="A33" s="35"/>
      <c r="B33" s="207" t="s">
        <v>250</v>
      </c>
      <c r="C33" s="208" cm="1">
        <f t="array" ref="C33">IF(C$24=" "," ",SUMPRODUCT((HistoricalSeasonalFlows!$C$5:$C$29=Model!$B33)*(HistoricalSeasonalFlows!$E$4:$T$4=Model!C$24)*(HistoricalSeasonalFlows!$E$5:$T$29)))*1000</f>
        <v>1047776.0924100003</v>
      </c>
      <c r="D33" s="208" cm="1">
        <f t="array" ref="D33">IF(D$24=" "," ",SUMPRODUCT((HistoricalSeasonalFlows!$C$5:$C$29=Model!$B33)*(HistoricalSeasonalFlows!$E$4:$T$4=Model!D$24)*(HistoricalSeasonalFlows!$E$5:$T$29)))*1000</f>
        <v>1046453.2529399998</v>
      </c>
      <c r="E33" s="208" cm="1">
        <f t="array" ref="E33">IF(E$24=" "," ",SUMPRODUCT((HistoricalSeasonalFlows!$C$5:$C$29=Model!$B33)*(HistoricalSeasonalFlows!$E$4:$T$4=Model!E$24)*(HistoricalSeasonalFlows!$E$5:$T$29)))*1000</f>
        <v>837048.37361999974</v>
      </c>
      <c r="F33" s="208" cm="1">
        <f t="array" ref="F33">IF(F$24=" "," ",SUMPRODUCT((HistoricalSeasonalFlows!$C$5:$C$29=Model!$B33)*(HistoricalSeasonalFlows!$E$4:$T$4=Model!F$24)*(HistoricalSeasonalFlows!$E$5:$T$29)))*1000</f>
        <v>837048.37361999974</v>
      </c>
      <c r="G33" s="20"/>
      <c r="H33" s="2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35"/>
      <c r="B34" s="207" t="s">
        <v>75</v>
      </c>
      <c r="C34" s="208" cm="1">
        <f t="array" ref="C34">IF(C$24=" "," ",SUMPRODUCT((HistoricalSeasonalFlows!$C$5:$C$29=Model!$B34)*(HistoricalSeasonalFlows!$E$4:$T$4=Model!C$24)*(HistoricalSeasonalFlows!$E$5:$T$29)))*1000</f>
        <v>373377.08699999994</v>
      </c>
      <c r="D34" s="208" cm="1">
        <f t="array" ref="D34">IF(D$24=" "," ",SUMPRODUCT((HistoricalSeasonalFlows!$C$5:$C$29=Model!$B34)*(HistoricalSeasonalFlows!$E$4:$T$4=Model!D$24)*(HistoricalSeasonalFlows!$E$5:$T$29)))*1000</f>
        <v>285385.42800000001</v>
      </c>
      <c r="E34" s="208" cm="1">
        <f t="array" ref="E34">IF(E$24=" "," ",SUMPRODUCT((HistoricalSeasonalFlows!$C$5:$C$29=Model!$B34)*(HistoricalSeasonalFlows!$E$4:$T$4=Model!E$24)*(HistoricalSeasonalFlows!$E$5:$T$29)))*1000</f>
        <v>332253.63300000003</v>
      </c>
      <c r="F34" s="208" cm="1">
        <f t="array" ref="F34">IF(F$24=" "," ",SUMPRODUCT((HistoricalSeasonalFlows!$C$5:$C$29=Model!$B34)*(HistoricalSeasonalFlows!$E$4:$T$4=Model!F$24)*(HistoricalSeasonalFlows!$E$5:$T$29)))*1000</f>
        <v>332253.63300000003</v>
      </c>
      <c r="G34" s="20"/>
      <c r="H34" s="2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203"/>
      <c r="B35" s="207" t="s">
        <v>213</v>
      </c>
      <c r="C35" s="208" cm="1">
        <f t="array" ref="C35">IF(C$24=" "," ",SUMPRODUCT((HistoricalSeasonalFlows!$C$5:$C$29=Model!$B35)*(HistoricalSeasonalFlows!$E$4:$T$4=Model!C$24)*(HistoricalSeasonalFlows!$E$5:$T$29)))*1000</f>
        <v>283791.88920000003</v>
      </c>
      <c r="D35" s="208" cm="1">
        <f t="array" ref="D35">IF(D$24=" "," ",SUMPRODUCT((HistoricalSeasonalFlows!$C$5:$C$29=Model!$B35)*(HistoricalSeasonalFlows!$E$4:$T$4=Model!D$24)*(HistoricalSeasonalFlows!$E$5:$T$29)))*1000</f>
        <v>216724.8462</v>
      </c>
      <c r="E35" s="208" cm="1">
        <f t="array" ref="E35">IF(E$24=" "," ",SUMPRODUCT((HistoricalSeasonalFlows!$C$5:$C$29=Model!$B35)*(HistoricalSeasonalFlows!$E$4:$T$4=Model!E$24)*(HistoricalSeasonalFlows!$E$5:$T$29)))*1000</f>
        <v>264197.07299999997</v>
      </c>
      <c r="F35" s="208" cm="1">
        <f t="array" ref="F35">IF(F$24=" "," ",SUMPRODUCT((HistoricalSeasonalFlows!$C$5:$C$29=Model!$B35)*(HistoricalSeasonalFlows!$E$4:$T$4=Model!F$24)*(HistoricalSeasonalFlows!$E$5:$T$29)))*1000</f>
        <v>264197.07299999997</v>
      </c>
      <c r="G35" s="3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216"/>
      <c r="B36" s="238" t="s">
        <v>247</v>
      </c>
      <c r="C36" s="239" cm="1">
        <f t="array" ref="C36">IF(C$24=" "," ",SUMPRODUCT((HistoricalSeasonalFlows!$C$5:$C$29=Model!$B36)*(HistoricalSeasonalFlows!$E$4:$T$4=Model!C$24)*(HistoricalSeasonalFlows!$E$5:$T$29)))*1000</f>
        <v>305084.55</v>
      </c>
      <c r="D36" s="239" cm="1">
        <f t="array" ref="D36">IF(D$24=" "," ",SUMPRODUCT((HistoricalSeasonalFlows!$C$5:$C$29=Model!$B36)*(HistoricalSeasonalFlows!$E$4:$T$4=Model!D$24)*(HistoricalSeasonalFlows!$E$5:$T$29)))*1000</f>
        <v>224985.231</v>
      </c>
      <c r="E36" s="239" cm="1">
        <f t="array" ref="E36">IF(E$24=" "," ",SUMPRODUCT((HistoricalSeasonalFlows!$C$5:$C$29=Model!$B36)*(HistoricalSeasonalFlows!$E$4:$T$4=Model!E$24)*(HistoricalSeasonalFlows!$E$5:$T$29)))*1000</f>
        <v>287449.73099999997</v>
      </c>
      <c r="F36" s="239" cm="1">
        <f t="array" ref="F36">IF(F$24=" "," ",SUMPRODUCT((HistoricalSeasonalFlows!$C$5:$C$29=Model!$B36)*(HistoricalSeasonalFlows!$E$4:$T$4=Model!F$24)*(HistoricalSeasonalFlows!$E$5:$T$29)))*1000</f>
        <v>287449.73099999997</v>
      </c>
      <c r="G36" s="3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240"/>
      <c r="B37" s="241"/>
      <c r="C37" s="241"/>
      <c r="D37" s="241"/>
      <c r="E37" s="241"/>
      <c r="F37" s="241"/>
      <c r="G37" s="3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9"/>
      <c r="B38" s="201"/>
      <c r="C38" s="202"/>
      <c r="D38" s="202"/>
      <c r="E38" s="202"/>
      <c r="F38" s="202"/>
      <c r="G38" s="3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225" t="s">
        <v>23</v>
      </c>
      <c r="B39" s="33" t="s">
        <v>24</v>
      </c>
      <c r="C39" s="34" t="s">
        <v>13</v>
      </c>
      <c r="D39" s="34" t="s">
        <v>14</v>
      </c>
      <c r="E39" s="33" t="s">
        <v>15</v>
      </c>
      <c r="F39" s="33" t="s">
        <v>16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9"/>
      <c r="B40" s="35" t="str">
        <f>B6</f>
        <v>UT, WY upstream Bear Lake</v>
      </c>
      <c r="C40" s="22"/>
      <c r="D40" s="22">
        <f>D29</f>
        <v>0</v>
      </c>
      <c r="E40" s="22">
        <f>E29</f>
        <v>0</v>
      </c>
      <c r="F40" s="22">
        <f>F29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9"/>
      <c r="B41" s="36" t="str">
        <f>B7</f>
        <v>Lower ID</v>
      </c>
      <c r="C41" s="22"/>
      <c r="D41" s="22">
        <f>SUM(D26:D27)</f>
        <v>143659.82310000001</v>
      </c>
      <c r="E41" s="22">
        <f>SUM(E26:E27)</f>
        <v>209249.9277</v>
      </c>
      <c r="F41" s="22">
        <f>SUM(F26:F27)</f>
        <v>209249.9277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9"/>
      <c r="B42" s="36" t="str">
        <f>B9</f>
        <v>Other UT Users</v>
      </c>
      <c r="C42" s="22"/>
      <c r="D42" s="22">
        <f>D28</f>
        <v>0</v>
      </c>
      <c r="E42" s="22">
        <f>E28</f>
        <v>0</v>
      </c>
      <c r="F42" s="22">
        <f>F28</f>
        <v>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6.5" customHeight="1">
      <c r="A43" s="9"/>
      <c r="B43" s="36" t="str">
        <f>B8</f>
        <v>BRCC</v>
      </c>
      <c r="C43" s="22"/>
      <c r="D43" s="22">
        <v>0</v>
      </c>
      <c r="E43" s="22">
        <v>0</v>
      </c>
      <c r="F43" s="22">
        <v>0</v>
      </c>
      <c r="G43" s="3"/>
      <c r="H43" s="3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6.5" customHeight="1">
      <c r="A44" s="9"/>
      <c r="B44" s="36"/>
      <c r="C44" s="22"/>
      <c r="D44" s="22">
        <v>0</v>
      </c>
      <c r="E44" s="22">
        <v>0</v>
      </c>
      <c r="F44" s="22">
        <v>0</v>
      </c>
      <c r="G44" s="3"/>
      <c r="H44" s="3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153"/>
      <c r="B45" s="38"/>
      <c r="C45" s="32"/>
      <c r="D45" s="32"/>
      <c r="E45" s="32"/>
      <c r="F45" s="3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13">
        <v>4</v>
      </c>
      <c r="B46" s="39" t="s">
        <v>25</v>
      </c>
      <c r="C46" s="39"/>
      <c r="D46" s="13"/>
      <c r="E46" s="40"/>
      <c r="F46" s="40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 ht="15.75" customHeight="1">
      <c r="A47" s="262"/>
      <c r="B47" s="264"/>
      <c r="C47" s="265" t="s">
        <v>13</v>
      </c>
      <c r="D47" s="266" t="s">
        <v>14</v>
      </c>
      <c r="E47" s="266" t="s">
        <v>15</v>
      </c>
      <c r="F47" s="266" t="s">
        <v>16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51" spans="1:25" ht="15.75" customHeight="1">
      <c r="A51" s="7"/>
      <c r="B51" s="21"/>
      <c r="C51" s="214"/>
      <c r="D51" s="17"/>
      <c r="E51" s="17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7"/>
      <c r="B52" s="21"/>
      <c r="C52" s="214"/>
      <c r="D52" s="17"/>
      <c r="E52" s="17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262"/>
      <c r="B53" s="263"/>
      <c r="C53" s="265" t="s">
        <v>13</v>
      </c>
      <c r="D53" s="266" t="s">
        <v>14</v>
      </c>
      <c r="E53" s="266" t="s">
        <v>15</v>
      </c>
      <c r="F53" s="266" t="s">
        <v>16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7" spans="1:25" ht="15" customHeight="1">
      <c r="B57" s="21"/>
    </row>
    <row r="58" spans="1:25" ht="15.75" customHeight="1">
      <c r="A58" s="9"/>
      <c r="B58" s="4"/>
      <c r="C58" s="41"/>
      <c r="D58" s="20"/>
      <c r="E58" s="5"/>
      <c r="F58" s="5"/>
      <c r="G58" s="4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262"/>
      <c r="B59" s="263"/>
      <c r="C59" s="267" t="s">
        <v>13</v>
      </c>
      <c r="D59" s="268" t="s">
        <v>14</v>
      </c>
      <c r="E59" s="268" t="s">
        <v>15</v>
      </c>
      <c r="F59" s="268" t="s">
        <v>16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7"/>
      <c r="C60" s="215"/>
      <c r="D60" s="5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7"/>
      <c r="C61" s="215"/>
      <c r="D61" s="5"/>
      <c r="E61" s="5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7"/>
      <c r="C62" s="21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9"/>
      <c r="B63" s="21"/>
      <c r="C63" s="41"/>
      <c r="D63" s="20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thickBot="1">
      <c r="A64" s="9"/>
      <c r="B64" s="21"/>
      <c r="C64" s="41"/>
      <c r="D64" s="20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226"/>
      <c r="B65" s="46"/>
      <c r="C65" s="47" t="s">
        <v>13</v>
      </c>
      <c r="D65" s="48" t="s">
        <v>14</v>
      </c>
      <c r="E65" s="48" t="s">
        <v>15</v>
      </c>
      <c r="F65" s="49" t="s">
        <v>16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9"/>
      <c r="B66" s="4"/>
      <c r="C66" s="41"/>
      <c r="D66" s="20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9"/>
      <c r="B67" s="4"/>
      <c r="C67" s="41"/>
      <c r="D67" s="20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227"/>
      <c r="B68" s="4"/>
      <c r="C68" s="41"/>
      <c r="D68" s="20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9"/>
      <c r="B69" s="51" t="s">
        <v>27</v>
      </c>
      <c r="C69" s="52" t="s">
        <v>13</v>
      </c>
      <c r="D69" s="53" t="s">
        <v>14</v>
      </c>
      <c r="E69" s="53" t="s">
        <v>28</v>
      </c>
      <c r="F69" s="54" t="s">
        <v>29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228"/>
      <c r="B70" s="12" t="s">
        <v>30</v>
      </c>
      <c r="C70" s="55" t="e">
        <f>SUM(C22,#REF!,#REF!)-#REF!-#REF!-C36</f>
        <v>#REF!</v>
      </c>
      <c r="D70" s="55" t="e">
        <f>SUM(D22,#REF!,#REF!)-#REF!-#REF!-D37</f>
        <v>#REF!</v>
      </c>
      <c r="E70" s="55" t="e">
        <f>SUM(E22,#REF!,#REF!)-#REF!-#REF!-E37</f>
        <v>#REF!</v>
      </c>
      <c r="F70" s="55" t="e">
        <f>SUM(F22,#REF!,#REF!)-#REF!-#REF!-F37</f>
        <v>#REF!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.5" customHeight="1">
      <c r="A71" s="153"/>
      <c r="B71" s="269" t="s">
        <v>31</v>
      </c>
      <c r="C71" s="57"/>
      <c r="D71" s="57"/>
      <c r="E71" s="57"/>
      <c r="F71" s="5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153"/>
      <c r="B72" s="12" t="s">
        <v>5</v>
      </c>
      <c r="C72" s="55" t="e">
        <f>-#REF!</f>
        <v>#REF!</v>
      </c>
      <c r="D72" s="55" t="e">
        <f>-#REF!</f>
        <v>#REF!</v>
      </c>
      <c r="E72" s="55" t="e">
        <f>-#REF!</f>
        <v>#REF!</v>
      </c>
      <c r="F72" s="55" t="e">
        <f>-#REF!</f>
        <v>#REF!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153"/>
      <c r="B73" s="12" t="s">
        <v>6</v>
      </c>
      <c r="C73" s="55" t="e">
        <f>-#REF!</f>
        <v>#REF!</v>
      </c>
      <c r="D73" s="55" t="e">
        <f>-#REF!</f>
        <v>#REF!</v>
      </c>
      <c r="E73" s="55" t="e">
        <f>-#REF!</f>
        <v>#REF!</v>
      </c>
      <c r="F73" s="55" t="e">
        <f>-#REF!</f>
        <v>#REF!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153"/>
      <c r="B74" s="12" t="s">
        <v>7</v>
      </c>
      <c r="C74" s="55" t="e">
        <f>-#REF!</f>
        <v>#REF!</v>
      </c>
      <c r="D74" s="55" t="e">
        <f>-#REF!</f>
        <v>#REF!</v>
      </c>
      <c r="E74" s="55" t="e">
        <f>-#REF!</f>
        <v>#REF!</v>
      </c>
      <c r="F74" s="55" t="e">
        <f>-#REF!</f>
        <v>#REF!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153"/>
      <c r="B75" s="12" t="s">
        <v>8</v>
      </c>
      <c r="C75" s="55" t="e">
        <f>#REF!</f>
        <v>#REF!</v>
      </c>
      <c r="D75" s="55" t="e">
        <f>#REF!</f>
        <v>#REF!</v>
      </c>
      <c r="E75" s="55" t="e">
        <f>#REF!</f>
        <v>#REF!</v>
      </c>
      <c r="F75" s="55" t="e">
        <f>#REF!</f>
        <v>#REF!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153"/>
      <c r="B76" s="12" t="s">
        <v>9</v>
      </c>
      <c r="C76" s="55" t="e">
        <f>-#REF!</f>
        <v>#REF!</v>
      </c>
      <c r="D76" s="55" t="e">
        <f>-#REF!</f>
        <v>#REF!</v>
      </c>
      <c r="E76" s="55" t="e">
        <f>-#REF!</f>
        <v>#REF!</v>
      </c>
      <c r="F76" s="55" t="e">
        <f>-#REF!</f>
        <v>#REF!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153"/>
      <c r="B77" s="12"/>
      <c r="C77" s="55"/>
      <c r="D77" s="55"/>
      <c r="E77" s="55"/>
      <c r="F77" s="5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46.5">
      <c r="A78" s="153"/>
      <c r="B78" s="270" t="s">
        <v>32</v>
      </c>
      <c r="C78" s="57"/>
      <c r="D78" s="57"/>
      <c r="E78" s="57"/>
      <c r="F78" s="5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153"/>
      <c r="B79" s="12" t="s">
        <v>5</v>
      </c>
      <c r="C79" s="55">
        <f>(C$24/100)*_xlfn.XLOOKUP($B79,'[1]Non Ag Water Use - Tiers'!$A$2:$A$9,'[1]Non Ag Water Use - Tiers'!$C$2:$C$9)</f>
        <v>0</v>
      </c>
      <c r="D79" s="55" t="e">
        <f t="array" aca="1" ref="D79" ca="1">(D$24/100)*_xludf.XLOOKUP($B79,'[1]Non Ag Water Use - Tiers'!$A$2:$A$9,'[1]Non Ag Water Use - Tiers'!$C$2:$C$9)</f>
        <v>#NAME?</v>
      </c>
      <c r="E79" s="55" t="e">
        <f t="array" aca="1" ref="E79" ca="1">(E$24/100)*_xludf.XLOOKUP($B79,'[1]Non Ag Water Use - Tiers'!$A$2:$A$9,'[1]Non Ag Water Use - Tiers'!$C$2:$C$9)</f>
        <v>#NAME?</v>
      </c>
      <c r="F79" s="55" t="e">
        <f t="array" aca="1" ref="F79" ca="1">(F$24/100)*_xludf.XLOOKUP($B79,'[1]Non Ag Water Use - Tiers'!$A$2:$A$9,'[1]Non Ag Water Use - Tiers'!$C$2:$C$9)</f>
        <v>#NAME?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153"/>
      <c r="B80" s="12" t="s">
        <v>6</v>
      </c>
      <c r="C80" s="55">
        <f>(C$24/100)*_xlfn.XLOOKUP($B80,'[1]Non Ag Water Use - Tiers'!$A$2:$A$9,'[1]Non Ag Water Use - Tiers'!$C$2:$C$9)</f>
        <v>0</v>
      </c>
      <c r="D80" s="55" t="e">
        <f t="array" aca="1" ref="D80" ca="1">(D$24/100)*_xludf.XLOOKUP($B80,'[1]Non Ag Water Use - Tiers'!$A$2:$A$9,'[1]Non Ag Water Use - Tiers'!$C$2:$C$9)</f>
        <v>#NAME?</v>
      </c>
      <c r="E80" s="55" t="e">
        <f t="array" aca="1" ref="E80" ca="1">(E$24/100)*_xludf.XLOOKUP($B80,'[1]Non Ag Water Use - Tiers'!$A$2:$A$9,'[1]Non Ag Water Use - Tiers'!$C$2:$C$9)</f>
        <v>#NAME?</v>
      </c>
      <c r="F80" s="55" t="e">
        <f t="array" aca="1" ref="F80" ca="1">(F$24/100)*_xludf.XLOOKUP($B80,'[1]Non Ag Water Use - Tiers'!$A$2:$A$9,'[1]Non Ag Water Use - Tiers'!$C$2:$C$9)</f>
        <v>#NAME?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153"/>
      <c r="B81" s="12" t="s">
        <v>7</v>
      </c>
      <c r="C81" s="55">
        <f>(C$24/100)*_xlfn.XLOOKUP($B81,'[1]Non Ag Water Use - Tiers'!$A$2:$A$9,'[1]Non Ag Water Use - Tiers'!$C$2:$C$9)</f>
        <v>0</v>
      </c>
      <c r="D81" s="55" t="e">
        <f t="array" aca="1" ref="D81" ca="1">(D$24/100)*_xludf.XLOOKUP($B81,'[1]Non Ag Water Use - Tiers'!$A$2:$A$9,'[1]Non Ag Water Use - Tiers'!$C$2:$C$9)</f>
        <v>#NAME?</v>
      </c>
      <c r="E81" s="55" t="e">
        <f t="array" aca="1" ref="E81" ca="1">(E$24/100)*_xludf.XLOOKUP($B81,'[1]Non Ag Water Use - Tiers'!$A$2:$A$9,'[1]Non Ag Water Use - Tiers'!$C$2:$C$9)</f>
        <v>#NAME?</v>
      </c>
      <c r="F81" s="55" t="e">
        <f t="array" aca="1" ref="F81" ca="1">(F$24/100)*_xludf.XLOOKUP($B81,'[1]Non Ag Water Use - Tiers'!$A$2:$A$9,'[1]Non Ag Water Use - Tiers'!$C$2:$C$9)</f>
        <v>#NAME?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153"/>
      <c r="B82" s="12" t="s">
        <v>8</v>
      </c>
      <c r="C82" s="55">
        <f>(C$24/100)*_xlfn.XLOOKUP($B82,'[1]Non Ag Water Use - Tiers'!$A$2:$A$9,'[1]Non Ag Water Use - Tiers'!$C$2:$C$9)</f>
        <v>0</v>
      </c>
      <c r="D82" s="55" t="e">
        <f t="array" aca="1" ref="D82" ca="1">(D$24/100)*_xludf.XLOOKUP($B82,'[1]Non Ag Water Use - Tiers'!$A$2:$A$9,'[1]Non Ag Water Use - Tiers'!$C$2:$C$9)</f>
        <v>#NAME?</v>
      </c>
      <c r="E82" s="55" t="e">
        <f t="array" aca="1" ref="E82" ca="1">(E$24/100)*_xludf.XLOOKUP($B82,'[1]Non Ag Water Use - Tiers'!$A$2:$A$9,'[1]Non Ag Water Use - Tiers'!$C$2:$C$9)</f>
        <v>#NAME?</v>
      </c>
      <c r="F82" s="55" t="e">
        <f t="array" aca="1" ref="F82" ca="1">(F$24/100)*_xludf.XLOOKUP($B82,'[1]Non Ag Water Use - Tiers'!$A$2:$A$9,'[1]Non Ag Water Use - Tiers'!$C$2:$C$9)</f>
        <v>#NAME?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153"/>
      <c r="B83" s="12" t="s">
        <v>9</v>
      </c>
      <c r="C83" s="55">
        <f>(C$24/100)*_xlfn.XLOOKUP($B83,'[1]Non Ag Water Use - Tiers'!$A$2:$A$9,'[1]Non Ag Water Use - Tiers'!$C$2:$C$9)</f>
        <v>0</v>
      </c>
      <c r="D83" s="55" t="e">
        <f t="array" aca="1" ref="D83" ca="1">(D$24/100)*_xludf.XLOOKUP($B83,'[1]Non Ag Water Use - Tiers'!$A$2:$A$9,'[1]Non Ag Water Use - Tiers'!$C$2:$C$9)</f>
        <v>#NAME?</v>
      </c>
      <c r="E83" s="55" t="e">
        <f t="array" aca="1" ref="E83" ca="1">(E$24/100)*_xludf.XLOOKUP($B83,'[1]Non Ag Water Use - Tiers'!$A$2:$A$9,'[1]Non Ag Water Use - Tiers'!$C$2:$C$9)</f>
        <v>#NAME?</v>
      </c>
      <c r="F83" s="55" t="e">
        <f t="array" aca="1" ref="F83" ca="1">(F$24/100)*_xludf.XLOOKUP($B83,'[1]Non Ag Water Use - Tiers'!$A$2:$A$9,'[1]Non Ag Water Use - Tiers'!$C$2:$C$9)</f>
        <v>#NAME?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9"/>
      <c r="B84" s="44" t="s">
        <v>33</v>
      </c>
      <c r="C84" s="43">
        <f>SUM(C79:C83)</f>
        <v>0</v>
      </c>
      <c r="D84" s="43" t="e">
        <f t="shared" ref="D84:F84" ca="1" si="1">SUM(D79:D83)</f>
        <v>#NAME?</v>
      </c>
      <c r="E84" s="43" t="e">
        <f t="shared" ca="1" si="1"/>
        <v>#NAME?</v>
      </c>
      <c r="F84" s="43" t="e">
        <f t="shared" ca="1" si="1"/>
        <v>#NAME?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9"/>
      <c r="B85" s="44"/>
      <c r="C85" s="43"/>
      <c r="D85" s="50"/>
      <c r="E85" s="50"/>
      <c r="F85" s="5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" customHeight="1">
      <c r="A86" s="153"/>
      <c r="B86" s="56" t="s">
        <v>34</v>
      </c>
      <c r="C86" s="57"/>
      <c r="D86" s="57"/>
      <c r="E86" s="57"/>
      <c r="F86" s="5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9"/>
      <c r="B87" s="271" t="s">
        <v>35</v>
      </c>
      <c r="C87" s="19">
        <f>SUMIFS(C$51:C$59,$B$51:$B$59,#REF!,C$51:C$59,"&gt;  0")</f>
        <v>0</v>
      </c>
      <c r="D87" s="19">
        <f>SUMIFS(D$51:D$59,$B$51:$B$59,#REF!,D$51:D$59,"&gt;  0")</f>
        <v>0</v>
      </c>
      <c r="E87" s="19">
        <f>SUMIFS(E$51:E$59,$B$51:$B$59,#REF!,E$51:E$59,"&gt;  0")</f>
        <v>0</v>
      </c>
      <c r="F87" s="19">
        <f>SUMIFS(F$51:F$59,$B$51:$B$59,#REF!,F$51:F$59,"&gt;  0")</f>
        <v>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9"/>
      <c r="B88" s="272" t="s">
        <v>36</v>
      </c>
      <c r="C88" s="19" t="e">
        <f t="shared" ref="C88:F88" si="2">SUM(C73,C76,C75)</f>
        <v>#REF!</v>
      </c>
      <c r="D88" s="19" t="e">
        <f t="shared" si="2"/>
        <v>#REF!</v>
      </c>
      <c r="E88" s="19" t="e">
        <f t="shared" si="2"/>
        <v>#REF!</v>
      </c>
      <c r="F88" s="19" t="e">
        <f t="shared" si="2"/>
        <v>#REF!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31">
      <c r="A89" s="9"/>
      <c r="B89" s="273" t="s">
        <v>37</v>
      </c>
      <c r="C89" s="19" t="e">
        <f t="shared" ref="C89:F89" si="3">C87-C88</f>
        <v>#REF!</v>
      </c>
      <c r="D89" s="19" t="e">
        <f t="shared" si="3"/>
        <v>#REF!</v>
      </c>
      <c r="E89" s="19" t="e">
        <f t="shared" si="3"/>
        <v>#REF!</v>
      </c>
      <c r="F89" s="19" t="e">
        <f t="shared" si="3"/>
        <v>#REF!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9"/>
      <c r="B90" s="44" t="s">
        <v>26</v>
      </c>
      <c r="C90" s="50" t="e">
        <f>-(SUMIF($B$47:$B$59,#REF!,C$47:C$59)+SUM(#REF!,#REF!))</f>
        <v>#REF!</v>
      </c>
      <c r="D90" s="50" t="e">
        <f>-(SUMIF($B$47:$B$59,#REF!,D$47:D$59)+SUM(#REF!,#REF!))</f>
        <v>#REF!</v>
      </c>
      <c r="E90" s="50" t="e">
        <f>-(SUMIF($B$47:$B$59,#REF!,E$47:E$59)+SUM(#REF!,#REF!))</f>
        <v>#REF!</v>
      </c>
      <c r="F90" s="50" t="e">
        <f>-(SUMIF($B$47:$B$59,#REF!,F$47:F$59)+SUM(#REF!,#REF!))</f>
        <v>#REF!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9"/>
      <c r="B91" s="4"/>
      <c r="C91" s="58"/>
      <c r="D91" s="9"/>
      <c r="E91" s="5"/>
      <c r="F91" s="1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9"/>
      <c r="B92" s="277" t="s">
        <v>38</v>
      </c>
      <c r="C92" s="278" t="s">
        <v>13</v>
      </c>
      <c r="D92" s="278" t="s">
        <v>14</v>
      </c>
      <c r="E92" s="278" t="s">
        <v>28</v>
      </c>
      <c r="F92" s="279" t="s">
        <v>29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28.5" customHeight="1">
      <c r="A93" s="9"/>
      <c r="B93" s="280" t="s">
        <v>39</v>
      </c>
      <c r="C93" s="281" t="e">
        <f t="shared" ref="C93:F93" si="4">C70</f>
        <v>#REF!</v>
      </c>
      <c r="D93" s="281" t="e">
        <f t="shared" si="4"/>
        <v>#REF!</v>
      </c>
      <c r="E93" s="281" t="e">
        <f t="shared" si="4"/>
        <v>#REF!</v>
      </c>
      <c r="F93" s="281" t="e">
        <f t="shared" si="4"/>
        <v>#REF!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35.25" customHeight="1">
      <c r="A94" s="9"/>
      <c r="B94" s="280" t="s">
        <v>40</v>
      </c>
      <c r="C94" s="281" t="e">
        <f>(C93+C89-C79)*'[1]Inflow Quantiles - Seasonal'!$B$43</f>
        <v>#REF!</v>
      </c>
      <c r="D94" s="281" t="e">
        <f ca="1">(D93+D89-D79)*'[1]Inflow Quantiles - Seasonal'!$B$43</f>
        <v>#REF!</v>
      </c>
      <c r="E94" s="281" t="e">
        <f ca="1">(E93+E89-E79)*'[1]Inflow Quantiles - Seasonal'!$B$43</f>
        <v>#REF!</v>
      </c>
      <c r="F94" s="281" t="e">
        <f ca="1">(F93+F89-F79)*'[1]Inflow Quantiles - Seasonal'!$B$43</f>
        <v>#REF!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6">
      <c r="A95" s="9"/>
      <c r="B95" s="256" t="s">
        <v>41</v>
      </c>
      <c r="C95" s="281" t="e">
        <f>ROUND(IF((C94)&lt; ($G$13),(C94), IF((C94) &gt;($G$13), $G$13,0)),0)</f>
        <v>#REF!</v>
      </c>
      <c r="D95" s="281" t="e">
        <f ca="1">ROUND(IF((D94)&lt; ($G$13),(D94), IF((D94) &gt;($G$13), $G$13,0)),0)</f>
        <v>#REF!</v>
      </c>
      <c r="E95" s="281" t="e">
        <f ca="1">ROUND(IF((E94)&lt; ($G$13),(E94), IF((E94) &gt;($G$13), $G$13,0)),0)</f>
        <v>#REF!</v>
      </c>
      <c r="F95" s="281" t="e">
        <f ca="1">ROUND(IF((F94)&lt; ($G$13),(F94), IF((F94) &gt;($G$13), $G$13,0)),0)</f>
        <v>#REF!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8" customHeight="1">
      <c r="A96" s="9"/>
      <c r="B96" s="282" t="s">
        <v>42</v>
      </c>
      <c r="C96" s="281"/>
      <c r="D96" s="281"/>
      <c r="E96" s="281"/>
      <c r="F96" s="28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9"/>
      <c r="B97" s="282" t="s">
        <v>43</v>
      </c>
      <c r="C97" s="283"/>
      <c r="D97" s="284"/>
      <c r="E97" s="284"/>
      <c r="F97" s="28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9"/>
      <c r="B98" s="274"/>
      <c r="C98" s="275"/>
      <c r="D98" s="276"/>
      <c r="E98" s="276"/>
      <c r="F98" s="27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9"/>
      <c r="B99" s="287" t="s">
        <v>44</v>
      </c>
      <c r="C99" s="285"/>
      <c r="D99" s="285"/>
      <c r="E99" s="285"/>
      <c r="F99" s="28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9"/>
      <c r="B100" s="287"/>
      <c r="C100" s="285" t="e">
        <f>#REF!</f>
        <v>#REF!</v>
      </c>
      <c r="D100" s="285" t="e">
        <f>#REF!</f>
        <v>#REF!</v>
      </c>
      <c r="E100" s="285" t="e">
        <f>#REF!</f>
        <v>#REF!</v>
      </c>
      <c r="F100" s="285" t="e">
        <f>#REF!</f>
        <v>#REF!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9"/>
      <c r="B101" s="287"/>
      <c r="C101" s="285">
        <f t="shared" ref="C101:F101" si="5">$D$13</f>
        <v>26548</v>
      </c>
      <c r="D101" s="285">
        <f t="shared" si="5"/>
        <v>26548</v>
      </c>
      <c r="E101" s="285">
        <f t="shared" si="5"/>
        <v>26548</v>
      </c>
      <c r="F101" s="285">
        <f t="shared" si="5"/>
        <v>26548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9"/>
      <c r="B102" s="256" t="s">
        <v>45</v>
      </c>
      <c r="C102" s="281" t="e">
        <f t="shared" ref="C102:F102" si="6">C94-C95</f>
        <v>#REF!</v>
      </c>
      <c r="D102" s="281" t="e">
        <f t="shared" ca="1" si="6"/>
        <v>#REF!</v>
      </c>
      <c r="E102" s="281" t="e">
        <f t="shared" ca="1" si="6"/>
        <v>#REF!</v>
      </c>
      <c r="F102" s="281" t="e">
        <f t="shared" ca="1" si="6"/>
        <v>#REF!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9"/>
      <c r="B103" s="287" t="s">
        <v>46</v>
      </c>
      <c r="C103" s="285"/>
      <c r="D103" s="285"/>
      <c r="E103" s="285"/>
      <c r="F103" s="28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9"/>
      <c r="B104" s="287"/>
      <c r="C104" s="285">
        <f t="shared" ref="C104:F104" si="7">$C$15</f>
        <v>5902</v>
      </c>
      <c r="D104" s="285">
        <f t="shared" si="7"/>
        <v>5902</v>
      </c>
      <c r="E104" s="285">
        <f t="shared" si="7"/>
        <v>5902</v>
      </c>
      <c r="F104" s="285">
        <f t="shared" si="7"/>
        <v>5902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9"/>
      <c r="B105" s="287"/>
      <c r="C105" s="285">
        <f t="shared" ref="C105:F105" si="8">$D$15</f>
        <v>0</v>
      </c>
      <c r="D105" s="285">
        <f t="shared" si="8"/>
        <v>0</v>
      </c>
      <c r="E105" s="285">
        <f t="shared" si="8"/>
        <v>0</v>
      </c>
      <c r="F105" s="285">
        <f t="shared" si="8"/>
        <v>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9"/>
      <c r="B106" s="288" t="s">
        <v>47</v>
      </c>
      <c r="C106" s="281"/>
      <c r="D106" s="281"/>
      <c r="E106" s="281"/>
      <c r="F106" s="28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9"/>
      <c r="B107" s="256"/>
      <c r="C107" s="281" t="e">
        <f>VLOOKUP(#REF!,[1]ElevationArea_arrange!$A$4:$C$734,2,TRUE)</f>
        <v>#REF!</v>
      </c>
      <c r="D107" s="281" t="e">
        <f>VLOOKUP(#REF!,[1]ElevationArea_arrange!$A$4:$C$734,2,TRUE)</f>
        <v>#REF!</v>
      </c>
      <c r="E107" s="281" t="e">
        <f>VLOOKUP(#REF!,[1]ElevationArea_arrange!$A$4:$C$734,2,TRUE)</f>
        <v>#REF!</v>
      </c>
      <c r="F107" s="281" t="e">
        <f>VLOOKUP(#REF!,[1]ElevationArea_arrange!$A$4:$C$734,2,TRUE)</f>
        <v>#REF!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9"/>
      <c r="B108" s="286"/>
      <c r="C108" s="281" t="e">
        <f>VLOOKUP(#REF!,[1]ElevationArea_arrange!$D$4:$F$734,2,TRUE)</f>
        <v>#REF!</v>
      </c>
      <c r="D108" s="281" t="e">
        <f>VLOOKUP(#REF!,[1]ElevationArea_arrange!$D$4:$F$734,2,TRUE)</f>
        <v>#REF!</v>
      </c>
      <c r="E108" s="281" t="e">
        <f>VLOOKUP(#REF!,[1]ElevationArea_arrange!$D$4:$F$734,2,TRUE)</f>
        <v>#REF!</v>
      </c>
      <c r="F108" s="281" t="e">
        <f>VLOOKUP(#REF!,[1]ElevationArea_arrange!$D$4:$F$734,2,TRUE)</f>
        <v>#REF!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9"/>
      <c r="B109" s="4"/>
      <c r="C109" s="41"/>
      <c r="D109" s="9"/>
      <c r="E109" s="5"/>
      <c r="F109" s="1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9"/>
      <c r="B110" s="4"/>
      <c r="C110" s="4"/>
      <c r="D110" s="9"/>
      <c r="E110" s="5"/>
      <c r="F110" s="1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9"/>
      <c r="B111" s="4"/>
      <c r="C111" s="4"/>
      <c r="D111" s="9"/>
      <c r="E111" s="5"/>
      <c r="F111" s="1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9"/>
      <c r="B112" s="4"/>
      <c r="C112" s="4"/>
      <c r="D112" s="9"/>
      <c r="E112" s="5"/>
      <c r="F112" s="1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9"/>
      <c r="B113" s="4"/>
      <c r="C113" s="4"/>
      <c r="D113" s="9"/>
      <c r="E113" s="5"/>
      <c r="F113" s="1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9"/>
      <c r="B114" s="4"/>
      <c r="C114" s="4"/>
      <c r="D114" s="9"/>
      <c r="E114" s="5"/>
      <c r="F114" s="1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9"/>
      <c r="B115" s="4"/>
      <c r="C115" s="327"/>
      <c r="D115" s="328"/>
      <c r="E115" s="328"/>
      <c r="F115" s="32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9"/>
      <c r="B116" s="4"/>
      <c r="C116" s="329"/>
      <c r="D116" s="328"/>
      <c r="E116" s="59"/>
      <c r="F116" s="6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9"/>
      <c r="B117" s="4"/>
      <c r="C117" s="4"/>
      <c r="D117" s="4"/>
      <c r="E117" s="9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9"/>
      <c r="B118" s="4"/>
      <c r="C118" s="4"/>
      <c r="D118" s="4"/>
      <c r="E118" s="9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9"/>
      <c r="B119" s="4"/>
      <c r="C119" s="4"/>
      <c r="D119" s="4"/>
      <c r="E119" s="9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9"/>
      <c r="B120" s="4"/>
      <c r="C120" s="4"/>
      <c r="D120" s="4"/>
      <c r="E120" s="9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9"/>
      <c r="B121" s="4"/>
      <c r="C121" s="4"/>
      <c r="D121" s="4"/>
      <c r="E121" s="9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9"/>
      <c r="B122" s="4"/>
      <c r="C122" s="4"/>
      <c r="D122" s="4"/>
      <c r="E122" s="9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9"/>
      <c r="B123" s="4"/>
      <c r="C123" s="6"/>
      <c r="D123" s="6"/>
      <c r="E123" s="9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9"/>
      <c r="B124" s="4"/>
      <c r="C124" s="38"/>
      <c r="D124" s="38"/>
      <c r="E124" s="9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9"/>
      <c r="B125" s="4"/>
      <c r="C125" s="4"/>
      <c r="D125" s="9"/>
      <c r="E125" s="5"/>
      <c r="F125" s="1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9"/>
      <c r="B126" s="4"/>
      <c r="C126" s="4"/>
      <c r="D126" s="9"/>
      <c r="E126" s="5"/>
      <c r="F126" s="1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9"/>
      <c r="B127" s="4"/>
      <c r="C127" s="4"/>
      <c r="D127" s="9"/>
      <c r="E127" s="5"/>
      <c r="F127" s="1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9"/>
      <c r="B128" s="4"/>
      <c r="C128" s="4"/>
      <c r="D128" s="9"/>
      <c r="E128" s="5"/>
      <c r="F128" s="1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9"/>
      <c r="B129" s="4"/>
      <c r="C129" s="4"/>
      <c r="D129" s="9"/>
      <c r="E129" s="5"/>
      <c r="F129" s="1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9"/>
      <c r="B130" s="4"/>
      <c r="C130" s="4"/>
      <c r="D130" s="9"/>
      <c r="E130" s="5"/>
      <c r="F130" s="1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9"/>
      <c r="B131" s="4"/>
      <c r="C131" s="4"/>
      <c r="D131" s="9"/>
      <c r="E131" s="5"/>
      <c r="F131" s="1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9"/>
      <c r="B132" s="4"/>
      <c r="C132" s="4"/>
      <c r="D132" s="9"/>
      <c r="E132" s="5"/>
      <c r="F132" s="1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9"/>
      <c r="B133" s="4"/>
      <c r="C133" s="4"/>
      <c r="D133" s="9"/>
      <c r="E133" s="5"/>
      <c r="F133" s="1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9"/>
      <c r="B134" s="4"/>
      <c r="C134" s="4"/>
      <c r="D134" s="9"/>
      <c r="E134" s="5"/>
      <c r="F134" s="1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9"/>
      <c r="B135" s="4"/>
      <c r="C135" s="4"/>
      <c r="D135" s="9"/>
      <c r="E135" s="5"/>
      <c r="F135" s="1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9"/>
      <c r="B136" s="4"/>
      <c r="C136" s="4"/>
      <c r="D136" s="9"/>
      <c r="E136" s="5"/>
      <c r="F136" s="1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9"/>
      <c r="B137" s="4"/>
      <c r="C137" s="4"/>
      <c r="D137" s="9"/>
      <c r="E137" s="5"/>
      <c r="F137" s="1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9"/>
      <c r="B138" s="4"/>
      <c r="C138" s="4"/>
      <c r="D138" s="9"/>
      <c r="E138" s="5"/>
      <c r="F138" s="1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9"/>
      <c r="B139" s="4"/>
      <c r="C139" s="4"/>
      <c r="D139" s="9"/>
      <c r="E139" s="5"/>
      <c r="F139" s="1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9"/>
      <c r="B140" s="4"/>
      <c r="C140" s="4"/>
      <c r="D140" s="9"/>
      <c r="E140" s="5"/>
      <c r="F140" s="1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9"/>
      <c r="B141" s="4"/>
      <c r="C141" s="4"/>
      <c r="D141" s="9"/>
      <c r="E141" s="5"/>
      <c r="F141" s="1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9"/>
      <c r="B142" s="4"/>
      <c r="C142" s="4"/>
      <c r="D142" s="9"/>
      <c r="E142" s="5"/>
      <c r="F142" s="1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9"/>
      <c r="B143" s="4"/>
      <c r="C143" s="4"/>
      <c r="D143" s="9"/>
      <c r="E143" s="5"/>
      <c r="F143" s="1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9"/>
      <c r="B144" s="4"/>
      <c r="C144" s="4"/>
      <c r="D144" s="9"/>
      <c r="E144" s="5"/>
      <c r="F144" s="1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9"/>
      <c r="B145" s="4"/>
      <c r="C145" s="4"/>
      <c r="D145" s="9"/>
      <c r="E145" s="5"/>
      <c r="F145" s="1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9"/>
      <c r="B146" s="4"/>
      <c r="C146" s="4"/>
      <c r="D146" s="9"/>
      <c r="E146" s="5"/>
      <c r="F146" s="1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9"/>
      <c r="B147" s="4"/>
      <c r="C147" s="4"/>
      <c r="D147" s="9"/>
      <c r="E147" s="5"/>
      <c r="F147" s="1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9"/>
      <c r="B148" s="4"/>
      <c r="C148" s="4"/>
      <c r="D148" s="9"/>
      <c r="E148" s="5"/>
      <c r="F148" s="1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9"/>
      <c r="B149" s="4"/>
      <c r="C149" s="4"/>
      <c r="D149" s="9"/>
      <c r="E149" s="5"/>
      <c r="F149" s="1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9"/>
      <c r="B150" s="4"/>
      <c r="C150" s="4"/>
      <c r="D150" s="9"/>
      <c r="E150" s="5"/>
      <c r="F150" s="1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9"/>
      <c r="B151" s="4"/>
      <c r="C151" s="4"/>
      <c r="D151" s="9"/>
      <c r="E151" s="5"/>
      <c r="F151" s="1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9"/>
      <c r="B152" s="4"/>
      <c r="C152" s="4"/>
      <c r="D152" s="9"/>
      <c r="E152" s="5"/>
      <c r="F152" s="1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9"/>
      <c r="B153" s="4"/>
      <c r="C153" s="4"/>
      <c r="D153" s="9"/>
      <c r="E153" s="5"/>
      <c r="F153" s="1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9"/>
      <c r="B154" s="4"/>
      <c r="C154" s="4"/>
      <c r="D154" s="9"/>
      <c r="E154" s="5"/>
      <c r="F154" s="1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9"/>
      <c r="B155" s="4"/>
      <c r="C155" s="4"/>
      <c r="D155" s="9"/>
      <c r="E155" s="5"/>
      <c r="F155" s="1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9"/>
      <c r="B156" s="4"/>
      <c r="C156" s="4"/>
      <c r="D156" s="9"/>
      <c r="E156" s="5"/>
      <c r="F156" s="1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9"/>
      <c r="B157" s="4"/>
      <c r="C157" s="4"/>
      <c r="D157" s="9"/>
      <c r="E157" s="5"/>
      <c r="F157" s="1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9"/>
      <c r="B158" s="4"/>
      <c r="C158" s="4"/>
      <c r="D158" s="9"/>
      <c r="E158" s="5"/>
      <c r="F158" s="1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9"/>
      <c r="B159" s="4"/>
      <c r="C159" s="4"/>
      <c r="D159" s="9"/>
      <c r="E159" s="5"/>
      <c r="F159" s="1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9"/>
      <c r="B160" s="4"/>
      <c r="C160" s="4"/>
      <c r="D160" s="9"/>
      <c r="E160" s="5"/>
      <c r="F160" s="1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9"/>
      <c r="B161" s="4"/>
      <c r="C161" s="4"/>
      <c r="D161" s="9"/>
      <c r="E161" s="5"/>
      <c r="F161" s="1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9"/>
      <c r="B162" s="4"/>
      <c r="C162" s="4"/>
      <c r="D162" s="9"/>
      <c r="E162" s="5"/>
      <c r="F162" s="1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9"/>
      <c r="B163" s="4"/>
      <c r="C163" s="4"/>
      <c r="D163" s="9"/>
      <c r="E163" s="5"/>
      <c r="F163" s="1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9"/>
      <c r="B164" s="4"/>
      <c r="C164" s="4"/>
      <c r="D164" s="9"/>
      <c r="E164" s="5"/>
      <c r="F164" s="1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9"/>
      <c r="B165" s="4"/>
      <c r="C165" s="4"/>
      <c r="D165" s="9"/>
      <c r="E165" s="5"/>
      <c r="F165" s="1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9"/>
      <c r="B166" s="4"/>
      <c r="C166" s="4"/>
      <c r="D166" s="9"/>
      <c r="E166" s="5"/>
      <c r="F166" s="1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9"/>
      <c r="B167" s="4"/>
      <c r="C167" s="4"/>
      <c r="D167" s="9"/>
      <c r="E167" s="5"/>
      <c r="F167" s="1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9"/>
      <c r="B168" s="4"/>
      <c r="C168" s="4"/>
      <c r="D168" s="9"/>
      <c r="E168" s="5"/>
      <c r="F168" s="1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9"/>
      <c r="B169" s="4"/>
      <c r="C169" s="4"/>
      <c r="D169" s="9"/>
      <c r="E169" s="5"/>
      <c r="F169" s="1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9"/>
      <c r="B170" s="4"/>
      <c r="C170" s="4"/>
      <c r="D170" s="9"/>
      <c r="E170" s="5"/>
      <c r="F170" s="1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9"/>
      <c r="B171" s="4"/>
      <c r="C171" s="4"/>
      <c r="D171" s="9"/>
      <c r="E171" s="5"/>
      <c r="F171" s="1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9"/>
      <c r="B172" s="4"/>
      <c r="C172" s="4"/>
      <c r="D172" s="9"/>
      <c r="E172" s="5"/>
      <c r="F172" s="1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9"/>
      <c r="B173" s="4"/>
      <c r="C173" s="4"/>
      <c r="D173" s="9"/>
      <c r="E173" s="5"/>
      <c r="F173" s="1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9"/>
      <c r="B174" s="4"/>
      <c r="C174" s="4"/>
      <c r="D174" s="9"/>
      <c r="E174" s="5"/>
      <c r="F174" s="1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9"/>
      <c r="B175" s="4"/>
      <c r="C175" s="4"/>
      <c r="D175" s="9"/>
      <c r="E175" s="5"/>
      <c r="F175" s="1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9"/>
      <c r="B176" s="4"/>
      <c r="C176" s="4"/>
      <c r="D176" s="9"/>
      <c r="E176" s="5"/>
      <c r="F176" s="1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9"/>
      <c r="B177" s="4"/>
      <c r="C177" s="4"/>
      <c r="D177" s="9"/>
      <c r="E177" s="5"/>
      <c r="F177" s="1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9"/>
      <c r="B178" s="4"/>
      <c r="C178" s="4"/>
      <c r="D178" s="9"/>
      <c r="E178" s="5"/>
      <c r="F178" s="1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9"/>
      <c r="B179" s="4"/>
      <c r="C179" s="4"/>
      <c r="D179" s="9"/>
      <c r="E179" s="5"/>
      <c r="F179" s="1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9"/>
      <c r="B180" s="4"/>
      <c r="C180" s="4"/>
      <c r="D180" s="9"/>
      <c r="E180" s="5"/>
      <c r="F180" s="1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9"/>
      <c r="B181" s="4"/>
      <c r="C181" s="4"/>
      <c r="D181" s="9"/>
      <c r="E181" s="5"/>
      <c r="F181" s="1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9"/>
      <c r="B182" s="4"/>
      <c r="C182" s="4"/>
      <c r="D182" s="9"/>
      <c r="E182" s="5"/>
      <c r="F182" s="1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9"/>
      <c r="B183" s="4"/>
      <c r="C183" s="4"/>
      <c r="D183" s="9"/>
      <c r="E183" s="5"/>
      <c r="F183" s="1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9"/>
      <c r="B184" s="4"/>
      <c r="C184" s="4"/>
      <c r="D184" s="9"/>
      <c r="E184" s="5"/>
      <c r="F184" s="1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9"/>
      <c r="B185" s="4"/>
      <c r="C185" s="4"/>
      <c r="D185" s="9"/>
      <c r="E185" s="5"/>
      <c r="F185" s="1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9"/>
      <c r="B186" s="4"/>
      <c r="C186" s="4"/>
      <c r="D186" s="9"/>
      <c r="E186" s="5"/>
      <c r="F186" s="1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9"/>
      <c r="B187" s="4"/>
      <c r="C187" s="4"/>
      <c r="D187" s="9"/>
      <c r="E187" s="5"/>
      <c r="F187" s="1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9"/>
      <c r="B188" s="4"/>
      <c r="C188" s="4"/>
      <c r="D188" s="9"/>
      <c r="E188" s="5"/>
      <c r="F188" s="1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9"/>
      <c r="B189" s="4"/>
      <c r="C189" s="4"/>
      <c r="D189" s="9"/>
      <c r="E189" s="5"/>
      <c r="F189" s="1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9"/>
      <c r="B190" s="4"/>
      <c r="C190" s="4"/>
      <c r="D190" s="9"/>
      <c r="E190" s="5"/>
      <c r="F190" s="1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9"/>
      <c r="B191" s="4"/>
      <c r="C191" s="4"/>
      <c r="D191" s="9"/>
      <c r="E191" s="5"/>
      <c r="F191" s="1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9"/>
      <c r="B192" s="4"/>
      <c r="C192" s="4"/>
      <c r="D192" s="9"/>
      <c r="E192" s="5"/>
      <c r="F192" s="1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9"/>
      <c r="B193" s="4"/>
      <c r="C193" s="4"/>
      <c r="D193" s="9"/>
      <c r="E193" s="5"/>
      <c r="F193" s="1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9"/>
      <c r="B194" s="4"/>
      <c r="C194" s="4"/>
      <c r="D194" s="9"/>
      <c r="E194" s="5"/>
      <c r="F194" s="1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9"/>
      <c r="B195" s="4"/>
      <c r="C195" s="4"/>
      <c r="D195" s="9"/>
      <c r="E195" s="5"/>
      <c r="F195" s="1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9"/>
      <c r="B196" s="4"/>
      <c r="C196" s="4"/>
      <c r="D196" s="9"/>
      <c r="E196" s="5"/>
      <c r="F196" s="1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9"/>
      <c r="B197" s="4"/>
      <c r="C197" s="4"/>
      <c r="D197" s="9"/>
      <c r="E197" s="5"/>
      <c r="F197" s="1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9"/>
      <c r="B198" s="4"/>
      <c r="C198" s="4"/>
      <c r="D198" s="9"/>
      <c r="E198" s="5"/>
      <c r="F198" s="1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9"/>
      <c r="B199" s="4"/>
      <c r="C199" s="4"/>
      <c r="D199" s="9"/>
      <c r="E199" s="5"/>
      <c r="F199" s="1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9"/>
      <c r="B200" s="4"/>
      <c r="C200" s="4"/>
      <c r="D200" s="9"/>
      <c r="E200" s="5"/>
      <c r="F200" s="1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9"/>
      <c r="B201" s="4"/>
      <c r="C201" s="4"/>
      <c r="D201" s="9"/>
      <c r="E201" s="5"/>
      <c r="F201" s="1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9"/>
      <c r="B202" s="4"/>
      <c r="C202" s="4"/>
      <c r="D202" s="9"/>
      <c r="E202" s="5"/>
      <c r="F202" s="1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9"/>
      <c r="B203" s="4"/>
      <c r="C203" s="4"/>
      <c r="D203" s="9"/>
      <c r="E203" s="5"/>
      <c r="F203" s="1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9"/>
      <c r="B204" s="4"/>
      <c r="C204" s="4"/>
      <c r="D204" s="9"/>
      <c r="E204" s="5"/>
      <c r="F204" s="1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9"/>
      <c r="B205" s="4"/>
      <c r="C205" s="4"/>
      <c r="D205" s="9"/>
      <c r="E205" s="5"/>
      <c r="F205" s="1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9"/>
      <c r="B206" s="4"/>
      <c r="C206" s="4"/>
      <c r="D206" s="9"/>
      <c r="E206" s="5"/>
      <c r="F206" s="1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9"/>
      <c r="B207" s="4"/>
      <c r="C207" s="4"/>
      <c r="D207" s="9"/>
      <c r="E207" s="5"/>
      <c r="F207" s="1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9"/>
      <c r="B208" s="4"/>
      <c r="C208" s="4"/>
      <c r="D208" s="9"/>
      <c r="E208" s="5"/>
      <c r="F208" s="1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9"/>
      <c r="B209" s="4"/>
      <c r="C209" s="4"/>
      <c r="D209" s="9"/>
      <c r="E209" s="5"/>
      <c r="F209" s="1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9"/>
      <c r="B210" s="4"/>
      <c r="C210" s="4"/>
      <c r="D210" s="9"/>
      <c r="E210" s="5"/>
      <c r="F210" s="1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9"/>
      <c r="B211" s="4"/>
      <c r="C211" s="4"/>
      <c r="D211" s="9"/>
      <c r="E211" s="5"/>
      <c r="F211" s="1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9"/>
      <c r="B212" s="4"/>
      <c r="C212" s="4"/>
      <c r="D212" s="9"/>
      <c r="E212" s="5"/>
      <c r="F212" s="1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9"/>
      <c r="B213" s="4"/>
      <c r="C213" s="4"/>
      <c r="D213" s="9"/>
      <c r="E213" s="5"/>
      <c r="F213" s="1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9"/>
      <c r="B214" s="4"/>
      <c r="C214" s="4"/>
      <c r="D214" s="9"/>
      <c r="E214" s="5"/>
      <c r="F214" s="1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9"/>
      <c r="B215" s="4"/>
      <c r="C215" s="4"/>
      <c r="D215" s="9"/>
      <c r="E215" s="5"/>
      <c r="F215" s="1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9"/>
      <c r="B216" s="4"/>
      <c r="C216" s="4"/>
      <c r="D216" s="9"/>
      <c r="E216" s="5"/>
      <c r="F216" s="1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9"/>
      <c r="B217" s="4"/>
      <c r="C217" s="4"/>
      <c r="D217" s="9"/>
      <c r="E217" s="5"/>
      <c r="F217" s="1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9"/>
      <c r="B218" s="4"/>
      <c r="C218" s="4"/>
      <c r="D218" s="9"/>
      <c r="E218" s="5"/>
      <c r="F218" s="1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9"/>
      <c r="B219" s="4"/>
      <c r="C219" s="4"/>
      <c r="D219" s="9"/>
      <c r="E219" s="5"/>
      <c r="F219" s="1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9"/>
      <c r="B220" s="4"/>
      <c r="C220" s="4"/>
      <c r="D220" s="9"/>
      <c r="E220" s="5"/>
      <c r="F220" s="1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9"/>
      <c r="B221" s="4"/>
      <c r="C221" s="4"/>
      <c r="D221" s="9"/>
      <c r="E221" s="5"/>
      <c r="F221" s="1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9"/>
      <c r="B222" s="4"/>
      <c r="C222" s="4"/>
      <c r="D222" s="9"/>
      <c r="E222" s="5"/>
      <c r="F222" s="1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9"/>
      <c r="B223" s="4"/>
      <c r="C223" s="4"/>
      <c r="D223" s="9"/>
      <c r="E223" s="5"/>
      <c r="F223" s="1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9"/>
      <c r="B224" s="4"/>
      <c r="C224" s="4"/>
      <c r="D224" s="9"/>
      <c r="E224" s="5"/>
      <c r="F224" s="1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9"/>
      <c r="B225" s="4"/>
      <c r="C225" s="4"/>
      <c r="D225" s="9"/>
      <c r="E225" s="5"/>
      <c r="F225" s="1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9"/>
      <c r="B226" s="4"/>
      <c r="C226" s="4"/>
      <c r="D226" s="9"/>
      <c r="E226" s="5"/>
      <c r="F226" s="1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9"/>
      <c r="B227" s="4"/>
      <c r="C227" s="4"/>
      <c r="D227" s="9"/>
      <c r="E227" s="5"/>
      <c r="F227" s="1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9"/>
      <c r="B228" s="4"/>
      <c r="C228" s="4"/>
      <c r="D228" s="9"/>
      <c r="E228" s="5"/>
      <c r="F228" s="1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9"/>
      <c r="B229" s="4"/>
      <c r="C229" s="4"/>
      <c r="D229" s="9"/>
      <c r="E229" s="5"/>
      <c r="F229" s="1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9"/>
      <c r="B230" s="4"/>
      <c r="C230" s="4"/>
      <c r="D230" s="9"/>
      <c r="E230" s="5"/>
      <c r="F230" s="1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9"/>
      <c r="B231" s="4"/>
      <c r="C231" s="4"/>
      <c r="D231" s="9"/>
      <c r="E231" s="5"/>
      <c r="F231" s="1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9"/>
      <c r="B232" s="4"/>
      <c r="C232" s="4"/>
      <c r="D232" s="9"/>
      <c r="E232" s="5"/>
      <c r="F232" s="1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9"/>
      <c r="B233" s="4"/>
      <c r="C233" s="4"/>
      <c r="D233" s="9"/>
      <c r="E233" s="5"/>
      <c r="F233" s="1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9"/>
      <c r="B234" s="4"/>
      <c r="C234" s="4"/>
      <c r="D234" s="9"/>
      <c r="E234" s="5"/>
      <c r="F234" s="1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9"/>
      <c r="B235" s="4"/>
      <c r="C235" s="4"/>
      <c r="D235" s="9"/>
      <c r="E235" s="5"/>
      <c r="F235" s="1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9"/>
      <c r="B236" s="4"/>
      <c r="C236" s="4"/>
      <c r="D236" s="9"/>
      <c r="E236" s="5"/>
      <c r="F236" s="1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9"/>
      <c r="B237" s="4"/>
      <c r="C237" s="4"/>
      <c r="D237" s="9"/>
      <c r="E237" s="5"/>
      <c r="F237" s="1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9"/>
      <c r="B238" s="4"/>
      <c r="C238" s="4"/>
      <c r="D238" s="9"/>
      <c r="E238" s="5"/>
      <c r="F238" s="1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9"/>
      <c r="B239" s="4"/>
      <c r="C239" s="4"/>
      <c r="D239" s="9"/>
      <c r="E239" s="5"/>
      <c r="F239" s="1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9"/>
      <c r="B240" s="4"/>
      <c r="C240" s="4"/>
      <c r="D240" s="9"/>
      <c r="E240" s="5"/>
      <c r="F240" s="1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9"/>
      <c r="B241" s="4"/>
      <c r="C241" s="4"/>
      <c r="D241" s="9"/>
      <c r="E241" s="5"/>
      <c r="F241" s="1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9"/>
      <c r="B242" s="4"/>
      <c r="C242" s="4"/>
      <c r="D242" s="9"/>
      <c r="E242" s="5"/>
      <c r="F242" s="1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9"/>
      <c r="B243" s="4"/>
      <c r="C243" s="4"/>
      <c r="D243" s="9"/>
      <c r="E243" s="5"/>
      <c r="F243" s="1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9"/>
      <c r="B244" s="4"/>
      <c r="C244" s="4"/>
      <c r="D244" s="9"/>
      <c r="E244" s="5"/>
      <c r="F244" s="1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9"/>
      <c r="B245" s="4"/>
      <c r="C245" s="4"/>
      <c r="D245" s="9"/>
      <c r="E245" s="5"/>
      <c r="F245" s="1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9"/>
      <c r="B246" s="4"/>
      <c r="C246" s="4"/>
      <c r="D246" s="9"/>
      <c r="E246" s="5"/>
      <c r="F246" s="1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9"/>
      <c r="B247" s="4"/>
      <c r="C247" s="4"/>
      <c r="D247" s="9"/>
      <c r="E247" s="5"/>
      <c r="F247" s="1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9"/>
      <c r="B248" s="4"/>
      <c r="C248" s="4"/>
      <c r="D248" s="9"/>
      <c r="E248" s="5"/>
      <c r="F248" s="1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9"/>
      <c r="B249" s="4"/>
      <c r="C249" s="4"/>
      <c r="D249" s="9"/>
      <c r="E249" s="5"/>
      <c r="F249" s="1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9"/>
      <c r="B250" s="4"/>
      <c r="C250" s="4"/>
      <c r="D250" s="9"/>
      <c r="E250" s="5"/>
      <c r="F250" s="1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9"/>
      <c r="B251" s="4"/>
      <c r="C251" s="4"/>
      <c r="D251" s="9"/>
      <c r="E251" s="5"/>
      <c r="F251" s="1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9"/>
      <c r="B252" s="4"/>
      <c r="C252" s="4"/>
      <c r="D252" s="9"/>
      <c r="E252" s="5"/>
      <c r="F252" s="1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9"/>
      <c r="B253" s="4"/>
      <c r="C253" s="4"/>
      <c r="D253" s="9"/>
      <c r="E253" s="5"/>
      <c r="F253" s="1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9"/>
      <c r="B254" s="4"/>
      <c r="C254" s="4"/>
      <c r="D254" s="9"/>
      <c r="E254" s="5"/>
      <c r="F254" s="1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9"/>
      <c r="B255" s="4"/>
      <c r="C255" s="4"/>
      <c r="D255" s="9"/>
      <c r="E255" s="5"/>
      <c r="F255" s="1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9"/>
      <c r="B256" s="4"/>
      <c r="C256" s="4"/>
      <c r="D256" s="9"/>
      <c r="E256" s="5"/>
      <c r="F256" s="1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9"/>
      <c r="B257" s="4"/>
      <c r="C257" s="4"/>
      <c r="D257" s="9"/>
      <c r="E257" s="5"/>
      <c r="F257" s="1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9"/>
      <c r="B258" s="4"/>
      <c r="C258" s="4"/>
      <c r="D258" s="9"/>
      <c r="E258" s="5"/>
      <c r="F258" s="1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9"/>
      <c r="B259" s="4"/>
      <c r="C259" s="4"/>
      <c r="D259" s="9"/>
      <c r="E259" s="5"/>
      <c r="F259" s="1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9"/>
      <c r="B260" s="4"/>
      <c r="C260" s="4"/>
      <c r="D260" s="9"/>
      <c r="E260" s="5"/>
      <c r="F260" s="1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9"/>
      <c r="B261" s="4"/>
      <c r="C261" s="4"/>
      <c r="D261" s="9"/>
      <c r="E261" s="5"/>
      <c r="F261" s="1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9"/>
      <c r="B262" s="4"/>
      <c r="C262" s="4"/>
      <c r="D262" s="9"/>
      <c r="E262" s="5"/>
      <c r="F262" s="1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9"/>
      <c r="B263" s="4"/>
      <c r="C263" s="4"/>
      <c r="D263" s="9"/>
      <c r="E263" s="5"/>
      <c r="F263" s="1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9"/>
      <c r="B264" s="4"/>
      <c r="C264" s="4"/>
      <c r="D264" s="9"/>
      <c r="E264" s="5"/>
      <c r="F264" s="1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9"/>
      <c r="B265" s="4"/>
      <c r="C265" s="4"/>
      <c r="D265" s="9"/>
      <c r="E265" s="5"/>
      <c r="F265" s="1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9"/>
      <c r="B266" s="4"/>
      <c r="C266" s="4"/>
      <c r="D266" s="9"/>
      <c r="E266" s="5"/>
      <c r="F266" s="1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9"/>
      <c r="B267" s="4"/>
      <c r="C267" s="4"/>
      <c r="D267" s="9"/>
      <c r="E267" s="5"/>
      <c r="F267" s="1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9"/>
      <c r="B268" s="4"/>
      <c r="C268" s="4"/>
      <c r="D268" s="9"/>
      <c r="E268" s="5"/>
      <c r="F268" s="1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9"/>
      <c r="B269" s="4"/>
      <c r="C269" s="4"/>
      <c r="D269" s="9"/>
      <c r="E269" s="5"/>
      <c r="F269" s="1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9"/>
      <c r="B270" s="4"/>
      <c r="C270" s="4"/>
      <c r="D270" s="9"/>
      <c r="E270" s="5"/>
      <c r="F270" s="1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9"/>
      <c r="B271" s="4"/>
      <c r="C271" s="4"/>
      <c r="D271" s="9"/>
      <c r="E271" s="5"/>
      <c r="F271" s="1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9"/>
      <c r="B272" s="4"/>
      <c r="C272" s="4"/>
      <c r="D272" s="9"/>
      <c r="E272" s="5"/>
      <c r="F272" s="1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9"/>
      <c r="B273" s="4"/>
      <c r="C273" s="4"/>
      <c r="D273" s="9"/>
      <c r="E273" s="5"/>
      <c r="F273" s="1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9"/>
      <c r="B274" s="4"/>
      <c r="C274" s="4"/>
      <c r="D274" s="9"/>
      <c r="E274" s="5"/>
      <c r="F274" s="1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9"/>
      <c r="B275" s="4"/>
      <c r="C275" s="4"/>
      <c r="D275" s="9"/>
      <c r="E275" s="5"/>
      <c r="F275" s="1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9"/>
      <c r="B276" s="4"/>
      <c r="C276" s="4"/>
      <c r="D276" s="9"/>
      <c r="E276" s="5"/>
      <c r="F276" s="1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9"/>
      <c r="B277" s="4"/>
      <c r="C277" s="4"/>
      <c r="D277" s="9"/>
      <c r="E277" s="5"/>
      <c r="F277" s="1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9"/>
      <c r="B278" s="4"/>
      <c r="C278" s="4"/>
      <c r="D278" s="9"/>
      <c r="E278" s="5"/>
      <c r="F278" s="1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9"/>
      <c r="B279" s="4"/>
      <c r="C279" s="4"/>
      <c r="D279" s="9"/>
      <c r="E279" s="5"/>
      <c r="F279" s="1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9"/>
      <c r="B280" s="4"/>
      <c r="C280" s="4"/>
      <c r="D280" s="9"/>
      <c r="E280" s="5"/>
      <c r="F280" s="1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9"/>
      <c r="B281" s="4"/>
      <c r="C281" s="4"/>
      <c r="D281" s="9"/>
      <c r="E281" s="5"/>
      <c r="F281" s="1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9"/>
      <c r="B282" s="4"/>
      <c r="C282" s="4"/>
      <c r="D282" s="9"/>
      <c r="E282" s="5"/>
      <c r="F282" s="1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9"/>
      <c r="B283" s="4"/>
      <c r="C283" s="4"/>
      <c r="D283" s="9"/>
      <c r="E283" s="5"/>
      <c r="F283" s="1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9"/>
      <c r="B284" s="4"/>
      <c r="C284" s="4"/>
      <c r="D284" s="9"/>
      <c r="E284" s="5"/>
      <c r="F284" s="1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9"/>
      <c r="B285" s="4"/>
      <c r="C285" s="4"/>
      <c r="D285" s="9"/>
      <c r="E285" s="5"/>
      <c r="F285" s="1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9"/>
      <c r="B286" s="4"/>
      <c r="C286" s="4"/>
      <c r="D286" s="9"/>
      <c r="E286" s="5"/>
      <c r="F286" s="1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9"/>
      <c r="B287" s="4"/>
      <c r="C287" s="4"/>
      <c r="D287" s="9"/>
      <c r="E287" s="5"/>
      <c r="F287" s="1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9"/>
      <c r="B288" s="4"/>
      <c r="C288" s="4"/>
      <c r="D288" s="9"/>
      <c r="E288" s="5"/>
      <c r="F288" s="1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9"/>
      <c r="B289" s="4"/>
      <c r="C289" s="4"/>
      <c r="D289" s="9"/>
      <c r="E289" s="5"/>
      <c r="F289" s="1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9"/>
      <c r="B290" s="4"/>
      <c r="C290" s="4"/>
      <c r="D290" s="9"/>
      <c r="E290" s="5"/>
      <c r="F290" s="1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9"/>
      <c r="B291" s="4"/>
      <c r="C291" s="4"/>
      <c r="D291" s="9"/>
      <c r="E291" s="5"/>
      <c r="F291" s="1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9"/>
      <c r="B292" s="4"/>
      <c r="C292" s="4"/>
      <c r="D292" s="9"/>
      <c r="E292" s="5"/>
      <c r="F292" s="1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9"/>
      <c r="B293" s="4"/>
      <c r="C293" s="4"/>
      <c r="D293" s="9"/>
      <c r="E293" s="5"/>
      <c r="F293" s="1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9"/>
      <c r="B294" s="4"/>
      <c r="C294" s="4"/>
      <c r="D294" s="9"/>
      <c r="E294" s="5"/>
      <c r="F294" s="1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9"/>
      <c r="B295" s="4"/>
      <c r="C295" s="4"/>
      <c r="D295" s="9"/>
      <c r="E295" s="5"/>
      <c r="F295" s="1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9"/>
      <c r="B296" s="4"/>
      <c r="C296" s="4"/>
      <c r="D296" s="9"/>
      <c r="E296" s="5"/>
      <c r="F296" s="1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9"/>
      <c r="B297" s="4"/>
      <c r="C297" s="4"/>
      <c r="D297" s="9"/>
      <c r="E297" s="5"/>
      <c r="F297" s="1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9"/>
      <c r="B298" s="4"/>
      <c r="C298" s="4"/>
      <c r="D298" s="9"/>
      <c r="E298" s="5"/>
      <c r="F298" s="1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9"/>
      <c r="B299" s="4"/>
      <c r="C299" s="4"/>
      <c r="D299" s="9"/>
      <c r="E299" s="5"/>
      <c r="F299" s="1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9"/>
      <c r="B300" s="4"/>
      <c r="C300" s="4"/>
      <c r="D300" s="9"/>
      <c r="E300" s="5"/>
      <c r="F300" s="1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9"/>
      <c r="B301" s="4"/>
      <c r="C301" s="4"/>
      <c r="D301" s="9"/>
      <c r="E301" s="5"/>
      <c r="F301" s="1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9"/>
      <c r="B302" s="4"/>
      <c r="C302" s="4"/>
      <c r="D302" s="9"/>
      <c r="E302" s="5"/>
      <c r="F302" s="1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9"/>
      <c r="B303" s="4"/>
      <c r="C303" s="4"/>
      <c r="D303" s="9"/>
      <c r="E303" s="5"/>
      <c r="F303" s="1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9"/>
      <c r="B304" s="4"/>
      <c r="C304" s="4"/>
      <c r="D304" s="9"/>
      <c r="E304" s="5"/>
      <c r="F304" s="1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9"/>
      <c r="B305" s="4"/>
      <c r="C305" s="4"/>
      <c r="D305" s="9"/>
      <c r="E305" s="5"/>
      <c r="F305" s="1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9"/>
      <c r="B306" s="4"/>
      <c r="C306" s="4"/>
      <c r="D306" s="9"/>
      <c r="E306" s="5"/>
      <c r="F306" s="1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9"/>
      <c r="B307" s="4"/>
      <c r="C307" s="4"/>
      <c r="D307" s="9"/>
      <c r="E307" s="5"/>
      <c r="F307" s="1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9"/>
      <c r="B308" s="4"/>
      <c r="C308" s="4"/>
      <c r="D308" s="9"/>
      <c r="E308" s="5"/>
      <c r="F308" s="1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9"/>
      <c r="B309" s="4"/>
      <c r="C309" s="4"/>
      <c r="D309" s="9"/>
      <c r="E309" s="5"/>
      <c r="F309" s="1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9"/>
      <c r="B310" s="4"/>
      <c r="C310" s="4"/>
      <c r="D310" s="9"/>
      <c r="E310" s="5"/>
      <c r="F310" s="1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9"/>
      <c r="B311" s="4"/>
      <c r="C311" s="4"/>
      <c r="D311" s="9"/>
      <c r="E311" s="5"/>
      <c r="F311" s="1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9"/>
      <c r="B312" s="4"/>
      <c r="C312" s="4"/>
      <c r="D312" s="9"/>
      <c r="E312" s="5"/>
      <c r="F312" s="1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9"/>
      <c r="B313" s="4"/>
      <c r="C313" s="4"/>
      <c r="D313" s="9"/>
      <c r="E313" s="5"/>
      <c r="F313" s="1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9"/>
      <c r="B314" s="4"/>
      <c r="C314" s="4"/>
      <c r="D314" s="9"/>
      <c r="E314" s="5"/>
      <c r="F314" s="1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9"/>
      <c r="B315" s="4"/>
      <c r="C315" s="4"/>
      <c r="D315" s="9"/>
      <c r="E315" s="5"/>
      <c r="F315" s="1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9"/>
      <c r="B316" s="4"/>
      <c r="C316" s="4"/>
      <c r="D316" s="9"/>
      <c r="E316" s="5"/>
      <c r="F316" s="1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9"/>
      <c r="B317" s="4"/>
      <c r="C317" s="4"/>
      <c r="D317" s="9"/>
      <c r="E317" s="5"/>
      <c r="F317" s="1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9"/>
      <c r="B318" s="4"/>
      <c r="C318" s="4"/>
      <c r="D318" s="9"/>
      <c r="E318" s="5"/>
      <c r="F318" s="1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9"/>
      <c r="B319" s="4"/>
      <c r="C319" s="4"/>
      <c r="D319" s="9"/>
      <c r="E319" s="5"/>
      <c r="F319" s="1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9"/>
      <c r="B320" s="4"/>
      <c r="C320" s="4"/>
      <c r="D320" s="9"/>
      <c r="E320" s="5"/>
      <c r="F320" s="1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9"/>
      <c r="B321" s="4"/>
      <c r="C321" s="4"/>
      <c r="D321" s="9"/>
      <c r="E321" s="5"/>
      <c r="F321" s="1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9"/>
      <c r="B322" s="4"/>
      <c r="C322" s="4"/>
      <c r="D322" s="9"/>
      <c r="E322" s="5"/>
      <c r="F322" s="1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9"/>
      <c r="B323" s="4"/>
      <c r="C323" s="4"/>
      <c r="D323" s="9"/>
      <c r="E323" s="5"/>
      <c r="F323" s="1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9"/>
      <c r="B324" s="4"/>
      <c r="C324" s="4"/>
      <c r="D324" s="9"/>
      <c r="E324" s="5"/>
      <c r="F324" s="1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9"/>
      <c r="B325" s="4"/>
      <c r="C325" s="4"/>
      <c r="D325" s="9"/>
      <c r="E325" s="5"/>
      <c r="F325" s="1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9"/>
      <c r="B326" s="4"/>
      <c r="C326" s="4"/>
      <c r="D326" s="9"/>
      <c r="E326" s="5"/>
      <c r="F326" s="1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9"/>
      <c r="B327" s="4"/>
      <c r="C327" s="4"/>
      <c r="D327" s="9"/>
      <c r="E327" s="5"/>
      <c r="F327" s="1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9"/>
      <c r="B328" s="4"/>
      <c r="C328" s="4"/>
      <c r="D328" s="9"/>
      <c r="E328" s="5"/>
      <c r="F328" s="1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9"/>
      <c r="B329" s="4"/>
      <c r="C329" s="4"/>
      <c r="D329" s="9"/>
      <c r="E329" s="5"/>
      <c r="F329" s="1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9"/>
      <c r="B330" s="4"/>
      <c r="C330" s="4"/>
      <c r="D330" s="9"/>
      <c r="E330" s="5"/>
      <c r="F330" s="1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9"/>
      <c r="B331" s="4"/>
      <c r="C331" s="4"/>
      <c r="D331" s="9"/>
      <c r="E331" s="5"/>
      <c r="F331" s="1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9"/>
      <c r="B332" s="4"/>
      <c r="C332" s="4"/>
      <c r="D332" s="9"/>
      <c r="E332" s="5"/>
      <c r="F332" s="1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9"/>
      <c r="B333" s="4"/>
      <c r="C333" s="4"/>
      <c r="D333" s="9"/>
      <c r="E333" s="5"/>
      <c r="F333" s="1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9"/>
      <c r="B334" s="4"/>
      <c r="C334" s="4"/>
      <c r="D334" s="9"/>
      <c r="E334" s="5"/>
      <c r="F334" s="1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9"/>
      <c r="B335" s="4"/>
      <c r="C335" s="4"/>
      <c r="D335" s="9"/>
      <c r="E335" s="5"/>
      <c r="F335" s="1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9"/>
      <c r="B336" s="4"/>
      <c r="C336" s="4"/>
      <c r="D336" s="9"/>
      <c r="E336" s="5"/>
      <c r="F336" s="1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9"/>
      <c r="B337" s="4"/>
      <c r="C337" s="4"/>
      <c r="D337" s="9"/>
      <c r="E337" s="5"/>
      <c r="F337" s="1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9"/>
      <c r="B338" s="4"/>
      <c r="C338" s="4"/>
      <c r="D338" s="9"/>
      <c r="E338" s="5"/>
      <c r="F338" s="1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9"/>
      <c r="B339" s="4"/>
      <c r="C339" s="4"/>
      <c r="D339" s="9"/>
      <c r="E339" s="5"/>
      <c r="F339" s="1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9"/>
      <c r="B340" s="4"/>
      <c r="C340" s="4"/>
      <c r="D340" s="9"/>
      <c r="E340" s="5"/>
      <c r="F340" s="1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9"/>
      <c r="B341" s="4"/>
      <c r="C341" s="4"/>
      <c r="D341" s="9"/>
      <c r="E341" s="5"/>
      <c r="F341" s="1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9"/>
      <c r="B342" s="4"/>
      <c r="C342" s="4"/>
      <c r="D342" s="9"/>
      <c r="E342" s="5"/>
      <c r="F342" s="1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9"/>
      <c r="B343" s="4"/>
      <c r="C343" s="4"/>
      <c r="D343" s="9"/>
      <c r="E343" s="5"/>
      <c r="F343" s="1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9"/>
      <c r="B344" s="4"/>
      <c r="C344" s="4"/>
      <c r="D344" s="9"/>
      <c r="E344" s="5"/>
      <c r="F344" s="1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9"/>
      <c r="B345" s="4"/>
      <c r="C345" s="4"/>
      <c r="D345" s="9"/>
      <c r="E345" s="5"/>
      <c r="F345" s="1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9"/>
      <c r="B346" s="4"/>
      <c r="C346" s="4"/>
      <c r="D346" s="9"/>
      <c r="E346" s="5"/>
      <c r="F346" s="1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9"/>
      <c r="B347" s="4"/>
      <c r="C347" s="4"/>
      <c r="D347" s="9"/>
      <c r="E347" s="5"/>
      <c r="F347" s="1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9"/>
      <c r="B348" s="4"/>
      <c r="C348" s="4"/>
      <c r="D348" s="9"/>
      <c r="E348" s="5"/>
      <c r="F348" s="1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9"/>
      <c r="B349" s="4"/>
      <c r="C349" s="4"/>
      <c r="D349" s="9"/>
      <c r="E349" s="5"/>
      <c r="F349" s="1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9"/>
      <c r="B350" s="4"/>
      <c r="C350" s="4"/>
      <c r="D350" s="9"/>
      <c r="E350" s="5"/>
      <c r="F350" s="1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9"/>
      <c r="B351" s="4"/>
      <c r="C351" s="4"/>
      <c r="D351" s="9"/>
      <c r="E351" s="5"/>
      <c r="F351" s="1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9"/>
      <c r="B352" s="4"/>
      <c r="C352" s="4"/>
      <c r="D352" s="9"/>
      <c r="E352" s="5"/>
      <c r="F352" s="1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9"/>
      <c r="B353" s="4"/>
      <c r="C353" s="4"/>
      <c r="D353" s="9"/>
      <c r="E353" s="5"/>
      <c r="F353" s="1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9"/>
      <c r="B354" s="4"/>
      <c r="C354" s="4"/>
      <c r="D354" s="9"/>
      <c r="E354" s="5"/>
      <c r="F354" s="1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9"/>
      <c r="B355" s="4"/>
      <c r="C355" s="4"/>
      <c r="D355" s="9"/>
      <c r="E355" s="5"/>
      <c r="F355" s="1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9"/>
      <c r="B356" s="4"/>
      <c r="C356" s="4"/>
      <c r="D356" s="9"/>
      <c r="E356" s="5"/>
      <c r="F356" s="1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9"/>
      <c r="B357" s="4"/>
      <c r="C357" s="4"/>
      <c r="D357" s="9"/>
      <c r="E357" s="5"/>
      <c r="F357" s="1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9"/>
      <c r="B358" s="4"/>
      <c r="C358" s="4"/>
      <c r="D358" s="9"/>
      <c r="E358" s="5"/>
      <c r="F358" s="1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9"/>
      <c r="B359" s="4"/>
      <c r="C359" s="4"/>
      <c r="D359" s="9"/>
      <c r="E359" s="5"/>
      <c r="F359" s="1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9"/>
      <c r="B360" s="4"/>
      <c r="C360" s="4"/>
      <c r="D360" s="9"/>
      <c r="E360" s="5"/>
      <c r="F360" s="1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9"/>
      <c r="B361" s="4"/>
      <c r="C361" s="4"/>
      <c r="D361" s="9"/>
      <c r="E361" s="5"/>
      <c r="F361" s="1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9"/>
      <c r="B362" s="4"/>
      <c r="C362" s="4"/>
      <c r="D362" s="9"/>
      <c r="E362" s="5"/>
      <c r="F362" s="1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9"/>
      <c r="B363" s="4"/>
      <c r="C363" s="4"/>
      <c r="D363" s="9"/>
      <c r="E363" s="5"/>
      <c r="F363" s="1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9"/>
      <c r="B364" s="4"/>
      <c r="C364" s="4"/>
      <c r="D364" s="9"/>
      <c r="E364" s="5"/>
      <c r="F364" s="1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9"/>
      <c r="B365" s="4"/>
      <c r="C365" s="4"/>
      <c r="D365" s="9"/>
      <c r="E365" s="5"/>
      <c r="F365" s="1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9"/>
      <c r="B366" s="4"/>
      <c r="C366" s="4"/>
      <c r="D366" s="9"/>
      <c r="E366" s="5"/>
      <c r="F366" s="1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9"/>
      <c r="B367" s="4"/>
      <c r="C367" s="4"/>
      <c r="D367" s="9"/>
      <c r="E367" s="5"/>
      <c r="F367" s="1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9"/>
      <c r="B368" s="4"/>
      <c r="C368" s="4"/>
      <c r="D368" s="9"/>
      <c r="E368" s="5"/>
      <c r="F368" s="1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9"/>
      <c r="B369" s="4"/>
      <c r="C369" s="4"/>
      <c r="D369" s="9"/>
      <c r="E369" s="5"/>
      <c r="F369" s="1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9"/>
      <c r="B370" s="4"/>
      <c r="C370" s="4"/>
      <c r="D370" s="9"/>
      <c r="E370" s="5"/>
      <c r="F370" s="1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9"/>
      <c r="B371" s="4"/>
      <c r="C371" s="4"/>
      <c r="D371" s="9"/>
      <c r="E371" s="5"/>
      <c r="F371" s="1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9"/>
      <c r="B372" s="4"/>
      <c r="C372" s="4"/>
      <c r="D372" s="9"/>
      <c r="E372" s="5"/>
      <c r="F372" s="1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9"/>
      <c r="B373" s="4"/>
      <c r="C373" s="4"/>
      <c r="D373" s="9"/>
      <c r="E373" s="5"/>
      <c r="F373" s="1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9"/>
      <c r="B374" s="4"/>
      <c r="C374" s="4"/>
      <c r="D374" s="9"/>
      <c r="E374" s="5"/>
      <c r="F374" s="1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9"/>
      <c r="B375" s="4"/>
      <c r="C375" s="4"/>
      <c r="D375" s="9"/>
      <c r="E375" s="5"/>
      <c r="F375" s="1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9"/>
      <c r="B376" s="4"/>
      <c r="C376" s="4"/>
      <c r="D376" s="9"/>
      <c r="E376" s="5"/>
      <c r="F376" s="1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9"/>
      <c r="B377" s="4"/>
      <c r="C377" s="4"/>
      <c r="D377" s="9"/>
      <c r="E377" s="5"/>
      <c r="F377" s="1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9"/>
      <c r="B378" s="4"/>
      <c r="C378" s="4"/>
      <c r="D378" s="9"/>
      <c r="E378" s="5"/>
      <c r="F378" s="1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9"/>
      <c r="B379" s="4"/>
      <c r="C379" s="4"/>
      <c r="D379" s="9"/>
      <c r="E379" s="5"/>
      <c r="F379" s="1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9"/>
      <c r="B380" s="4"/>
      <c r="C380" s="4"/>
      <c r="D380" s="9"/>
      <c r="E380" s="5"/>
      <c r="F380" s="1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9"/>
      <c r="B381" s="4"/>
      <c r="C381" s="4"/>
      <c r="D381" s="9"/>
      <c r="E381" s="5"/>
      <c r="F381" s="1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9"/>
      <c r="B382" s="4"/>
      <c r="C382" s="4"/>
      <c r="D382" s="9"/>
      <c r="E382" s="5"/>
      <c r="F382" s="1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9"/>
      <c r="B383" s="4"/>
      <c r="C383" s="4"/>
      <c r="D383" s="9"/>
      <c r="E383" s="5"/>
      <c r="F383" s="1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9"/>
      <c r="B384" s="4"/>
      <c r="C384" s="4"/>
      <c r="D384" s="9"/>
      <c r="E384" s="5"/>
      <c r="F384" s="1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9"/>
      <c r="B385" s="4"/>
      <c r="C385" s="4"/>
      <c r="D385" s="9"/>
      <c r="E385" s="5"/>
      <c r="F385" s="1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9"/>
      <c r="B386" s="4"/>
      <c r="C386" s="4"/>
      <c r="D386" s="9"/>
      <c r="E386" s="5"/>
      <c r="F386" s="1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9"/>
      <c r="B387" s="4"/>
      <c r="C387" s="4"/>
      <c r="D387" s="9"/>
      <c r="E387" s="5"/>
      <c r="F387" s="1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9"/>
      <c r="B388" s="4"/>
      <c r="C388" s="4"/>
      <c r="D388" s="9"/>
      <c r="E388" s="5"/>
      <c r="F388" s="1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9"/>
      <c r="B389" s="4"/>
      <c r="C389" s="4"/>
      <c r="D389" s="9"/>
      <c r="E389" s="5"/>
      <c r="F389" s="1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9"/>
      <c r="B390" s="4"/>
      <c r="C390" s="4"/>
      <c r="D390" s="9"/>
      <c r="E390" s="5"/>
      <c r="F390" s="1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9"/>
      <c r="B391" s="4"/>
      <c r="C391" s="4"/>
      <c r="D391" s="9"/>
      <c r="E391" s="5"/>
      <c r="F391" s="1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9"/>
      <c r="B392" s="4"/>
      <c r="C392" s="4"/>
      <c r="D392" s="9"/>
      <c r="E392" s="5"/>
      <c r="F392" s="1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9"/>
      <c r="B393" s="4"/>
      <c r="C393" s="4"/>
      <c r="D393" s="9"/>
      <c r="E393" s="5"/>
      <c r="F393" s="1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9"/>
      <c r="B394" s="4"/>
      <c r="C394" s="4"/>
      <c r="D394" s="9"/>
      <c r="E394" s="5"/>
      <c r="F394" s="1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9"/>
      <c r="B395" s="4"/>
      <c r="C395" s="4"/>
      <c r="D395" s="9"/>
      <c r="E395" s="5"/>
      <c r="F395" s="1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9"/>
      <c r="B396" s="4"/>
      <c r="C396" s="4"/>
      <c r="D396" s="9"/>
      <c r="E396" s="5"/>
      <c r="F396" s="1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9"/>
      <c r="B397" s="4"/>
      <c r="C397" s="4"/>
      <c r="D397" s="9"/>
      <c r="E397" s="5"/>
      <c r="F397" s="1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9"/>
      <c r="B398" s="4"/>
      <c r="C398" s="4"/>
      <c r="D398" s="9"/>
      <c r="E398" s="5"/>
      <c r="F398" s="1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9"/>
      <c r="B399" s="4"/>
      <c r="C399" s="4"/>
      <c r="D399" s="9"/>
      <c r="E399" s="5"/>
      <c r="F399" s="1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9"/>
      <c r="B400" s="4"/>
      <c r="C400" s="4"/>
      <c r="D400" s="9"/>
      <c r="E400" s="5"/>
      <c r="F400" s="1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9"/>
      <c r="B401" s="4"/>
      <c r="C401" s="4"/>
      <c r="D401" s="9"/>
      <c r="E401" s="5"/>
      <c r="F401" s="1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9"/>
      <c r="B402" s="4"/>
      <c r="C402" s="4"/>
      <c r="D402" s="9"/>
      <c r="E402" s="5"/>
      <c r="F402" s="1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9"/>
      <c r="B403" s="4"/>
      <c r="C403" s="4"/>
      <c r="D403" s="9"/>
      <c r="E403" s="5"/>
      <c r="F403" s="1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9"/>
      <c r="B404" s="4"/>
      <c r="C404" s="4"/>
      <c r="D404" s="9"/>
      <c r="E404" s="5"/>
      <c r="F404" s="1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9"/>
      <c r="B405" s="4"/>
      <c r="C405" s="4"/>
      <c r="D405" s="9"/>
      <c r="E405" s="5"/>
      <c r="F405" s="1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9"/>
      <c r="B406" s="4"/>
      <c r="C406" s="4"/>
      <c r="D406" s="9"/>
      <c r="E406" s="5"/>
      <c r="F406" s="1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9"/>
      <c r="B407" s="4"/>
      <c r="C407" s="4"/>
      <c r="D407" s="9"/>
      <c r="E407" s="5"/>
      <c r="F407" s="1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9"/>
      <c r="B408" s="4"/>
      <c r="C408" s="4"/>
      <c r="D408" s="9"/>
      <c r="E408" s="5"/>
      <c r="F408" s="1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9"/>
      <c r="B409" s="4"/>
      <c r="C409" s="4"/>
      <c r="D409" s="9"/>
      <c r="E409" s="5"/>
      <c r="F409" s="1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9"/>
      <c r="B410" s="4"/>
      <c r="C410" s="4"/>
      <c r="D410" s="9"/>
      <c r="E410" s="5"/>
      <c r="F410" s="1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9"/>
      <c r="B411" s="4"/>
      <c r="C411" s="4"/>
      <c r="D411" s="9"/>
      <c r="E411" s="5"/>
      <c r="F411" s="1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9"/>
      <c r="B412" s="4"/>
      <c r="C412" s="4"/>
      <c r="D412" s="9"/>
      <c r="E412" s="5"/>
      <c r="F412" s="1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9"/>
      <c r="B413" s="4"/>
      <c r="C413" s="4"/>
      <c r="D413" s="9"/>
      <c r="E413" s="5"/>
      <c r="F413" s="1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9"/>
      <c r="B414" s="4"/>
      <c r="C414" s="4"/>
      <c r="D414" s="9"/>
      <c r="E414" s="5"/>
      <c r="F414" s="1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9"/>
      <c r="B415" s="4"/>
      <c r="C415" s="4"/>
      <c r="D415" s="9"/>
      <c r="E415" s="5"/>
      <c r="F415" s="1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9"/>
      <c r="B416" s="4"/>
      <c r="C416" s="4"/>
      <c r="D416" s="9"/>
      <c r="E416" s="5"/>
      <c r="F416" s="1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9"/>
      <c r="B417" s="4"/>
      <c r="C417" s="4"/>
      <c r="D417" s="9"/>
      <c r="E417" s="5"/>
      <c r="F417" s="1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9"/>
      <c r="B418" s="4"/>
      <c r="C418" s="4"/>
      <c r="D418" s="9"/>
      <c r="E418" s="5"/>
      <c r="F418" s="1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9"/>
      <c r="B419" s="4"/>
      <c r="C419" s="4"/>
      <c r="D419" s="9"/>
      <c r="E419" s="5"/>
      <c r="F419" s="1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9"/>
      <c r="B420" s="4"/>
      <c r="C420" s="4"/>
      <c r="D420" s="9"/>
      <c r="E420" s="5"/>
      <c r="F420" s="1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9"/>
      <c r="B421" s="4"/>
      <c r="C421" s="4"/>
      <c r="D421" s="9"/>
      <c r="E421" s="5"/>
      <c r="F421" s="1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9"/>
      <c r="B422" s="4"/>
      <c r="C422" s="4"/>
      <c r="D422" s="9"/>
      <c r="E422" s="5"/>
      <c r="F422" s="1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9"/>
      <c r="B423" s="4"/>
      <c r="C423" s="4"/>
      <c r="D423" s="9"/>
      <c r="E423" s="5"/>
      <c r="F423" s="1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9"/>
      <c r="B424" s="4"/>
      <c r="C424" s="4"/>
      <c r="D424" s="9"/>
      <c r="E424" s="5"/>
      <c r="F424" s="1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9"/>
      <c r="B425" s="4"/>
      <c r="C425" s="4"/>
      <c r="D425" s="9"/>
      <c r="E425" s="5"/>
      <c r="F425" s="1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9"/>
      <c r="B426" s="4"/>
      <c r="C426" s="4"/>
      <c r="D426" s="9"/>
      <c r="E426" s="5"/>
      <c r="F426" s="1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9"/>
      <c r="B427" s="4"/>
      <c r="C427" s="4"/>
      <c r="D427" s="9"/>
      <c r="E427" s="5"/>
      <c r="F427" s="1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9"/>
      <c r="B428" s="4"/>
      <c r="C428" s="4"/>
      <c r="D428" s="9"/>
      <c r="E428" s="5"/>
      <c r="F428" s="1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9"/>
      <c r="B429" s="4"/>
      <c r="C429" s="4"/>
      <c r="D429" s="9"/>
      <c r="E429" s="5"/>
      <c r="F429" s="1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9"/>
      <c r="B430" s="4"/>
      <c r="C430" s="4"/>
      <c r="D430" s="9"/>
      <c r="E430" s="5"/>
      <c r="F430" s="1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9"/>
      <c r="B431" s="4"/>
      <c r="C431" s="4"/>
      <c r="D431" s="9"/>
      <c r="E431" s="5"/>
      <c r="F431" s="1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9"/>
      <c r="B432" s="4"/>
      <c r="C432" s="4"/>
      <c r="D432" s="9"/>
      <c r="E432" s="5"/>
      <c r="F432" s="1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9"/>
      <c r="B433" s="4"/>
      <c r="C433" s="4"/>
      <c r="D433" s="9"/>
      <c r="E433" s="5"/>
      <c r="F433" s="1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9"/>
      <c r="B434" s="4"/>
      <c r="C434" s="4"/>
      <c r="D434" s="9"/>
      <c r="E434" s="5"/>
      <c r="F434" s="1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9"/>
      <c r="B435" s="4"/>
      <c r="C435" s="4"/>
      <c r="D435" s="9"/>
      <c r="E435" s="5"/>
      <c r="F435" s="1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9"/>
      <c r="B436" s="4"/>
      <c r="C436" s="4"/>
      <c r="D436" s="9"/>
      <c r="E436" s="5"/>
      <c r="F436" s="1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9"/>
      <c r="B437" s="4"/>
      <c r="C437" s="4"/>
      <c r="D437" s="9"/>
      <c r="E437" s="5"/>
      <c r="F437" s="1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9"/>
      <c r="B438" s="4"/>
      <c r="C438" s="4"/>
      <c r="D438" s="9"/>
      <c r="E438" s="5"/>
      <c r="F438" s="1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9"/>
      <c r="B439" s="4"/>
      <c r="C439" s="4"/>
      <c r="D439" s="9"/>
      <c r="E439" s="5"/>
      <c r="F439" s="1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9"/>
      <c r="B440" s="4"/>
      <c r="C440" s="4"/>
      <c r="D440" s="9"/>
      <c r="E440" s="5"/>
      <c r="F440" s="1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9"/>
      <c r="B441" s="4"/>
      <c r="C441" s="4"/>
      <c r="D441" s="9"/>
      <c r="E441" s="5"/>
      <c r="F441" s="1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9"/>
      <c r="B442" s="4"/>
      <c r="C442" s="4"/>
      <c r="D442" s="9"/>
      <c r="E442" s="5"/>
      <c r="F442" s="1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9"/>
      <c r="B443" s="4"/>
      <c r="C443" s="4"/>
      <c r="D443" s="9"/>
      <c r="E443" s="5"/>
      <c r="F443" s="1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9"/>
      <c r="B444" s="4"/>
      <c r="C444" s="4"/>
      <c r="D444" s="9"/>
      <c r="E444" s="5"/>
      <c r="F444" s="1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9"/>
      <c r="B445" s="4"/>
      <c r="C445" s="4"/>
      <c r="D445" s="9"/>
      <c r="E445" s="5"/>
      <c r="F445" s="1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9"/>
      <c r="B446" s="4"/>
      <c r="C446" s="4"/>
      <c r="D446" s="9"/>
      <c r="E446" s="5"/>
      <c r="F446" s="1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9"/>
      <c r="B447" s="4"/>
      <c r="C447" s="4"/>
      <c r="D447" s="9"/>
      <c r="E447" s="5"/>
      <c r="F447" s="1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9"/>
      <c r="B448" s="4"/>
      <c r="C448" s="4"/>
      <c r="D448" s="9"/>
      <c r="E448" s="5"/>
      <c r="F448" s="1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9"/>
      <c r="B449" s="4"/>
      <c r="C449" s="4"/>
      <c r="D449" s="9"/>
      <c r="E449" s="5"/>
      <c r="F449" s="1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9"/>
      <c r="B450" s="4"/>
      <c r="C450" s="4"/>
      <c r="D450" s="9"/>
      <c r="E450" s="5"/>
      <c r="F450" s="1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9"/>
      <c r="B451" s="4"/>
      <c r="C451" s="4"/>
      <c r="D451" s="9"/>
      <c r="E451" s="5"/>
      <c r="F451" s="1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9"/>
      <c r="B452" s="4"/>
      <c r="C452" s="4"/>
      <c r="D452" s="9"/>
      <c r="E452" s="5"/>
      <c r="F452" s="1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9"/>
      <c r="B453" s="4"/>
      <c r="C453" s="4"/>
      <c r="D453" s="9"/>
      <c r="E453" s="5"/>
      <c r="F453" s="1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9"/>
      <c r="B454" s="4"/>
      <c r="C454" s="4"/>
      <c r="D454" s="9"/>
      <c r="E454" s="5"/>
      <c r="F454" s="1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9"/>
      <c r="B455" s="4"/>
      <c r="C455" s="4"/>
      <c r="D455" s="9"/>
      <c r="E455" s="5"/>
      <c r="F455" s="1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9"/>
      <c r="B456" s="4"/>
      <c r="C456" s="4"/>
      <c r="D456" s="9"/>
      <c r="E456" s="5"/>
      <c r="F456" s="1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9"/>
      <c r="B457" s="4"/>
      <c r="C457" s="4"/>
      <c r="D457" s="9"/>
      <c r="E457" s="5"/>
      <c r="F457" s="1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9"/>
      <c r="B458" s="4"/>
      <c r="C458" s="4"/>
      <c r="D458" s="9"/>
      <c r="E458" s="5"/>
      <c r="F458" s="1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9"/>
      <c r="B459" s="4"/>
      <c r="C459" s="4"/>
      <c r="D459" s="9"/>
      <c r="E459" s="5"/>
      <c r="F459" s="1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9"/>
      <c r="B460" s="4"/>
      <c r="C460" s="4"/>
      <c r="D460" s="9"/>
      <c r="E460" s="5"/>
      <c r="F460" s="1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9"/>
      <c r="B461" s="4"/>
      <c r="C461" s="4"/>
      <c r="D461" s="9"/>
      <c r="E461" s="5"/>
      <c r="F461" s="1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9"/>
      <c r="B462" s="4"/>
      <c r="C462" s="4"/>
      <c r="D462" s="9"/>
      <c r="E462" s="5"/>
      <c r="F462" s="1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9"/>
      <c r="B463" s="4"/>
      <c r="C463" s="4"/>
      <c r="D463" s="9"/>
      <c r="E463" s="5"/>
      <c r="F463" s="1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9"/>
      <c r="B464" s="4"/>
      <c r="C464" s="4"/>
      <c r="D464" s="9"/>
      <c r="E464" s="5"/>
      <c r="F464" s="1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9"/>
      <c r="B465" s="4"/>
      <c r="C465" s="4"/>
      <c r="D465" s="9"/>
      <c r="E465" s="5"/>
      <c r="F465" s="1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9"/>
      <c r="B466" s="4"/>
      <c r="C466" s="4"/>
      <c r="D466" s="9"/>
      <c r="E466" s="5"/>
      <c r="F466" s="1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9"/>
      <c r="B467" s="4"/>
      <c r="C467" s="4"/>
      <c r="D467" s="9"/>
      <c r="E467" s="5"/>
      <c r="F467" s="1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9"/>
      <c r="B468" s="4"/>
      <c r="C468" s="4"/>
      <c r="D468" s="9"/>
      <c r="E468" s="5"/>
      <c r="F468" s="1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9"/>
      <c r="B469" s="4"/>
      <c r="C469" s="4"/>
      <c r="D469" s="9"/>
      <c r="E469" s="5"/>
      <c r="F469" s="1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9"/>
      <c r="B470" s="4"/>
      <c r="C470" s="4"/>
      <c r="D470" s="9"/>
      <c r="E470" s="5"/>
      <c r="F470" s="1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9"/>
      <c r="B471" s="4"/>
      <c r="C471" s="4"/>
      <c r="D471" s="9"/>
      <c r="E471" s="5"/>
      <c r="F471" s="1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9"/>
      <c r="B472" s="4"/>
      <c r="C472" s="4"/>
      <c r="D472" s="9"/>
      <c r="E472" s="5"/>
      <c r="F472" s="1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9"/>
      <c r="B473" s="4"/>
      <c r="C473" s="4"/>
      <c r="D473" s="9"/>
      <c r="E473" s="5"/>
      <c r="F473" s="1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9"/>
      <c r="B474" s="4"/>
      <c r="C474" s="4"/>
      <c r="D474" s="9"/>
      <c r="E474" s="5"/>
      <c r="F474" s="1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9"/>
      <c r="B475" s="4"/>
      <c r="C475" s="4"/>
      <c r="D475" s="9"/>
      <c r="E475" s="5"/>
      <c r="F475" s="1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9"/>
      <c r="B476" s="4"/>
      <c r="C476" s="4"/>
      <c r="D476" s="9"/>
      <c r="E476" s="5"/>
      <c r="F476" s="1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9"/>
      <c r="B477" s="4"/>
      <c r="C477" s="4"/>
      <c r="D477" s="9"/>
      <c r="E477" s="5"/>
      <c r="F477" s="1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9"/>
      <c r="B478" s="4"/>
      <c r="C478" s="4"/>
      <c r="D478" s="9"/>
      <c r="E478" s="5"/>
      <c r="F478" s="1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9"/>
      <c r="B479" s="4"/>
      <c r="C479" s="4"/>
      <c r="D479" s="9"/>
      <c r="E479" s="5"/>
      <c r="F479" s="1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9"/>
      <c r="B480" s="4"/>
      <c r="C480" s="4"/>
      <c r="D480" s="9"/>
      <c r="E480" s="5"/>
      <c r="F480" s="1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9"/>
      <c r="B481" s="4"/>
      <c r="C481" s="4"/>
      <c r="D481" s="9"/>
      <c r="E481" s="5"/>
      <c r="F481" s="1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9"/>
      <c r="B482" s="4"/>
      <c r="C482" s="4"/>
      <c r="D482" s="9"/>
      <c r="E482" s="5"/>
      <c r="F482" s="1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9"/>
      <c r="B483" s="4"/>
      <c r="C483" s="4"/>
      <c r="D483" s="9"/>
      <c r="E483" s="5"/>
      <c r="F483" s="1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9"/>
      <c r="B484" s="4"/>
      <c r="C484" s="4"/>
      <c r="D484" s="9"/>
      <c r="E484" s="5"/>
      <c r="F484" s="1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9"/>
      <c r="B485" s="4"/>
      <c r="C485" s="4"/>
      <c r="D485" s="9"/>
      <c r="E485" s="5"/>
      <c r="F485" s="1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9"/>
      <c r="B486" s="4"/>
      <c r="C486" s="4"/>
      <c r="D486" s="9"/>
      <c r="E486" s="5"/>
      <c r="F486" s="1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9"/>
      <c r="B487" s="4"/>
      <c r="C487" s="4"/>
      <c r="D487" s="9"/>
      <c r="E487" s="5"/>
      <c r="F487" s="1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9"/>
      <c r="B488" s="4"/>
      <c r="C488" s="4"/>
      <c r="D488" s="9"/>
      <c r="E488" s="5"/>
      <c r="F488" s="1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9"/>
      <c r="B489" s="4"/>
      <c r="C489" s="4"/>
      <c r="D489" s="9"/>
      <c r="E489" s="5"/>
      <c r="F489" s="1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9"/>
      <c r="B490" s="4"/>
      <c r="C490" s="4"/>
      <c r="D490" s="9"/>
      <c r="E490" s="5"/>
      <c r="F490" s="1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9"/>
      <c r="B491" s="4"/>
      <c r="C491" s="4"/>
      <c r="D491" s="9"/>
      <c r="E491" s="5"/>
      <c r="F491" s="1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9"/>
      <c r="B492" s="4"/>
      <c r="C492" s="4"/>
      <c r="D492" s="9"/>
      <c r="E492" s="5"/>
      <c r="F492" s="1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9"/>
      <c r="B493" s="4"/>
      <c r="C493" s="4"/>
      <c r="D493" s="9"/>
      <c r="E493" s="5"/>
      <c r="F493" s="1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9"/>
      <c r="B494" s="4"/>
      <c r="C494" s="4"/>
      <c r="D494" s="9"/>
      <c r="E494" s="5"/>
      <c r="F494" s="1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9"/>
      <c r="B495" s="4"/>
      <c r="C495" s="4"/>
      <c r="D495" s="9"/>
      <c r="E495" s="5"/>
      <c r="F495" s="1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9"/>
      <c r="B496" s="4"/>
      <c r="C496" s="4"/>
      <c r="D496" s="9"/>
      <c r="E496" s="5"/>
      <c r="F496" s="1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9"/>
      <c r="B497" s="4"/>
      <c r="C497" s="4"/>
      <c r="D497" s="9"/>
      <c r="E497" s="5"/>
      <c r="F497" s="1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9"/>
      <c r="B498" s="4"/>
      <c r="C498" s="4"/>
      <c r="D498" s="9"/>
      <c r="E498" s="5"/>
      <c r="F498" s="1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9"/>
      <c r="B499" s="4"/>
      <c r="C499" s="4"/>
      <c r="D499" s="9"/>
      <c r="E499" s="5"/>
      <c r="F499" s="1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9"/>
      <c r="B500" s="4"/>
      <c r="C500" s="4"/>
      <c r="D500" s="9"/>
      <c r="E500" s="5"/>
      <c r="F500" s="1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9"/>
      <c r="B501" s="4"/>
      <c r="C501" s="4"/>
      <c r="D501" s="9"/>
      <c r="E501" s="5"/>
      <c r="F501" s="1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9"/>
      <c r="B502" s="4"/>
      <c r="C502" s="4"/>
      <c r="D502" s="9"/>
      <c r="E502" s="5"/>
      <c r="F502" s="1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9"/>
      <c r="B503" s="4"/>
      <c r="C503" s="4"/>
      <c r="D503" s="9"/>
      <c r="E503" s="5"/>
      <c r="F503" s="1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9"/>
      <c r="B504" s="4"/>
      <c r="C504" s="4"/>
      <c r="D504" s="9"/>
      <c r="E504" s="5"/>
      <c r="F504" s="1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9"/>
      <c r="B505" s="4"/>
      <c r="C505" s="4"/>
      <c r="D505" s="9"/>
      <c r="E505" s="5"/>
      <c r="F505" s="1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9"/>
      <c r="B506" s="4"/>
      <c r="C506" s="4"/>
      <c r="D506" s="9"/>
      <c r="E506" s="5"/>
      <c r="F506" s="1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9"/>
      <c r="B507" s="4"/>
      <c r="C507" s="4"/>
      <c r="D507" s="9"/>
      <c r="E507" s="5"/>
      <c r="F507" s="1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9"/>
      <c r="B508" s="4"/>
      <c r="C508" s="4"/>
      <c r="D508" s="9"/>
      <c r="E508" s="5"/>
      <c r="F508" s="1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9"/>
      <c r="B509" s="4"/>
      <c r="C509" s="4"/>
      <c r="D509" s="9"/>
      <c r="E509" s="5"/>
      <c r="F509" s="1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9"/>
      <c r="B510" s="4"/>
      <c r="C510" s="4"/>
      <c r="D510" s="9"/>
      <c r="E510" s="5"/>
      <c r="F510" s="1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9"/>
      <c r="B511" s="4"/>
      <c r="C511" s="4"/>
      <c r="D511" s="9"/>
      <c r="E511" s="5"/>
      <c r="F511" s="1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9"/>
      <c r="B512" s="4"/>
      <c r="C512" s="4"/>
      <c r="D512" s="9"/>
      <c r="E512" s="5"/>
      <c r="F512" s="1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9"/>
      <c r="B513" s="4"/>
      <c r="C513" s="4"/>
      <c r="D513" s="9"/>
      <c r="E513" s="5"/>
      <c r="F513" s="1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9"/>
      <c r="B514" s="4"/>
      <c r="C514" s="4"/>
      <c r="D514" s="9"/>
      <c r="E514" s="5"/>
      <c r="F514" s="1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9"/>
      <c r="B515" s="4"/>
      <c r="C515" s="4"/>
      <c r="D515" s="9"/>
      <c r="E515" s="5"/>
      <c r="F515" s="1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9"/>
      <c r="B516" s="4"/>
      <c r="C516" s="4"/>
      <c r="D516" s="9"/>
      <c r="E516" s="5"/>
      <c r="F516" s="1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9"/>
      <c r="B517" s="4"/>
      <c r="C517" s="4"/>
      <c r="D517" s="9"/>
      <c r="E517" s="5"/>
      <c r="F517" s="1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9"/>
      <c r="B518" s="4"/>
      <c r="C518" s="4"/>
      <c r="D518" s="9"/>
      <c r="E518" s="5"/>
      <c r="F518" s="1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9"/>
      <c r="B519" s="4"/>
      <c r="C519" s="4"/>
      <c r="D519" s="9"/>
      <c r="E519" s="5"/>
      <c r="F519" s="1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9"/>
      <c r="B520" s="4"/>
      <c r="C520" s="4"/>
      <c r="D520" s="9"/>
      <c r="E520" s="5"/>
      <c r="F520" s="1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9"/>
      <c r="B521" s="4"/>
      <c r="C521" s="4"/>
      <c r="D521" s="9"/>
      <c r="E521" s="5"/>
      <c r="F521" s="1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9"/>
      <c r="B522" s="4"/>
      <c r="C522" s="4"/>
      <c r="D522" s="9"/>
      <c r="E522" s="5"/>
      <c r="F522" s="1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9"/>
      <c r="B523" s="4"/>
      <c r="C523" s="4"/>
      <c r="D523" s="9"/>
      <c r="E523" s="5"/>
      <c r="F523" s="1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9"/>
      <c r="B524" s="4"/>
      <c r="C524" s="4"/>
      <c r="D524" s="9"/>
      <c r="E524" s="5"/>
      <c r="F524" s="1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9"/>
      <c r="B525" s="4"/>
      <c r="C525" s="4"/>
      <c r="D525" s="9"/>
      <c r="E525" s="5"/>
      <c r="F525" s="1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9"/>
      <c r="B526" s="4"/>
      <c r="C526" s="4"/>
      <c r="D526" s="9"/>
      <c r="E526" s="5"/>
      <c r="F526" s="1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9"/>
      <c r="B527" s="4"/>
      <c r="C527" s="4"/>
      <c r="D527" s="9"/>
      <c r="E527" s="5"/>
      <c r="F527" s="1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9"/>
      <c r="B528" s="4"/>
      <c r="C528" s="4"/>
      <c r="D528" s="9"/>
      <c r="E528" s="5"/>
      <c r="F528" s="1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9"/>
      <c r="B529" s="4"/>
      <c r="C529" s="4"/>
      <c r="D529" s="9"/>
      <c r="E529" s="5"/>
      <c r="F529" s="1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9"/>
      <c r="B530" s="4"/>
      <c r="C530" s="4"/>
      <c r="D530" s="9"/>
      <c r="E530" s="5"/>
      <c r="F530" s="1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9"/>
      <c r="B531" s="4"/>
      <c r="C531" s="4"/>
      <c r="D531" s="9"/>
      <c r="E531" s="5"/>
      <c r="F531" s="1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9"/>
      <c r="B532" s="4"/>
      <c r="C532" s="4"/>
      <c r="D532" s="9"/>
      <c r="E532" s="5"/>
      <c r="F532" s="1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9"/>
      <c r="B533" s="4"/>
      <c r="C533" s="4"/>
      <c r="D533" s="9"/>
      <c r="E533" s="5"/>
      <c r="F533" s="1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9"/>
      <c r="B534" s="4"/>
      <c r="C534" s="4"/>
      <c r="D534" s="9"/>
      <c r="E534" s="5"/>
      <c r="F534" s="1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9"/>
      <c r="B535" s="4"/>
      <c r="C535" s="4"/>
      <c r="D535" s="9"/>
      <c r="E535" s="5"/>
      <c r="F535" s="1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9"/>
      <c r="B536" s="4"/>
      <c r="C536" s="4"/>
      <c r="D536" s="9"/>
      <c r="E536" s="5"/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9"/>
      <c r="B537" s="4"/>
      <c r="C537" s="4"/>
      <c r="D537" s="9"/>
      <c r="E537" s="5"/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9"/>
      <c r="B538" s="4"/>
      <c r="C538" s="4"/>
      <c r="D538" s="9"/>
      <c r="E538" s="5"/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9"/>
      <c r="B539" s="4"/>
      <c r="C539" s="4"/>
      <c r="D539" s="9"/>
      <c r="E539" s="5"/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9"/>
      <c r="B540" s="4"/>
      <c r="C540" s="4"/>
      <c r="D540" s="9"/>
      <c r="E540" s="5"/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9"/>
      <c r="B541" s="4"/>
      <c r="C541" s="4"/>
      <c r="D541" s="9"/>
      <c r="E541" s="5"/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9"/>
      <c r="B542" s="4"/>
      <c r="C542" s="4"/>
      <c r="D542" s="9"/>
      <c r="E542" s="5"/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9"/>
      <c r="B543" s="4"/>
      <c r="C543" s="4"/>
      <c r="D543" s="9"/>
      <c r="E543" s="5"/>
      <c r="F543" s="1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9"/>
      <c r="B544" s="4"/>
      <c r="C544" s="4"/>
      <c r="D544" s="9"/>
      <c r="E544" s="5"/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9"/>
      <c r="B545" s="4"/>
      <c r="C545" s="4"/>
      <c r="D545" s="9"/>
      <c r="E545" s="5"/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9"/>
      <c r="B546" s="4"/>
      <c r="C546" s="4"/>
      <c r="D546" s="9"/>
      <c r="E546" s="5"/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9"/>
      <c r="B547" s="4"/>
      <c r="C547" s="4"/>
      <c r="D547" s="9"/>
      <c r="E547" s="5"/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9"/>
      <c r="B548" s="4"/>
      <c r="C548" s="4"/>
      <c r="D548" s="9"/>
      <c r="E548" s="5"/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9"/>
      <c r="B549" s="4"/>
      <c r="C549" s="4"/>
      <c r="D549" s="9"/>
      <c r="E549" s="5"/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9"/>
      <c r="B550" s="4"/>
      <c r="C550" s="4"/>
      <c r="D550" s="9"/>
      <c r="E550" s="5"/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9"/>
      <c r="B551" s="4"/>
      <c r="C551" s="4"/>
      <c r="D551" s="9"/>
      <c r="E551" s="5"/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9"/>
      <c r="B552" s="4"/>
      <c r="C552" s="4"/>
      <c r="D552" s="9"/>
      <c r="E552" s="5"/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9"/>
      <c r="B553" s="4"/>
      <c r="C553" s="4"/>
      <c r="D553" s="9"/>
      <c r="E553" s="5"/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9"/>
      <c r="B554" s="4"/>
      <c r="C554" s="4"/>
      <c r="D554" s="9"/>
      <c r="E554" s="5"/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9"/>
      <c r="B555" s="4"/>
      <c r="C555" s="4"/>
      <c r="D555" s="9"/>
      <c r="E555" s="5"/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9"/>
      <c r="B556" s="4"/>
      <c r="C556" s="4"/>
      <c r="D556" s="9"/>
      <c r="E556" s="5"/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9"/>
      <c r="B557" s="4"/>
      <c r="C557" s="4"/>
      <c r="D557" s="9"/>
      <c r="E557" s="5"/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9"/>
      <c r="B558" s="4"/>
      <c r="C558" s="4"/>
      <c r="D558" s="9"/>
      <c r="E558" s="5"/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9"/>
      <c r="B559" s="4"/>
      <c r="C559" s="4"/>
      <c r="D559" s="9"/>
      <c r="E559" s="5"/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9"/>
      <c r="B560" s="4"/>
      <c r="C560" s="4"/>
      <c r="D560" s="9"/>
      <c r="E560" s="5"/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9"/>
      <c r="B561" s="4"/>
      <c r="C561" s="4"/>
      <c r="D561" s="9"/>
      <c r="E561" s="5"/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9"/>
      <c r="B562" s="4"/>
      <c r="C562" s="4"/>
      <c r="D562" s="9"/>
      <c r="E562" s="5"/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9"/>
      <c r="B563" s="4"/>
      <c r="C563" s="4"/>
      <c r="D563" s="9"/>
      <c r="E563" s="5"/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9"/>
      <c r="B564" s="4"/>
      <c r="C564" s="4"/>
      <c r="D564" s="9"/>
      <c r="E564" s="5"/>
      <c r="F564" s="1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9"/>
      <c r="B565" s="4"/>
      <c r="C565" s="4"/>
      <c r="D565" s="9"/>
      <c r="E565" s="5"/>
      <c r="F565" s="1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9"/>
      <c r="B566" s="4"/>
      <c r="C566" s="4"/>
      <c r="D566" s="9"/>
      <c r="E566" s="5"/>
      <c r="F566" s="1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9"/>
      <c r="B567" s="4"/>
      <c r="C567" s="4"/>
      <c r="D567" s="9"/>
      <c r="E567" s="5"/>
      <c r="F567" s="1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9"/>
      <c r="B568" s="4"/>
      <c r="C568" s="4"/>
      <c r="D568" s="9"/>
      <c r="E568" s="5"/>
      <c r="F568" s="1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9"/>
      <c r="B569" s="4"/>
      <c r="C569" s="4"/>
      <c r="D569" s="9"/>
      <c r="E569" s="5"/>
      <c r="F569" s="1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9"/>
      <c r="B570" s="4"/>
      <c r="C570" s="4"/>
      <c r="D570" s="9"/>
      <c r="E570" s="5"/>
      <c r="F570" s="1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9"/>
      <c r="B571" s="4"/>
      <c r="C571" s="4"/>
      <c r="D571" s="9"/>
      <c r="E571" s="5"/>
      <c r="F571" s="1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9"/>
      <c r="B572" s="4"/>
      <c r="C572" s="4"/>
      <c r="D572" s="9"/>
      <c r="E572" s="5"/>
      <c r="F572" s="1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9"/>
      <c r="B573" s="4"/>
      <c r="C573" s="4"/>
      <c r="D573" s="9"/>
      <c r="E573" s="5"/>
      <c r="F573" s="1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9"/>
      <c r="B574" s="4"/>
      <c r="C574" s="4"/>
      <c r="D574" s="9"/>
      <c r="E574" s="5"/>
      <c r="F574" s="1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9"/>
      <c r="B575" s="4"/>
      <c r="C575" s="4"/>
      <c r="D575" s="9"/>
      <c r="E575" s="5"/>
      <c r="F575" s="1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9"/>
      <c r="B576" s="4"/>
      <c r="C576" s="4"/>
      <c r="D576" s="9"/>
      <c r="E576" s="5"/>
      <c r="F576" s="1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9"/>
      <c r="B577" s="4"/>
      <c r="C577" s="4"/>
      <c r="D577" s="9"/>
      <c r="E577" s="5"/>
      <c r="F577" s="1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9"/>
      <c r="B578" s="4"/>
      <c r="C578" s="4"/>
      <c r="D578" s="9"/>
      <c r="E578" s="5"/>
      <c r="F578" s="1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9"/>
      <c r="B579" s="4"/>
      <c r="C579" s="4"/>
      <c r="D579" s="9"/>
      <c r="E579" s="5"/>
      <c r="F579" s="1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9"/>
      <c r="B580" s="4"/>
      <c r="C580" s="4"/>
      <c r="D580" s="9"/>
      <c r="E580" s="5"/>
      <c r="F580" s="1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9"/>
      <c r="B581" s="4"/>
      <c r="C581" s="4"/>
      <c r="D581" s="9"/>
      <c r="E581" s="5"/>
      <c r="F581" s="1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9"/>
      <c r="B582" s="4"/>
      <c r="C582" s="4"/>
      <c r="D582" s="9"/>
      <c r="E582" s="5"/>
      <c r="F582" s="1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9"/>
      <c r="B583" s="4"/>
      <c r="C583" s="4"/>
      <c r="D583" s="9"/>
      <c r="E583" s="5"/>
      <c r="F583" s="1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9"/>
      <c r="B584" s="4"/>
      <c r="C584" s="4"/>
      <c r="D584" s="9"/>
      <c r="E584" s="5"/>
      <c r="F584" s="1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9"/>
      <c r="B585" s="4"/>
      <c r="C585" s="4"/>
      <c r="D585" s="9"/>
      <c r="E585" s="5"/>
      <c r="F585" s="1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9"/>
      <c r="B586" s="4"/>
      <c r="C586" s="4"/>
      <c r="D586" s="9"/>
      <c r="E586" s="5"/>
      <c r="F586" s="1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9"/>
      <c r="B587" s="4"/>
      <c r="C587" s="4"/>
      <c r="D587" s="9"/>
      <c r="E587" s="5"/>
      <c r="F587" s="1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9"/>
      <c r="B588" s="4"/>
      <c r="C588" s="4"/>
      <c r="D588" s="9"/>
      <c r="E588" s="5"/>
      <c r="F588" s="1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9"/>
      <c r="B589" s="4"/>
      <c r="C589" s="4"/>
      <c r="D589" s="9"/>
      <c r="E589" s="5"/>
      <c r="F589" s="1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9"/>
      <c r="B590" s="4"/>
      <c r="C590" s="4"/>
      <c r="D590" s="9"/>
      <c r="E590" s="5"/>
      <c r="F590" s="1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9"/>
      <c r="B591" s="4"/>
      <c r="C591" s="4"/>
      <c r="D591" s="9"/>
      <c r="E591" s="5"/>
      <c r="F591" s="1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9"/>
      <c r="B592" s="4"/>
      <c r="C592" s="4"/>
      <c r="D592" s="9"/>
      <c r="E592" s="5"/>
      <c r="F592" s="1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9"/>
      <c r="B593" s="4"/>
      <c r="C593" s="4"/>
      <c r="D593" s="9"/>
      <c r="E593" s="5"/>
      <c r="F593" s="1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9"/>
      <c r="B594" s="4"/>
      <c r="C594" s="4"/>
      <c r="D594" s="9"/>
      <c r="E594" s="5"/>
      <c r="F594" s="1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9"/>
      <c r="B595" s="4"/>
      <c r="C595" s="4"/>
      <c r="D595" s="9"/>
      <c r="E595" s="5"/>
      <c r="F595" s="1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9"/>
      <c r="B596" s="4"/>
      <c r="C596" s="4"/>
      <c r="D596" s="9"/>
      <c r="E596" s="5"/>
      <c r="F596" s="1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9"/>
      <c r="B597" s="4"/>
      <c r="C597" s="4"/>
      <c r="D597" s="9"/>
      <c r="E597" s="5"/>
      <c r="F597" s="1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9"/>
      <c r="B598" s="4"/>
      <c r="C598" s="4"/>
      <c r="D598" s="9"/>
      <c r="E598" s="5"/>
      <c r="F598" s="1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9"/>
      <c r="B599" s="4"/>
      <c r="C599" s="4"/>
      <c r="D599" s="9"/>
      <c r="E599" s="5"/>
      <c r="F599" s="1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9"/>
      <c r="B600" s="4"/>
      <c r="C600" s="4"/>
      <c r="D600" s="9"/>
      <c r="E600" s="5"/>
      <c r="F600" s="1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9"/>
      <c r="B601" s="4"/>
      <c r="C601" s="4"/>
      <c r="D601" s="9"/>
      <c r="E601" s="5"/>
      <c r="F601" s="1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9"/>
      <c r="B602" s="4"/>
      <c r="C602" s="4"/>
      <c r="D602" s="9"/>
      <c r="E602" s="5"/>
      <c r="F602" s="1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9"/>
      <c r="B603" s="4"/>
      <c r="C603" s="4"/>
      <c r="D603" s="9"/>
      <c r="E603" s="5"/>
      <c r="F603" s="1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9"/>
      <c r="B604" s="4"/>
      <c r="C604" s="4"/>
      <c r="D604" s="9"/>
      <c r="E604" s="5"/>
      <c r="F604" s="1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9"/>
      <c r="B605" s="4"/>
      <c r="C605" s="4"/>
      <c r="D605" s="9"/>
      <c r="E605" s="5"/>
      <c r="F605" s="1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9"/>
      <c r="B606" s="4"/>
      <c r="C606" s="4"/>
      <c r="D606" s="9"/>
      <c r="E606" s="5"/>
      <c r="F606" s="1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9"/>
      <c r="B607" s="4"/>
      <c r="C607" s="4"/>
      <c r="D607" s="9"/>
      <c r="E607" s="5"/>
      <c r="F607" s="1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9"/>
      <c r="B608" s="4"/>
      <c r="C608" s="4"/>
      <c r="D608" s="9"/>
      <c r="E608" s="5"/>
      <c r="F608" s="1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9"/>
      <c r="B609" s="4"/>
      <c r="C609" s="4"/>
      <c r="D609" s="9"/>
      <c r="E609" s="5"/>
      <c r="F609" s="1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9"/>
      <c r="B610" s="4"/>
      <c r="C610" s="4"/>
      <c r="D610" s="9"/>
      <c r="E610" s="5"/>
      <c r="F610" s="1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9"/>
      <c r="B611" s="4"/>
      <c r="C611" s="4"/>
      <c r="D611" s="9"/>
      <c r="E611" s="5"/>
      <c r="F611" s="1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9"/>
      <c r="B612" s="4"/>
      <c r="C612" s="4"/>
      <c r="D612" s="9"/>
      <c r="E612" s="5"/>
      <c r="F612" s="1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9"/>
      <c r="B613" s="4"/>
      <c r="C613" s="4"/>
      <c r="D613" s="9"/>
      <c r="E613" s="5"/>
      <c r="F613" s="1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9"/>
      <c r="B614" s="4"/>
      <c r="C614" s="4"/>
      <c r="D614" s="9"/>
      <c r="E614" s="5"/>
      <c r="F614" s="1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9"/>
      <c r="B615" s="4"/>
      <c r="C615" s="4"/>
      <c r="D615" s="9"/>
      <c r="E615" s="5"/>
      <c r="F615" s="1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9"/>
      <c r="B616" s="4"/>
      <c r="C616" s="4"/>
      <c r="D616" s="9"/>
      <c r="E616" s="5"/>
      <c r="F616" s="1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9"/>
      <c r="B617" s="4"/>
      <c r="C617" s="4"/>
      <c r="D617" s="9"/>
      <c r="E617" s="5"/>
      <c r="F617" s="1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9"/>
      <c r="B618" s="4"/>
      <c r="C618" s="4"/>
      <c r="D618" s="9"/>
      <c r="E618" s="5"/>
      <c r="F618" s="1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9"/>
      <c r="B619" s="4"/>
      <c r="C619" s="4"/>
      <c r="D619" s="9"/>
      <c r="E619" s="5"/>
      <c r="F619" s="1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9"/>
      <c r="B620" s="4"/>
      <c r="C620" s="4"/>
      <c r="D620" s="9"/>
      <c r="E620" s="5"/>
      <c r="F620" s="1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9"/>
      <c r="B621" s="4"/>
      <c r="C621" s="4"/>
      <c r="D621" s="9"/>
      <c r="E621" s="5"/>
      <c r="F621" s="1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9"/>
      <c r="B622" s="4"/>
      <c r="C622" s="4"/>
      <c r="D622" s="9"/>
      <c r="E622" s="5"/>
      <c r="F622" s="1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9"/>
      <c r="B623" s="4"/>
      <c r="C623" s="4"/>
      <c r="D623" s="9"/>
      <c r="E623" s="5"/>
      <c r="F623" s="1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9"/>
      <c r="B624" s="4"/>
      <c r="C624" s="4"/>
      <c r="D624" s="9"/>
      <c r="E624" s="5"/>
      <c r="F624" s="1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9"/>
      <c r="B625" s="4"/>
      <c r="C625" s="4"/>
      <c r="D625" s="9"/>
      <c r="E625" s="5"/>
      <c r="F625" s="1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9"/>
      <c r="B626" s="4"/>
      <c r="C626" s="4"/>
      <c r="D626" s="9"/>
      <c r="E626" s="5"/>
      <c r="F626" s="1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9"/>
      <c r="B627" s="4"/>
      <c r="C627" s="4"/>
      <c r="D627" s="9"/>
      <c r="E627" s="5"/>
      <c r="F627" s="1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9"/>
      <c r="B628" s="4"/>
      <c r="C628" s="4"/>
      <c r="D628" s="9"/>
      <c r="E628" s="5"/>
      <c r="F628" s="1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9"/>
      <c r="B629" s="4"/>
      <c r="C629" s="4"/>
      <c r="D629" s="9"/>
      <c r="E629" s="5"/>
      <c r="F629" s="1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9"/>
      <c r="B630" s="4"/>
      <c r="C630" s="4"/>
      <c r="D630" s="9"/>
      <c r="E630" s="5"/>
      <c r="F630" s="1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9"/>
      <c r="B631" s="4"/>
      <c r="C631" s="4"/>
      <c r="D631" s="9"/>
      <c r="E631" s="5"/>
      <c r="F631" s="1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9"/>
      <c r="B632" s="4"/>
      <c r="C632" s="4"/>
      <c r="D632" s="9"/>
      <c r="E632" s="5"/>
      <c r="F632" s="1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9"/>
      <c r="B633" s="4"/>
      <c r="C633" s="4"/>
      <c r="D633" s="9"/>
      <c r="E633" s="5"/>
      <c r="F633" s="1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9"/>
      <c r="B634" s="4"/>
      <c r="C634" s="4"/>
      <c r="D634" s="9"/>
      <c r="E634" s="5"/>
      <c r="F634" s="1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9"/>
      <c r="B635" s="4"/>
      <c r="C635" s="4"/>
      <c r="D635" s="9"/>
      <c r="E635" s="5"/>
      <c r="F635" s="1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9"/>
      <c r="B636" s="4"/>
      <c r="C636" s="4"/>
      <c r="D636" s="9"/>
      <c r="E636" s="5"/>
      <c r="F636" s="1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9"/>
      <c r="B637" s="4"/>
      <c r="C637" s="4"/>
      <c r="D637" s="9"/>
      <c r="E637" s="5"/>
      <c r="F637" s="1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9"/>
      <c r="B638" s="4"/>
      <c r="C638" s="4"/>
      <c r="D638" s="9"/>
      <c r="E638" s="5"/>
      <c r="F638" s="1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9"/>
      <c r="B639" s="4"/>
      <c r="C639" s="4"/>
      <c r="D639" s="9"/>
      <c r="E639" s="5"/>
      <c r="F639" s="1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9"/>
      <c r="B640" s="4"/>
      <c r="C640" s="4"/>
      <c r="D640" s="9"/>
      <c r="E640" s="5"/>
      <c r="F640" s="1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9"/>
      <c r="B641" s="4"/>
      <c r="C641" s="4"/>
      <c r="D641" s="9"/>
      <c r="E641" s="5"/>
      <c r="F641" s="1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9"/>
      <c r="B642" s="4"/>
      <c r="C642" s="4"/>
      <c r="D642" s="9"/>
      <c r="E642" s="5"/>
      <c r="F642" s="1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9"/>
      <c r="B643" s="4"/>
      <c r="C643" s="4"/>
      <c r="D643" s="9"/>
      <c r="E643" s="5"/>
      <c r="F643" s="1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9"/>
      <c r="B644" s="4"/>
      <c r="C644" s="4"/>
      <c r="D644" s="9"/>
      <c r="E644" s="5"/>
      <c r="F644" s="1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9"/>
      <c r="B645" s="4"/>
      <c r="C645" s="4"/>
      <c r="D645" s="9"/>
      <c r="E645" s="5"/>
      <c r="F645" s="1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9"/>
      <c r="B646" s="4"/>
      <c r="C646" s="4"/>
      <c r="D646" s="9"/>
      <c r="E646" s="5"/>
      <c r="F646" s="1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9"/>
      <c r="B647" s="4"/>
      <c r="C647" s="4"/>
      <c r="D647" s="9"/>
      <c r="E647" s="5"/>
      <c r="F647" s="1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9"/>
      <c r="B648" s="4"/>
      <c r="C648" s="4"/>
      <c r="D648" s="9"/>
      <c r="E648" s="5"/>
      <c r="F648" s="1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9"/>
      <c r="B649" s="4"/>
      <c r="C649" s="4"/>
      <c r="D649" s="9"/>
      <c r="E649" s="5"/>
      <c r="F649" s="1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9"/>
      <c r="B650" s="4"/>
      <c r="C650" s="4"/>
      <c r="D650" s="9"/>
      <c r="E650" s="5"/>
      <c r="F650" s="1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9"/>
      <c r="B651" s="4"/>
      <c r="C651" s="4"/>
      <c r="D651" s="9"/>
      <c r="E651" s="5"/>
      <c r="F651" s="1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9"/>
      <c r="B652" s="4"/>
      <c r="C652" s="4"/>
      <c r="D652" s="9"/>
      <c r="E652" s="5"/>
      <c r="F652" s="1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9"/>
      <c r="B653" s="4"/>
      <c r="C653" s="4"/>
      <c r="D653" s="9"/>
      <c r="E653" s="5"/>
      <c r="F653" s="1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9"/>
      <c r="B654" s="4"/>
      <c r="C654" s="4"/>
      <c r="D654" s="9"/>
      <c r="E654" s="5"/>
      <c r="F654" s="1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9"/>
      <c r="B655" s="4"/>
      <c r="C655" s="4"/>
      <c r="D655" s="9"/>
      <c r="E655" s="5"/>
      <c r="F655" s="1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9"/>
      <c r="B656" s="4"/>
      <c r="C656" s="4"/>
      <c r="D656" s="9"/>
      <c r="E656" s="5"/>
      <c r="F656" s="1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9"/>
      <c r="B657" s="4"/>
      <c r="C657" s="4"/>
      <c r="D657" s="9"/>
      <c r="E657" s="5"/>
      <c r="F657" s="1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9"/>
      <c r="B658" s="4"/>
      <c r="C658" s="4"/>
      <c r="D658" s="9"/>
      <c r="E658" s="5"/>
      <c r="F658" s="1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9"/>
      <c r="B659" s="4"/>
      <c r="C659" s="4"/>
      <c r="D659" s="9"/>
      <c r="E659" s="5"/>
      <c r="F659" s="1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9"/>
      <c r="B660" s="4"/>
      <c r="C660" s="4"/>
      <c r="D660" s="9"/>
      <c r="E660" s="5"/>
      <c r="F660" s="1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9"/>
      <c r="B661" s="4"/>
      <c r="C661" s="4"/>
      <c r="D661" s="9"/>
      <c r="E661" s="5"/>
      <c r="F661" s="1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9"/>
      <c r="B662" s="4"/>
      <c r="C662" s="4"/>
      <c r="D662" s="9"/>
      <c r="E662" s="5"/>
      <c r="F662" s="1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9"/>
      <c r="B663" s="4"/>
      <c r="C663" s="4"/>
      <c r="D663" s="9"/>
      <c r="E663" s="5"/>
      <c r="F663" s="1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9"/>
      <c r="B664" s="4"/>
      <c r="C664" s="4"/>
      <c r="D664" s="9"/>
      <c r="E664" s="5"/>
      <c r="F664" s="1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9"/>
      <c r="B665" s="4"/>
      <c r="C665" s="4"/>
      <c r="D665" s="9"/>
      <c r="E665" s="5"/>
      <c r="F665" s="1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9"/>
      <c r="B666" s="4"/>
      <c r="C666" s="4"/>
      <c r="D666" s="9"/>
      <c r="E666" s="5"/>
      <c r="F666" s="1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9"/>
      <c r="B667" s="4"/>
      <c r="C667" s="4"/>
      <c r="D667" s="9"/>
      <c r="E667" s="5"/>
      <c r="F667" s="1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9"/>
      <c r="B668" s="4"/>
      <c r="C668" s="4"/>
      <c r="D668" s="9"/>
      <c r="E668" s="5"/>
      <c r="F668" s="1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9"/>
      <c r="B669" s="4"/>
      <c r="C669" s="4"/>
      <c r="D669" s="9"/>
      <c r="E669" s="5"/>
      <c r="F669" s="1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9"/>
      <c r="B670" s="4"/>
      <c r="C670" s="4"/>
      <c r="D670" s="9"/>
      <c r="E670" s="5"/>
      <c r="F670" s="1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9"/>
      <c r="B671" s="4"/>
      <c r="C671" s="4"/>
      <c r="D671" s="9"/>
      <c r="E671" s="5"/>
      <c r="F671" s="1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9"/>
      <c r="B672" s="4"/>
      <c r="C672" s="4"/>
      <c r="D672" s="9"/>
      <c r="E672" s="5"/>
      <c r="F672" s="1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9"/>
      <c r="B673" s="4"/>
      <c r="C673" s="4"/>
      <c r="D673" s="9"/>
      <c r="E673" s="5"/>
      <c r="F673" s="1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9"/>
      <c r="B674" s="4"/>
      <c r="C674" s="4"/>
      <c r="D674" s="9"/>
      <c r="E674" s="5"/>
      <c r="F674" s="1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9"/>
      <c r="B675" s="4"/>
      <c r="C675" s="4"/>
      <c r="D675" s="9"/>
      <c r="E675" s="5"/>
      <c r="F675" s="1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9"/>
      <c r="B676" s="4"/>
      <c r="C676" s="4"/>
      <c r="D676" s="9"/>
      <c r="E676" s="5"/>
      <c r="F676" s="1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9"/>
      <c r="B677" s="4"/>
      <c r="C677" s="4"/>
      <c r="D677" s="9"/>
      <c r="E677" s="5"/>
      <c r="F677" s="1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9"/>
      <c r="B678" s="4"/>
      <c r="C678" s="4"/>
      <c r="D678" s="9"/>
      <c r="E678" s="5"/>
      <c r="F678" s="1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9"/>
      <c r="B679" s="4"/>
      <c r="C679" s="4"/>
      <c r="D679" s="9"/>
      <c r="E679" s="5"/>
      <c r="F679" s="1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9"/>
      <c r="B680" s="4"/>
      <c r="C680" s="4"/>
      <c r="D680" s="9"/>
      <c r="E680" s="5"/>
      <c r="F680" s="1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9"/>
      <c r="B681" s="4"/>
      <c r="C681" s="4"/>
      <c r="D681" s="9"/>
      <c r="E681" s="5"/>
      <c r="F681" s="1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9"/>
      <c r="B682" s="4"/>
      <c r="C682" s="4"/>
      <c r="D682" s="9"/>
      <c r="E682" s="5"/>
      <c r="F682" s="1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9"/>
      <c r="B683" s="4"/>
      <c r="C683" s="4"/>
      <c r="D683" s="9"/>
      <c r="E683" s="5"/>
      <c r="F683" s="1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9"/>
      <c r="B684" s="4"/>
      <c r="C684" s="4"/>
      <c r="D684" s="9"/>
      <c r="E684" s="5"/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9"/>
      <c r="B685" s="4"/>
      <c r="C685" s="4"/>
      <c r="D685" s="9"/>
      <c r="E685" s="5"/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9"/>
      <c r="B686" s="4"/>
      <c r="C686" s="4"/>
      <c r="D686" s="9"/>
      <c r="E686" s="5"/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9"/>
      <c r="B687" s="4"/>
      <c r="C687" s="4"/>
      <c r="D687" s="9"/>
      <c r="E687" s="5"/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9"/>
      <c r="B688" s="4"/>
      <c r="C688" s="4"/>
      <c r="D688" s="9"/>
      <c r="E688" s="5"/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9"/>
      <c r="B689" s="4"/>
      <c r="C689" s="4"/>
      <c r="D689" s="9"/>
      <c r="E689" s="5"/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9"/>
      <c r="B690" s="4"/>
      <c r="C690" s="4"/>
      <c r="D690" s="9"/>
      <c r="E690" s="5"/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9"/>
      <c r="B691" s="4"/>
      <c r="C691" s="4"/>
      <c r="D691" s="9"/>
      <c r="E691" s="5"/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9"/>
      <c r="B692" s="4"/>
      <c r="C692" s="4"/>
      <c r="D692" s="9"/>
      <c r="E692" s="5"/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9"/>
      <c r="B693" s="4"/>
      <c r="C693" s="4"/>
      <c r="D693" s="9"/>
      <c r="E693" s="5"/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9"/>
      <c r="B694" s="4"/>
      <c r="C694" s="4"/>
      <c r="D694" s="9"/>
      <c r="E694" s="5"/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9"/>
      <c r="B695" s="4"/>
      <c r="C695" s="4"/>
      <c r="D695" s="9"/>
      <c r="E695" s="5"/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9"/>
      <c r="B696" s="4"/>
      <c r="C696" s="4"/>
      <c r="D696" s="9"/>
      <c r="E696" s="5"/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9"/>
      <c r="B697" s="4"/>
      <c r="C697" s="4"/>
      <c r="D697" s="9"/>
      <c r="E697" s="5"/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9"/>
      <c r="B698" s="4"/>
      <c r="C698" s="4"/>
      <c r="D698" s="9"/>
      <c r="E698" s="5"/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9"/>
      <c r="B699" s="4"/>
      <c r="C699" s="4"/>
      <c r="D699" s="9"/>
      <c r="E699" s="5"/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9"/>
      <c r="B700" s="4"/>
      <c r="C700" s="4"/>
      <c r="D700" s="9"/>
      <c r="E700" s="5"/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9"/>
      <c r="B701" s="4"/>
      <c r="C701" s="4"/>
      <c r="D701" s="9"/>
      <c r="E701" s="5"/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9"/>
      <c r="B702" s="4"/>
      <c r="C702" s="4"/>
      <c r="D702" s="9"/>
      <c r="E702" s="5"/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9"/>
      <c r="B703" s="4"/>
      <c r="C703" s="4"/>
      <c r="D703" s="9"/>
      <c r="E703" s="5"/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9"/>
      <c r="B704" s="4"/>
      <c r="C704" s="4"/>
      <c r="D704" s="9"/>
      <c r="E704" s="5"/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9"/>
      <c r="B705" s="4"/>
      <c r="C705" s="4"/>
      <c r="D705" s="9"/>
      <c r="E705" s="5"/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9"/>
      <c r="B706" s="4"/>
      <c r="C706" s="4"/>
      <c r="D706" s="9"/>
      <c r="E706" s="5"/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9"/>
      <c r="B707" s="4"/>
      <c r="C707" s="4"/>
      <c r="D707" s="9"/>
      <c r="E707" s="5"/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9"/>
      <c r="B708" s="4"/>
      <c r="C708" s="4"/>
      <c r="D708" s="9"/>
      <c r="E708" s="5"/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9"/>
      <c r="B709" s="4"/>
      <c r="C709" s="4"/>
      <c r="D709" s="9"/>
      <c r="E709" s="5"/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9"/>
      <c r="B710" s="4"/>
      <c r="C710" s="4"/>
      <c r="D710" s="9"/>
      <c r="E710" s="5"/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9"/>
      <c r="B711" s="4"/>
      <c r="C711" s="4"/>
      <c r="D711" s="9"/>
      <c r="E711" s="5"/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9"/>
      <c r="B712" s="4"/>
      <c r="C712" s="4"/>
      <c r="D712" s="9"/>
      <c r="E712" s="5"/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9"/>
      <c r="B713" s="4"/>
      <c r="C713" s="4"/>
      <c r="D713" s="9"/>
      <c r="E713" s="5"/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9"/>
      <c r="B714" s="4"/>
      <c r="C714" s="4"/>
      <c r="D714" s="9"/>
      <c r="E714" s="5"/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9"/>
      <c r="B715" s="4"/>
      <c r="C715" s="4"/>
      <c r="D715" s="9"/>
      <c r="E715" s="5"/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9"/>
      <c r="B716" s="4"/>
      <c r="C716" s="4"/>
      <c r="D716" s="9"/>
      <c r="E716" s="5"/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9"/>
      <c r="B717" s="4"/>
      <c r="C717" s="4"/>
      <c r="D717" s="9"/>
      <c r="E717" s="5"/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9"/>
      <c r="B718" s="4"/>
      <c r="C718" s="4"/>
      <c r="D718" s="9"/>
      <c r="E718" s="5"/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9"/>
      <c r="B719" s="4"/>
      <c r="C719" s="4"/>
      <c r="D719" s="9"/>
      <c r="E719" s="5"/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9"/>
      <c r="B720" s="4"/>
      <c r="C720" s="4"/>
      <c r="D720" s="9"/>
      <c r="E720" s="5"/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9"/>
      <c r="B721" s="4"/>
      <c r="C721" s="4"/>
      <c r="D721" s="9"/>
      <c r="E721" s="5"/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9"/>
      <c r="B722" s="4"/>
      <c r="C722" s="4"/>
      <c r="D722" s="9"/>
      <c r="E722" s="5"/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9"/>
      <c r="B723" s="4"/>
      <c r="C723" s="4"/>
      <c r="D723" s="9"/>
      <c r="E723" s="5"/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9"/>
      <c r="B724" s="4"/>
      <c r="C724" s="4"/>
      <c r="D724" s="9"/>
      <c r="E724" s="5"/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9"/>
      <c r="B725" s="4"/>
      <c r="C725" s="4"/>
      <c r="D725" s="9"/>
      <c r="E725" s="5"/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9"/>
      <c r="B726" s="4"/>
      <c r="C726" s="4"/>
      <c r="D726" s="9"/>
      <c r="E726" s="5"/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9"/>
      <c r="B727" s="4"/>
      <c r="C727" s="4"/>
      <c r="D727" s="9"/>
      <c r="E727" s="5"/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9"/>
      <c r="B728" s="4"/>
      <c r="C728" s="4"/>
      <c r="D728" s="9"/>
      <c r="E728" s="5"/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9"/>
      <c r="B729" s="4"/>
      <c r="C729" s="4"/>
      <c r="D729" s="9"/>
      <c r="E729" s="5"/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9"/>
      <c r="B730" s="4"/>
      <c r="C730" s="4"/>
      <c r="D730" s="9"/>
      <c r="E730" s="5"/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9"/>
      <c r="B731" s="4"/>
      <c r="C731" s="4"/>
      <c r="D731" s="9"/>
      <c r="E731" s="5"/>
      <c r="F731" s="1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9"/>
      <c r="B732" s="4"/>
      <c r="C732" s="4"/>
      <c r="D732" s="9"/>
      <c r="E732" s="5"/>
      <c r="F732" s="1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9"/>
      <c r="B733" s="4"/>
      <c r="C733" s="4"/>
      <c r="D733" s="9"/>
      <c r="E733" s="5"/>
      <c r="F733" s="1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9"/>
      <c r="B734" s="4"/>
      <c r="C734" s="4"/>
      <c r="D734" s="9"/>
      <c r="E734" s="5"/>
      <c r="F734" s="1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9"/>
      <c r="B735" s="4"/>
      <c r="C735" s="4"/>
      <c r="D735" s="9"/>
      <c r="E735" s="5"/>
      <c r="F735" s="1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9"/>
      <c r="B736" s="4"/>
      <c r="C736" s="4"/>
      <c r="D736" s="9"/>
      <c r="E736" s="5"/>
      <c r="F736" s="1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9"/>
      <c r="B737" s="4"/>
      <c r="C737" s="4"/>
      <c r="D737" s="9"/>
      <c r="E737" s="5"/>
      <c r="F737" s="1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9"/>
      <c r="B738" s="4"/>
      <c r="C738" s="4"/>
      <c r="D738" s="9"/>
      <c r="E738" s="5"/>
      <c r="F738" s="1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9"/>
      <c r="B739" s="4"/>
      <c r="C739" s="4"/>
      <c r="D739" s="9"/>
      <c r="E739" s="5"/>
      <c r="F739" s="1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9"/>
      <c r="B740" s="4"/>
      <c r="C740" s="4"/>
      <c r="D740" s="9"/>
      <c r="E740" s="5"/>
      <c r="F740" s="1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9"/>
      <c r="B741" s="4"/>
      <c r="C741" s="4"/>
      <c r="D741" s="9"/>
      <c r="E741" s="5"/>
      <c r="F741" s="1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9"/>
      <c r="B742" s="4"/>
      <c r="C742" s="4"/>
      <c r="D742" s="9"/>
      <c r="E742" s="5"/>
      <c r="F742" s="1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9"/>
      <c r="B743" s="4"/>
      <c r="C743" s="4"/>
      <c r="D743" s="9"/>
      <c r="E743" s="5"/>
      <c r="F743" s="1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9"/>
      <c r="B744" s="4"/>
      <c r="C744" s="4"/>
      <c r="D744" s="9"/>
      <c r="E744" s="5"/>
      <c r="F744" s="1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9"/>
      <c r="B745" s="4"/>
      <c r="C745" s="4"/>
      <c r="D745" s="9"/>
      <c r="E745" s="5"/>
      <c r="F745" s="1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9"/>
      <c r="B746" s="4"/>
      <c r="C746" s="4"/>
      <c r="D746" s="9"/>
      <c r="E746" s="5"/>
      <c r="F746" s="1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9"/>
      <c r="B747" s="4"/>
      <c r="C747" s="4"/>
      <c r="D747" s="9"/>
      <c r="E747" s="5"/>
      <c r="F747" s="1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9"/>
      <c r="B748" s="4"/>
      <c r="C748" s="4"/>
      <c r="D748" s="9"/>
      <c r="E748" s="5"/>
      <c r="F748" s="1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9"/>
      <c r="B749" s="4"/>
      <c r="C749" s="4"/>
      <c r="D749" s="9"/>
      <c r="E749" s="5"/>
      <c r="F749" s="1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9"/>
      <c r="B750" s="4"/>
      <c r="C750" s="4"/>
      <c r="D750" s="9"/>
      <c r="E750" s="5"/>
      <c r="F750" s="1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9"/>
      <c r="B751" s="4"/>
      <c r="C751" s="4"/>
      <c r="D751" s="9"/>
      <c r="E751" s="5"/>
      <c r="F751" s="1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9"/>
      <c r="B752" s="4"/>
      <c r="C752" s="4"/>
      <c r="D752" s="9"/>
      <c r="E752" s="5"/>
      <c r="F752" s="1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9"/>
      <c r="B753" s="4"/>
      <c r="C753" s="4"/>
      <c r="D753" s="9"/>
      <c r="E753" s="5"/>
      <c r="F753" s="1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9"/>
      <c r="B754" s="4"/>
      <c r="C754" s="4"/>
      <c r="D754" s="9"/>
      <c r="E754" s="5"/>
      <c r="F754" s="1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9"/>
      <c r="B755" s="4"/>
      <c r="C755" s="4"/>
      <c r="D755" s="9"/>
      <c r="E755" s="5"/>
      <c r="F755" s="1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9"/>
      <c r="B756" s="4"/>
      <c r="C756" s="4"/>
      <c r="D756" s="9"/>
      <c r="E756" s="5"/>
      <c r="F756" s="1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9"/>
      <c r="B757" s="4"/>
      <c r="C757" s="4"/>
      <c r="D757" s="9"/>
      <c r="E757" s="5"/>
      <c r="F757" s="1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9"/>
      <c r="B758" s="4"/>
      <c r="C758" s="4"/>
      <c r="D758" s="9"/>
      <c r="E758" s="5"/>
      <c r="F758" s="1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9"/>
      <c r="B759" s="4"/>
      <c r="C759" s="4"/>
      <c r="D759" s="9"/>
      <c r="E759" s="5"/>
      <c r="F759" s="1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9"/>
      <c r="B760" s="4"/>
      <c r="C760" s="4"/>
      <c r="D760" s="9"/>
      <c r="E760" s="5"/>
      <c r="F760" s="1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9"/>
      <c r="B761" s="4"/>
      <c r="C761" s="4"/>
      <c r="D761" s="9"/>
      <c r="E761" s="5"/>
      <c r="F761" s="1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9"/>
      <c r="B762" s="4"/>
      <c r="C762" s="4"/>
      <c r="D762" s="9"/>
      <c r="E762" s="5"/>
      <c r="F762" s="1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9"/>
      <c r="B763" s="4"/>
      <c r="C763" s="4"/>
      <c r="D763" s="9"/>
      <c r="E763" s="5"/>
      <c r="F763" s="1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9"/>
      <c r="B764" s="4"/>
      <c r="C764" s="4"/>
      <c r="D764" s="9"/>
      <c r="E764" s="5"/>
      <c r="F764" s="1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9"/>
      <c r="B765" s="4"/>
      <c r="C765" s="4"/>
      <c r="D765" s="9"/>
      <c r="E765" s="5"/>
      <c r="F765" s="1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9"/>
      <c r="B766" s="4"/>
      <c r="C766" s="4"/>
      <c r="D766" s="9"/>
      <c r="E766" s="5"/>
      <c r="F766" s="1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9"/>
      <c r="B767" s="4"/>
      <c r="C767" s="4"/>
      <c r="D767" s="9"/>
      <c r="E767" s="5"/>
      <c r="F767" s="1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9"/>
      <c r="B768" s="4"/>
      <c r="C768" s="4"/>
      <c r="D768" s="9"/>
      <c r="E768" s="5"/>
      <c r="F768" s="1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9"/>
      <c r="B769" s="4"/>
      <c r="C769" s="4"/>
      <c r="D769" s="9"/>
      <c r="E769" s="5"/>
      <c r="F769" s="1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9"/>
      <c r="B770" s="4"/>
      <c r="C770" s="4"/>
      <c r="D770" s="9"/>
      <c r="E770" s="5"/>
      <c r="F770" s="1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9"/>
      <c r="B771" s="4"/>
      <c r="C771" s="4"/>
      <c r="D771" s="9"/>
      <c r="E771" s="5"/>
      <c r="F771" s="1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9"/>
      <c r="B772" s="4"/>
      <c r="C772" s="4"/>
      <c r="D772" s="9"/>
      <c r="E772" s="5"/>
      <c r="F772" s="1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9"/>
      <c r="B773" s="4"/>
      <c r="C773" s="4"/>
      <c r="D773" s="9"/>
      <c r="E773" s="5"/>
      <c r="F773" s="1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9"/>
      <c r="B774" s="4"/>
      <c r="C774" s="4"/>
      <c r="D774" s="9"/>
      <c r="E774" s="5"/>
      <c r="F774" s="1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9"/>
      <c r="B775" s="4"/>
      <c r="C775" s="4"/>
      <c r="D775" s="9"/>
      <c r="E775" s="5"/>
      <c r="F775" s="1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9"/>
      <c r="B776" s="4"/>
      <c r="C776" s="4"/>
      <c r="D776" s="9"/>
      <c r="E776" s="5"/>
      <c r="F776" s="1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9"/>
      <c r="B777" s="4"/>
      <c r="C777" s="4"/>
      <c r="D777" s="9"/>
      <c r="E777" s="5"/>
      <c r="F777" s="1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9"/>
      <c r="B778" s="4"/>
      <c r="C778" s="4"/>
      <c r="D778" s="9"/>
      <c r="E778" s="5"/>
      <c r="F778" s="1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9"/>
      <c r="B779" s="4"/>
      <c r="C779" s="4"/>
      <c r="D779" s="9"/>
      <c r="E779" s="5"/>
      <c r="F779" s="1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9"/>
      <c r="B780" s="4"/>
      <c r="C780" s="4"/>
      <c r="D780" s="9"/>
      <c r="E780" s="5"/>
      <c r="F780" s="1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9"/>
      <c r="B781" s="4"/>
      <c r="C781" s="4"/>
      <c r="D781" s="9"/>
      <c r="E781" s="5"/>
      <c r="F781" s="1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9"/>
      <c r="B782" s="4"/>
      <c r="C782" s="4"/>
      <c r="D782" s="9"/>
      <c r="E782" s="5"/>
      <c r="F782" s="1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9"/>
      <c r="B783" s="4"/>
      <c r="C783" s="4"/>
      <c r="D783" s="9"/>
      <c r="E783" s="5"/>
      <c r="F783" s="1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9"/>
      <c r="B784" s="4"/>
      <c r="C784" s="4"/>
      <c r="D784" s="9"/>
      <c r="E784" s="5"/>
      <c r="F784" s="1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9"/>
      <c r="B785" s="4"/>
      <c r="C785" s="4"/>
      <c r="D785" s="9"/>
      <c r="E785" s="5"/>
      <c r="F785" s="1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9"/>
      <c r="B786" s="4"/>
      <c r="C786" s="4"/>
      <c r="D786" s="9"/>
      <c r="E786" s="5"/>
      <c r="F786" s="1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9"/>
      <c r="B787" s="4"/>
      <c r="C787" s="4"/>
      <c r="D787" s="9"/>
      <c r="E787" s="5"/>
      <c r="F787" s="1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9"/>
      <c r="B788" s="4"/>
      <c r="C788" s="4"/>
      <c r="D788" s="9"/>
      <c r="E788" s="5"/>
      <c r="F788" s="1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9"/>
      <c r="B789" s="4"/>
      <c r="C789" s="4"/>
      <c r="D789" s="9"/>
      <c r="E789" s="5"/>
      <c r="F789" s="1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9"/>
      <c r="B790" s="4"/>
      <c r="C790" s="4"/>
      <c r="D790" s="9"/>
      <c r="E790" s="5"/>
      <c r="F790" s="1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9"/>
      <c r="B791" s="4"/>
      <c r="C791" s="4"/>
      <c r="D791" s="9"/>
      <c r="E791" s="5"/>
      <c r="F791" s="1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9"/>
      <c r="B792" s="4"/>
      <c r="C792" s="4"/>
      <c r="D792" s="9"/>
      <c r="E792" s="5"/>
      <c r="F792" s="1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9"/>
      <c r="B793" s="4"/>
      <c r="C793" s="4"/>
      <c r="D793" s="9"/>
      <c r="E793" s="5"/>
      <c r="F793" s="1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9"/>
      <c r="B794" s="4"/>
      <c r="C794" s="4"/>
      <c r="D794" s="9"/>
      <c r="E794" s="5"/>
      <c r="F794" s="1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9"/>
      <c r="B795" s="4"/>
      <c r="C795" s="4"/>
      <c r="D795" s="9"/>
      <c r="E795" s="5"/>
      <c r="F795" s="1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9"/>
      <c r="B796" s="4"/>
      <c r="C796" s="4"/>
      <c r="D796" s="9"/>
      <c r="E796" s="5"/>
      <c r="F796" s="1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9"/>
      <c r="B797" s="4"/>
      <c r="C797" s="4"/>
      <c r="D797" s="9"/>
      <c r="E797" s="5"/>
      <c r="F797" s="1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9"/>
      <c r="B798" s="4"/>
      <c r="C798" s="4"/>
      <c r="D798" s="9"/>
      <c r="E798" s="5"/>
      <c r="F798" s="1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9"/>
      <c r="B799" s="4"/>
      <c r="C799" s="4"/>
      <c r="D799" s="9"/>
      <c r="E799" s="5"/>
      <c r="F799" s="1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9"/>
      <c r="B800" s="4"/>
      <c r="C800" s="4"/>
      <c r="D800" s="9"/>
      <c r="E800" s="5"/>
      <c r="F800" s="1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9"/>
      <c r="B801" s="4"/>
      <c r="C801" s="4"/>
      <c r="D801" s="9"/>
      <c r="E801" s="5"/>
      <c r="F801" s="1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9"/>
      <c r="B802" s="4"/>
      <c r="C802" s="4"/>
      <c r="D802" s="9"/>
      <c r="E802" s="5"/>
      <c r="F802" s="1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9"/>
      <c r="B803" s="4"/>
      <c r="C803" s="4"/>
      <c r="D803" s="9"/>
      <c r="E803" s="5"/>
      <c r="F803" s="1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9"/>
      <c r="B804" s="4"/>
      <c r="C804" s="4"/>
      <c r="D804" s="9"/>
      <c r="E804" s="5"/>
      <c r="F804" s="1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9"/>
      <c r="B805" s="4"/>
      <c r="C805" s="4"/>
      <c r="D805" s="9"/>
      <c r="E805" s="5"/>
      <c r="F805" s="1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9"/>
      <c r="B806" s="4"/>
      <c r="C806" s="4"/>
      <c r="D806" s="9"/>
      <c r="E806" s="5"/>
      <c r="F806" s="1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9"/>
      <c r="B807" s="4"/>
      <c r="C807" s="4"/>
      <c r="D807" s="9"/>
      <c r="E807" s="5"/>
      <c r="F807" s="1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9"/>
      <c r="B808" s="4"/>
      <c r="C808" s="4"/>
      <c r="D808" s="9"/>
      <c r="E808" s="5"/>
      <c r="F808" s="1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9"/>
      <c r="B809" s="4"/>
      <c r="C809" s="4"/>
      <c r="D809" s="9"/>
      <c r="E809" s="5"/>
      <c r="F809" s="1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9"/>
      <c r="B810" s="4"/>
      <c r="C810" s="4"/>
      <c r="D810" s="9"/>
      <c r="E810" s="5"/>
      <c r="F810" s="1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9"/>
      <c r="B811" s="4"/>
      <c r="C811" s="4"/>
      <c r="D811" s="9"/>
      <c r="E811" s="5"/>
      <c r="F811" s="1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9"/>
      <c r="B812" s="4"/>
      <c r="C812" s="4"/>
      <c r="D812" s="9"/>
      <c r="E812" s="5"/>
      <c r="F812" s="1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9"/>
      <c r="B813" s="4"/>
      <c r="C813" s="4"/>
      <c r="D813" s="9"/>
      <c r="E813" s="5"/>
      <c r="F813" s="1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9"/>
      <c r="B814" s="4"/>
      <c r="C814" s="4"/>
      <c r="D814" s="9"/>
      <c r="E814" s="5"/>
      <c r="F814" s="1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9"/>
      <c r="B815" s="4"/>
      <c r="C815" s="4"/>
      <c r="D815" s="9"/>
      <c r="E815" s="5"/>
      <c r="F815" s="1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9"/>
      <c r="B816" s="4"/>
      <c r="C816" s="4"/>
      <c r="D816" s="9"/>
      <c r="E816" s="5"/>
      <c r="F816" s="1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9"/>
      <c r="B817" s="4"/>
      <c r="C817" s="4"/>
      <c r="D817" s="9"/>
      <c r="E817" s="5"/>
      <c r="F817" s="1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9"/>
      <c r="B818" s="4"/>
      <c r="C818" s="4"/>
      <c r="D818" s="9"/>
      <c r="E818" s="5"/>
      <c r="F818" s="1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9"/>
      <c r="B819" s="4"/>
      <c r="C819" s="4"/>
      <c r="D819" s="9"/>
      <c r="E819" s="5"/>
      <c r="F819" s="1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9"/>
      <c r="B820" s="4"/>
      <c r="C820" s="4"/>
      <c r="D820" s="9"/>
      <c r="E820" s="5"/>
      <c r="F820" s="1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9"/>
      <c r="B821" s="4"/>
      <c r="C821" s="4"/>
      <c r="D821" s="9"/>
      <c r="E821" s="5"/>
      <c r="F821" s="1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9"/>
      <c r="B822" s="4"/>
      <c r="C822" s="4"/>
      <c r="D822" s="9"/>
      <c r="E822" s="5"/>
      <c r="F822" s="1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9"/>
      <c r="B823" s="4"/>
      <c r="C823" s="4"/>
      <c r="D823" s="9"/>
      <c r="E823" s="5"/>
      <c r="F823" s="1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9"/>
      <c r="B824" s="4"/>
      <c r="C824" s="4"/>
      <c r="D824" s="9"/>
      <c r="E824" s="5"/>
      <c r="F824" s="1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9"/>
      <c r="B825" s="4"/>
      <c r="C825" s="4"/>
      <c r="D825" s="9"/>
      <c r="E825" s="5"/>
      <c r="F825" s="1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9"/>
      <c r="B826" s="4"/>
      <c r="C826" s="4"/>
      <c r="D826" s="9"/>
      <c r="E826" s="5"/>
      <c r="F826" s="1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9"/>
      <c r="B827" s="4"/>
      <c r="C827" s="4"/>
      <c r="D827" s="9"/>
      <c r="E827" s="5"/>
      <c r="F827" s="1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9"/>
      <c r="B828" s="4"/>
      <c r="C828" s="4"/>
      <c r="D828" s="9"/>
      <c r="E828" s="5"/>
      <c r="F828" s="1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9"/>
      <c r="B829" s="4"/>
      <c r="C829" s="4"/>
      <c r="D829" s="9"/>
      <c r="E829" s="5"/>
      <c r="F829" s="1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9"/>
      <c r="B830" s="4"/>
      <c r="C830" s="4"/>
      <c r="D830" s="9"/>
      <c r="E830" s="5"/>
      <c r="F830" s="1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9"/>
      <c r="B831" s="4"/>
      <c r="C831" s="4"/>
      <c r="D831" s="9"/>
      <c r="E831" s="5"/>
      <c r="F831" s="1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9"/>
      <c r="B832" s="4"/>
      <c r="C832" s="4"/>
      <c r="D832" s="9"/>
      <c r="E832" s="5"/>
      <c r="F832" s="1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9"/>
      <c r="B833" s="4"/>
      <c r="C833" s="4"/>
      <c r="D833" s="9"/>
      <c r="E833" s="5"/>
      <c r="F833" s="1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9"/>
      <c r="B834" s="4"/>
      <c r="C834" s="4"/>
      <c r="D834" s="9"/>
      <c r="E834" s="5"/>
      <c r="F834" s="1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9"/>
      <c r="B835" s="4"/>
      <c r="C835" s="4"/>
      <c r="D835" s="9"/>
      <c r="E835" s="5"/>
      <c r="F835" s="1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9"/>
      <c r="B836" s="4"/>
      <c r="C836" s="4"/>
      <c r="D836" s="9"/>
      <c r="E836" s="5"/>
      <c r="F836" s="1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9"/>
      <c r="B837" s="4"/>
      <c r="C837" s="4"/>
      <c r="D837" s="9"/>
      <c r="E837" s="5"/>
      <c r="F837" s="1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9"/>
      <c r="B838" s="4"/>
      <c r="C838" s="4"/>
      <c r="D838" s="9"/>
      <c r="E838" s="5"/>
      <c r="F838" s="1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9"/>
      <c r="B839" s="4"/>
      <c r="C839" s="4"/>
      <c r="D839" s="9"/>
      <c r="E839" s="5"/>
      <c r="F839" s="1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9"/>
      <c r="B840" s="4"/>
      <c r="C840" s="4"/>
      <c r="D840" s="9"/>
      <c r="E840" s="5"/>
      <c r="F840" s="1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9"/>
      <c r="B841" s="4"/>
      <c r="C841" s="4"/>
      <c r="D841" s="9"/>
      <c r="E841" s="5"/>
      <c r="F841" s="1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9"/>
      <c r="B842" s="4"/>
      <c r="C842" s="4"/>
      <c r="D842" s="9"/>
      <c r="E842" s="5"/>
      <c r="F842" s="1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9"/>
      <c r="B843" s="4"/>
      <c r="C843" s="4"/>
      <c r="D843" s="9"/>
      <c r="E843" s="5"/>
      <c r="F843" s="1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9"/>
      <c r="B844" s="4"/>
      <c r="C844" s="4"/>
      <c r="D844" s="9"/>
      <c r="E844" s="5"/>
      <c r="F844" s="1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9"/>
      <c r="B845" s="4"/>
      <c r="C845" s="4"/>
      <c r="D845" s="9"/>
      <c r="E845" s="5"/>
      <c r="F845" s="1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9"/>
      <c r="B846" s="4"/>
      <c r="C846" s="4"/>
      <c r="D846" s="9"/>
      <c r="E846" s="5"/>
      <c r="F846" s="1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9"/>
      <c r="B847" s="4"/>
      <c r="C847" s="4"/>
      <c r="D847" s="9"/>
      <c r="E847" s="5"/>
      <c r="F847" s="1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9"/>
      <c r="B848" s="4"/>
      <c r="C848" s="4"/>
      <c r="D848" s="9"/>
      <c r="E848" s="5"/>
      <c r="F848" s="1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9"/>
      <c r="B849" s="4"/>
      <c r="C849" s="4"/>
      <c r="D849" s="9"/>
      <c r="E849" s="5"/>
      <c r="F849" s="1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9"/>
      <c r="B850" s="4"/>
      <c r="C850" s="4"/>
      <c r="D850" s="9"/>
      <c r="E850" s="5"/>
      <c r="F850" s="1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9"/>
      <c r="B851" s="4"/>
      <c r="C851" s="4"/>
      <c r="D851" s="9"/>
      <c r="E851" s="5"/>
      <c r="F851" s="1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9"/>
      <c r="B852" s="4"/>
      <c r="C852" s="4"/>
      <c r="D852" s="9"/>
      <c r="E852" s="5"/>
      <c r="F852" s="1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9"/>
      <c r="B853" s="4"/>
      <c r="C853" s="4"/>
      <c r="D853" s="9"/>
      <c r="E853" s="5"/>
      <c r="F853" s="1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9"/>
      <c r="B854" s="4"/>
      <c r="C854" s="4"/>
      <c r="D854" s="9"/>
      <c r="E854" s="5"/>
      <c r="F854" s="1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9"/>
      <c r="B855" s="4"/>
      <c r="C855" s="4"/>
      <c r="D855" s="9"/>
      <c r="E855" s="5"/>
      <c r="F855" s="1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9"/>
      <c r="B856" s="4"/>
      <c r="C856" s="4"/>
      <c r="D856" s="9"/>
      <c r="E856" s="5"/>
      <c r="F856" s="1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9"/>
      <c r="B857" s="4"/>
      <c r="C857" s="4"/>
      <c r="D857" s="9"/>
      <c r="E857" s="5"/>
      <c r="F857" s="1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9"/>
      <c r="B858" s="4"/>
      <c r="C858" s="4"/>
      <c r="D858" s="9"/>
      <c r="E858" s="5"/>
      <c r="F858" s="1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9"/>
      <c r="B859" s="4"/>
      <c r="C859" s="4"/>
      <c r="D859" s="9"/>
      <c r="E859" s="5"/>
      <c r="F859" s="1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9"/>
      <c r="B860" s="4"/>
      <c r="C860" s="4"/>
      <c r="D860" s="9"/>
      <c r="E860" s="5"/>
      <c r="F860" s="1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9"/>
      <c r="B861" s="4"/>
      <c r="C861" s="4"/>
      <c r="D861" s="9"/>
      <c r="E861" s="5"/>
      <c r="F861" s="1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9"/>
      <c r="B862" s="4"/>
      <c r="C862" s="4"/>
      <c r="D862" s="9"/>
      <c r="E862" s="5"/>
      <c r="F862" s="1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9"/>
      <c r="B863" s="4"/>
      <c r="C863" s="4"/>
      <c r="D863" s="9"/>
      <c r="E863" s="5"/>
      <c r="F863" s="1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9"/>
      <c r="B864" s="4"/>
      <c r="C864" s="4"/>
      <c r="D864" s="9"/>
      <c r="E864" s="5"/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9"/>
      <c r="B865" s="4"/>
      <c r="C865" s="4"/>
      <c r="D865" s="9"/>
      <c r="E865" s="5"/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9"/>
      <c r="B866" s="4"/>
      <c r="C866" s="4"/>
      <c r="D866" s="9"/>
      <c r="E866" s="5"/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9"/>
      <c r="B867" s="4"/>
      <c r="C867" s="4"/>
      <c r="D867" s="9"/>
      <c r="E867" s="5"/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9"/>
      <c r="B868" s="4"/>
      <c r="C868" s="4"/>
      <c r="D868" s="9"/>
      <c r="E868" s="5"/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9"/>
      <c r="B869" s="4"/>
      <c r="C869" s="4"/>
      <c r="D869" s="9"/>
      <c r="E869" s="5"/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9"/>
      <c r="B870" s="4"/>
      <c r="C870" s="4"/>
      <c r="D870" s="9"/>
      <c r="E870" s="5"/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9"/>
      <c r="B871" s="4"/>
      <c r="C871" s="4"/>
      <c r="D871" s="9"/>
      <c r="E871" s="5"/>
      <c r="F871" s="1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9"/>
      <c r="B872" s="4"/>
      <c r="C872" s="4"/>
      <c r="D872" s="9"/>
      <c r="E872" s="5"/>
      <c r="F872" s="1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9"/>
      <c r="B873" s="4"/>
      <c r="C873" s="4"/>
      <c r="D873" s="9"/>
      <c r="E873" s="5"/>
      <c r="F873" s="1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9"/>
      <c r="B874" s="4"/>
      <c r="C874" s="4"/>
      <c r="D874" s="9"/>
      <c r="E874" s="5"/>
      <c r="F874" s="1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9"/>
      <c r="B875" s="4"/>
      <c r="C875" s="4"/>
      <c r="D875" s="9"/>
      <c r="E875" s="5"/>
      <c r="F875" s="1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9"/>
      <c r="B876" s="4"/>
      <c r="C876" s="4"/>
      <c r="D876" s="9"/>
      <c r="E876" s="5"/>
      <c r="F876" s="1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9"/>
      <c r="B877" s="4"/>
      <c r="C877" s="4"/>
      <c r="D877" s="9"/>
      <c r="E877" s="5"/>
      <c r="F877" s="1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9"/>
      <c r="B878" s="4"/>
      <c r="C878" s="4"/>
      <c r="D878" s="9"/>
      <c r="E878" s="5"/>
      <c r="F878" s="1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9"/>
      <c r="B879" s="4"/>
      <c r="C879" s="4"/>
      <c r="D879" s="9"/>
      <c r="E879" s="5"/>
      <c r="F879" s="1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9"/>
      <c r="B880" s="4"/>
      <c r="C880" s="4"/>
      <c r="D880" s="9"/>
      <c r="E880" s="5"/>
      <c r="F880" s="1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9"/>
      <c r="B881" s="4"/>
      <c r="C881" s="4"/>
      <c r="D881" s="9"/>
      <c r="E881" s="5"/>
      <c r="F881" s="1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9"/>
      <c r="B882" s="4"/>
      <c r="C882" s="4"/>
      <c r="D882" s="9"/>
      <c r="E882" s="5"/>
      <c r="F882" s="1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9"/>
      <c r="B883" s="4"/>
      <c r="C883" s="4"/>
      <c r="D883" s="9"/>
      <c r="E883" s="5"/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9"/>
      <c r="B884" s="4"/>
      <c r="C884" s="4"/>
      <c r="D884" s="9"/>
      <c r="E884" s="5"/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9"/>
      <c r="B885" s="4"/>
      <c r="C885" s="4"/>
      <c r="D885" s="9"/>
      <c r="E885" s="5"/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9"/>
      <c r="B886" s="4"/>
      <c r="C886" s="4"/>
      <c r="D886" s="9"/>
      <c r="E886" s="5"/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9"/>
      <c r="B887" s="4"/>
      <c r="C887" s="4"/>
      <c r="D887" s="9"/>
      <c r="E887" s="5"/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9"/>
      <c r="B888" s="4"/>
      <c r="C888" s="4"/>
      <c r="D888" s="9"/>
      <c r="E888" s="5"/>
      <c r="F888" s="1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9"/>
      <c r="B889" s="4"/>
      <c r="C889" s="4"/>
      <c r="D889" s="9"/>
      <c r="E889" s="5"/>
      <c r="F889" s="1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9"/>
      <c r="B890" s="4"/>
      <c r="C890" s="4"/>
      <c r="D890" s="9"/>
      <c r="E890" s="5"/>
      <c r="F890" s="1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9"/>
      <c r="B891" s="4"/>
      <c r="C891" s="4"/>
      <c r="D891" s="9"/>
      <c r="E891" s="5"/>
      <c r="F891" s="1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9"/>
      <c r="B892" s="4"/>
      <c r="C892" s="4"/>
      <c r="D892" s="9"/>
      <c r="E892" s="5"/>
      <c r="F892" s="1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9"/>
      <c r="B893" s="4"/>
      <c r="C893" s="4"/>
      <c r="D893" s="9"/>
      <c r="E893" s="5"/>
      <c r="F893" s="1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9"/>
      <c r="B894" s="4"/>
      <c r="C894" s="4"/>
      <c r="D894" s="9"/>
      <c r="E894" s="5"/>
      <c r="F894" s="1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9"/>
      <c r="B895" s="4"/>
      <c r="C895" s="4"/>
      <c r="D895" s="9"/>
      <c r="E895" s="5"/>
      <c r="F895" s="1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9"/>
      <c r="B896" s="4"/>
      <c r="C896" s="4"/>
      <c r="D896" s="9"/>
      <c r="E896" s="5"/>
      <c r="F896" s="1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9"/>
      <c r="B897" s="4"/>
      <c r="C897" s="4"/>
      <c r="D897" s="9"/>
      <c r="E897" s="5"/>
      <c r="F897" s="1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9"/>
      <c r="B898" s="4"/>
      <c r="C898" s="4"/>
      <c r="D898" s="9"/>
      <c r="E898" s="5"/>
      <c r="F898" s="1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9"/>
      <c r="B899" s="4"/>
      <c r="C899" s="4"/>
      <c r="D899" s="9"/>
      <c r="E899" s="5"/>
      <c r="F899" s="1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9"/>
      <c r="B900" s="4"/>
      <c r="C900" s="4"/>
      <c r="D900" s="9"/>
      <c r="E900" s="5"/>
      <c r="F900" s="1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9"/>
      <c r="B901" s="4"/>
      <c r="C901" s="4"/>
      <c r="D901" s="9"/>
      <c r="E901" s="5"/>
      <c r="F901" s="1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9"/>
      <c r="B902" s="4"/>
      <c r="C902" s="4"/>
      <c r="D902" s="9"/>
      <c r="E902" s="5"/>
      <c r="F902" s="1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9"/>
      <c r="B903" s="4"/>
      <c r="C903" s="4"/>
      <c r="D903" s="9"/>
      <c r="E903" s="5"/>
      <c r="F903" s="1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9"/>
      <c r="B904" s="4"/>
      <c r="C904" s="4"/>
      <c r="D904" s="9"/>
      <c r="E904" s="5"/>
      <c r="F904" s="1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9"/>
      <c r="B905" s="4"/>
      <c r="C905" s="4"/>
      <c r="D905" s="9"/>
      <c r="E905" s="5"/>
      <c r="F905" s="1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9"/>
      <c r="B906" s="4"/>
      <c r="C906" s="4"/>
      <c r="D906" s="9"/>
      <c r="E906" s="5"/>
      <c r="F906" s="1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9"/>
      <c r="B907" s="4"/>
      <c r="C907" s="4"/>
      <c r="D907" s="9"/>
      <c r="E907" s="5"/>
      <c r="F907" s="1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9"/>
      <c r="B908" s="4"/>
      <c r="C908" s="4"/>
      <c r="D908" s="9"/>
      <c r="E908" s="5"/>
      <c r="F908" s="1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9"/>
      <c r="B909" s="4"/>
      <c r="C909" s="4"/>
      <c r="D909" s="9"/>
      <c r="E909" s="5"/>
      <c r="F909" s="1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9"/>
      <c r="B910" s="4"/>
      <c r="C910" s="4"/>
      <c r="D910" s="9"/>
      <c r="E910" s="5"/>
      <c r="F910" s="1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9"/>
      <c r="B911" s="4"/>
      <c r="C911" s="4"/>
      <c r="D911" s="9"/>
      <c r="E911" s="5"/>
      <c r="F911" s="1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9"/>
      <c r="B912" s="4"/>
      <c r="C912" s="4"/>
      <c r="D912" s="9"/>
      <c r="E912" s="5"/>
      <c r="F912" s="1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9"/>
      <c r="B913" s="4"/>
      <c r="C913" s="4"/>
      <c r="D913" s="9"/>
      <c r="E913" s="5"/>
      <c r="F913" s="1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9"/>
      <c r="B914" s="4"/>
      <c r="C914" s="4"/>
      <c r="D914" s="9"/>
      <c r="E914" s="5"/>
      <c r="F914" s="1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9"/>
      <c r="B915" s="4"/>
      <c r="C915" s="4"/>
      <c r="D915" s="9"/>
      <c r="E915" s="5"/>
      <c r="F915" s="1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9"/>
      <c r="B916" s="4"/>
      <c r="C916" s="4"/>
      <c r="D916" s="9"/>
      <c r="E916" s="5"/>
      <c r="F916" s="1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9"/>
      <c r="B917" s="4"/>
      <c r="C917" s="4"/>
      <c r="D917" s="9"/>
      <c r="E917" s="5"/>
      <c r="F917" s="1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9"/>
      <c r="B918" s="4"/>
      <c r="C918" s="4"/>
      <c r="D918" s="9"/>
      <c r="E918" s="5"/>
      <c r="F918" s="1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9"/>
      <c r="B919" s="4"/>
      <c r="C919" s="4"/>
      <c r="D919" s="9"/>
      <c r="E919" s="5"/>
      <c r="F919" s="1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9"/>
      <c r="B920" s="4"/>
      <c r="C920" s="4"/>
      <c r="D920" s="9"/>
      <c r="E920" s="5"/>
      <c r="F920" s="1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9"/>
      <c r="B921" s="4"/>
      <c r="C921" s="4"/>
      <c r="D921" s="9"/>
      <c r="E921" s="5"/>
      <c r="F921" s="1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9"/>
      <c r="B922" s="4"/>
      <c r="C922" s="4"/>
      <c r="D922" s="9"/>
      <c r="E922" s="5"/>
      <c r="F922" s="1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9"/>
      <c r="B923" s="4"/>
      <c r="C923" s="4"/>
      <c r="D923" s="9"/>
      <c r="E923" s="5"/>
      <c r="F923" s="1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9"/>
      <c r="B924" s="4"/>
      <c r="C924" s="4"/>
      <c r="D924" s="9"/>
      <c r="E924" s="5"/>
      <c r="F924" s="1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9"/>
      <c r="B925" s="4"/>
      <c r="C925" s="4"/>
      <c r="D925" s="9"/>
      <c r="E925" s="5"/>
      <c r="F925" s="1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9"/>
      <c r="B926" s="4"/>
      <c r="C926" s="4"/>
      <c r="D926" s="9"/>
      <c r="E926" s="5"/>
      <c r="F926" s="1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9"/>
      <c r="B927" s="4"/>
      <c r="C927" s="4"/>
      <c r="D927" s="9"/>
      <c r="E927" s="5"/>
      <c r="F927" s="1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9"/>
      <c r="B928" s="4"/>
      <c r="C928" s="4"/>
      <c r="D928" s="9"/>
      <c r="E928" s="5"/>
      <c r="F928" s="1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9"/>
      <c r="B929" s="4"/>
      <c r="C929" s="4"/>
      <c r="D929" s="9"/>
      <c r="E929" s="5"/>
      <c r="F929" s="1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9"/>
      <c r="B930" s="4"/>
      <c r="C930" s="4"/>
      <c r="D930" s="9"/>
      <c r="E930" s="5"/>
      <c r="F930" s="1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9"/>
      <c r="B931" s="4"/>
      <c r="C931" s="4"/>
      <c r="D931" s="9"/>
      <c r="E931" s="5"/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9"/>
      <c r="B932" s="4"/>
      <c r="C932" s="4"/>
      <c r="D932" s="9"/>
      <c r="E932" s="5"/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9"/>
      <c r="B933" s="4"/>
      <c r="C933" s="4"/>
      <c r="D933" s="9"/>
      <c r="E933" s="5"/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9"/>
      <c r="B934" s="4"/>
      <c r="C934" s="4"/>
      <c r="D934" s="9"/>
      <c r="E934" s="5"/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9"/>
      <c r="B935" s="4"/>
      <c r="C935" s="4"/>
      <c r="D935" s="9"/>
      <c r="E935" s="5"/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9"/>
      <c r="B936" s="4"/>
      <c r="C936" s="4"/>
      <c r="D936" s="9"/>
      <c r="E936" s="5"/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9"/>
      <c r="B937" s="4"/>
      <c r="C937" s="4"/>
      <c r="D937" s="9"/>
      <c r="E937" s="5"/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9"/>
      <c r="B938" s="4"/>
      <c r="C938" s="4"/>
      <c r="D938" s="9"/>
      <c r="E938" s="5"/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9"/>
      <c r="B939" s="4"/>
      <c r="C939" s="4"/>
      <c r="D939" s="9"/>
      <c r="E939" s="5"/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9"/>
      <c r="B940" s="4"/>
      <c r="C940" s="4"/>
      <c r="D940" s="9"/>
      <c r="E940" s="5"/>
      <c r="F940" s="1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9"/>
      <c r="B941" s="4"/>
      <c r="C941" s="4"/>
      <c r="D941" s="9"/>
      <c r="E941" s="5"/>
      <c r="F941" s="1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9"/>
      <c r="B942" s="4"/>
      <c r="C942" s="4"/>
      <c r="D942" s="9"/>
      <c r="E942" s="5"/>
      <c r="F942" s="1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9"/>
      <c r="B943" s="4"/>
      <c r="C943" s="4"/>
      <c r="D943" s="9"/>
      <c r="E943" s="5"/>
      <c r="F943" s="1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9"/>
      <c r="B944" s="4"/>
      <c r="C944" s="4"/>
      <c r="D944" s="9"/>
      <c r="E944" s="5"/>
      <c r="F944" s="1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9"/>
      <c r="B945" s="4"/>
      <c r="C945" s="4"/>
      <c r="D945" s="9"/>
      <c r="E945" s="5"/>
      <c r="F945" s="1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9"/>
      <c r="B946" s="4"/>
      <c r="C946" s="4"/>
      <c r="D946" s="9"/>
      <c r="E946" s="5"/>
      <c r="F946" s="1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9"/>
      <c r="B947" s="4"/>
      <c r="C947" s="4"/>
      <c r="D947" s="9"/>
      <c r="E947" s="5"/>
      <c r="F947" s="1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9"/>
      <c r="B948" s="4"/>
      <c r="C948" s="4"/>
      <c r="D948" s="9"/>
      <c r="E948" s="5"/>
      <c r="F948" s="1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9"/>
      <c r="B949" s="4"/>
      <c r="C949" s="4"/>
      <c r="D949" s="9"/>
      <c r="E949" s="5"/>
      <c r="F949" s="1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9"/>
      <c r="B950" s="4"/>
      <c r="C950" s="4"/>
      <c r="D950" s="9"/>
      <c r="E950" s="5"/>
      <c r="F950" s="1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</sheetData>
  <mergeCells count="10">
    <mergeCell ref="A1:F1"/>
    <mergeCell ref="A5:B5"/>
    <mergeCell ref="C115:F115"/>
    <mergeCell ref="C116:D116"/>
    <mergeCell ref="D6:E6"/>
    <mergeCell ref="D7:E7"/>
    <mergeCell ref="D9:E9"/>
    <mergeCell ref="D8:E8"/>
    <mergeCell ref="D10:E10"/>
    <mergeCell ref="D5:E5"/>
  </mergeCells>
  <conditionalFormatting sqref="C22:F23">
    <cfRule type="cellIs" dxfId="2" priority="1" operator="lessThan">
      <formula>#REF!</formula>
    </cfRule>
  </conditionalFormatting>
  <conditionalFormatting sqref="C94:F95">
    <cfRule type="cellIs" dxfId="1" priority="10" operator="lessThan">
      <formula>0</formula>
    </cfRule>
  </conditionalFormatting>
  <conditionalFormatting sqref="C95:F95">
    <cfRule type="cellIs" dxfId="0" priority="11" operator="lessThan">
      <formula>5146</formula>
    </cfRule>
  </conditionalFormatting>
  <hyperlinks>
    <hyperlink ref="B24" location="HistoricalSeasonalFlows!A1" display="Select a water year based on historic flows" xr:uid="{0B55B23F-F515-42F9-B37E-D5BFC43429AE}"/>
    <hyperlink ref="B106" location="ResElevation!A1" display="End of Year Reservoir Elevation " xr:uid="{5B0B4AEE-6A9F-449D-9D8C-A6380E9A55A4}"/>
    <hyperlink ref="B19" location="'BearLake-EndofWaterYear'!A1" display="Specify Bear Lake Level" xr:uid="{BAB5D3F2-8CF0-8446-8E60-9B29CF69C066}"/>
    <hyperlink ref="B16" r:id="rId1" xr:uid="{D1A68F87-9B23-40CA-BF12-D5BC7F1F84A9}"/>
    <hyperlink ref="D13" r:id="rId2" display="https://waterrights.utah.gov/asp_apps/wrprint/wrprint.asp?wrnum=29-1506" xr:uid="{EE437888-3AE0-4B46-AEE3-F5BD1822760E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EB67-70D4-4EDA-8695-FDDA7778C0A6}">
  <dimension ref="A1"/>
  <sheetViews>
    <sheetView topLeftCell="B38" zoomScaleNormal="70" workbookViewId="0">
      <selection activeCell="P18" sqref="P18"/>
    </sheetView>
  </sheetViews>
  <sheetFormatPr defaultColWidth="8.81640625" defaultRowHeight="14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F06D-37D9-462A-84E3-9A6D020A290A}">
  <dimension ref="A1:V78"/>
  <sheetViews>
    <sheetView topLeftCell="A43" zoomScale="115" zoomScaleNormal="175" workbookViewId="0">
      <pane xSplit="1" topLeftCell="B1" activePane="topRight" state="frozen"/>
      <selection activeCell="A23" sqref="A23"/>
      <selection pane="topRight" activeCell="C1" sqref="C1"/>
    </sheetView>
  </sheetViews>
  <sheetFormatPr defaultColWidth="11" defaultRowHeight="16"/>
  <cols>
    <col min="1" max="1" width="20.26953125" style="104" customWidth="1"/>
    <col min="2" max="2" width="27.81640625" style="166" customWidth="1"/>
    <col min="3" max="3" width="19" style="166" customWidth="1"/>
    <col min="4" max="4" width="9.453125" style="166" customWidth="1"/>
    <col min="5" max="5" width="10.7265625" style="166" bestFit="1" customWidth="1"/>
    <col min="6" max="6" width="10.26953125" style="166" bestFit="1" customWidth="1"/>
    <col min="7" max="7" width="10.7265625" style="166" bestFit="1" customWidth="1"/>
    <col min="8" max="8" width="11.26953125" style="166" bestFit="1" customWidth="1"/>
    <col min="9" max="12" width="10.26953125" style="166" bestFit="1" customWidth="1"/>
    <col min="13" max="14" width="11.26953125" style="166" bestFit="1" customWidth="1"/>
    <col min="15" max="18" width="10.26953125" style="166" bestFit="1" customWidth="1"/>
    <col min="19" max="19" width="10.7265625" style="166" bestFit="1" customWidth="1"/>
    <col min="20" max="20" width="10.1796875" style="166" bestFit="1" customWidth="1"/>
    <col min="21" max="21" width="16.453125" style="104" bestFit="1" customWidth="1"/>
    <col min="22" max="16384" width="11" style="104"/>
  </cols>
  <sheetData>
    <row r="1" spans="1:21">
      <c r="C1" s="316" t="s">
        <v>261</v>
      </c>
      <c r="G1" s="166">
        <f>870*1.982</f>
        <v>1724.34</v>
      </c>
    </row>
    <row r="3" spans="1:21" s="115" customFormat="1" ht="16.5" thickBot="1">
      <c r="B3" s="297" t="s">
        <v>215</v>
      </c>
      <c r="C3" s="297" t="s">
        <v>73</v>
      </c>
      <c r="D3" s="297" t="s">
        <v>249</v>
      </c>
      <c r="E3" s="297" t="s">
        <v>232</v>
      </c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</row>
    <row r="4" spans="1:21" s="115" customFormat="1">
      <c r="A4" s="113" t="s">
        <v>179</v>
      </c>
      <c r="B4" s="192"/>
      <c r="C4" s="192"/>
      <c r="D4" s="192"/>
      <c r="E4" s="296">
        <v>2009</v>
      </c>
      <c r="F4" s="296">
        <f>E4+1</f>
        <v>2010</v>
      </c>
      <c r="G4" s="296">
        <f t="shared" ref="G4:T4" si="0">F4+1</f>
        <v>2011</v>
      </c>
      <c r="H4" s="296">
        <f t="shared" si="0"/>
        <v>2012</v>
      </c>
      <c r="I4" s="296">
        <f t="shared" si="0"/>
        <v>2013</v>
      </c>
      <c r="J4" s="296">
        <f t="shared" si="0"/>
        <v>2014</v>
      </c>
      <c r="K4" s="296">
        <f t="shared" si="0"/>
        <v>2015</v>
      </c>
      <c r="L4" s="296">
        <f t="shared" si="0"/>
        <v>2016</v>
      </c>
      <c r="M4" s="296">
        <f t="shared" si="0"/>
        <v>2017</v>
      </c>
      <c r="N4" s="296">
        <f t="shared" si="0"/>
        <v>2018</v>
      </c>
      <c r="O4" s="296">
        <f t="shared" si="0"/>
        <v>2019</v>
      </c>
      <c r="P4" s="296">
        <f t="shared" si="0"/>
        <v>2020</v>
      </c>
      <c r="Q4" s="296">
        <f t="shared" si="0"/>
        <v>2021</v>
      </c>
      <c r="R4" s="296">
        <f t="shared" si="0"/>
        <v>2022</v>
      </c>
      <c r="S4" s="296">
        <f t="shared" si="0"/>
        <v>2023</v>
      </c>
      <c r="T4" s="296">
        <f t="shared" si="0"/>
        <v>2024</v>
      </c>
    </row>
    <row r="5" spans="1:21">
      <c r="A5" t="s">
        <v>192</v>
      </c>
      <c r="B5" s="153" t="s">
        <v>256</v>
      </c>
      <c r="C5" s="1" t="s">
        <v>250</v>
      </c>
      <c r="D5" s="1" t="s">
        <v>262</v>
      </c>
      <c r="E5" s="164">
        <v>137.43201329999999</v>
      </c>
      <c r="F5" s="164">
        <v>113.34808169999999</v>
      </c>
      <c r="G5" s="164">
        <v>245.30602350000001</v>
      </c>
      <c r="H5" s="164">
        <v>67.835058900000007</v>
      </c>
      <c r="I5" s="164">
        <v>87.145116299999998</v>
      </c>
      <c r="J5" s="164">
        <v>115.50717210000001</v>
      </c>
      <c r="K5" s="164">
        <v>85.127017199999997</v>
      </c>
      <c r="L5" s="164">
        <v>123.0132237</v>
      </c>
      <c r="M5" s="164">
        <v>174.67176180000001</v>
      </c>
      <c r="N5" s="164">
        <v>90.475961400000003</v>
      </c>
      <c r="O5" s="164">
        <v>161.73526469999999</v>
      </c>
      <c r="P5" s="164">
        <v>104.3022306</v>
      </c>
      <c r="Q5" s="164">
        <v>65.556790199999995</v>
      </c>
      <c r="R5" s="164">
        <v>100.7635671</v>
      </c>
      <c r="S5" s="164">
        <v>178.7866851</v>
      </c>
      <c r="T5" s="164">
        <v>130.87244759999999</v>
      </c>
    </row>
    <row r="6" spans="1:21">
      <c r="A6" t="s">
        <v>115</v>
      </c>
      <c r="B6" s="153" t="s">
        <v>256</v>
      </c>
      <c r="C6" s="1" t="s">
        <v>250</v>
      </c>
      <c r="D6" s="1"/>
      <c r="E6" s="164">
        <v>166.6999035</v>
      </c>
      <c r="F6" s="164">
        <v>147.21276420000001</v>
      </c>
      <c r="G6" s="164">
        <v>328.00723679999999</v>
      </c>
      <c r="H6" s="164">
        <v>52.240152000000002</v>
      </c>
      <c r="I6" s="164">
        <v>75.035728500000005</v>
      </c>
      <c r="J6" s="164">
        <v>121.20234809999999</v>
      </c>
      <c r="K6" s="164">
        <v>83.149173000000005</v>
      </c>
      <c r="L6" s="164">
        <v>131.63312640000001</v>
      </c>
      <c r="M6" s="164">
        <v>181.73976870000001</v>
      </c>
      <c r="N6" s="164">
        <v>76.581278699999999</v>
      </c>
      <c r="O6" s="164">
        <v>163.29786870000001</v>
      </c>
      <c r="P6" s="164">
        <v>96.412666799999997</v>
      </c>
      <c r="Q6" s="164">
        <v>50.6214291</v>
      </c>
      <c r="R6" s="164">
        <v>100.71141419999999</v>
      </c>
      <c r="S6" s="164">
        <v>194.85671880000001</v>
      </c>
      <c r="T6" s="164">
        <v>146.32517340000001</v>
      </c>
    </row>
    <row r="7" spans="1:21" s="293" customFormat="1">
      <c r="A7" s="291"/>
      <c r="B7" s="315" t="s">
        <v>256</v>
      </c>
      <c r="C7" s="292" t="s">
        <v>250</v>
      </c>
      <c r="D7" s="292" t="s">
        <v>262</v>
      </c>
      <c r="E7" s="290">
        <f>E6-E5</f>
        <v>29.267890200000011</v>
      </c>
      <c r="F7" s="290">
        <f>F6-F5</f>
        <v>33.864682500000015</v>
      </c>
      <c r="G7" s="290">
        <f t="shared" ref="G7:P7" si="1">G6-G5</f>
        <v>82.701213299999978</v>
      </c>
      <c r="H7" s="290">
        <f t="shared" si="1"/>
        <v>-15.594906900000005</v>
      </c>
      <c r="I7" s="290">
        <f t="shared" si="1"/>
        <v>-12.109387799999993</v>
      </c>
      <c r="J7" s="290">
        <f t="shared" si="1"/>
        <v>5.6951759999999894</v>
      </c>
      <c r="K7" s="290">
        <f t="shared" si="1"/>
        <v>-1.9778441999999927</v>
      </c>
      <c r="L7" s="290">
        <f t="shared" si="1"/>
        <v>8.6199027000000115</v>
      </c>
      <c r="M7" s="290">
        <f t="shared" si="1"/>
        <v>7.0680069000000003</v>
      </c>
      <c r="N7" s="290">
        <f t="shared" si="1"/>
        <v>-13.894682700000004</v>
      </c>
      <c r="O7" s="290">
        <f t="shared" si="1"/>
        <v>1.5626040000000216</v>
      </c>
      <c r="P7" s="290">
        <f t="shared" si="1"/>
        <v>-7.8895638000000048</v>
      </c>
      <c r="Q7" s="290">
        <f t="shared" ref="Q7:T7" si="2">Q6-Q5</f>
        <v>-14.935361099999994</v>
      </c>
      <c r="R7" s="290">
        <f t="shared" si="2"/>
        <v>-5.215290000001005E-2</v>
      </c>
      <c r="S7" s="290">
        <f t="shared" si="2"/>
        <v>16.07003370000001</v>
      </c>
      <c r="T7" s="290">
        <f t="shared" si="2"/>
        <v>15.452725800000024</v>
      </c>
    </row>
    <row r="8" spans="1:21">
      <c r="A8" t="s">
        <v>183</v>
      </c>
      <c r="B8" s="153" t="s">
        <v>256</v>
      </c>
      <c r="C8" s="1" t="s">
        <v>250</v>
      </c>
      <c r="D8" s="1"/>
      <c r="E8" s="164">
        <v>142.97483541</v>
      </c>
      <c r="F8" s="164">
        <v>130.36688175</v>
      </c>
      <c r="G8" s="164">
        <v>345.65573849999998</v>
      </c>
      <c r="H8" s="164">
        <v>36.024328140000001</v>
      </c>
      <c r="I8" s="164">
        <v>50.526443399999998</v>
      </c>
      <c r="J8" s="164">
        <v>96.740476529999995</v>
      </c>
      <c r="K8" s="164">
        <v>61.03679949</v>
      </c>
      <c r="L8" s="164">
        <v>115.31041884</v>
      </c>
      <c r="M8" s="164">
        <v>170.96781525</v>
      </c>
      <c r="N8" s="164">
        <v>54.292894109999999</v>
      </c>
      <c r="O8" s="164">
        <v>153.19339305</v>
      </c>
      <c r="P8" s="164">
        <v>77.183396819999999</v>
      </c>
      <c r="Q8" s="164">
        <v>34.021517969999998</v>
      </c>
      <c r="R8" s="164">
        <v>81.899764020000006</v>
      </c>
      <c r="S8" s="164">
        <v>217.33854504000001</v>
      </c>
      <c r="T8" s="164">
        <v>134.49126396</v>
      </c>
    </row>
    <row r="9" spans="1:21" s="293" customFormat="1">
      <c r="A9" s="291"/>
      <c r="B9" s="315" t="s">
        <v>256</v>
      </c>
      <c r="C9" s="292" t="s">
        <v>250</v>
      </c>
      <c r="D9" s="292" t="s">
        <v>262</v>
      </c>
      <c r="E9" s="290">
        <f>E6-E8</f>
        <v>23.725068090000008</v>
      </c>
      <c r="F9" s="290">
        <f t="shared" ref="F9:M9" si="3">F6-F8</f>
        <v>16.845882450000005</v>
      </c>
      <c r="G9" s="290">
        <f>G6-G8</f>
        <v>-17.648501699999997</v>
      </c>
      <c r="H9" s="290">
        <f t="shared" si="3"/>
        <v>16.21582386</v>
      </c>
      <c r="I9" s="290">
        <f t="shared" si="3"/>
        <v>24.509285100000007</v>
      </c>
      <c r="J9" s="290">
        <f t="shared" si="3"/>
        <v>24.46187157</v>
      </c>
      <c r="K9" s="290">
        <f t="shared" si="3"/>
        <v>22.112373510000005</v>
      </c>
      <c r="L9" s="290">
        <f t="shared" si="3"/>
        <v>16.322707560000012</v>
      </c>
      <c r="M9" s="290">
        <f t="shared" si="3"/>
        <v>10.771953450000012</v>
      </c>
      <c r="N9" s="290">
        <f t="shared" ref="N9:T9" si="4">N6-N8</f>
        <v>22.28838459</v>
      </c>
      <c r="O9" s="290">
        <f t="shared" si="4"/>
        <v>10.104475650000012</v>
      </c>
      <c r="P9" s="290">
        <f t="shared" si="4"/>
        <v>19.229269979999998</v>
      </c>
      <c r="Q9" s="290">
        <f t="shared" si="4"/>
        <v>16.599911130000002</v>
      </c>
      <c r="R9" s="290">
        <f t="shared" si="4"/>
        <v>18.811650179999987</v>
      </c>
      <c r="S9" s="290">
        <f t="shared" si="4"/>
        <v>-22.481826240000004</v>
      </c>
      <c r="T9" s="290">
        <f t="shared" si="4"/>
        <v>11.833909440000014</v>
      </c>
    </row>
    <row r="10" spans="1:21">
      <c r="A10" t="s">
        <v>186</v>
      </c>
      <c r="B10" s="153" t="s">
        <v>256</v>
      </c>
      <c r="C10" s="1" t="s">
        <v>250</v>
      </c>
      <c r="D10" s="1"/>
      <c r="E10" s="164">
        <v>146.6220285</v>
      </c>
      <c r="F10" s="164">
        <v>135.72068429999999</v>
      </c>
      <c r="G10" s="164">
        <v>347.1642066</v>
      </c>
      <c r="H10" s="164">
        <v>84.080984700000002</v>
      </c>
      <c r="I10" s="164">
        <v>55.5281643</v>
      </c>
      <c r="J10" s="164">
        <v>94.300176899999997</v>
      </c>
      <c r="K10" s="164">
        <v>71.879784000000001</v>
      </c>
      <c r="L10" s="164">
        <v>120.0988086</v>
      </c>
      <c r="M10" s="164">
        <v>176.4102579</v>
      </c>
      <c r="N10" s="164">
        <v>90.606918719999996</v>
      </c>
      <c r="O10" s="164">
        <v>130.28766089999999</v>
      </c>
      <c r="P10" s="164">
        <v>105.55370189999999</v>
      </c>
      <c r="Q10" s="164">
        <v>44.672429100000002</v>
      </c>
      <c r="R10" s="164">
        <v>90.821003399999995</v>
      </c>
      <c r="S10" s="164">
        <v>168.29542530000001</v>
      </c>
      <c r="T10" s="164">
        <v>161.78662439999999</v>
      </c>
    </row>
    <row r="11" spans="1:21" s="293" customFormat="1">
      <c r="A11" s="291" t="s">
        <v>118</v>
      </c>
      <c r="B11" s="315" t="s">
        <v>256</v>
      </c>
      <c r="C11" s="292" t="s">
        <v>250</v>
      </c>
      <c r="D11" s="292" t="s">
        <v>262</v>
      </c>
      <c r="E11" s="290">
        <v>2.8306730099999999</v>
      </c>
      <c r="F11" s="290">
        <v>2.4674667299999999</v>
      </c>
      <c r="G11" s="290">
        <v>21.8332266</v>
      </c>
      <c r="H11" s="290">
        <v>4.6493814599999999</v>
      </c>
      <c r="I11" s="290">
        <v>1.7730994499999999</v>
      </c>
      <c r="J11" s="290">
        <v>3.43709424</v>
      </c>
      <c r="K11" s="290">
        <v>3.1144799700000001</v>
      </c>
      <c r="L11" s="290">
        <v>3.8872550700000001</v>
      </c>
      <c r="M11" s="290">
        <v>17.1620718</v>
      </c>
      <c r="N11" s="290">
        <v>5.0111004899999996</v>
      </c>
      <c r="O11" s="290">
        <v>9.9657648000000005</v>
      </c>
      <c r="P11" s="290">
        <v>5.6803828200000002</v>
      </c>
      <c r="Q11" s="290">
        <v>1.5262357799999999</v>
      </c>
      <c r="R11" s="290">
        <v>1.7826376799999999</v>
      </c>
      <c r="S11" s="290">
        <v>12.2606907</v>
      </c>
      <c r="T11" s="290">
        <v>6.5075516100000002</v>
      </c>
    </row>
    <row r="12" spans="1:21" s="106" customFormat="1" ht="14.25" customHeight="1">
      <c r="A12" t="s">
        <v>184</v>
      </c>
      <c r="B12" s="153" t="s">
        <v>256</v>
      </c>
      <c r="C12" s="1" t="s">
        <v>250</v>
      </c>
      <c r="D12" s="308" t="s">
        <v>262</v>
      </c>
      <c r="E12" s="164">
        <v>77.548586099999994</v>
      </c>
      <c r="F12" s="164">
        <v>51.819299909999998</v>
      </c>
      <c r="G12" s="164">
        <v>352.90062899999998</v>
      </c>
      <c r="H12" s="164">
        <v>16.020974280000001</v>
      </c>
      <c r="I12" s="164">
        <v>4.1822858099999998</v>
      </c>
      <c r="J12" s="164">
        <v>21.841436219999999</v>
      </c>
      <c r="K12" s="164">
        <v>13.423918499999999</v>
      </c>
      <c r="L12" s="164">
        <v>61.084292339999998</v>
      </c>
      <c r="M12" s="164">
        <v>211.2339192</v>
      </c>
      <c r="N12" s="164">
        <v>30.524894069999998</v>
      </c>
      <c r="O12" s="164">
        <v>102.96013619999999</v>
      </c>
      <c r="P12" s="164">
        <v>46.376421000000001</v>
      </c>
      <c r="Q12" s="164">
        <v>3.0416443800000001</v>
      </c>
      <c r="R12" s="164">
        <v>14.40441285</v>
      </c>
      <c r="S12" s="164">
        <v>215.47853069999999</v>
      </c>
      <c r="T12" s="164">
        <v>101.5113564</v>
      </c>
      <c r="U12" s="301">
        <f>AVERAGE(E12:T12)</f>
        <v>82.772046060000008</v>
      </c>
    </row>
    <row r="13" spans="1:21" s="293" customFormat="1">
      <c r="A13" s="291" t="s">
        <v>191</v>
      </c>
      <c r="B13" s="315" t="s">
        <v>256</v>
      </c>
      <c r="C13" s="292" t="s">
        <v>250</v>
      </c>
      <c r="D13" s="292" t="s">
        <v>262</v>
      </c>
      <c r="E13" s="290">
        <v>132.95499419999999</v>
      </c>
      <c r="F13" s="290">
        <v>83.120617800000005</v>
      </c>
      <c r="G13" s="290">
        <v>182.89248660000001</v>
      </c>
      <c r="H13" s="290">
        <v>71.854401600000003</v>
      </c>
      <c r="I13" s="290">
        <v>64.711239000000006</v>
      </c>
      <c r="J13" s="290">
        <v>122.6638191</v>
      </c>
      <c r="K13" s="290">
        <v>104.5959129</v>
      </c>
      <c r="L13" s="290">
        <v>100.0488939</v>
      </c>
      <c r="M13" s="290">
        <v>194.44703100000001</v>
      </c>
      <c r="N13" s="290">
        <v>99.3679317</v>
      </c>
      <c r="O13" s="290">
        <v>104.1576699</v>
      </c>
      <c r="P13" s="290">
        <v>91.3332123</v>
      </c>
      <c r="Q13" s="290">
        <v>53.841622800000003</v>
      </c>
      <c r="R13" s="290">
        <v>74.587372200000004</v>
      </c>
      <c r="S13" s="290">
        <v>123.6701916</v>
      </c>
      <c r="T13" s="290">
        <v>94.2047946</v>
      </c>
      <c r="U13" s="303">
        <f>AVERAGE(E13:T13)</f>
        <v>106.15326195</v>
      </c>
    </row>
    <row r="14" spans="1:21" s="304" customFormat="1">
      <c r="A14" s="291" t="s">
        <v>185</v>
      </c>
      <c r="B14" s="315" t="s">
        <v>256</v>
      </c>
      <c r="C14" s="292" t="s">
        <v>250</v>
      </c>
      <c r="D14" s="302" t="s">
        <v>262</v>
      </c>
      <c r="E14" s="290">
        <v>244.77358799999999</v>
      </c>
      <c r="F14" s="290">
        <v>173.35782599999999</v>
      </c>
      <c r="G14" s="290">
        <v>649.32145200000002</v>
      </c>
      <c r="H14" s="290">
        <v>92.505165300000002</v>
      </c>
      <c r="I14" s="290">
        <v>71.572022399999994</v>
      </c>
      <c r="J14" s="290">
        <v>165.53489099999999</v>
      </c>
      <c r="K14" s="290">
        <v>127.239195</v>
      </c>
      <c r="L14" s="290">
        <v>186.31653270000001</v>
      </c>
      <c r="M14" s="290">
        <v>471.65654999999998</v>
      </c>
      <c r="N14" s="290">
        <v>136.2902019</v>
      </c>
      <c r="O14" s="290">
        <v>235.87606529999999</v>
      </c>
      <c r="P14" s="290">
        <v>155.7789276</v>
      </c>
      <c r="Q14" s="290">
        <v>57.520682700000002</v>
      </c>
      <c r="R14" s="290">
        <v>96.773374500000003</v>
      </c>
      <c r="S14" s="290">
        <v>384.71786400000002</v>
      </c>
      <c r="T14" s="290">
        <v>201.06628499999999</v>
      </c>
      <c r="U14" s="303">
        <f>AVERAGE(E14:T14)</f>
        <v>215.6437889625</v>
      </c>
    </row>
    <row r="15" spans="1:21" s="304" customFormat="1">
      <c r="A15" s="291"/>
      <c r="B15" s="315" t="s">
        <v>256</v>
      </c>
      <c r="C15" s="292"/>
      <c r="D15" s="302" t="s">
        <v>262</v>
      </c>
      <c r="E15" s="290">
        <f>E14-E12-E13</f>
        <v>34.270007700000008</v>
      </c>
      <c r="F15" s="290">
        <f t="shared" ref="F15:L15" si="5">F14-F12-F13</f>
        <v>38.417908289999986</v>
      </c>
      <c r="G15" s="290">
        <f t="shared" si="5"/>
        <v>113.52833640000003</v>
      </c>
      <c r="H15" s="290">
        <f t="shared" si="5"/>
        <v>4.6297894199999945</v>
      </c>
      <c r="I15" s="290">
        <f t="shared" si="5"/>
        <v>2.6784975899999921</v>
      </c>
      <c r="J15" s="290">
        <f t="shared" si="5"/>
        <v>21.029635679999998</v>
      </c>
      <c r="K15" s="290">
        <f t="shared" si="5"/>
        <v>9.2193635999999941</v>
      </c>
      <c r="L15" s="290">
        <f t="shared" si="5"/>
        <v>25.183346460000024</v>
      </c>
      <c r="M15" s="290">
        <f>M14-M12-M13</f>
        <v>65.975599799999969</v>
      </c>
      <c r="N15" s="290">
        <f t="shared" ref="N15" si="6">N14-N12-N13</f>
        <v>6.3973761299999978</v>
      </c>
      <c r="O15" s="290">
        <f t="shared" ref="O15" si="7">O14-O12-O13</f>
        <v>28.758259199999998</v>
      </c>
      <c r="P15" s="290">
        <f t="shared" ref="P15" si="8">P14-P12-P13</f>
        <v>18.06929430000001</v>
      </c>
      <c r="Q15" s="290">
        <f t="shared" ref="Q15" si="9">Q14-Q12-Q13</f>
        <v>0.63741551999999757</v>
      </c>
      <c r="R15" s="290">
        <f>R14-R12-R13</f>
        <v>7.7815894499999985</v>
      </c>
      <c r="S15" s="290">
        <f t="shared" ref="S15" si="10">S14-S12-S13</f>
        <v>45.569141700000031</v>
      </c>
      <c r="T15" s="290">
        <f t="shared" ref="T15" si="11">T14-T12-T13</f>
        <v>5.3501339999999971</v>
      </c>
      <c r="U15" s="303"/>
    </row>
    <row r="16" spans="1:21">
      <c r="A16" t="s">
        <v>193</v>
      </c>
      <c r="B16" s="153" t="s">
        <v>256</v>
      </c>
      <c r="C16" s="1" t="s">
        <v>250</v>
      </c>
      <c r="D16" s="1"/>
      <c r="E16" s="164">
        <v>239.25886499999999</v>
      </c>
      <c r="F16" s="164">
        <v>158.32906560000001</v>
      </c>
      <c r="G16" s="164">
        <v>667.53728999999998</v>
      </c>
      <c r="H16" s="164">
        <v>78.958499099999997</v>
      </c>
      <c r="I16" s="164">
        <v>57.428473199999999</v>
      </c>
      <c r="J16" s="164">
        <v>148.76862600000001</v>
      </c>
      <c r="K16" s="164">
        <v>114.1985904</v>
      </c>
      <c r="L16" s="164">
        <v>181.4409306</v>
      </c>
      <c r="M16" s="164">
        <v>451.97527500000001</v>
      </c>
      <c r="N16" s="164">
        <v>127.49242409999999</v>
      </c>
      <c r="O16" s="164">
        <v>220.81874970000001</v>
      </c>
      <c r="P16" s="164">
        <v>143.08772759999999</v>
      </c>
      <c r="Q16" s="164">
        <v>47.022482400000001</v>
      </c>
      <c r="R16" s="164">
        <v>81.047986199999997</v>
      </c>
      <c r="S16" s="164">
        <v>361.53262799999999</v>
      </c>
      <c r="T16" s="164">
        <v>183.59962440000001</v>
      </c>
      <c r="U16" s="301">
        <f>AVERAGE(E16:T16)</f>
        <v>203.90607733125</v>
      </c>
    </row>
    <row r="17" spans="1:21" s="313" customFormat="1">
      <c r="A17" s="309"/>
      <c r="B17" s="310"/>
      <c r="C17" s="310"/>
      <c r="D17" s="310" t="s">
        <v>269</v>
      </c>
      <c r="E17" s="311">
        <f>E16-E14</f>
        <v>-5.5147230000000036</v>
      </c>
      <c r="F17" s="311">
        <f t="shared" ref="F17:L17" si="12">F16-F14</f>
        <v>-15.028760399999982</v>
      </c>
      <c r="G17" s="311">
        <f t="shared" si="12"/>
        <v>18.215837999999962</v>
      </c>
      <c r="H17" s="311">
        <f t="shared" si="12"/>
        <v>-13.546666200000004</v>
      </c>
      <c r="I17" s="311">
        <f t="shared" si="12"/>
        <v>-14.143549199999995</v>
      </c>
      <c r="J17" s="311">
        <f t="shared" si="12"/>
        <v>-16.766264999999976</v>
      </c>
      <c r="K17" s="311">
        <f t="shared" si="12"/>
        <v>-13.040604599999995</v>
      </c>
      <c r="L17" s="311">
        <f t="shared" si="12"/>
        <v>-4.8756021000000089</v>
      </c>
      <c r="M17" s="311"/>
      <c r="N17" s="311"/>
      <c r="O17" s="311"/>
      <c r="P17" s="311"/>
      <c r="Q17" s="311"/>
      <c r="R17" s="311"/>
      <c r="S17" s="311"/>
      <c r="T17" s="311"/>
      <c r="U17" s="312">
        <f>AVERAGE(E17:T17)</f>
        <v>-8.0875415625000002</v>
      </c>
    </row>
    <row r="18" spans="1:21" s="195" customFormat="1">
      <c r="A18" t="s">
        <v>227</v>
      </c>
      <c r="B18" s="1" t="s">
        <v>213</v>
      </c>
      <c r="C18" s="193" t="s">
        <v>75</v>
      </c>
      <c r="D18" s="193" t="s">
        <v>86</v>
      </c>
      <c r="E18" s="194">
        <v>212.33964</v>
      </c>
      <c r="F18" s="194">
        <v>115.43042999999999</v>
      </c>
      <c r="G18" s="194">
        <v>675.44351100000006</v>
      </c>
      <c r="H18" s="194">
        <v>39.564816</v>
      </c>
      <c r="I18" s="194">
        <v>23.258607000000001</v>
      </c>
      <c r="J18" s="194">
        <v>120.974898</v>
      </c>
      <c r="K18" s="194">
        <v>91.854543000000007</v>
      </c>
      <c r="L18" s="194">
        <v>146.918487</v>
      </c>
      <c r="M18" s="194">
        <v>544.75786199999993</v>
      </c>
      <c r="N18" s="194">
        <v>91.900152000000006</v>
      </c>
      <c r="O18" s="194">
        <v>212.559753</v>
      </c>
      <c r="P18" s="194">
        <v>130.110579</v>
      </c>
      <c r="Q18" s="194">
        <v>10.791486000000001</v>
      </c>
      <c r="R18" s="194">
        <v>41.748099000000003</v>
      </c>
      <c r="S18" s="194">
        <v>369.208821</v>
      </c>
      <c r="T18" s="194">
        <v>161.921865</v>
      </c>
      <c r="U18" s="301">
        <f>AVERAGE(E18:T18)</f>
        <v>186.79897181249999</v>
      </c>
    </row>
    <row r="19" spans="1:21" s="195" customFormat="1">
      <c r="A19" t="s">
        <v>253</v>
      </c>
      <c r="B19" s="1" t="s">
        <v>213</v>
      </c>
      <c r="C19" s="1" t="s">
        <v>75</v>
      </c>
      <c r="D19" s="193" t="s">
        <v>87</v>
      </c>
      <c r="E19" s="164">
        <v>91.358793000000006</v>
      </c>
      <c r="F19" s="164">
        <v>169.95499799999999</v>
      </c>
      <c r="G19" s="164">
        <v>176.81419500000001</v>
      </c>
      <c r="H19" s="164">
        <v>233.53791000000001</v>
      </c>
      <c r="I19" s="164">
        <v>237.34130400000001</v>
      </c>
      <c r="J19" s="164">
        <v>196.487538</v>
      </c>
      <c r="K19" s="164">
        <v>182.94761399999999</v>
      </c>
      <c r="L19" s="164">
        <v>226.45859999999999</v>
      </c>
      <c r="M19" s="164">
        <v>154.120743</v>
      </c>
      <c r="N19" s="164">
        <v>232.833945</v>
      </c>
      <c r="O19" s="164">
        <v>174.59720100000001</v>
      </c>
      <c r="P19" s="164">
        <v>202.14305400000001</v>
      </c>
      <c r="Q19" s="164">
        <v>248.10304500000001</v>
      </c>
      <c r="R19" s="164">
        <v>215.497605985886</v>
      </c>
      <c r="S19" s="164">
        <v>110.10409199999999</v>
      </c>
      <c r="T19" s="164">
        <v>175.981335</v>
      </c>
      <c r="U19" s="301">
        <f>AVERAGE(E19:T19)</f>
        <v>189.26762331161785</v>
      </c>
    </row>
    <row r="20" spans="1:21">
      <c r="A20" t="s">
        <v>135</v>
      </c>
      <c r="B20" s="1" t="s">
        <v>213</v>
      </c>
      <c r="C20" s="1" t="s">
        <v>213</v>
      </c>
      <c r="D20" s="1"/>
      <c r="E20" s="164">
        <v>155.671449</v>
      </c>
      <c r="F20" s="164">
        <v>216.7248462</v>
      </c>
      <c r="G20" s="164">
        <v>319.24317000000002</v>
      </c>
      <c r="H20" s="164">
        <v>272.70196170000003</v>
      </c>
      <c r="I20" s="164">
        <v>273.27405720000002</v>
      </c>
      <c r="J20" s="164">
        <v>239.03419109999999</v>
      </c>
      <c r="K20" s="164">
        <v>239.55651330000001</v>
      </c>
      <c r="L20" s="164">
        <v>283.79188920000001</v>
      </c>
      <c r="M20" s="164">
        <v>262.50557400000002</v>
      </c>
      <c r="N20" s="164">
        <v>280.09200779999998</v>
      </c>
      <c r="O20" s="164">
        <v>245.195967</v>
      </c>
      <c r="P20" s="164">
        <v>264.19707299999999</v>
      </c>
      <c r="Q20" s="164">
        <v>265.9516314</v>
      </c>
      <c r="R20" s="164">
        <v>266.59987410000002</v>
      </c>
      <c r="S20" s="164">
        <v>222.70319459999999</v>
      </c>
      <c r="T20" s="164">
        <v>259.03135800000001</v>
      </c>
    </row>
    <row r="21" spans="1:21" s="293" customFormat="1">
      <c r="A21" s="291"/>
      <c r="B21" s="292" t="s">
        <v>213</v>
      </c>
      <c r="C21" s="292"/>
      <c r="D21" s="292" t="s">
        <v>262</v>
      </c>
      <c r="E21" s="290">
        <f>E20-E19</f>
        <v>64.31265599999999</v>
      </c>
      <c r="F21" s="290">
        <f t="shared" ref="F21:K21" si="13">F20-F19</f>
        <v>46.769848200000013</v>
      </c>
      <c r="G21" s="290">
        <f t="shared" si="13"/>
        <v>142.42897500000001</v>
      </c>
      <c r="H21" s="290">
        <f t="shared" si="13"/>
        <v>39.164051700000016</v>
      </c>
      <c r="I21" s="290">
        <f t="shared" si="13"/>
        <v>35.932753200000008</v>
      </c>
      <c r="J21" s="290">
        <f t="shared" si="13"/>
        <v>42.546653099999986</v>
      </c>
      <c r="K21" s="290">
        <f t="shared" si="13"/>
        <v>56.608899300000019</v>
      </c>
      <c r="L21" s="290">
        <f t="shared" ref="L21" si="14">L20-L19</f>
        <v>57.333289200000024</v>
      </c>
      <c r="M21" s="290">
        <f t="shared" ref="M21" si="15">M20-M19</f>
        <v>108.38483100000002</v>
      </c>
      <c r="N21" s="290">
        <f t="shared" ref="N21" si="16">N20-N19</f>
        <v>47.258062799999976</v>
      </c>
      <c r="O21" s="290">
        <f t="shared" ref="O21" si="17">O20-O19</f>
        <v>70.598765999999983</v>
      </c>
      <c r="P21" s="290">
        <f t="shared" ref="P21" si="18">P20-P19</f>
        <v>62.054018999999982</v>
      </c>
      <c r="Q21" s="290">
        <f t="shared" ref="Q21" si="19">Q20-Q19</f>
        <v>17.848586399999988</v>
      </c>
      <c r="R21" s="290">
        <f t="shared" ref="R21" si="20">R20-R19</f>
        <v>51.102268114114025</v>
      </c>
      <c r="S21" s="290">
        <f t="shared" ref="S21" si="21">S20-S19</f>
        <v>112.59910259999999</v>
      </c>
      <c r="T21" s="290">
        <f t="shared" ref="T21" si="22">T20-T19</f>
        <v>83.05002300000001</v>
      </c>
    </row>
    <row r="22" spans="1:21">
      <c r="A22" t="s">
        <v>274</v>
      </c>
      <c r="B22" s="1" t="s">
        <v>213</v>
      </c>
      <c r="C22" s="1"/>
      <c r="D22" s="1"/>
      <c r="E22" s="318">
        <v>219.2028</v>
      </c>
      <c r="F22" s="318">
        <v>260.00303000000002</v>
      </c>
      <c r="G22" s="318">
        <v>351.50657999999999</v>
      </c>
      <c r="H22" s="318">
        <v>311.88821999999999</v>
      </c>
      <c r="I22" s="318">
        <v>302.02279800000002</v>
      </c>
      <c r="J22" s="318">
        <v>278.17126999999999</v>
      </c>
      <c r="K22" s="318">
        <v>303.19871999999998</v>
      </c>
      <c r="L22" s="318">
        <v>340.80036000000001</v>
      </c>
      <c r="M22" s="318">
        <v>373.15300999999999</v>
      </c>
      <c r="N22" s="318">
        <v>332.941734</v>
      </c>
      <c r="O22" s="318">
        <v>311.48567400000002</v>
      </c>
      <c r="P22" s="318">
        <v>302.22307999999998</v>
      </c>
      <c r="Q22" s="318">
        <v>275.94238000000001</v>
      </c>
      <c r="R22" s="318">
        <v>273.14837</v>
      </c>
      <c r="S22" s="318">
        <v>231.26936000000001</v>
      </c>
      <c r="T22" s="321">
        <v>284.92140999999998</v>
      </c>
    </row>
    <row r="23" spans="1:21" s="320" customFormat="1">
      <c r="A23" s="291"/>
      <c r="B23" s="292" t="s">
        <v>213</v>
      </c>
      <c r="C23" s="292"/>
      <c r="D23" s="292" t="s">
        <v>262</v>
      </c>
      <c r="E23" s="319">
        <f>E22-E20</f>
        <v>63.531351000000001</v>
      </c>
      <c r="F23" s="319">
        <f>F22-F20</f>
        <v>43.278183800000022</v>
      </c>
      <c r="G23" s="319">
        <f t="shared" ref="G23:T23" si="23">G22-G20</f>
        <v>32.263409999999965</v>
      </c>
      <c r="H23" s="319">
        <f t="shared" si="23"/>
        <v>39.186258299999963</v>
      </c>
      <c r="I23" s="319">
        <f t="shared" si="23"/>
        <v>28.748740800000007</v>
      </c>
      <c r="J23" s="319">
        <f t="shared" si="23"/>
        <v>39.137078900000006</v>
      </c>
      <c r="K23" s="319">
        <f t="shared" si="23"/>
        <v>63.642206699999974</v>
      </c>
      <c r="L23" s="319">
        <f t="shared" si="23"/>
        <v>57.008470799999998</v>
      </c>
      <c r="M23" s="319">
        <f t="shared" si="23"/>
        <v>110.64743599999997</v>
      </c>
      <c r="N23" s="319">
        <f t="shared" si="23"/>
        <v>52.849726200000021</v>
      </c>
      <c r="O23" s="319">
        <f t="shared" si="23"/>
        <v>66.289707000000021</v>
      </c>
      <c r="P23" s="319">
        <f t="shared" si="23"/>
        <v>38.026006999999993</v>
      </c>
      <c r="Q23" s="319">
        <f t="shared" si="23"/>
        <v>9.9907486000000176</v>
      </c>
      <c r="R23" s="319">
        <f t="shared" si="23"/>
        <v>6.5484958999999776</v>
      </c>
      <c r="S23" s="319">
        <f t="shared" si="23"/>
        <v>8.5661654000000169</v>
      </c>
      <c r="T23" s="322">
        <f t="shared" si="23"/>
        <v>25.890051999999969</v>
      </c>
    </row>
    <row r="24" spans="1:21">
      <c r="A24" t="s">
        <v>188</v>
      </c>
      <c r="B24" s="1" t="s">
        <v>213</v>
      </c>
      <c r="C24" s="1" t="s">
        <v>247</v>
      </c>
      <c r="D24" s="1"/>
      <c r="E24" s="164">
        <v>288.51856800000002</v>
      </c>
      <c r="F24" s="164">
        <v>224.985231</v>
      </c>
      <c r="G24" s="164">
        <v>543.903189</v>
      </c>
      <c r="H24" s="164">
        <v>242.978973</v>
      </c>
      <c r="I24" s="164">
        <v>238.13450399999999</v>
      </c>
      <c r="J24" s="164">
        <v>215.203092</v>
      </c>
      <c r="K24" s="164">
        <v>258.46620300000001</v>
      </c>
      <c r="L24" s="164">
        <v>305.08454999999998</v>
      </c>
      <c r="M24" s="164">
        <v>484.44293399999998</v>
      </c>
      <c r="N24" s="164">
        <v>291.02111400000001</v>
      </c>
      <c r="O24" s="164">
        <v>346.32500099999999</v>
      </c>
      <c r="P24" s="164">
        <v>287.44973099999999</v>
      </c>
      <c r="Q24" s="164">
        <v>225.086364</v>
      </c>
      <c r="R24" s="164">
        <v>230.795421</v>
      </c>
      <c r="S24" s="164">
        <v>445.52655900000002</v>
      </c>
      <c r="T24" s="164">
        <v>340.621893</v>
      </c>
    </row>
    <row r="25" spans="1:21" s="293" customFormat="1">
      <c r="A25" s="291"/>
      <c r="B25" s="292" t="s">
        <v>213</v>
      </c>
      <c r="C25" s="292"/>
      <c r="D25" s="317" t="s">
        <v>262</v>
      </c>
      <c r="E25" s="290">
        <f>E24-E20</f>
        <v>132.84711900000002</v>
      </c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</row>
    <row r="26" spans="1:21">
      <c r="A26" t="s">
        <v>172</v>
      </c>
      <c r="B26" s="1"/>
      <c r="C26" s="1" t="s">
        <v>177</v>
      </c>
      <c r="D26" s="1" t="s">
        <v>86</v>
      </c>
      <c r="E26" s="164">
        <v>533.92294830000003</v>
      </c>
      <c r="F26" s="164">
        <v>275.91640469999999</v>
      </c>
      <c r="G26" s="164">
        <v>1200.377322</v>
      </c>
      <c r="H26" s="164">
        <v>189.48358200000001</v>
      </c>
      <c r="I26" s="164">
        <v>164.62469400000001</v>
      </c>
      <c r="J26" s="164">
        <v>206.31925200000001</v>
      </c>
      <c r="K26" s="164">
        <v>236.07971939999999</v>
      </c>
      <c r="L26" s="164">
        <v>367.02692610000003</v>
      </c>
      <c r="M26" s="164">
        <v>921.41681400000004</v>
      </c>
      <c r="N26" s="164">
        <v>283.12480799999997</v>
      </c>
      <c r="O26" s="164">
        <v>554.66493000000003</v>
      </c>
      <c r="P26" s="164">
        <v>315.11853000000002</v>
      </c>
      <c r="Q26" s="164">
        <v>102.61806869999999</v>
      </c>
      <c r="R26" s="164">
        <v>172.2112554</v>
      </c>
      <c r="S26" s="164">
        <v>913.23495600000001</v>
      </c>
      <c r="T26" s="164">
        <v>522.45109500000001</v>
      </c>
    </row>
    <row r="27" spans="1:21" ht="17.149999999999999" customHeight="1">
      <c r="A27" t="s">
        <v>189</v>
      </c>
      <c r="B27" s="1"/>
      <c r="C27" s="1" t="s">
        <v>223</v>
      </c>
      <c r="D27" s="1"/>
      <c r="E27" s="164">
        <v>55.517852699999999</v>
      </c>
      <c r="F27" s="164">
        <v>28.582168800000002</v>
      </c>
      <c r="G27" s="164">
        <v>112.98578759999999</v>
      </c>
      <c r="H27" s="164">
        <v>19.599178800000001</v>
      </c>
      <c r="I27" s="164">
        <v>15.0009984</v>
      </c>
      <c r="J27" s="164">
        <v>16.8828654</v>
      </c>
      <c r="K27" s="164">
        <v>11.344187760000001</v>
      </c>
      <c r="L27" s="164">
        <v>32.2618236</v>
      </c>
      <c r="M27" s="164">
        <v>85.2148641</v>
      </c>
      <c r="N27" s="164">
        <v>28.6297608</v>
      </c>
      <c r="O27" s="164">
        <v>62.211270900000002</v>
      </c>
      <c r="P27" s="164">
        <v>23.951070600000001</v>
      </c>
      <c r="Q27" s="164">
        <v>7.9826656500000004</v>
      </c>
      <c r="R27" s="164">
        <v>15.8340567</v>
      </c>
      <c r="S27" s="164">
        <v>92.332644299999998</v>
      </c>
      <c r="T27" s="164">
        <v>55.277909700000002</v>
      </c>
    </row>
    <row r="28" spans="1:21">
      <c r="A28" t="s">
        <v>187</v>
      </c>
      <c r="B28" s="1"/>
      <c r="C28" s="1" t="s">
        <v>223</v>
      </c>
      <c r="D28" s="1"/>
      <c r="E28" s="164">
        <v>53.028592799999998</v>
      </c>
      <c r="F28" s="164">
        <v>31.388510400000001</v>
      </c>
      <c r="G28" s="164">
        <v>142.95248699999999</v>
      </c>
      <c r="H28" s="164">
        <v>35.111592899999998</v>
      </c>
      <c r="I28" s="164">
        <v>25.203731699999999</v>
      </c>
      <c r="J28" s="164">
        <v>38.255837700000001</v>
      </c>
      <c r="K28" s="164">
        <v>23.825745000000001</v>
      </c>
      <c r="L28" s="164">
        <v>40.985635500000001</v>
      </c>
      <c r="M28" s="164">
        <v>104.47237199999999</v>
      </c>
      <c r="N28" s="164">
        <v>38.754760500000003</v>
      </c>
      <c r="O28" s="164">
        <v>65.786024999999995</v>
      </c>
      <c r="P28" s="164">
        <v>41.8303935</v>
      </c>
      <c r="Q28" s="164">
        <v>20.620622099999999</v>
      </c>
      <c r="R28" s="164">
        <v>25.342343400000001</v>
      </c>
      <c r="S28" s="164">
        <v>92.770887299999998</v>
      </c>
      <c r="T28" s="164">
        <v>60.637562099999997</v>
      </c>
    </row>
    <row r="29" spans="1:21" s="106" customFormat="1" ht="14.25" customHeight="1">
      <c r="A29" t="s">
        <v>190</v>
      </c>
      <c r="B29" s="1"/>
      <c r="C29" s="1" t="s">
        <v>223</v>
      </c>
      <c r="D29" s="1"/>
      <c r="E29" s="164">
        <v>134.99867399999999</v>
      </c>
      <c r="F29" s="164">
        <v>85.072881300000006</v>
      </c>
      <c r="G29" s="164">
        <v>247.17301800000001</v>
      </c>
      <c r="H29" s="164">
        <v>67.681773000000007</v>
      </c>
      <c r="I29" s="164">
        <v>52.362106500000003</v>
      </c>
      <c r="J29" s="164">
        <v>89.242733700000002</v>
      </c>
      <c r="K29" s="164">
        <v>70.180352999999997</v>
      </c>
      <c r="L29" s="164">
        <v>97.992919499999999</v>
      </c>
      <c r="M29" s="164">
        <v>211.592049</v>
      </c>
      <c r="N29" s="164">
        <v>86.059423800000005</v>
      </c>
      <c r="O29" s="164">
        <v>113.7883077</v>
      </c>
      <c r="P29" s="164">
        <v>90.999076799999997</v>
      </c>
      <c r="Q29" s="164">
        <v>36.748757699999999</v>
      </c>
      <c r="R29" s="164">
        <v>58.013854799999997</v>
      </c>
      <c r="S29" s="164">
        <v>180.5192322</v>
      </c>
      <c r="T29" s="164">
        <v>142.80376200000001</v>
      </c>
    </row>
    <row r="30" spans="1:21" s="106" customFormat="1" ht="14.25" customHeight="1">
      <c r="A30"/>
      <c r="B30" s="1"/>
      <c r="C30" s="1"/>
      <c r="D30" s="1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</row>
    <row r="31" spans="1:21" s="106" customFormat="1" ht="14.25" customHeight="1">
      <c r="A31"/>
      <c r="B31" s="1"/>
      <c r="C31" s="1"/>
      <c r="D31" s="1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</row>
    <row r="32" spans="1:21" s="106" customFormat="1" ht="14.25" customHeight="1">
      <c r="A32" t="s">
        <v>272</v>
      </c>
      <c r="B32" s="1"/>
      <c r="C32" s="1"/>
      <c r="D32" s="1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</row>
    <row r="33" spans="1:22" s="106" customFormat="1" ht="14.25" customHeight="1">
      <c r="A33" t="s">
        <v>273</v>
      </c>
      <c r="B33" s="1"/>
      <c r="C33" s="1"/>
      <c r="D33" s="1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</row>
    <row r="34" spans="1:22" ht="16.5" thickBot="1">
      <c r="A34" s="102"/>
      <c r="E34" s="165"/>
      <c r="F34" s="165"/>
      <c r="G34" s="165"/>
      <c r="H34" s="165"/>
      <c r="I34" s="165"/>
      <c r="J34" s="165"/>
      <c r="L34" s="165"/>
      <c r="M34" s="165"/>
      <c r="N34" s="165"/>
      <c r="O34" s="165"/>
      <c r="P34" s="165"/>
      <c r="Q34" s="165"/>
      <c r="R34" s="165"/>
      <c r="S34" s="165"/>
      <c r="T34" s="165"/>
      <c r="V34" s="107"/>
    </row>
    <row r="35" spans="1:22" s="115" customFormat="1">
      <c r="A35" s="113" t="s">
        <v>180</v>
      </c>
      <c r="B35" s="192"/>
      <c r="C35" s="192"/>
      <c r="D35" s="192"/>
      <c r="E35" s="296">
        <v>2009</v>
      </c>
      <c r="F35" s="296">
        <f>E35+1</f>
        <v>2010</v>
      </c>
      <c r="G35" s="296">
        <f t="shared" ref="G35" si="24">F35+1</f>
        <v>2011</v>
      </c>
      <c r="H35" s="296">
        <f t="shared" ref="H35" si="25">G35+1</f>
        <v>2012</v>
      </c>
      <c r="I35" s="296">
        <f t="shared" ref="I35" si="26">H35+1</f>
        <v>2013</v>
      </c>
      <c r="J35" s="296">
        <f t="shared" ref="J35" si="27">I35+1</f>
        <v>2014</v>
      </c>
      <c r="K35" s="296">
        <f t="shared" ref="K35" si="28">J35+1</f>
        <v>2015</v>
      </c>
      <c r="L35" s="296">
        <f t="shared" ref="L35" si="29">K35+1</f>
        <v>2016</v>
      </c>
      <c r="M35" s="296">
        <f t="shared" ref="M35" si="30">L35+1</f>
        <v>2017</v>
      </c>
      <c r="N35" s="296">
        <f t="shared" ref="N35" si="31">M35+1</f>
        <v>2018</v>
      </c>
      <c r="O35" s="296">
        <f t="shared" ref="O35" si="32">N35+1</f>
        <v>2019</v>
      </c>
      <c r="P35" s="296">
        <f t="shared" ref="P35" si="33">O35+1</f>
        <v>2020</v>
      </c>
      <c r="Q35" s="296">
        <f t="shared" ref="Q35" si="34">P35+1</f>
        <v>2021</v>
      </c>
      <c r="R35" s="296">
        <f t="shared" ref="R35" si="35">Q35+1</f>
        <v>2022</v>
      </c>
      <c r="S35" s="296">
        <f t="shared" ref="S35" si="36">R35+1</f>
        <v>2023</v>
      </c>
      <c r="T35" s="296">
        <f t="shared" ref="T35" si="37">S35+1</f>
        <v>2024</v>
      </c>
      <c r="U35" s="298"/>
      <c r="V35" s="298"/>
    </row>
    <row r="36" spans="1:22">
      <c r="A36" t="s">
        <v>192</v>
      </c>
      <c r="B36" s="1"/>
      <c r="C36" s="1" t="s">
        <v>250</v>
      </c>
      <c r="D36" s="1"/>
      <c r="E36" s="164">
        <v>14.648421000000001</v>
      </c>
      <c r="F36" s="164">
        <v>13.8780255</v>
      </c>
      <c r="G36" s="164">
        <v>19.696544100000001</v>
      </c>
      <c r="H36" s="164">
        <v>22.845349800000001</v>
      </c>
      <c r="I36" s="164">
        <v>13.8891303</v>
      </c>
      <c r="J36" s="164">
        <v>18.693542699999998</v>
      </c>
      <c r="K36" s="164">
        <v>26.692964700000001</v>
      </c>
      <c r="L36" s="164">
        <v>14.604794999999999</v>
      </c>
      <c r="M36" s="164">
        <v>24.763902300000002</v>
      </c>
      <c r="N36" s="164">
        <v>20.240480999999999</v>
      </c>
      <c r="O36" s="164">
        <v>14.421764100000001</v>
      </c>
      <c r="P36" s="164">
        <v>16.870174200000001</v>
      </c>
      <c r="Q36" s="164">
        <v>11.7476886</v>
      </c>
      <c r="R36" s="164">
        <v>19.073683800000001</v>
      </c>
      <c r="S36" s="164">
        <v>15.3829242</v>
      </c>
      <c r="T36" s="164">
        <v>19.736005800000001</v>
      </c>
    </row>
    <row r="37" spans="1:22">
      <c r="A37" t="s">
        <v>115</v>
      </c>
      <c r="B37" s="1"/>
      <c r="C37" s="1" t="s">
        <v>250</v>
      </c>
      <c r="D37" s="1"/>
      <c r="E37" s="164">
        <v>16.6629507</v>
      </c>
      <c r="F37" s="164">
        <v>14.3987613</v>
      </c>
      <c r="G37" s="164">
        <v>22.887191099999999</v>
      </c>
      <c r="H37" s="164">
        <v>37.563969</v>
      </c>
      <c r="I37" s="164">
        <v>14.027742</v>
      </c>
      <c r="J37" s="164">
        <v>20.9731995</v>
      </c>
      <c r="K37" s="164">
        <v>9.3300149999999995</v>
      </c>
      <c r="L37" s="164">
        <v>19.874617499999999</v>
      </c>
      <c r="M37" s="164">
        <v>37.2258675</v>
      </c>
      <c r="N37" s="164">
        <v>27.794322900000001</v>
      </c>
      <c r="O37" s="164">
        <v>10.261628399999999</v>
      </c>
      <c r="P37" s="164">
        <v>23.349031799999999</v>
      </c>
      <c r="Q37" s="164">
        <v>9.784122</v>
      </c>
      <c r="R37" s="164">
        <v>21.3485814</v>
      </c>
      <c r="S37" s="164">
        <v>13.832019900000001</v>
      </c>
      <c r="T37" s="164">
        <v>31.5687651</v>
      </c>
      <c r="V37" s="107"/>
    </row>
    <row r="38" spans="1:22">
      <c r="A38" t="s">
        <v>183</v>
      </c>
      <c r="B38" s="1"/>
      <c r="C38" s="1" t="s">
        <v>250</v>
      </c>
      <c r="D38" s="1"/>
      <c r="E38" s="164">
        <v>14.4931521</v>
      </c>
      <c r="F38" s="164">
        <v>11.5361025</v>
      </c>
      <c r="G38" s="164">
        <v>24.20106741</v>
      </c>
      <c r="H38" s="164">
        <v>42.520477499999998</v>
      </c>
      <c r="I38" s="164">
        <v>8.9118201300000006</v>
      </c>
      <c r="J38" s="164">
        <v>17.298502200000001</v>
      </c>
      <c r="K38" s="164">
        <v>33.645957600000003</v>
      </c>
      <c r="L38" s="164">
        <v>14.58698766</v>
      </c>
      <c r="M38" s="164">
        <v>44.305355970000001</v>
      </c>
      <c r="N38" s="164">
        <v>30.194744400000001</v>
      </c>
      <c r="O38" s="164">
        <v>10.354095689999999</v>
      </c>
      <c r="P38" s="164">
        <v>22.975870860000001</v>
      </c>
      <c r="Q38" s="164">
        <v>4.0055211899999996</v>
      </c>
      <c r="R38" s="164">
        <v>13.566912629999999</v>
      </c>
      <c r="S38" s="164">
        <v>12.42995958</v>
      </c>
      <c r="T38" s="164">
        <v>28.882196700000001</v>
      </c>
      <c r="U38" s="107"/>
      <c r="V38" s="107"/>
    </row>
    <row r="39" spans="1:22">
      <c r="A39" t="s">
        <v>186</v>
      </c>
      <c r="B39" s="1"/>
      <c r="C39" s="1" t="s">
        <v>250</v>
      </c>
      <c r="D39" s="1"/>
      <c r="E39" s="164">
        <v>6.4265064000000001</v>
      </c>
      <c r="F39" s="164">
        <v>5.0475282000000004</v>
      </c>
      <c r="G39" s="164">
        <v>11.213865</v>
      </c>
      <c r="H39" s="164">
        <v>37.8160083</v>
      </c>
      <c r="I39" s="164">
        <v>6.1370280599999996</v>
      </c>
      <c r="J39" s="164">
        <v>4.8685426200000004</v>
      </c>
      <c r="K39" s="164">
        <v>6.7182057000000004</v>
      </c>
      <c r="L39" s="164">
        <v>4.1034218999999998</v>
      </c>
      <c r="M39" s="164">
        <v>47.647722299999998</v>
      </c>
      <c r="N39" s="164">
        <v>11.075451599999999</v>
      </c>
      <c r="O39" s="164">
        <v>5.9071587000000001</v>
      </c>
      <c r="P39" s="164">
        <v>9.3117713999999996</v>
      </c>
      <c r="Q39" s="164">
        <v>7.0756811099999997</v>
      </c>
      <c r="R39" s="164">
        <v>7.4529072000000003</v>
      </c>
      <c r="S39" s="164">
        <v>6.6117185999999997</v>
      </c>
      <c r="T39" s="164">
        <v>21.6950115</v>
      </c>
      <c r="V39" s="107"/>
    </row>
    <row r="40" spans="1:22">
      <c r="A40" t="s">
        <v>118</v>
      </c>
      <c r="B40" s="1"/>
      <c r="C40" s="1" t="s">
        <v>250</v>
      </c>
      <c r="D40" s="1"/>
      <c r="E40" s="164">
        <v>2.0999970000000001</v>
      </c>
      <c r="F40" s="164">
        <v>1.9860934800000001</v>
      </c>
      <c r="G40" s="164">
        <v>2.11976751</v>
      </c>
      <c r="H40" s="164">
        <v>8.3559654000000005</v>
      </c>
      <c r="I40" s="164">
        <v>1.95587256</v>
      </c>
      <c r="J40" s="164">
        <v>1.4795757899999999</v>
      </c>
      <c r="K40" s="164">
        <v>1.8701871299999999</v>
      </c>
      <c r="L40" s="164">
        <v>1.6958616</v>
      </c>
      <c r="M40" s="164">
        <v>3.99929457</v>
      </c>
      <c r="N40" s="164">
        <v>6.6626817000000003</v>
      </c>
      <c r="O40" s="164">
        <v>2.77806402</v>
      </c>
      <c r="P40" s="164">
        <v>3.8288953800000001</v>
      </c>
      <c r="Q40" s="164">
        <v>2.2571299200000001</v>
      </c>
      <c r="R40" s="164">
        <v>0.77652297000000003</v>
      </c>
      <c r="S40" s="164">
        <v>1.26346845</v>
      </c>
      <c r="T40" s="164">
        <v>4.54933911</v>
      </c>
    </row>
    <row r="41" spans="1:22">
      <c r="A41" t="s">
        <v>191</v>
      </c>
      <c r="B41" s="1"/>
      <c r="C41" s="1" t="s">
        <v>250</v>
      </c>
      <c r="D41" s="1"/>
      <c r="E41" s="164">
        <v>25.806365400000001</v>
      </c>
      <c r="F41" s="164">
        <v>26.242625400000001</v>
      </c>
      <c r="G41" s="164">
        <v>26.688998699999999</v>
      </c>
      <c r="H41" s="164">
        <v>30.691089300000002</v>
      </c>
      <c r="I41" s="164">
        <v>22.500109500000001</v>
      </c>
      <c r="J41" s="164">
        <v>19.397309400000001</v>
      </c>
      <c r="K41" s="164">
        <v>31.809104699999999</v>
      </c>
      <c r="L41" s="164">
        <v>23.101751700000001</v>
      </c>
      <c r="M41" s="164">
        <v>36.072554699999998</v>
      </c>
      <c r="N41" s="164">
        <v>29.9688807</v>
      </c>
      <c r="O41" s="164">
        <v>27.097100099999999</v>
      </c>
      <c r="P41" s="164">
        <v>25.180530600000001</v>
      </c>
      <c r="Q41" s="164">
        <v>20.264078699999999</v>
      </c>
      <c r="R41" s="164">
        <v>20.6967693</v>
      </c>
      <c r="S41" s="164">
        <v>21.879430500000002</v>
      </c>
      <c r="T41" s="164">
        <v>24.8682081</v>
      </c>
    </row>
    <row r="42" spans="1:22">
      <c r="A42" t="s">
        <v>184</v>
      </c>
      <c r="B42" s="1"/>
      <c r="C42" s="1" t="s">
        <v>250</v>
      </c>
      <c r="D42" s="1"/>
      <c r="E42" s="164">
        <v>1.4838788999999999</v>
      </c>
      <c r="F42" s="164">
        <v>0.45470189999999999</v>
      </c>
      <c r="G42" s="164">
        <v>1.6627455</v>
      </c>
      <c r="H42" s="164">
        <v>3.454386</v>
      </c>
      <c r="I42" s="164">
        <v>0.61574132999999998</v>
      </c>
      <c r="J42" s="164">
        <v>3.1481513099999998</v>
      </c>
      <c r="K42" s="164">
        <v>0.88739250000000003</v>
      </c>
      <c r="L42" s="164">
        <v>2.2669655999999998</v>
      </c>
      <c r="M42" s="164">
        <v>29.9833566</v>
      </c>
      <c r="N42" s="164">
        <v>7.3965899999999998</v>
      </c>
      <c r="O42" s="164">
        <v>3.2818649999999998</v>
      </c>
      <c r="P42" s="164">
        <v>9.3585702000000008</v>
      </c>
      <c r="Q42" s="164">
        <v>0.73509809999999998</v>
      </c>
      <c r="R42" s="164"/>
      <c r="S42" s="164"/>
      <c r="T42" s="164"/>
      <c r="V42" s="108"/>
    </row>
    <row r="43" spans="1:22">
      <c r="A43" t="s">
        <v>185</v>
      </c>
      <c r="B43" s="1"/>
      <c r="C43" s="1" t="s">
        <v>250</v>
      </c>
      <c r="D43" s="1"/>
      <c r="E43" s="164">
        <v>58.536177000000002</v>
      </c>
      <c r="F43" s="164">
        <v>55.343547000000001</v>
      </c>
      <c r="G43" s="164">
        <v>54.829949999999997</v>
      </c>
      <c r="H43" s="164">
        <v>107.91287699999999</v>
      </c>
      <c r="I43" s="164">
        <v>47.518628999999997</v>
      </c>
      <c r="J43" s="164">
        <v>47.654662799999997</v>
      </c>
      <c r="K43" s="164">
        <v>71.971001999999999</v>
      </c>
      <c r="L43" s="164">
        <v>54.590007</v>
      </c>
      <c r="M43" s="164">
        <v>164.35897199999999</v>
      </c>
      <c r="N43" s="164">
        <v>98.868414000000001</v>
      </c>
      <c r="O43" s="164">
        <v>51.752333999999998</v>
      </c>
      <c r="P43" s="164">
        <v>71.986866000000006</v>
      </c>
      <c r="Q43" s="164">
        <v>51.212164799999996</v>
      </c>
      <c r="R43" s="164">
        <v>36.2635176</v>
      </c>
      <c r="S43" s="164">
        <v>41.802631499999997</v>
      </c>
      <c r="T43" s="164">
        <v>99.574361999999994</v>
      </c>
      <c r="V43" s="107"/>
    </row>
    <row r="44" spans="1:22">
      <c r="A44" t="s">
        <v>193</v>
      </c>
      <c r="B44" s="1"/>
      <c r="C44" s="1" t="s">
        <v>250</v>
      </c>
      <c r="D44" s="1"/>
      <c r="E44" s="164">
        <v>59.702181000000003</v>
      </c>
      <c r="F44" s="164">
        <v>54.687173999999999</v>
      </c>
      <c r="G44" s="164">
        <v>53.218167600000001</v>
      </c>
      <c r="H44" s="164">
        <v>109.99701</v>
      </c>
      <c r="I44" s="164">
        <v>45.577470300000002</v>
      </c>
      <c r="J44" s="164">
        <v>46.722454499999998</v>
      </c>
      <c r="K44" s="164">
        <v>71.685450000000003</v>
      </c>
      <c r="L44" s="164">
        <v>52.729953000000002</v>
      </c>
      <c r="M44" s="164">
        <v>157.0954413</v>
      </c>
      <c r="N44" s="164">
        <v>98.800991999999994</v>
      </c>
      <c r="O44" s="164">
        <v>50.1558207</v>
      </c>
      <c r="P44" s="164">
        <v>70.376670000000004</v>
      </c>
      <c r="Q44" s="164">
        <v>49.725311400000002</v>
      </c>
      <c r="R44" s="164">
        <v>40.427024400000001</v>
      </c>
      <c r="S44" s="164">
        <v>40.2550983</v>
      </c>
      <c r="T44" s="164">
        <v>100.020537</v>
      </c>
    </row>
    <row r="45" spans="1:22">
      <c r="A45" t="s">
        <v>227</v>
      </c>
      <c r="B45" s="1"/>
      <c r="C45" s="193" t="s">
        <v>75</v>
      </c>
      <c r="D45" s="1"/>
      <c r="E45" s="157">
        <v>53826.552000000098</v>
      </c>
      <c r="F45" s="157">
        <v>63608.690999999999</v>
      </c>
      <c r="G45" s="157">
        <v>54655.446000000098</v>
      </c>
      <c r="H45" s="157">
        <v>117768.387</v>
      </c>
      <c r="I45" s="157">
        <v>50786.612999999998</v>
      </c>
      <c r="J45" s="157">
        <v>48091.716</v>
      </c>
      <c r="K45" s="157">
        <v>81184.02</v>
      </c>
      <c r="L45" s="157">
        <v>56440.145999999899</v>
      </c>
      <c r="M45" s="157">
        <v>174696.351</v>
      </c>
      <c r="N45" s="157">
        <v>115109.18399999999</v>
      </c>
      <c r="O45" s="157">
        <v>52936.184999999998</v>
      </c>
      <c r="P45" s="157">
        <v>87688.26</v>
      </c>
      <c r="Q45" s="157">
        <v>54691.140000000101</v>
      </c>
      <c r="R45" s="157">
        <v>45238.178999999902</v>
      </c>
      <c r="S45" s="157">
        <v>47258.856000000102</v>
      </c>
      <c r="T45" s="157">
        <v>107754.23699999999</v>
      </c>
      <c r="U45" s="107"/>
      <c r="V45" s="107"/>
    </row>
    <row r="46" spans="1:22">
      <c r="A46" t="s">
        <v>253</v>
      </c>
      <c r="B46" s="1"/>
      <c r="C46" s="193"/>
      <c r="D46" s="1"/>
      <c r="E46" s="188">
        <v>2.7464549999999801</v>
      </c>
      <c r="F46" s="209">
        <v>11.818679999999899</v>
      </c>
      <c r="G46" s="209">
        <v>6.7005570000000496</v>
      </c>
      <c r="H46" s="209">
        <v>133.691877000001</v>
      </c>
      <c r="I46" s="209">
        <v>12.596015999999899</v>
      </c>
      <c r="J46" s="209">
        <v>5.7150060000000504</v>
      </c>
      <c r="K46" s="209">
        <v>1.80452999999999</v>
      </c>
      <c r="L46" s="209">
        <v>16.111874999999898</v>
      </c>
      <c r="M46" s="209">
        <v>1.80452999999999</v>
      </c>
      <c r="N46" s="209">
        <v>253.68320700000001</v>
      </c>
      <c r="O46" s="209">
        <v>1.80452999999999</v>
      </c>
      <c r="P46" s="209">
        <v>80.7794880000001</v>
      </c>
      <c r="Q46" s="209">
        <v>2.3855490000000001</v>
      </c>
      <c r="R46" s="209">
        <v>0.36487199999999997</v>
      </c>
      <c r="S46" s="209">
        <v>5.6364016135980899</v>
      </c>
      <c r="T46" s="188">
        <v>0</v>
      </c>
      <c r="U46" s="107"/>
      <c r="V46" s="107"/>
    </row>
    <row r="47" spans="1:22">
      <c r="A47" t="s">
        <v>135</v>
      </c>
      <c r="B47" s="1"/>
      <c r="C47" s="1" t="s">
        <v>213</v>
      </c>
      <c r="D47" s="1"/>
      <c r="E47" s="164">
        <v>30.785083499999999</v>
      </c>
      <c r="F47" s="164">
        <v>36.575840100000001</v>
      </c>
      <c r="G47" s="164">
        <v>38.056347899999999</v>
      </c>
      <c r="H47" s="164">
        <v>185.2857693</v>
      </c>
      <c r="I47" s="164">
        <v>34.028676599999997</v>
      </c>
      <c r="J47" s="164">
        <v>26.431208699999999</v>
      </c>
      <c r="K47" s="164">
        <v>29.842167</v>
      </c>
      <c r="L47" s="164">
        <v>39.908866500000002</v>
      </c>
      <c r="M47" s="164">
        <v>67.439053799999996</v>
      </c>
      <c r="N47" s="164">
        <v>296.65283399999998</v>
      </c>
      <c r="O47" s="164">
        <v>19.321558799999998</v>
      </c>
      <c r="P47" s="164">
        <v>121.7361717</v>
      </c>
      <c r="Q47" s="164">
        <v>27.885540899999999</v>
      </c>
      <c r="R47" s="164">
        <v>20.749517099999998</v>
      </c>
      <c r="S47" s="164">
        <v>17.8481898</v>
      </c>
      <c r="T47" s="164">
        <v>33.929724899999997</v>
      </c>
    </row>
    <row r="48" spans="1:22">
      <c r="A48" t="s">
        <v>274</v>
      </c>
      <c r="B48" s="1"/>
      <c r="C48" s="1" t="s">
        <v>213</v>
      </c>
      <c r="D48" s="1"/>
      <c r="E48">
        <v>61.012943999999997</v>
      </c>
      <c r="F48">
        <v>107.083983</v>
      </c>
      <c r="G48">
        <v>126.156477</v>
      </c>
      <c r="H48">
        <v>306.44488799999999</v>
      </c>
      <c r="I48">
        <v>45.567357000000001</v>
      </c>
      <c r="J48">
        <v>27.5656829999999</v>
      </c>
      <c r="K48">
        <v>41.424869999999999</v>
      </c>
      <c r="L48">
        <v>44.502485999999898</v>
      </c>
      <c r="M48">
        <v>131.024742</v>
      </c>
      <c r="N48">
        <v>122.004075</v>
      </c>
      <c r="O48">
        <v>31.486073999999999</v>
      </c>
      <c r="P48">
        <v>87.513756000000001</v>
      </c>
      <c r="Q48">
        <v>26.508744</v>
      </c>
      <c r="R48">
        <v>20.655926452675601</v>
      </c>
      <c r="S48">
        <v>8.1481469999999998</v>
      </c>
      <c r="T48" s="126">
        <v>23.222912999999998</v>
      </c>
    </row>
    <row r="49" spans="1:22">
      <c r="A49" t="s">
        <v>188</v>
      </c>
      <c r="B49" s="1"/>
      <c r="C49" s="1" t="s">
        <v>247</v>
      </c>
      <c r="D49" s="1"/>
      <c r="E49" s="164">
        <v>162.20146800000001</v>
      </c>
      <c r="F49" s="164">
        <v>155.31847500000001</v>
      </c>
      <c r="G49" s="164">
        <v>196.51926599999999</v>
      </c>
      <c r="H49" s="164">
        <v>386.117862</v>
      </c>
      <c r="I49" s="164">
        <v>160.67257499999999</v>
      </c>
      <c r="J49" s="164">
        <v>151.259274</v>
      </c>
      <c r="K49" s="164">
        <v>162.524697</v>
      </c>
      <c r="L49" s="164">
        <v>169.036869</v>
      </c>
      <c r="M49" s="164">
        <v>379.83373499999999</v>
      </c>
      <c r="N49" s="164">
        <v>514.40804700000001</v>
      </c>
      <c r="O49" s="164">
        <v>197.11218299999999</v>
      </c>
      <c r="P49" s="164">
        <v>307.58907900000003</v>
      </c>
      <c r="Q49" s="164">
        <v>176.54252399999999</v>
      </c>
      <c r="R49" s="164">
        <v>145.577979</v>
      </c>
      <c r="S49" s="164">
        <v>143.32925700000001</v>
      </c>
      <c r="T49" s="164">
        <v>227.34698399999999</v>
      </c>
      <c r="V49" s="107"/>
    </row>
    <row r="50" spans="1:22">
      <c r="A50" t="s">
        <v>172</v>
      </c>
      <c r="B50" s="1"/>
      <c r="C50" s="1" t="s">
        <v>177</v>
      </c>
      <c r="D50" s="1"/>
      <c r="E50" s="164">
        <v>391.095192</v>
      </c>
      <c r="F50" s="164">
        <v>365.909109</v>
      </c>
      <c r="G50" s="164">
        <v>465.564774</v>
      </c>
      <c r="H50" s="164">
        <v>682.54859999999996</v>
      </c>
      <c r="I50" s="164">
        <v>341.38534800000002</v>
      </c>
      <c r="J50" s="164">
        <v>315.848274</v>
      </c>
      <c r="K50" s="164">
        <v>301.13639699999999</v>
      </c>
      <c r="L50" s="164">
        <v>338.793567</v>
      </c>
      <c r="M50" s="164">
        <v>887.70581400000003</v>
      </c>
      <c r="N50" s="164">
        <v>772.495497</v>
      </c>
      <c r="O50" s="164">
        <v>408.71613000000002</v>
      </c>
      <c r="P50" s="164">
        <v>563.74310400000002</v>
      </c>
      <c r="Q50" s="164">
        <v>325.66015800000002</v>
      </c>
      <c r="R50" s="164">
        <v>292.27238699999998</v>
      </c>
      <c r="S50" s="164">
        <v>325.09698600000002</v>
      </c>
      <c r="T50" s="164">
        <v>533.89697100000001</v>
      </c>
      <c r="V50" s="107"/>
    </row>
    <row r="51" spans="1:22">
      <c r="A51" t="s">
        <v>189</v>
      </c>
      <c r="B51" s="1"/>
      <c r="C51" s="1" t="s">
        <v>223</v>
      </c>
      <c r="D51" s="1"/>
      <c r="E51" s="164">
        <v>19.2890376</v>
      </c>
      <c r="F51" s="164">
        <v>15.7783344</v>
      </c>
      <c r="G51" s="164">
        <v>23.272884600000001</v>
      </c>
      <c r="H51" s="164">
        <v>28.097127</v>
      </c>
      <c r="I51" s="164">
        <v>17.273714699999999</v>
      </c>
      <c r="J51" s="164">
        <v>13.385646599999999</v>
      </c>
      <c r="K51" s="164">
        <v>11.215451399999999</v>
      </c>
      <c r="L51" s="164">
        <v>13.7760993</v>
      </c>
      <c r="M51" s="164">
        <v>54.202330500000002</v>
      </c>
      <c r="N51" s="164">
        <v>27.777864000000001</v>
      </c>
      <c r="O51" s="164">
        <v>17.508501899999999</v>
      </c>
      <c r="P51" s="164">
        <v>22.2078153</v>
      </c>
      <c r="Q51" s="164">
        <v>12.6420216</v>
      </c>
      <c r="R51" s="164">
        <v>14.320036200000001</v>
      </c>
      <c r="S51" s="164">
        <v>14.8709136</v>
      </c>
      <c r="T51" s="164">
        <v>26.968800000000002</v>
      </c>
    </row>
    <row r="52" spans="1:22">
      <c r="A52" t="s">
        <v>187</v>
      </c>
      <c r="B52" s="1"/>
      <c r="C52" s="1" t="s">
        <v>223</v>
      </c>
      <c r="D52" s="1"/>
      <c r="E52" s="164">
        <v>25.757980199999999</v>
      </c>
      <c r="F52" s="164">
        <v>26.399678999999999</v>
      </c>
      <c r="G52" s="164">
        <v>30.174121199999998</v>
      </c>
      <c r="H52" s="164">
        <v>47.706617399999999</v>
      </c>
      <c r="I52" s="164">
        <v>24.780361200000002</v>
      </c>
      <c r="J52" s="164">
        <v>20.883567899999999</v>
      </c>
      <c r="K52" s="164">
        <v>20.612888399999999</v>
      </c>
      <c r="L52" s="164">
        <v>19.999149899999999</v>
      </c>
      <c r="M52" s="164">
        <v>50.1730728</v>
      </c>
      <c r="N52" s="164">
        <v>40.141075800000003</v>
      </c>
      <c r="O52" s="164">
        <v>26.285458200000001</v>
      </c>
      <c r="P52" s="164">
        <v>33.078621300000002</v>
      </c>
      <c r="Q52" s="164">
        <v>23.865206700000002</v>
      </c>
      <c r="R52" s="164">
        <v>19.195043399999999</v>
      </c>
      <c r="S52" s="164">
        <v>18.789718199999999</v>
      </c>
      <c r="T52" s="164">
        <v>35.324963699999998</v>
      </c>
      <c r="V52" s="107"/>
    </row>
    <row r="53" spans="1:22">
      <c r="A53" t="s">
        <v>190</v>
      </c>
      <c r="B53" s="1"/>
      <c r="C53" s="1" t="s">
        <v>223</v>
      </c>
      <c r="D53" s="1"/>
      <c r="E53" s="164">
        <v>38.583032699999997</v>
      </c>
      <c r="F53" s="164">
        <v>40.712774699999997</v>
      </c>
      <c r="G53" s="164">
        <v>40.401840300000003</v>
      </c>
      <c r="H53" s="164">
        <v>67.832481000000001</v>
      </c>
      <c r="I53" s="164">
        <v>37.485838800000003</v>
      </c>
      <c r="J53" s="164">
        <v>29.404122300000001</v>
      </c>
      <c r="K53" s="164">
        <v>36.766009799999999</v>
      </c>
      <c r="L53" s="164">
        <v>32.817460199999999</v>
      </c>
      <c r="M53" s="164">
        <v>67.622282999999996</v>
      </c>
      <c r="N53" s="164">
        <v>56.666207999999997</v>
      </c>
      <c r="O53" s="164">
        <v>36.685301699999997</v>
      </c>
      <c r="P53" s="164">
        <v>42.396738300000003</v>
      </c>
      <c r="Q53" s="164">
        <v>32.587630500000003</v>
      </c>
      <c r="R53" s="164">
        <v>27.329904299999999</v>
      </c>
      <c r="S53" s="164">
        <v>27.546646200000001</v>
      </c>
      <c r="T53" s="164">
        <v>49.717776000000001</v>
      </c>
    </row>
    <row r="54" spans="1:22">
      <c r="E54" s="164">
        <f>SUM(E36:E44)</f>
        <v>199.85962949999998</v>
      </c>
      <c r="F54" s="164">
        <f>SUM(F36:F44)</f>
        <v>183.57455928000002</v>
      </c>
      <c r="G54" s="164">
        <f t="shared" ref="G54:R54" si="38">SUM(G36:G44)</f>
        <v>216.51829692000001</v>
      </c>
      <c r="H54" s="164">
        <f t="shared" si="38"/>
        <v>401.15713229999994</v>
      </c>
      <c r="I54" s="164">
        <f t="shared" si="38"/>
        <v>161.13354318</v>
      </c>
      <c r="J54" s="164">
        <f>SUM(J36:J44)</f>
        <v>180.23594082</v>
      </c>
      <c r="K54" s="164">
        <f t="shared" si="38"/>
        <v>254.61027933000003</v>
      </c>
      <c r="L54" s="164">
        <f t="shared" si="38"/>
        <v>187.55436096</v>
      </c>
      <c r="M54" s="164">
        <f>SUM(M36:M44)</f>
        <v>545.45246724000003</v>
      </c>
      <c r="N54" s="164">
        <f t="shared" si="38"/>
        <v>331.00255829999998</v>
      </c>
      <c r="O54" s="164">
        <f t="shared" si="38"/>
        <v>176.00983070999999</v>
      </c>
      <c r="P54" s="164">
        <f>SUM(P36:P44)</f>
        <v>253.23838044000001</v>
      </c>
      <c r="Q54" s="164">
        <f t="shared" si="38"/>
        <v>156.80679581999999</v>
      </c>
      <c r="R54" s="164">
        <f t="shared" si="38"/>
        <v>159.60591929999998</v>
      </c>
      <c r="S54" s="1"/>
      <c r="T54" s="1"/>
    </row>
    <row r="55" spans="1:22">
      <c r="H55" s="211"/>
    </row>
    <row r="57" spans="1:22">
      <c r="A57" s="104" t="s">
        <v>181</v>
      </c>
      <c r="C57" s="299">
        <v>0.3</v>
      </c>
    </row>
    <row r="58" spans="1:22">
      <c r="A58" s="104" t="s">
        <v>182</v>
      </c>
      <c r="C58" s="299">
        <f>1-C57</f>
        <v>0.7</v>
      </c>
    </row>
    <row r="60" spans="1:22">
      <c r="A6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/>
    </row>
    <row r="61" spans="1:22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/>
    </row>
    <row r="62" spans="1:22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/>
    </row>
    <row r="63" spans="1:22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/>
    </row>
    <row r="64" spans="1:22">
      <c r="D64">
        <v>219.20280299999999</v>
      </c>
      <c r="E64">
        <v>260.00302799999997</v>
      </c>
      <c r="F64">
        <v>351.50657999999999</v>
      </c>
      <c r="G64">
        <v>311.88822299999998</v>
      </c>
      <c r="H64">
        <v>302.02279800000002</v>
      </c>
      <c r="I64">
        <v>278.17127399999998</v>
      </c>
      <c r="J64">
        <v>303.19871699999999</v>
      </c>
      <c r="K64">
        <v>340.800363</v>
      </c>
      <c r="L64">
        <v>373.153008</v>
      </c>
      <c r="M64">
        <v>332.941734</v>
      </c>
      <c r="N64">
        <v>311.48567400000002</v>
      </c>
      <c r="O64">
        <v>302.22308099999998</v>
      </c>
      <c r="P64">
        <v>275.94238200000001</v>
      </c>
      <c r="Q64">
        <v>273.14836722365101</v>
      </c>
      <c r="R64">
        <v>231.26935800000001</v>
      </c>
      <c r="S64">
        <v>284.92140599999999</v>
      </c>
      <c r="T64" s="1"/>
      <c r="U64"/>
    </row>
    <row r="65" spans="1:21"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"/>
      <c r="U65"/>
    </row>
    <row r="66" spans="1:21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/>
    </row>
    <row r="67" spans="1:21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/>
    </row>
    <row r="68" spans="1:21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/>
    </row>
    <row r="69" spans="1:21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/>
    </row>
    <row r="70" spans="1:21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/>
    </row>
    <row r="71" spans="1:2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/>
    </row>
    <row r="72" spans="1:21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/>
    </row>
    <row r="73" spans="1:21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/>
    </row>
    <row r="74" spans="1:21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/>
    </row>
    <row r="75" spans="1:21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/>
    </row>
    <row r="76" spans="1:21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/>
    </row>
    <row r="77" spans="1:21">
      <c r="A7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/>
    </row>
    <row r="78" spans="1:21">
      <c r="A78"/>
      <c r="B78" s="1"/>
      <c r="C78" s="1"/>
      <c r="D78" s="1"/>
    </row>
  </sheetData>
  <hyperlinks>
    <hyperlink ref="C1" r:id="rId1" xr:uid="{BA56061F-A0AA-7148-A625-705CB31A5D1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0F95-8779-0945-B91E-1D8330CD069F}">
  <dimension ref="A1:D16"/>
  <sheetViews>
    <sheetView zoomScale="163" workbookViewId="0">
      <selection activeCell="F25" sqref="F25"/>
    </sheetView>
  </sheetViews>
  <sheetFormatPr defaultColWidth="11.453125" defaultRowHeight="14.5"/>
  <cols>
    <col min="1" max="1" width="9.26953125" bestFit="1" customWidth="1"/>
  </cols>
  <sheetData>
    <row r="1" spans="1:4">
      <c r="A1" s="336" t="s">
        <v>264</v>
      </c>
      <c r="B1" s="336"/>
      <c r="C1" s="336"/>
      <c r="D1" s="336"/>
    </row>
    <row r="2" spans="1:4">
      <c r="A2" s="335" t="s">
        <v>236</v>
      </c>
      <c r="B2" s="305" t="s">
        <v>265</v>
      </c>
      <c r="C2" s="305" t="s">
        <v>267</v>
      </c>
    </row>
    <row r="3" spans="1:4">
      <c r="A3" s="335"/>
      <c r="B3" s="305" t="s">
        <v>266</v>
      </c>
      <c r="C3" s="305" t="s">
        <v>268</v>
      </c>
    </row>
    <row r="4" spans="1:4">
      <c r="A4" s="306">
        <v>6397</v>
      </c>
      <c r="B4" s="306">
        <v>0</v>
      </c>
      <c r="C4" s="306">
        <v>0</v>
      </c>
    </row>
    <row r="5" spans="1:4">
      <c r="A5" s="306">
        <v>6400</v>
      </c>
      <c r="B5" s="306">
        <v>8.8000000000000007</v>
      </c>
      <c r="C5" s="306">
        <v>17.600000000000001</v>
      </c>
    </row>
    <row r="6" spans="1:4">
      <c r="A6" s="306">
        <v>6404</v>
      </c>
      <c r="B6" s="306">
        <v>312</v>
      </c>
      <c r="C6" s="306">
        <v>980</v>
      </c>
    </row>
    <row r="7" spans="1:4">
      <c r="A7" s="306">
        <v>6410</v>
      </c>
      <c r="B7" s="306">
        <v>417.4</v>
      </c>
      <c r="C7" s="306">
        <v>1600</v>
      </c>
    </row>
    <row r="8" spans="1:4">
      <c r="A8" s="306">
        <v>6411.7</v>
      </c>
      <c r="B8" s="306">
        <v>512.9</v>
      </c>
      <c r="C8" s="306">
        <v>3135</v>
      </c>
    </row>
    <row r="9" spans="1:4">
      <c r="A9" s="306">
        <v>6415</v>
      </c>
      <c r="B9" s="306">
        <v>714</v>
      </c>
      <c r="C9" s="306">
        <v>6195</v>
      </c>
    </row>
    <row r="10" spans="1:4">
      <c r="A10" s="306">
        <v>6420</v>
      </c>
      <c r="B10" s="306">
        <v>906</v>
      </c>
      <c r="C10" s="307">
        <v>10245</v>
      </c>
    </row>
    <row r="11" spans="1:4">
      <c r="A11" s="306">
        <v>6425</v>
      </c>
      <c r="B11" s="307">
        <v>1114</v>
      </c>
      <c r="C11" s="307">
        <v>15245</v>
      </c>
    </row>
    <row r="12" spans="1:4">
      <c r="A12" s="306">
        <v>6430</v>
      </c>
      <c r="B12" s="307">
        <v>1380</v>
      </c>
      <c r="C12" s="307">
        <v>21530</v>
      </c>
    </row>
    <row r="13" spans="1:4">
      <c r="A13" s="306">
        <v>6439.4</v>
      </c>
      <c r="B13" s="307">
        <v>1620</v>
      </c>
      <c r="C13" s="307">
        <v>28100</v>
      </c>
    </row>
    <row r="14" spans="1:4">
      <c r="A14" s="306">
        <v>6445</v>
      </c>
      <c r="B14" s="307">
        <v>1796</v>
      </c>
      <c r="C14" s="307">
        <v>37700</v>
      </c>
    </row>
    <row r="15" spans="1:4">
      <c r="A15" s="306">
        <v>6450</v>
      </c>
      <c r="B15" s="307">
        <v>2086</v>
      </c>
      <c r="C15" s="307">
        <v>47405</v>
      </c>
    </row>
    <row r="16" spans="1:4">
      <c r="A16" s="306">
        <v>6454.5</v>
      </c>
      <c r="B16" s="307">
        <v>2312</v>
      </c>
      <c r="C16" s="307">
        <v>57300</v>
      </c>
    </row>
  </sheetData>
  <mergeCells count="2">
    <mergeCell ref="A2:A3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622B-3ED3-9746-87B5-934558B4C5F4}">
  <dimension ref="A24:W100"/>
  <sheetViews>
    <sheetView zoomScale="115" zoomScaleNormal="115" workbookViewId="0">
      <pane xSplit="1" topLeftCell="B1" activePane="topRight" state="frozen"/>
      <selection activeCell="A23" sqref="A23"/>
      <selection pane="topRight" activeCell="B35" sqref="B35"/>
    </sheetView>
  </sheetViews>
  <sheetFormatPr defaultColWidth="11" defaultRowHeight="16"/>
  <cols>
    <col min="1" max="1" width="30.7265625" style="104" bestFit="1" customWidth="1"/>
    <col min="2" max="2" width="13.453125" style="104" bestFit="1" customWidth="1"/>
    <col min="3" max="21" width="6.7265625" style="104" bestFit="1" customWidth="1"/>
    <col min="22" max="22" width="16.453125" style="104" bestFit="1" customWidth="1"/>
    <col min="23" max="16384" width="11" style="104"/>
  </cols>
  <sheetData>
    <row r="24" spans="1:21" ht="16.5" thickBot="1">
      <c r="B24" s="104" t="s">
        <v>228</v>
      </c>
    </row>
    <row r="25" spans="1:21" s="115" customFormat="1">
      <c r="A25" s="113" t="s">
        <v>179</v>
      </c>
      <c r="B25" s="114">
        <v>2005</v>
      </c>
      <c r="C25" s="114">
        <f>B25+1</f>
        <v>2006</v>
      </c>
      <c r="D25" s="114">
        <f t="shared" ref="D25:U25" si="0">C25+1</f>
        <v>2007</v>
      </c>
      <c r="E25" s="114">
        <f t="shared" si="0"/>
        <v>2008</v>
      </c>
      <c r="F25" s="114">
        <f t="shared" si="0"/>
        <v>2009</v>
      </c>
      <c r="G25" s="114">
        <f t="shared" si="0"/>
        <v>2010</v>
      </c>
      <c r="H25" s="114">
        <f t="shared" si="0"/>
        <v>2011</v>
      </c>
      <c r="I25" s="114">
        <f t="shared" si="0"/>
        <v>2012</v>
      </c>
      <c r="J25" s="114">
        <f t="shared" si="0"/>
        <v>2013</v>
      </c>
      <c r="K25" s="114">
        <f t="shared" si="0"/>
        <v>2014</v>
      </c>
      <c r="L25" s="114">
        <f t="shared" si="0"/>
        <v>2015</v>
      </c>
      <c r="M25" s="114">
        <f t="shared" si="0"/>
        <v>2016</v>
      </c>
      <c r="N25" s="114">
        <f t="shared" si="0"/>
        <v>2017</v>
      </c>
      <c r="O25" s="114">
        <f t="shared" si="0"/>
        <v>2018</v>
      </c>
      <c r="P25" s="114">
        <f t="shared" si="0"/>
        <v>2019</v>
      </c>
      <c r="Q25" s="114">
        <f t="shared" si="0"/>
        <v>2020</v>
      </c>
      <c r="R25" s="114">
        <f t="shared" si="0"/>
        <v>2021</v>
      </c>
      <c r="S25" s="114">
        <f t="shared" si="0"/>
        <v>2022</v>
      </c>
      <c r="T25" s="114">
        <f t="shared" si="0"/>
        <v>2023</v>
      </c>
      <c r="U25" s="114">
        <f t="shared" si="0"/>
        <v>2024</v>
      </c>
    </row>
    <row r="26" spans="1:21">
      <c r="A26" t="s">
        <v>183</v>
      </c>
      <c r="B26">
        <v>137.2321269</v>
      </c>
      <c r="C26">
        <v>100.88591820000001</v>
      </c>
      <c r="D26">
        <v>63.238861499999999</v>
      </c>
      <c r="E26">
        <v>126.8435865</v>
      </c>
      <c r="F26">
        <v>142.97483541</v>
      </c>
      <c r="G26">
        <v>130.36688175</v>
      </c>
      <c r="H26">
        <v>345.65573849999998</v>
      </c>
      <c r="I26">
        <v>36.024328140000001</v>
      </c>
      <c r="J26">
        <v>50.526443399999998</v>
      </c>
      <c r="K26">
        <v>96.740476529999995</v>
      </c>
      <c r="L26">
        <v>61.03679949</v>
      </c>
      <c r="M26">
        <v>115.31041884</v>
      </c>
      <c r="N26">
        <v>170.96781525</v>
      </c>
      <c r="O26">
        <v>54.292894109999999</v>
      </c>
      <c r="P26">
        <v>153.19339305</v>
      </c>
      <c r="Q26">
        <v>77.183396819999999</v>
      </c>
      <c r="R26">
        <v>34.021517969999998</v>
      </c>
      <c r="S26">
        <v>81.899764020000006</v>
      </c>
      <c r="T26">
        <v>217.33854504000001</v>
      </c>
      <c r="U26">
        <v>134.49126396</v>
      </c>
    </row>
    <row r="27" spans="1:21">
      <c r="A27" t="s">
        <v>227</v>
      </c>
      <c r="B27">
        <v>1578.4680000000001</v>
      </c>
      <c r="C27">
        <v>3077.616</v>
      </c>
      <c r="D27">
        <v>2149.5720000000001</v>
      </c>
      <c r="E27">
        <v>12508.763999999999</v>
      </c>
      <c r="F27">
        <v>18354.648000000001</v>
      </c>
      <c r="G27">
        <v>11223.78</v>
      </c>
      <c r="H27">
        <v>12881.567999999999</v>
      </c>
      <c r="I27">
        <v>5488.9440000000004</v>
      </c>
      <c r="J27">
        <v>11675.904</v>
      </c>
      <c r="K27">
        <v>20290.056</v>
      </c>
      <c r="L27">
        <v>19219.236000000001</v>
      </c>
      <c r="M27">
        <v>31950.096000000001</v>
      </c>
      <c r="N27">
        <v>32632.248</v>
      </c>
      <c r="O27">
        <v>19536.516</v>
      </c>
      <c r="P27">
        <v>24200.531999999999</v>
      </c>
      <c r="Q27">
        <v>33385.788</v>
      </c>
      <c r="R27">
        <v>19179.576000000001</v>
      </c>
      <c r="S27">
        <v>19250.964</v>
      </c>
      <c r="T27">
        <v>7257.78</v>
      </c>
      <c r="U27">
        <v>4307.076</v>
      </c>
    </row>
    <row r="28" spans="1:21" s="106" customFormat="1" ht="14.25" customHeight="1">
      <c r="A28" t="s">
        <v>184</v>
      </c>
      <c r="B28">
        <v>100.5260037</v>
      </c>
      <c r="C28">
        <v>40.012379099999997</v>
      </c>
      <c r="D28">
        <v>28.183585799999999</v>
      </c>
      <c r="E28">
        <v>59.759489700000003</v>
      </c>
      <c r="F28">
        <v>77.548586099999994</v>
      </c>
      <c r="G28">
        <v>51.819299909999998</v>
      </c>
      <c r="H28">
        <v>352.90062899999998</v>
      </c>
      <c r="I28">
        <v>16.020974280000001</v>
      </c>
      <c r="J28">
        <v>4.1822858099999998</v>
      </c>
      <c r="K28">
        <v>21.841436219999999</v>
      </c>
      <c r="L28">
        <v>13.423918499999999</v>
      </c>
      <c r="M28">
        <v>61.084292339999998</v>
      </c>
      <c r="N28">
        <v>211.2339192</v>
      </c>
      <c r="O28">
        <v>30.524894069999998</v>
      </c>
      <c r="P28">
        <v>102.96013619999999</v>
      </c>
      <c r="Q28">
        <v>46.376421000000001</v>
      </c>
      <c r="R28">
        <v>3.0416443800000001</v>
      </c>
      <c r="S28">
        <v>14.40441285</v>
      </c>
      <c r="T28">
        <v>215.47853069999999</v>
      </c>
      <c r="U28">
        <v>101.5113564</v>
      </c>
    </row>
    <row r="29" spans="1:21" s="102" customFormat="1">
      <c r="A29" t="s">
        <v>185</v>
      </c>
      <c r="B29">
        <v>282.98798099999999</v>
      </c>
      <c r="C29">
        <v>172.17397500000001</v>
      </c>
      <c r="D29">
        <v>88.196701200000007</v>
      </c>
      <c r="E29">
        <v>180.81985499999999</v>
      </c>
      <c r="F29">
        <v>244.77358799999999</v>
      </c>
      <c r="G29">
        <v>173.35782599999999</v>
      </c>
      <c r="H29">
        <v>649.32145200000002</v>
      </c>
      <c r="I29">
        <v>92.505165300000002</v>
      </c>
      <c r="J29">
        <v>71.572022399999994</v>
      </c>
      <c r="K29">
        <v>165.53489099999999</v>
      </c>
      <c r="L29">
        <v>127.239195</v>
      </c>
      <c r="M29">
        <v>186.31653270000001</v>
      </c>
      <c r="N29">
        <v>471.65654999999998</v>
      </c>
      <c r="O29">
        <v>136.2902019</v>
      </c>
      <c r="P29">
        <v>235.87606529999999</v>
      </c>
      <c r="Q29">
        <v>155.7789276</v>
      </c>
      <c r="R29">
        <v>57.520682700000002</v>
      </c>
      <c r="S29">
        <v>96.773374500000003</v>
      </c>
      <c r="T29">
        <v>384.71786400000002</v>
      </c>
      <c r="U29">
        <v>201.06628499999999</v>
      </c>
    </row>
    <row r="30" spans="1:21">
      <c r="A30" t="s">
        <v>186</v>
      </c>
      <c r="B30">
        <v>130.77329760000001</v>
      </c>
      <c r="C30">
        <v>99.452804099999994</v>
      </c>
      <c r="D30">
        <v>93.996460619999993</v>
      </c>
      <c r="E30">
        <v>119.00201130000001</v>
      </c>
      <c r="F30">
        <v>146.6220285</v>
      </c>
      <c r="G30">
        <v>135.72068429999999</v>
      </c>
      <c r="H30">
        <v>347.1642066</v>
      </c>
      <c r="I30">
        <v>84.080984700000002</v>
      </c>
      <c r="J30">
        <v>55.5281643</v>
      </c>
      <c r="K30">
        <v>94.300176899999997</v>
      </c>
      <c r="L30">
        <v>71.879784000000001</v>
      </c>
      <c r="M30">
        <v>120.0988086</v>
      </c>
      <c r="N30">
        <v>176.4102579</v>
      </c>
      <c r="O30">
        <v>90.606918719999996</v>
      </c>
      <c r="P30">
        <v>130.28766089999999</v>
      </c>
      <c r="Q30">
        <v>105.55370189999999</v>
      </c>
      <c r="R30">
        <v>44.672429100000002</v>
      </c>
      <c r="S30">
        <v>90.821003399999995</v>
      </c>
      <c r="T30">
        <v>168.29542530000001</v>
      </c>
      <c r="U30">
        <v>161.78662439999999</v>
      </c>
    </row>
    <row r="31" spans="1:21">
      <c r="A31" t="s">
        <v>187</v>
      </c>
      <c r="B31">
        <v>67.739478300000002</v>
      </c>
      <c r="C31">
        <v>77.152580999999998</v>
      </c>
      <c r="D31">
        <v>28.251404399999998</v>
      </c>
      <c r="E31">
        <v>43.801495500000001</v>
      </c>
      <c r="F31">
        <v>53.028592799999998</v>
      </c>
      <c r="G31">
        <v>31.388510400000001</v>
      </c>
      <c r="H31">
        <v>142.95248699999999</v>
      </c>
      <c r="I31">
        <v>35.111592899999998</v>
      </c>
      <c r="J31">
        <v>25.203731699999999</v>
      </c>
      <c r="K31">
        <v>38.255837700000001</v>
      </c>
      <c r="L31">
        <v>23.825745000000001</v>
      </c>
      <c r="M31">
        <v>40.985635500000001</v>
      </c>
      <c r="N31">
        <v>104.47237199999999</v>
      </c>
      <c r="O31">
        <v>38.754760500000003</v>
      </c>
      <c r="P31">
        <v>65.786024999999995</v>
      </c>
      <c r="Q31">
        <v>41.8303935</v>
      </c>
      <c r="R31">
        <v>20.620622099999999</v>
      </c>
      <c r="S31">
        <v>25.342343400000001</v>
      </c>
      <c r="T31">
        <v>92.770887299999998</v>
      </c>
      <c r="U31">
        <v>60.637562099999997</v>
      </c>
    </row>
    <row r="32" spans="1:21">
      <c r="A32" t="s">
        <v>172</v>
      </c>
      <c r="B32">
        <v>781.68075299999998</v>
      </c>
      <c r="C32">
        <v>658.60189200000002</v>
      </c>
      <c r="D32">
        <v>138.88892340000001</v>
      </c>
      <c r="E32">
        <v>260.07977010000002</v>
      </c>
      <c r="F32">
        <v>533.92294830000003</v>
      </c>
      <c r="G32">
        <v>275.91640469999999</v>
      </c>
      <c r="H32">
        <v>1200.377322</v>
      </c>
      <c r="I32">
        <v>189.48358200000001</v>
      </c>
      <c r="J32">
        <v>164.62469400000001</v>
      </c>
      <c r="K32">
        <v>206.31925200000001</v>
      </c>
      <c r="L32">
        <v>236.07971939999999</v>
      </c>
      <c r="M32">
        <v>367.02692610000003</v>
      </c>
      <c r="N32">
        <v>921.41681400000004</v>
      </c>
      <c r="O32">
        <v>283.12480799999997</v>
      </c>
      <c r="P32">
        <v>554.66493000000003</v>
      </c>
      <c r="Q32">
        <v>315.11853000000002</v>
      </c>
      <c r="R32">
        <v>102.61806869999999</v>
      </c>
      <c r="S32">
        <v>172.2112554</v>
      </c>
      <c r="T32">
        <v>913.23495600000001</v>
      </c>
      <c r="U32">
        <v>522.45109500000001</v>
      </c>
    </row>
    <row r="33" spans="1:23">
      <c r="A33" t="s">
        <v>115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3">
      <c r="A34" t="s">
        <v>188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3" ht="17.149999999999999" customHeight="1">
      <c r="A35" t="s">
        <v>189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3" s="106" customFormat="1" ht="14.25" customHeight="1">
      <c r="A36" t="s">
        <v>190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3">
      <c r="A37" t="s">
        <v>135</v>
      </c>
      <c r="B37">
        <v>181.6471626</v>
      </c>
      <c r="C37">
        <v>174.49844759999999</v>
      </c>
      <c r="D37">
        <v>242.76461069999999</v>
      </c>
      <c r="E37">
        <v>221.55265800000001</v>
      </c>
      <c r="F37">
        <v>155.671449</v>
      </c>
      <c r="G37">
        <v>216.7248462</v>
      </c>
      <c r="H37">
        <v>319.24317000000002</v>
      </c>
      <c r="I37">
        <v>272.70196170000003</v>
      </c>
      <c r="J37">
        <v>273.27405720000002</v>
      </c>
      <c r="K37">
        <v>239.03419109999999</v>
      </c>
      <c r="L37">
        <v>239.55651330000001</v>
      </c>
      <c r="M37">
        <v>283.79188920000001</v>
      </c>
      <c r="N37">
        <v>262.50557400000002</v>
      </c>
      <c r="O37">
        <v>280.09200779999998</v>
      </c>
      <c r="P37">
        <v>245.195967</v>
      </c>
      <c r="Q37">
        <v>264.19707299999999</v>
      </c>
      <c r="R37">
        <v>265.9516314</v>
      </c>
      <c r="S37">
        <v>266.59987410000002</v>
      </c>
      <c r="T37">
        <v>222.70319459999999</v>
      </c>
      <c r="U37">
        <v>259.03135800000001</v>
      </c>
    </row>
    <row r="38" spans="1:23">
      <c r="A38" t="s">
        <v>118</v>
      </c>
      <c r="B38">
        <v>5.3774597399999999</v>
      </c>
      <c r="C38">
        <v>6.9615197999999996</v>
      </c>
      <c r="D38">
        <v>2.2494358800000001</v>
      </c>
      <c r="E38">
        <v>4.0761556499999996</v>
      </c>
      <c r="F38">
        <v>2.8306730099999999</v>
      </c>
      <c r="G38">
        <v>2.4674667299999999</v>
      </c>
      <c r="H38">
        <v>21.8332266</v>
      </c>
      <c r="I38">
        <v>4.6493814599999999</v>
      </c>
      <c r="J38">
        <v>1.7730994499999999</v>
      </c>
      <c r="K38">
        <v>3.43709424</v>
      </c>
      <c r="L38">
        <v>3.1144799700000001</v>
      </c>
      <c r="M38">
        <v>3.8872550700000001</v>
      </c>
      <c r="N38">
        <v>17.1620718</v>
      </c>
      <c r="O38">
        <v>5.0111004899999996</v>
      </c>
      <c r="P38">
        <v>9.9657648000000005</v>
      </c>
      <c r="Q38">
        <v>5.6803828200000002</v>
      </c>
      <c r="R38">
        <v>1.5262357799999999</v>
      </c>
      <c r="S38">
        <v>1.7826376799999999</v>
      </c>
      <c r="T38">
        <v>12.2606907</v>
      </c>
      <c r="U38">
        <v>6.5075516100000002</v>
      </c>
    </row>
    <row r="39" spans="1:23">
      <c r="A39" t="s">
        <v>191</v>
      </c>
      <c r="B39">
        <v>125.32976429999999</v>
      </c>
      <c r="C39">
        <v>104.9712948</v>
      </c>
      <c r="D39">
        <v>57.884761500000003</v>
      </c>
      <c r="E39">
        <v>94.501451399999993</v>
      </c>
      <c r="F39">
        <v>132.95499419999999</v>
      </c>
      <c r="G39">
        <v>83.120617800000005</v>
      </c>
      <c r="H39">
        <v>182.89248660000001</v>
      </c>
      <c r="I39">
        <v>71.854401600000003</v>
      </c>
      <c r="J39">
        <v>64.711239000000006</v>
      </c>
      <c r="K39">
        <v>122.6638191</v>
      </c>
      <c r="L39">
        <v>104.5959129</v>
      </c>
      <c r="M39">
        <v>100.0488939</v>
      </c>
      <c r="N39">
        <v>194.44703100000001</v>
      </c>
      <c r="O39">
        <v>99.3679317</v>
      </c>
      <c r="P39">
        <v>104.1576699</v>
      </c>
      <c r="Q39">
        <v>91.3332123</v>
      </c>
      <c r="R39">
        <v>53.841622800000003</v>
      </c>
      <c r="S39">
        <v>74.587372200000004</v>
      </c>
      <c r="T39">
        <v>123.6701916</v>
      </c>
      <c r="U39">
        <v>94.2047946</v>
      </c>
    </row>
    <row r="40" spans="1:23">
      <c r="A40" t="s">
        <v>192</v>
      </c>
      <c r="B40">
        <v>148.0747743</v>
      </c>
      <c r="C40">
        <v>121.5089199</v>
      </c>
      <c r="D40">
        <v>82.054755299999997</v>
      </c>
      <c r="E40">
        <v>123.4790304</v>
      </c>
      <c r="F40">
        <v>137.43201329999999</v>
      </c>
      <c r="G40">
        <v>113.34808169999999</v>
      </c>
      <c r="H40">
        <v>245.30602350000001</v>
      </c>
      <c r="I40">
        <v>67.835058900000007</v>
      </c>
      <c r="J40">
        <v>87.145116299999998</v>
      </c>
      <c r="K40">
        <v>115.50717210000001</v>
      </c>
      <c r="L40">
        <v>85.127017199999997</v>
      </c>
      <c r="M40">
        <v>123.0132237</v>
      </c>
      <c r="N40">
        <v>174.67176180000001</v>
      </c>
      <c r="O40">
        <v>90.475961400000003</v>
      </c>
      <c r="P40">
        <v>161.73526469999999</v>
      </c>
      <c r="Q40">
        <v>104.3022306</v>
      </c>
      <c r="R40">
        <v>65.556790199999995</v>
      </c>
      <c r="S40">
        <v>100.7635671</v>
      </c>
      <c r="T40">
        <v>178.7866851</v>
      </c>
      <c r="U40">
        <v>130.87244759999999</v>
      </c>
    </row>
    <row r="41" spans="1:23">
      <c r="A41" t="s">
        <v>193</v>
      </c>
      <c r="B41">
        <v>245.84837400000001</v>
      </c>
      <c r="C41">
        <v>160.3832553</v>
      </c>
      <c r="D41">
        <v>76.536462900000004</v>
      </c>
      <c r="E41">
        <v>169.82808600000001</v>
      </c>
      <c r="F41">
        <v>239.25886499999999</v>
      </c>
      <c r="G41">
        <v>158.32906560000001</v>
      </c>
      <c r="H41">
        <v>667.53728999999998</v>
      </c>
      <c r="I41">
        <v>78.958499099999997</v>
      </c>
      <c r="J41">
        <v>57.428473199999999</v>
      </c>
      <c r="K41">
        <v>148.76862600000001</v>
      </c>
      <c r="L41">
        <v>114.1985904</v>
      </c>
      <c r="M41">
        <v>181.4409306</v>
      </c>
      <c r="N41">
        <v>451.97527500000001</v>
      </c>
      <c r="O41">
        <v>127.49242409999999</v>
      </c>
      <c r="P41">
        <v>220.81874970000001</v>
      </c>
      <c r="Q41">
        <v>143.08772759999999</v>
      </c>
      <c r="R41">
        <v>47.022482400000001</v>
      </c>
      <c r="S41">
        <v>81.047986199999997</v>
      </c>
      <c r="T41">
        <v>361.53262799999999</v>
      </c>
      <c r="U41">
        <v>183.59962440000001</v>
      </c>
    </row>
    <row r="42" spans="1:23" ht="16.5" thickBot="1">
      <c r="A42" s="102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M42" s="103"/>
      <c r="N42" s="103"/>
      <c r="O42" s="103"/>
      <c r="P42" s="103"/>
      <c r="Q42" s="103"/>
      <c r="R42" s="103"/>
      <c r="S42" s="103"/>
      <c r="T42" s="103"/>
      <c r="U42" s="103"/>
      <c r="W42" s="107"/>
    </row>
    <row r="43" spans="1:23">
      <c r="A43" s="105" t="s">
        <v>180</v>
      </c>
      <c r="B43" s="114">
        <v>2005</v>
      </c>
      <c r="C43" s="114">
        <f>B43+1</f>
        <v>2006</v>
      </c>
      <c r="D43" s="114">
        <f t="shared" ref="D43:U43" si="1">C43+1</f>
        <v>2007</v>
      </c>
      <c r="E43" s="114">
        <f t="shared" si="1"/>
        <v>2008</v>
      </c>
      <c r="F43" s="114">
        <f t="shared" si="1"/>
        <v>2009</v>
      </c>
      <c r="G43" s="114">
        <f t="shared" si="1"/>
        <v>2010</v>
      </c>
      <c r="H43" s="114">
        <f t="shared" si="1"/>
        <v>2011</v>
      </c>
      <c r="I43" s="114">
        <f t="shared" si="1"/>
        <v>2012</v>
      </c>
      <c r="J43" s="114">
        <f t="shared" si="1"/>
        <v>2013</v>
      </c>
      <c r="K43" s="114">
        <f t="shared" si="1"/>
        <v>2014</v>
      </c>
      <c r="L43" s="114">
        <f t="shared" si="1"/>
        <v>2015</v>
      </c>
      <c r="M43" s="114">
        <f t="shared" si="1"/>
        <v>2016</v>
      </c>
      <c r="N43" s="114">
        <f t="shared" si="1"/>
        <v>2017</v>
      </c>
      <c r="O43" s="114">
        <f t="shared" si="1"/>
        <v>2018</v>
      </c>
      <c r="P43" s="114">
        <f t="shared" si="1"/>
        <v>2019</v>
      </c>
      <c r="Q43" s="114">
        <f t="shared" si="1"/>
        <v>2020</v>
      </c>
      <c r="R43" s="114">
        <f t="shared" si="1"/>
        <v>2021</v>
      </c>
      <c r="S43" s="114">
        <f t="shared" si="1"/>
        <v>2022</v>
      </c>
      <c r="T43" s="114">
        <f t="shared" si="1"/>
        <v>2023</v>
      </c>
      <c r="U43" s="114">
        <f t="shared" si="1"/>
        <v>2024</v>
      </c>
      <c r="V43" s="107"/>
      <c r="W43" s="107"/>
    </row>
    <row r="44" spans="1:23">
      <c r="A44" t="s">
        <v>183</v>
      </c>
      <c r="B44">
        <v>4.9377179886000002</v>
      </c>
      <c r="C44">
        <v>5.8699147871999999</v>
      </c>
      <c r="D44">
        <v>6.8021115857999996</v>
      </c>
      <c r="E44">
        <v>7.7343083844000002</v>
      </c>
      <c r="F44">
        <v>8.6665051829999999</v>
      </c>
      <c r="G44">
        <v>9.1137387083999997</v>
      </c>
      <c r="H44">
        <v>9.3877710648000008</v>
      </c>
      <c r="I44">
        <v>9.6618034212000001</v>
      </c>
      <c r="J44">
        <v>9.9358357775999995</v>
      </c>
      <c r="K44">
        <v>10.209868134000001</v>
      </c>
      <c r="L44">
        <v>10.4604763029</v>
      </c>
      <c r="M44">
        <v>10.6850575968</v>
      </c>
      <c r="N44">
        <v>10.9096388907</v>
      </c>
      <c r="O44">
        <v>11.1342201846</v>
      </c>
      <c r="P44">
        <v>11.3588014785</v>
      </c>
      <c r="Q44">
        <v>11.571856783199999</v>
      </c>
      <c r="R44">
        <v>11.7416896284</v>
      </c>
      <c r="S44">
        <v>11.9115224736</v>
      </c>
      <c r="T44">
        <v>12.0813553188</v>
      </c>
      <c r="U44">
        <v>12.251188164</v>
      </c>
      <c r="V44" s="107"/>
      <c r="W44" s="107"/>
    </row>
    <row r="45" spans="1:23">
      <c r="A45" t="s">
        <v>227</v>
      </c>
      <c r="B45" s="111">
        <v>2.3010930299999999E-2</v>
      </c>
      <c r="C45" s="111">
        <v>4.5010530600000001E-2</v>
      </c>
      <c r="D45" s="111">
        <v>6.7010130900000006E-2</v>
      </c>
      <c r="E45" s="111">
        <v>8.9009731199999997E-2</v>
      </c>
      <c r="F45" s="111">
        <v>0.1110093315</v>
      </c>
      <c r="G45" s="111">
        <v>0.16410514800000001</v>
      </c>
      <c r="H45" s="111">
        <v>0.228306756</v>
      </c>
      <c r="I45" s="111">
        <v>0.29250836400000002</v>
      </c>
      <c r="J45" s="111">
        <v>0.35670997199999999</v>
      </c>
      <c r="K45" s="111">
        <v>0.42091158000000001</v>
      </c>
      <c r="L45" s="111">
        <v>0.46919544870000002</v>
      </c>
      <c r="M45" s="111">
        <v>0.4997929404</v>
      </c>
      <c r="N45" s="111">
        <v>0.53039043210000003</v>
      </c>
      <c r="O45" s="111">
        <v>0.56098792379999995</v>
      </c>
      <c r="P45" s="111">
        <v>0.59158541549999999</v>
      </c>
      <c r="Q45" s="111">
        <v>0.61797736079999999</v>
      </c>
      <c r="R45" s="111">
        <v>0.62859850709999998</v>
      </c>
      <c r="S45" s="111">
        <v>0.63921965339999998</v>
      </c>
      <c r="T45" s="111">
        <v>0.64984079969999997</v>
      </c>
      <c r="U45" s="111">
        <v>0.66046194599999997</v>
      </c>
      <c r="V45" s="107"/>
      <c r="W45" s="107"/>
    </row>
    <row r="46" spans="1:23">
      <c r="A46" t="s">
        <v>184</v>
      </c>
      <c r="B46" s="111">
        <v>27.248208666</v>
      </c>
      <c r="C46" s="111">
        <v>29.850701831999999</v>
      </c>
      <c r="D46" s="111">
        <v>32.453194998000001</v>
      </c>
      <c r="E46" s="111">
        <v>34.718086380000003</v>
      </c>
      <c r="F46" s="111">
        <v>35.126167950000003</v>
      </c>
      <c r="G46" s="111">
        <v>35.534249520000003</v>
      </c>
      <c r="H46" s="111">
        <v>35.942331090000003</v>
      </c>
      <c r="I46" s="111">
        <v>36.227942579999997</v>
      </c>
      <c r="J46" s="111">
        <v>36.237996389999999</v>
      </c>
      <c r="K46" s="111">
        <v>36.248050200000002</v>
      </c>
      <c r="L46" s="111">
        <v>36.258104009999997</v>
      </c>
      <c r="M46" s="111">
        <v>36.336261972000003</v>
      </c>
      <c r="N46" s="111">
        <v>36.493874777999999</v>
      </c>
      <c r="O46" s="111">
        <v>36.651487584000002</v>
      </c>
      <c r="P46" s="111">
        <v>36.809100389999998</v>
      </c>
      <c r="Q46" s="111">
        <v>37.658986427999999</v>
      </c>
      <c r="R46" s="111">
        <v>38.941543236000001</v>
      </c>
      <c r="S46" s="111">
        <v>40.224100043999997</v>
      </c>
      <c r="T46" s="111">
        <v>41.506656851999999</v>
      </c>
      <c r="U46" s="111">
        <v>41.993634059999998</v>
      </c>
      <c r="W46" s="108"/>
    </row>
    <row r="47" spans="1:23">
      <c r="A47" t="s">
        <v>185</v>
      </c>
      <c r="B47" s="111">
        <v>3.0843669251999999</v>
      </c>
      <c r="C47" s="111">
        <v>3.2658201504000002</v>
      </c>
      <c r="D47" s="111">
        <v>3.4472733756</v>
      </c>
      <c r="E47" s="111">
        <v>3.6209151672000002</v>
      </c>
      <c r="F47" s="111">
        <v>3.7515940739999998</v>
      </c>
      <c r="G47" s="111">
        <v>3.8822729807999998</v>
      </c>
      <c r="H47" s="111">
        <v>4.0129518875999999</v>
      </c>
      <c r="I47" s="111">
        <v>4.1394871175999999</v>
      </c>
      <c r="J47" s="111">
        <v>4.2566990748000002</v>
      </c>
      <c r="K47" s="111">
        <v>4.3739110319999996</v>
      </c>
      <c r="L47" s="111">
        <v>4.4911229892</v>
      </c>
      <c r="M47" s="111">
        <v>4.5834252936000004</v>
      </c>
      <c r="N47" s="111">
        <v>4.6466663364</v>
      </c>
      <c r="O47" s="111">
        <v>4.7099073791999997</v>
      </c>
      <c r="P47" s="111">
        <v>4.7731484220000002</v>
      </c>
      <c r="Q47" s="111">
        <v>4.8088432151999996</v>
      </c>
      <c r="R47" s="111">
        <v>4.8273216023999996</v>
      </c>
      <c r="S47" s="111">
        <v>4.8457999895999997</v>
      </c>
      <c r="T47" s="111">
        <v>4.8642783767999997</v>
      </c>
      <c r="U47" s="111">
        <v>4.8790207920000004</v>
      </c>
      <c r="W47" s="107"/>
    </row>
    <row r="48" spans="1:23">
      <c r="A48" t="s">
        <v>186</v>
      </c>
      <c r="B48" s="111">
        <v>4.0949445750000004</v>
      </c>
      <c r="C48" s="111">
        <v>7.9777081499999998</v>
      </c>
      <c r="D48" s="111">
        <v>11.860471725</v>
      </c>
      <c r="E48" s="111">
        <v>15.7432353</v>
      </c>
      <c r="F48" s="111">
        <v>16.2921297</v>
      </c>
      <c r="G48" s="111">
        <v>16.841024099999998</v>
      </c>
      <c r="H48" s="111">
        <v>17.3899185</v>
      </c>
      <c r="I48" s="111">
        <v>17.938812899999999</v>
      </c>
      <c r="J48" s="111">
        <v>18.151539225</v>
      </c>
      <c r="K48" s="111">
        <v>18.364265549999999</v>
      </c>
      <c r="L48" s="111">
        <v>18.576991875000001</v>
      </c>
      <c r="M48" s="111">
        <v>18.789718199999999</v>
      </c>
      <c r="N48" s="111">
        <v>18.891049500000001</v>
      </c>
      <c r="O48" s="111">
        <v>18.992380799999999</v>
      </c>
      <c r="P48" s="111">
        <v>19.093712100000001</v>
      </c>
      <c r="Q48" s="111">
        <v>19.195043399999999</v>
      </c>
      <c r="R48" s="111">
        <v>19.396070025</v>
      </c>
      <c r="S48" s="111">
        <v>19.597096650000001</v>
      </c>
      <c r="T48" s="111">
        <v>19.798123274999998</v>
      </c>
      <c r="U48" s="111">
        <v>19.999149899999999</v>
      </c>
      <c r="W48" s="107"/>
    </row>
    <row r="49" spans="1:23">
      <c r="A49" t="s">
        <v>187</v>
      </c>
      <c r="B49" s="111">
        <v>192.77401355999999</v>
      </c>
      <c r="C49" s="111">
        <v>222.41058312000001</v>
      </c>
      <c r="D49" s="111">
        <v>252.04715268000001</v>
      </c>
      <c r="E49" s="111">
        <v>277.73017548000001</v>
      </c>
      <c r="F49" s="111">
        <v>281.66869109999999</v>
      </c>
      <c r="G49" s="111">
        <v>285.60720672000002</v>
      </c>
      <c r="H49" s="111">
        <v>289.54572234</v>
      </c>
      <c r="I49" s="111">
        <v>292.98150779999997</v>
      </c>
      <c r="J49" s="111">
        <v>295.2861504</v>
      </c>
      <c r="K49" s="111">
        <v>297.59079300000002</v>
      </c>
      <c r="L49" s="111">
        <v>299.89543559999998</v>
      </c>
      <c r="M49" s="111">
        <v>302.19341531999999</v>
      </c>
      <c r="N49" s="111">
        <v>304.48362168</v>
      </c>
      <c r="O49" s="111">
        <v>306.77382804000001</v>
      </c>
      <c r="P49" s="111">
        <v>309.06403440000003</v>
      </c>
      <c r="Q49" s="111">
        <v>310.39827611999999</v>
      </c>
      <c r="R49" s="111">
        <v>311.13503994000001</v>
      </c>
      <c r="S49" s="111">
        <v>311.87180375999998</v>
      </c>
      <c r="T49" s="111">
        <v>312.60856758</v>
      </c>
      <c r="U49" s="111">
        <v>312.91105440000001</v>
      </c>
      <c r="W49" s="107"/>
    </row>
    <row r="50" spans="1:23">
      <c r="A50" t="s">
        <v>172</v>
      </c>
      <c r="B50" s="111">
        <v>6.927176223</v>
      </c>
      <c r="C50" s="111">
        <v>7.5952112459999999</v>
      </c>
      <c r="D50" s="111">
        <v>8.2632462689999997</v>
      </c>
      <c r="E50" s="111">
        <v>8.9312812919999995</v>
      </c>
      <c r="F50" s="111">
        <v>9.1885973550000006</v>
      </c>
      <c r="G50" s="111">
        <v>9.2268633060000003</v>
      </c>
      <c r="H50" s="111">
        <v>9.2651292569999999</v>
      </c>
      <c r="I50" s="111">
        <v>9.3033952079999995</v>
      </c>
      <c r="J50" s="111">
        <v>9.3618024900000005</v>
      </c>
      <c r="K50" s="111">
        <v>9.4662471000000004</v>
      </c>
      <c r="L50" s="111">
        <v>9.5706917100000002</v>
      </c>
      <c r="M50" s="111">
        <v>9.67513632</v>
      </c>
      <c r="N50" s="111">
        <v>9.7795809299999998</v>
      </c>
      <c r="O50" s="111">
        <v>9.8891734079999996</v>
      </c>
      <c r="P50" s="111">
        <v>9.9989998799999995</v>
      </c>
      <c r="Q50" s="111">
        <v>10.108826351999999</v>
      </c>
      <c r="R50" s="111">
        <v>10.218652823999999</v>
      </c>
      <c r="S50" s="111">
        <v>10.658569476</v>
      </c>
      <c r="T50" s="111">
        <v>11.310686958</v>
      </c>
      <c r="U50" s="111">
        <v>11.962804439999999</v>
      </c>
      <c r="W50" s="107"/>
    </row>
    <row r="51" spans="1:23">
      <c r="A51" t="s">
        <v>115</v>
      </c>
      <c r="B51" s="111">
        <v>101.94749742</v>
      </c>
      <c r="C51" s="111">
        <v>106.97388684000001</v>
      </c>
      <c r="D51" s="111">
        <v>112.00027626000001</v>
      </c>
      <c r="E51" s="111">
        <v>116.59635468</v>
      </c>
      <c r="F51" s="111">
        <v>118.82572260000001</v>
      </c>
      <c r="G51" s="111">
        <v>121.05509051999999</v>
      </c>
      <c r="H51" s="111">
        <v>123.28445843999999</v>
      </c>
      <c r="I51" s="111">
        <v>124.87799724</v>
      </c>
      <c r="J51" s="111">
        <v>125.04092052</v>
      </c>
      <c r="K51" s="111">
        <v>125.2038438</v>
      </c>
      <c r="L51" s="111">
        <v>125.36676708</v>
      </c>
      <c r="M51" s="111">
        <v>126.44940576</v>
      </c>
      <c r="N51" s="111">
        <v>128.60504574000001</v>
      </c>
      <c r="O51" s="111">
        <v>130.76068572</v>
      </c>
      <c r="P51" s="111">
        <v>132.91632569999999</v>
      </c>
      <c r="Q51" s="111">
        <v>135.27883224000001</v>
      </c>
      <c r="R51" s="111">
        <v>137.77063038</v>
      </c>
      <c r="S51" s="111">
        <v>140.26242851999999</v>
      </c>
      <c r="T51" s="111">
        <v>142.75422666</v>
      </c>
      <c r="U51" s="111">
        <v>143.7790014</v>
      </c>
      <c r="W51" s="107"/>
    </row>
    <row r="52" spans="1:23">
      <c r="A52" t="s">
        <v>188</v>
      </c>
      <c r="B52" s="111">
        <v>8.940656916</v>
      </c>
      <c r="C52" s="111">
        <v>9.7399090319999999</v>
      </c>
      <c r="D52" s="111">
        <v>10.539161148</v>
      </c>
      <c r="E52" s="111">
        <v>11.242007736</v>
      </c>
      <c r="F52" s="111">
        <v>11.41462392</v>
      </c>
      <c r="G52" s="111">
        <v>11.587240103999999</v>
      </c>
      <c r="H52" s="111">
        <v>11.759856288</v>
      </c>
      <c r="I52" s="111">
        <v>11.940372743999999</v>
      </c>
      <c r="J52" s="111">
        <v>12.138664812</v>
      </c>
      <c r="K52" s="111">
        <v>12.336956880000001</v>
      </c>
      <c r="L52" s="111">
        <v>12.535248948</v>
      </c>
      <c r="M52" s="111">
        <v>12.723451512</v>
      </c>
      <c r="N52" s="111">
        <v>12.899882988</v>
      </c>
      <c r="O52" s="111">
        <v>13.076314463999999</v>
      </c>
      <c r="P52" s="111">
        <v>13.252745940000001</v>
      </c>
      <c r="Q52" s="111">
        <v>13.331010984000001</v>
      </c>
      <c r="R52" s="111">
        <v>13.347922007999999</v>
      </c>
      <c r="S52" s="111">
        <v>13.364833032</v>
      </c>
      <c r="T52" s="111">
        <v>13.381744056</v>
      </c>
      <c r="U52" s="111">
        <v>13.395839219999999</v>
      </c>
      <c r="W52" s="107"/>
    </row>
    <row r="53" spans="1:23">
      <c r="A53" t="s">
        <v>189</v>
      </c>
      <c r="B53" s="111">
        <v>24.7407012</v>
      </c>
      <c r="C53" s="111">
        <v>24.812882399999999</v>
      </c>
      <c r="D53" s="111">
        <v>24.885063599999999</v>
      </c>
      <c r="E53" s="111">
        <v>25.041490572000001</v>
      </c>
      <c r="F53" s="111">
        <v>25.66126929</v>
      </c>
      <c r="G53" s="111">
        <v>26.281048007999999</v>
      </c>
      <c r="H53" s="111">
        <v>26.900826725999998</v>
      </c>
      <c r="I53" s="111">
        <v>27.347243652</v>
      </c>
      <c r="J53" s="111">
        <v>27.403596545999999</v>
      </c>
      <c r="K53" s="111">
        <v>27.459949439999999</v>
      </c>
      <c r="L53" s="111">
        <v>27.516302333999999</v>
      </c>
      <c r="M53" s="111">
        <v>27.769543332000001</v>
      </c>
      <c r="N53" s="111">
        <v>28.252487118000001</v>
      </c>
      <c r="O53" s="111">
        <v>28.735430904000001</v>
      </c>
      <c r="P53" s="111">
        <v>29.218374690000001</v>
      </c>
      <c r="Q53" s="111">
        <v>29.516090412</v>
      </c>
      <c r="R53" s="111">
        <v>29.698038594</v>
      </c>
      <c r="S53" s="111">
        <v>29.879986775999999</v>
      </c>
      <c r="T53" s="111">
        <v>30.061934957999998</v>
      </c>
      <c r="U53" s="111">
        <v>30.130653840000001</v>
      </c>
    </row>
    <row r="54" spans="1:23">
      <c r="A54" t="s">
        <v>190</v>
      </c>
      <c r="B54" s="111">
        <v>16.810358988000001</v>
      </c>
      <c r="C54" s="111">
        <v>16.974622776</v>
      </c>
      <c r="D54" s="111">
        <v>17.138886564</v>
      </c>
      <c r="E54" s="111">
        <v>17.300691432000001</v>
      </c>
      <c r="F54" s="111">
        <v>17.44897224</v>
      </c>
      <c r="G54" s="111">
        <v>17.597253047999999</v>
      </c>
      <c r="H54" s="111">
        <v>17.745533856000002</v>
      </c>
      <c r="I54" s="111">
        <v>17.934632736000001</v>
      </c>
      <c r="J54" s="111">
        <v>18.215572278</v>
      </c>
      <c r="K54" s="111">
        <v>18.496511819999998</v>
      </c>
      <c r="L54" s="111">
        <v>18.777451362000001</v>
      </c>
      <c r="M54" s="111">
        <v>18.975866375999999</v>
      </c>
      <c r="N54" s="111">
        <v>19.078002774000002</v>
      </c>
      <c r="O54" s="111">
        <v>19.180139172000001</v>
      </c>
      <c r="P54" s="111">
        <v>19.282275569999999</v>
      </c>
      <c r="Q54" s="111">
        <v>19.550032128000002</v>
      </c>
      <c r="R54" s="111">
        <v>19.921301285999998</v>
      </c>
      <c r="S54" s="111">
        <v>20.292570443999999</v>
      </c>
      <c r="T54" s="111">
        <v>20.663839601999999</v>
      </c>
      <c r="U54" s="111">
        <v>21.296388839999999</v>
      </c>
    </row>
    <row r="55" spans="1:23">
      <c r="A55" t="s">
        <v>135</v>
      </c>
      <c r="B55" s="112">
        <v>0.78917014740000002</v>
      </c>
      <c r="C55" s="112">
        <v>0.80181732480000001</v>
      </c>
      <c r="D55" s="112">
        <v>0.8144645022</v>
      </c>
      <c r="E55" s="112">
        <v>0.84235936320000004</v>
      </c>
      <c r="F55" s="112">
        <v>0.95411648400000004</v>
      </c>
      <c r="G55" s="112">
        <v>1.0658736047999999</v>
      </c>
      <c r="H55" s="112">
        <v>1.1776307256</v>
      </c>
      <c r="I55" s="112">
        <v>1.2556784327999999</v>
      </c>
      <c r="J55" s="112">
        <v>1.2578799594000001</v>
      </c>
      <c r="K55" s="112">
        <v>1.260081486</v>
      </c>
      <c r="L55" s="112">
        <v>1.2622830126</v>
      </c>
      <c r="M55" s="112">
        <v>1.2813392459999999</v>
      </c>
      <c r="N55" s="112">
        <v>1.3200593039999999</v>
      </c>
      <c r="O55" s="112">
        <v>1.3587793619999999</v>
      </c>
      <c r="P55" s="112">
        <v>1.3974994199999999</v>
      </c>
      <c r="Q55" s="112">
        <v>1.4231411964</v>
      </c>
      <c r="R55" s="112">
        <v>1.4406090467999999</v>
      </c>
      <c r="S55" s="112">
        <v>1.4580768972</v>
      </c>
      <c r="T55" s="112">
        <v>1.4755447476000001</v>
      </c>
      <c r="U55" s="112">
        <v>1.5093366539999999</v>
      </c>
    </row>
    <row r="56" spans="1:23">
      <c r="A56" t="s">
        <v>118</v>
      </c>
      <c r="B56" s="111">
        <v>11.363525976</v>
      </c>
      <c r="C56" s="111">
        <v>11.552846951999999</v>
      </c>
      <c r="D56" s="111">
        <v>11.742167928000001</v>
      </c>
      <c r="E56" s="111">
        <v>12.109490916</v>
      </c>
      <c r="F56" s="111">
        <v>13.45582497</v>
      </c>
      <c r="G56" s="111">
        <v>14.802159024</v>
      </c>
      <c r="H56" s="111">
        <v>16.148493078000001</v>
      </c>
      <c r="I56" s="111">
        <v>17.143360212000001</v>
      </c>
      <c r="J56" s="111">
        <v>17.347426775999999</v>
      </c>
      <c r="K56" s="111">
        <v>17.55149334</v>
      </c>
      <c r="L56" s="111">
        <v>17.755559903999998</v>
      </c>
      <c r="M56" s="111">
        <v>17.875721771999999</v>
      </c>
      <c r="N56" s="111">
        <v>17.897994828000002</v>
      </c>
      <c r="O56" s="111">
        <v>17.920267884000001</v>
      </c>
      <c r="P56" s="111">
        <v>17.942540940000001</v>
      </c>
      <c r="Q56" s="111">
        <v>18.182499803999999</v>
      </c>
      <c r="R56" s="111">
        <v>18.558512298</v>
      </c>
      <c r="S56" s="111">
        <v>18.934524792000001</v>
      </c>
      <c r="T56" s="111">
        <v>19.310537285999999</v>
      </c>
      <c r="U56" s="111">
        <v>19.57066326</v>
      </c>
    </row>
    <row r="57" spans="1:23">
      <c r="A57" t="s">
        <v>191</v>
      </c>
      <c r="B57" s="111">
        <v>8.6902714379999999</v>
      </c>
      <c r="C57" s="111">
        <v>8.8816031760000005</v>
      </c>
      <c r="D57" s="111">
        <v>9.0729349139999993</v>
      </c>
      <c r="E57" s="111">
        <v>9.3353453040000005</v>
      </c>
      <c r="F57" s="111">
        <v>9.9886882799999999</v>
      </c>
      <c r="G57" s="111">
        <v>10.642031255999999</v>
      </c>
      <c r="H57" s="111">
        <v>11.295374232</v>
      </c>
      <c r="I57" s="111">
        <v>11.83406808</v>
      </c>
      <c r="J57" s="111">
        <v>12.11480139</v>
      </c>
      <c r="K57" s="111">
        <v>12.395534700000001</v>
      </c>
      <c r="L57" s="111">
        <v>12.676268009999999</v>
      </c>
      <c r="M57" s="111">
        <v>12.953503308</v>
      </c>
      <c r="N57" s="111">
        <v>13.226657592</v>
      </c>
      <c r="O57" s="111">
        <v>13.499811876000001</v>
      </c>
      <c r="P57" s="111">
        <v>13.772966159999999</v>
      </c>
      <c r="Q57" s="111">
        <v>13.879802268000001</v>
      </c>
      <c r="R57" s="111">
        <v>13.882689515999999</v>
      </c>
      <c r="S57" s="111">
        <v>13.885576764</v>
      </c>
      <c r="T57" s="111">
        <v>13.888464012</v>
      </c>
      <c r="U57" s="111">
        <v>13.995657059999999</v>
      </c>
    </row>
    <row r="58" spans="1:23">
      <c r="A58" t="s">
        <v>192</v>
      </c>
      <c r="B58" s="111">
        <v>24.04952655</v>
      </c>
      <c r="C58" s="111">
        <v>25.7074137</v>
      </c>
      <c r="D58" s="111">
        <v>27.365300850000001</v>
      </c>
      <c r="E58" s="111">
        <v>29.023188000000001</v>
      </c>
      <c r="F58" s="111">
        <v>29.719568025000001</v>
      </c>
      <c r="G58" s="111">
        <v>30.415948050000001</v>
      </c>
      <c r="H58" s="111">
        <v>31.112328075000001</v>
      </c>
      <c r="I58" s="111">
        <v>31.8087081</v>
      </c>
      <c r="J58" s="111">
        <v>32.664471749999997</v>
      </c>
      <c r="K58" s="111">
        <v>33.520235399999997</v>
      </c>
      <c r="L58" s="111">
        <v>34.375999049999997</v>
      </c>
      <c r="M58" s="111">
        <v>35.231762699999997</v>
      </c>
      <c r="N58" s="111">
        <v>35.240934074999998</v>
      </c>
      <c r="O58" s="111">
        <v>35.25010545</v>
      </c>
      <c r="P58" s="111">
        <v>35.259276825000001</v>
      </c>
      <c r="Q58" s="111">
        <v>35.268448200000002</v>
      </c>
      <c r="R58" s="111">
        <v>35.673128925</v>
      </c>
      <c r="S58" s="111">
        <v>36.077809649999999</v>
      </c>
      <c r="T58" s="111">
        <v>36.482490374999998</v>
      </c>
      <c r="U58" s="111">
        <v>36.887171100000003</v>
      </c>
    </row>
    <row r="59" spans="1:23">
      <c r="A59" t="s">
        <v>193</v>
      </c>
      <c r="C59" s="102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</row>
    <row r="62" spans="1:23">
      <c r="B62" s="109">
        <v>0.3</v>
      </c>
    </row>
    <row r="63" spans="1:23">
      <c r="A63" s="104" t="s">
        <v>181</v>
      </c>
      <c r="B63" s="110">
        <f>1-B62</f>
        <v>0.7</v>
      </c>
    </row>
    <row r="64" spans="1:23">
      <c r="A64" s="104" t="s">
        <v>182</v>
      </c>
    </row>
    <row r="66" spans="1:22">
      <c r="A66" t="s">
        <v>229</v>
      </c>
      <c r="B66" t="s">
        <v>230</v>
      </c>
      <c r="C66">
        <v>2005</v>
      </c>
      <c r="D66">
        <v>2006</v>
      </c>
      <c r="E66">
        <v>2007</v>
      </c>
      <c r="F66">
        <v>2008</v>
      </c>
      <c r="G66">
        <v>2009</v>
      </c>
      <c r="H66">
        <v>2010</v>
      </c>
      <c r="I66">
        <v>2011</v>
      </c>
      <c r="J66">
        <v>2012</v>
      </c>
      <c r="K66">
        <v>2013</v>
      </c>
      <c r="L66">
        <v>2014</v>
      </c>
      <c r="M66">
        <v>2015</v>
      </c>
      <c r="N66">
        <v>2016</v>
      </c>
      <c r="O66">
        <v>2017</v>
      </c>
      <c r="P66">
        <v>2018</v>
      </c>
      <c r="Q66">
        <v>2019</v>
      </c>
      <c r="R66">
        <v>2020</v>
      </c>
      <c r="S66">
        <v>2021</v>
      </c>
      <c r="T66">
        <v>2022</v>
      </c>
      <c r="U66">
        <v>2023</v>
      </c>
      <c r="V66">
        <v>2024</v>
      </c>
    </row>
    <row r="67" spans="1:22">
      <c r="A67" t="s">
        <v>183</v>
      </c>
      <c r="B67" t="s">
        <v>179</v>
      </c>
    </row>
    <row r="68" spans="1:22">
      <c r="A68" t="s">
        <v>183</v>
      </c>
      <c r="B68" t="s">
        <v>180</v>
      </c>
      <c r="C68">
        <v>21.593680200000001</v>
      </c>
      <c r="D68">
        <v>17.516433899999999</v>
      </c>
      <c r="E68">
        <v>30.895140000000001</v>
      </c>
      <c r="F68">
        <v>12.778769280000001</v>
      </c>
      <c r="G68">
        <v>14.4931521</v>
      </c>
      <c r="H68">
        <v>11.5361025</v>
      </c>
      <c r="I68">
        <v>24.20106741</v>
      </c>
      <c r="J68">
        <v>42.520477499999998</v>
      </c>
      <c r="K68">
        <v>8.9118201300000006</v>
      </c>
      <c r="L68">
        <v>17.298502200000001</v>
      </c>
      <c r="M68">
        <v>33.645957600000003</v>
      </c>
      <c r="N68">
        <v>14.58698766</v>
      </c>
      <c r="O68">
        <v>44.305355970000001</v>
      </c>
      <c r="P68">
        <v>30.194744400000001</v>
      </c>
      <c r="Q68">
        <v>10.354095689999999</v>
      </c>
      <c r="R68">
        <v>22.975870860000001</v>
      </c>
      <c r="S68">
        <v>4.0055211899999996</v>
      </c>
      <c r="T68">
        <v>13.566912629999999</v>
      </c>
      <c r="U68">
        <v>12.42995958</v>
      </c>
      <c r="V68">
        <v>28.882196700000001</v>
      </c>
    </row>
    <row r="69" spans="1:22">
      <c r="A69" t="s">
        <v>227</v>
      </c>
      <c r="B69" t="s">
        <v>179</v>
      </c>
    </row>
    <row r="70" spans="1:22">
      <c r="A70" t="s">
        <v>227</v>
      </c>
      <c r="B70" t="s">
        <v>180</v>
      </c>
      <c r="C70">
        <v>2387.5320000000002</v>
      </c>
      <c r="D70">
        <v>1871.952</v>
      </c>
      <c r="E70">
        <v>1657.788</v>
      </c>
      <c r="F70">
        <v>5703.1080000000002</v>
      </c>
      <c r="G70">
        <v>8336.5319999999992</v>
      </c>
      <c r="H70">
        <v>5647.5839999999998</v>
      </c>
      <c r="I70">
        <v>10311.6</v>
      </c>
      <c r="J70">
        <v>3966</v>
      </c>
      <c r="K70">
        <v>4275.348</v>
      </c>
      <c r="L70">
        <v>4402.26</v>
      </c>
      <c r="M70">
        <v>10890.636</v>
      </c>
      <c r="N70">
        <v>8106.5039999999999</v>
      </c>
      <c r="O70">
        <v>8328.6</v>
      </c>
      <c r="P70">
        <v>7115.0039999999999</v>
      </c>
      <c r="Q70">
        <v>9684.9719999999998</v>
      </c>
      <c r="R70">
        <v>5592.06</v>
      </c>
      <c r="S70">
        <v>1919.5440000000001</v>
      </c>
      <c r="T70">
        <v>2871.384</v>
      </c>
      <c r="U70">
        <v>6781.86</v>
      </c>
      <c r="V70">
        <v>3434.556</v>
      </c>
    </row>
    <row r="71" spans="1:22">
      <c r="A71" t="s">
        <v>184</v>
      </c>
      <c r="B71" t="s">
        <v>179</v>
      </c>
    </row>
    <row r="72" spans="1:22">
      <c r="A72" t="s">
        <v>184</v>
      </c>
      <c r="B72" t="s">
        <v>180</v>
      </c>
      <c r="C72">
        <v>0.11679870000000001</v>
      </c>
      <c r="D72">
        <v>1.6189211999999999</v>
      </c>
      <c r="E72">
        <v>10.335990900000001</v>
      </c>
      <c r="F72">
        <v>0.67164210000000002</v>
      </c>
      <c r="G72">
        <v>1.4838788999999999</v>
      </c>
      <c r="H72">
        <v>0.45470189999999999</v>
      </c>
      <c r="I72">
        <v>1.6627455</v>
      </c>
      <c r="J72">
        <v>3.454386</v>
      </c>
      <c r="K72">
        <v>0.61574132999999998</v>
      </c>
      <c r="L72">
        <v>3.1481513099999998</v>
      </c>
      <c r="M72">
        <v>0.88739250000000003</v>
      </c>
      <c r="N72">
        <v>2.2669655999999998</v>
      </c>
      <c r="O72">
        <v>29.9833566</v>
      </c>
      <c r="P72">
        <v>7.3965899999999998</v>
      </c>
      <c r="Q72">
        <v>3.2818649999999998</v>
      </c>
      <c r="R72">
        <v>9.3585702000000008</v>
      </c>
      <c r="S72">
        <v>0.73509809999999998</v>
      </c>
      <c r="T72" t="s">
        <v>231</v>
      </c>
      <c r="U72" t="s">
        <v>231</v>
      </c>
      <c r="V72" t="s">
        <v>231</v>
      </c>
    </row>
    <row r="73" spans="1:22">
      <c r="A73" t="s">
        <v>185</v>
      </c>
      <c r="B73" t="s">
        <v>179</v>
      </c>
    </row>
    <row r="74" spans="1:22">
      <c r="A74" t="s">
        <v>185</v>
      </c>
      <c r="B74" t="s">
        <v>180</v>
      </c>
      <c r="C74">
        <v>45.4826829</v>
      </c>
      <c r="D74">
        <v>53.110689000000001</v>
      </c>
      <c r="E74">
        <v>86.621405999999993</v>
      </c>
      <c r="F74">
        <v>42.757644300000003</v>
      </c>
      <c r="G74">
        <v>58.536177000000002</v>
      </c>
      <c r="H74">
        <v>55.343547000000001</v>
      </c>
      <c r="I74">
        <v>54.829949999999997</v>
      </c>
      <c r="J74">
        <v>107.91287699999999</v>
      </c>
      <c r="K74">
        <v>47.518628999999997</v>
      </c>
      <c r="L74">
        <v>47.654662799999997</v>
      </c>
      <c r="M74">
        <v>71.971001999999999</v>
      </c>
      <c r="N74">
        <v>54.590007</v>
      </c>
      <c r="O74">
        <v>164.35897199999999</v>
      </c>
      <c r="P74">
        <v>98.868414000000001</v>
      </c>
      <c r="Q74">
        <v>51.752333999999998</v>
      </c>
      <c r="R74">
        <v>71.986866000000006</v>
      </c>
      <c r="S74">
        <v>51.212164799999996</v>
      </c>
      <c r="T74">
        <v>36.2635176</v>
      </c>
      <c r="U74">
        <v>41.802631499999997</v>
      </c>
      <c r="V74">
        <v>99.574361999999994</v>
      </c>
    </row>
    <row r="75" spans="1:22">
      <c r="A75" t="s">
        <v>186</v>
      </c>
      <c r="B75" t="s">
        <v>179</v>
      </c>
    </row>
    <row r="76" spans="1:22">
      <c r="A76" t="s">
        <v>186</v>
      </c>
      <c r="B76" t="s">
        <v>180</v>
      </c>
      <c r="C76">
        <v>4.9983497999999997</v>
      </c>
      <c r="D76">
        <v>3.6008107200000001</v>
      </c>
      <c r="E76">
        <v>23.686141800000001</v>
      </c>
      <c r="F76">
        <v>4.9624575000000002</v>
      </c>
      <c r="G76">
        <v>6.4265064000000001</v>
      </c>
      <c r="H76">
        <v>5.0475282000000004</v>
      </c>
      <c r="I76">
        <v>11.213865</v>
      </c>
      <c r="J76">
        <v>37.8160083</v>
      </c>
      <c r="K76">
        <v>6.1370280599999996</v>
      </c>
      <c r="L76">
        <v>4.8685426200000004</v>
      </c>
      <c r="M76">
        <v>6.7182057000000004</v>
      </c>
      <c r="N76">
        <v>4.1034218999999998</v>
      </c>
      <c r="O76">
        <v>47.647722299999998</v>
      </c>
      <c r="P76">
        <v>11.075451599999999</v>
      </c>
      <c r="Q76">
        <v>5.9071587000000001</v>
      </c>
      <c r="R76">
        <v>9.3117713999999996</v>
      </c>
      <c r="S76">
        <v>7.0756811099999997</v>
      </c>
      <c r="T76">
        <v>7.4529072000000003</v>
      </c>
      <c r="U76">
        <v>6.6117185999999997</v>
      </c>
      <c r="V76">
        <v>21.6950115</v>
      </c>
    </row>
    <row r="77" spans="1:22">
      <c r="A77" t="s">
        <v>187</v>
      </c>
      <c r="B77" t="s">
        <v>179</v>
      </c>
    </row>
    <row r="78" spans="1:22">
      <c r="A78" t="s">
        <v>187</v>
      </c>
      <c r="B78" t="s">
        <v>180</v>
      </c>
      <c r="C78">
        <v>20.8050411</v>
      </c>
      <c r="D78">
        <v>31.837858199999999</v>
      </c>
      <c r="E78">
        <v>31.5608331</v>
      </c>
      <c r="F78">
        <v>22.981581899999998</v>
      </c>
      <c r="G78">
        <v>25.757980199999999</v>
      </c>
      <c r="H78">
        <v>26.399678999999999</v>
      </c>
      <c r="I78">
        <v>30.174121199999998</v>
      </c>
      <c r="J78">
        <v>47.706617399999999</v>
      </c>
      <c r="K78">
        <v>24.780361200000002</v>
      </c>
      <c r="L78">
        <v>20.883567899999999</v>
      </c>
      <c r="M78">
        <v>20.612888399999999</v>
      </c>
      <c r="N78">
        <v>19.999149899999999</v>
      </c>
      <c r="O78">
        <v>50.1730728</v>
      </c>
      <c r="P78">
        <v>40.141075800000003</v>
      </c>
      <c r="Q78">
        <v>26.285458200000001</v>
      </c>
      <c r="R78">
        <v>33.078621300000002</v>
      </c>
      <c r="S78">
        <v>23.865206700000002</v>
      </c>
      <c r="T78">
        <v>19.195043399999999</v>
      </c>
      <c r="U78">
        <v>18.789718199999999</v>
      </c>
      <c r="V78">
        <v>35.324963699999998</v>
      </c>
    </row>
    <row r="79" spans="1:22">
      <c r="A79" t="s">
        <v>172</v>
      </c>
      <c r="B79" t="s">
        <v>179</v>
      </c>
    </row>
    <row r="80" spans="1:22">
      <c r="A80" t="s">
        <v>172</v>
      </c>
      <c r="B80" t="s">
        <v>180</v>
      </c>
      <c r="C80">
        <v>412.26173399999999</v>
      </c>
      <c r="D80">
        <v>525.61397999999997</v>
      </c>
      <c r="E80">
        <v>511.56244199999998</v>
      </c>
      <c r="F80">
        <v>309.944883</v>
      </c>
      <c r="G80">
        <v>391.095192</v>
      </c>
      <c r="H80">
        <v>365.909109</v>
      </c>
      <c r="I80">
        <v>465.564774</v>
      </c>
      <c r="J80">
        <v>682.54859999999996</v>
      </c>
      <c r="K80">
        <v>341.38534800000002</v>
      </c>
      <c r="L80">
        <v>315.848274</v>
      </c>
      <c r="M80">
        <v>301.13639699999999</v>
      </c>
      <c r="N80">
        <v>338.793567</v>
      </c>
      <c r="O80">
        <v>887.70581400000003</v>
      </c>
      <c r="P80">
        <v>772.495497</v>
      </c>
      <c r="Q80">
        <v>408.71613000000002</v>
      </c>
      <c r="R80">
        <v>563.74310400000002</v>
      </c>
      <c r="S80">
        <v>325.66015800000002</v>
      </c>
      <c r="T80">
        <v>292.27238699999998</v>
      </c>
      <c r="U80">
        <v>325.09698600000002</v>
      </c>
      <c r="V80">
        <v>533.89697100000001</v>
      </c>
    </row>
    <row r="81" spans="1:22">
      <c r="A81" t="s">
        <v>115</v>
      </c>
      <c r="B81" t="s">
        <v>179</v>
      </c>
      <c r="C81">
        <v>167.1833589</v>
      </c>
      <c r="D81">
        <v>120.5660034</v>
      </c>
      <c r="E81">
        <v>75.233631900000006</v>
      </c>
      <c r="F81">
        <v>154.90303650000001</v>
      </c>
      <c r="G81">
        <v>166.6999035</v>
      </c>
      <c r="H81">
        <v>147.21276420000001</v>
      </c>
      <c r="I81">
        <v>328.00723679999999</v>
      </c>
      <c r="J81">
        <v>52.240152000000002</v>
      </c>
      <c r="K81">
        <v>75.035728500000005</v>
      </c>
      <c r="L81">
        <v>121.20234809999999</v>
      </c>
      <c r="M81">
        <v>83.149173000000005</v>
      </c>
      <c r="N81">
        <v>131.63312640000001</v>
      </c>
      <c r="O81">
        <v>181.73976870000001</v>
      </c>
      <c r="P81">
        <v>76.581278699999999</v>
      </c>
      <c r="Q81">
        <v>163.29786870000001</v>
      </c>
      <c r="R81">
        <v>96.412666799999997</v>
      </c>
      <c r="S81">
        <v>50.6214291</v>
      </c>
      <c r="T81">
        <v>100.71141419999999</v>
      </c>
      <c r="U81">
        <v>194.85671880000001</v>
      </c>
      <c r="V81">
        <v>146.32517340000001</v>
      </c>
    </row>
    <row r="82" spans="1:22">
      <c r="A82" t="s">
        <v>115</v>
      </c>
      <c r="B82" t="s">
        <v>180</v>
      </c>
      <c r="C82">
        <v>23.498748299999999</v>
      </c>
      <c r="D82">
        <v>17.7865185</v>
      </c>
      <c r="E82">
        <v>40.219206</v>
      </c>
      <c r="F82">
        <v>17.654351550000001</v>
      </c>
      <c r="G82">
        <v>16.6629507</v>
      </c>
      <c r="H82">
        <v>14.3987613</v>
      </c>
      <c r="I82">
        <v>22.887191099999999</v>
      </c>
      <c r="J82">
        <v>37.563969</v>
      </c>
      <c r="K82">
        <v>14.027742</v>
      </c>
      <c r="L82">
        <v>20.9731995</v>
      </c>
      <c r="M82">
        <v>9.3300149999999995</v>
      </c>
      <c r="N82">
        <v>19.874617499999999</v>
      </c>
      <c r="O82">
        <v>37.2258675</v>
      </c>
      <c r="P82">
        <v>27.794322900000001</v>
      </c>
      <c r="Q82">
        <v>10.261628399999999</v>
      </c>
      <c r="R82">
        <v>23.349031799999999</v>
      </c>
      <c r="S82">
        <v>9.784122</v>
      </c>
      <c r="T82">
        <v>21.3485814</v>
      </c>
      <c r="U82">
        <v>13.832019900000001</v>
      </c>
      <c r="V82">
        <v>31.5687651</v>
      </c>
    </row>
    <row r="83" spans="1:22">
      <c r="A83" t="s">
        <v>188</v>
      </c>
      <c r="B83" t="s">
        <v>179</v>
      </c>
      <c r="C83">
        <v>327.78216629999997</v>
      </c>
      <c r="D83">
        <v>320.11172399999998</v>
      </c>
      <c r="E83">
        <v>204.709056</v>
      </c>
      <c r="F83">
        <v>215.883261</v>
      </c>
      <c r="G83">
        <v>288.51856800000002</v>
      </c>
      <c r="H83">
        <v>224.985231</v>
      </c>
      <c r="I83">
        <v>543.903189</v>
      </c>
      <c r="J83">
        <v>242.978973</v>
      </c>
      <c r="K83">
        <v>238.13450399999999</v>
      </c>
      <c r="L83">
        <v>215.203092</v>
      </c>
      <c r="M83">
        <v>258.46620300000001</v>
      </c>
      <c r="N83">
        <v>305.08454999999998</v>
      </c>
      <c r="O83">
        <v>484.44293399999998</v>
      </c>
      <c r="P83">
        <v>291.02111400000001</v>
      </c>
      <c r="Q83">
        <v>346.32500099999999</v>
      </c>
      <c r="R83">
        <v>287.44973099999999</v>
      </c>
      <c r="S83">
        <v>225.086364</v>
      </c>
      <c r="T83">
        <v>230.795421</v>
      </c>
      <c r="U83">
        <v>445.52655900000002</v>
      </c>
      <c r="V83">
        <v>340.621893</v>
      </c>
    </row>
    <row r="84" spans="1:22">
      <c r="A84" t="s">
        <v>188</v>
      </c>
      <c r="B84" t="s">
        <v>180</v>
      </c>
      <c r="C84">
        <v>147.96947700000001</v>
      </c>
      <c r="D84">
        <v>203.860332</v>
      </c>
      <c r="E84">
        <v>225.45321899999999</v>
      </c>
      <c r="F84">
        <v>133.745418</v>
      </c>
      <c r="G84">
        <v>162.20146800000001</v>
      </c>
      <c r="H84">
        <v>155.31847500000001</v>
      </c>
      <c r="I84">
        <v>196.51926599999999</v>
      </c>
      <c r="J84">
        <v>386.117862</v>
      </c>
      <c r="K84">
        <v>160.67257499999999</v>
      </c>
      <c r="L84">
        <v>151.259274</v>
      </c>
      <c r="M84">
        <v>162.524697</v>
      </c>
      <c r="N84">
        <v>169.036869</v>
      </c>
      <c r="O84">
        <v>379.83373499999999</v>
      </c>
      <c r="P84">
        <v>514.40804700000001</v>
      </c>
      <c r="Q84">
        <v>197.11218299999999</v>
      </c>
      <c r="R84">
        <v>307.58907900000003</v>
      </c>
      <c r="S84">
        <v>176.54252399999999</v>
      </c>
      <c r="T84">
        <v>145.577979</v>
      </c>
      <c r="U84">
        <v>143.32925700000001</v>
      </c>
      <c r="V84">
        <v>227.34698399999999</v>
      </c>
    </row>
    <row r="85" spans="1:22">
      <c r="A85" t="s">
        <v>189</v>
      </c>
      <c r="B85" t="s">
        <v>179</v>
      </c>
      <c r="C85">
        <v>70.973156399999993</v>
      </c>
      <c r="D85">
        <v>61.633424699999999</v>
      </c>
      <c r="E85">
        <v>19.157762999999999</v>
      </c>
      <c r="F85">
        <v>41.361414000000003</v>
      </c>
      <c r="G85">
        <v>55.517852699999999</v>
      </c>
      <c r="H85">
        <v>28.582168800000002</v>
      </c>
      <c r="I85">
        <v>112.98578759999999</v>
      </c>
      <c r="J85">
        <v>19.599178800000001</v>
      </c>
      <c r="K85">
        <v>15.0009984</v>
      </c>
      <c r="L85">
        <v>16.8828654</v>
      </c>
      <c r="M85">
        <v>11.344187760000001</v>
      </c>
      <c r="N85">
        <v>32.2618236</v>
      </c>
      <c r="O85">
        <v>85.2148641</v>
      </c>
      <c r="P85">
        <v>28.6297608</v>
      </c>
      <c r="Q85">
        <v>62.211270900000002</v>
      </c>
      <c r="R85">
        <v>23.951070600000001</v>
      </c>
      <c r="S85">
        <v>7.9826656500000004</v>
      </c>
      <c r="T85">
        <v>15.8340567</v>
      </c>
      <c r="U85">
        <v>92.332644299999998</v>
      </c>
      <c r="V85">
        <v>55.277909700000002</v>
      </c>
    </row>
    <row r="86" spans="1:22">
      <c r="A86" t="s">
        <v>189</v>
      </c>
      <c r="B86" t="s">
        <v>180</v>
      </c>
      <c r="C86">
        <v>15.324624</v>
      </c>
      <c r="D86">
        <v>27.337043099999999</v>
      </c>
      <c r="E86">
        <v>21.825294599999999</v>
      </c>
      <c r="F86">
        <v>14.0352774</v>
      </c>
      <c r="G86">
        <v>19.2890376</v>
      </c>
      <c r="H86">
        <v>15.7783344</v>
      </c>
      <c r="I86">
        <v>23.272884600000001</v>
      </c>
      <c r="J86">
        <v>28.097127</v>
      </c>
      <c r="K86">
        <v>17.273714699999999</v>
      </c>
      <c r="L86">
        <v>13.385646599999999</v>
      </c>
      <c r="M86">
        <v>11.215451399999999</v>
      </c>
      <c r="N86">
        <v>13.7760993</v>
      </c>
      <c r="O86">
        <v>54.202330500000002</v>
      </c>
      <c r="P86">
        <v>27.777864000000001</v>
      </c>
      <c r="Q86">
        <v>17.508501899999999</v>
      </c>
      <c r="R86">
        <v>22.2078153</v>
      </c>
      <c r="S86">
        <v>12.6420216</v>
      </c>
      <c r="T86">
        <v>14.320036200000001</v>
      </c>
      <c r="U86">
        <v>14.8709136</v>
      </c>
      <c r="V86">
        <v>26.968800000000002</v>
      </c>
    </row>
    <row r="87" spans="1:22">
      <c r="A87" t="s">
        <v>190</v>
      </c>
      <c r="B87" t="s">
        <v>179</v>
      </c>
      <c r="C87">
        <v>159.405438</v>
      </c>
      <c r="D87">
        <v>178.60881000000001</v>
      </c>
      <c r="E87">
        <v>70.9186239</v>
      </c>
      <c r="F87">
        <v>99.783766799999995</v>
      </c>
      <c r="G87">
        <v>134.99867399999999</v>
      </c>
      <c r="H87">
        <v>85.072881300000006</v>
      </c>
      <c r="I87">
        <v>247.17301800000001</v>
      </c>
      <c r="J87">
        <v>67.681773000000007</v>
      </c>
      <c r="K87">
        <v>52.362106500000003</v>
      </c>
      <c r="L87">
        <v>89.242733700000002</v>
      </c>
      <c r="M87">
        <v>70.180352999999997</v>
      </c>
      <c r="N87">
        <v>97.992919499999999</v>
      </c>
      <c r="O87">
        <v>211.592049</v>
      </c>
      <c r="P87">
        <v>86.059423800000005</v>
      </c>
      <c r="Q87">
        <v>113.7883077</v>
      </c>
      <c r="R87">
        <v>90.999076799999997</v>
      </c>
      <c r="S87">
        <v>36.748757699999999</v>
      </c>
      <c r="T87">
        <v>58.013854799999997</v>
      </c>
      <c r="U87">
        <v>180.5192322</v>
      </c>
      <c r="V87">
        <v>142.80376200000001</v>
      </c>
    </row>
    <row r="88" spans="1:22">
      <c r="A88" t="s">
        <v>190</v>
      </c>
      <c r="B88" t="s">
        <v>180</v>
      </c>
      <c r="C88">
        <v>31.136669399999999</v>
      </c>
      <c r="D88">
        <v>42.393565500000001</v>
      </c>
      <c r="E88">
        <v>52.888593</v>
      </c>
      <c r="F88">
        <v>33.712388099999998</v>
      </c>
      <c r="G88">
        <v>38.583032699999997</v>
      </c>
      <c r="H88">
        <v>40.712774699999997</v>
      </c>
      <c r="I88">
        <v>40.401840300000003</v>
      </c>
      <c r="J88">
        <v>67.832481000000001</v>
      </c>
      <c r="K88">
        <v>37.485838800000003</v>
      </c>
      <c r="L88">
        <v>29.404122300000001</v>
      </c>
      <c r="M88">
        <v>36.766009799999999</v>
      </c>
      <c r="N88">
        <v>32.817460199999999</v>
      </c>
      <c r="O88">
        <v>67.622282999999996</v>
      </c>
      <c r="P88">
        <v>56.666207999999997</v>
      </c>
      <c r="Q88">
        <v>36.685301699999997</v>
      </c>
      <c r="R88">
        <v>42.396738300000003</v>
      </c>
      <c r="S88">
        <v>32.587630500000003</v>
      </c>
      <c r="T88">
        <v>27.329904299999999</v>
      </c>
      <c r="U88">
        <v>27.546646200000001</v>
      </c>
      <c r="V88">
        <v>49.717776000000001</v>
      </c>
    </row>
    <row r="89" spans="1:22">
      <c r="A89" t="s">
        <v>135</v>
      </c>
      <c r="B89" t="s">
        <v>179</v>
      </c>
    </row>
    <row r="90" spans="1:22">
      <c r="A90" t="s">
        <v>135</v>
      </c>
      <c r="B90" t="s">
        <v>180</v>
      </c>
      <c r="C90">
        <v>23.4838758</v>
      </c>
      <c r="D90">
        <v>29.701572299999999</v>
      </c>
      <c r="E90">
        <v>33.694342800000001</v>
      </c>
      <c r="F90">
        <v>17.277878999999999</v>
      </c>
      <c r="G90">
        <v>30.785083499999999</v>
      </c>
      <c r="H90">
        <v>36.575840100000001</v>
      </c>
      <c r="I90">
        <v>38.056347899999999</v>
      </c>
      <c r="J90">
        <v>185.2857693</v>
      </c>
      <c r="K90">
        <v>34.028676599999997</v>
      </c>
      <c r="L90">
        <v>26.431208699999999</v>
      </c>
      <c r="M90">
        <v>29.842167</v>
      </c>
      <c r="N90">
        <v>39.908866500000002</v>
      </c>
      <c r="O90">
        <v>67.439053799999996</v>
      </c>
      <c r="P90">
        <v>296.65283399999998</v>
      </c>
      <c r="Q90">
        <v>19.321558799999998</v>
      </c>
      <c r="R90">
        <v>121.7361717</v>
      </c>
      <c r="S90">
        <v>27.885540899999999</v>
      </c>
      <c r="T90">
        <v>20.749517099999998</v>
      </c>
      <c r="U90">
        <v>17.8481898</v>
      </c>
      <c r="V90">
        <v>33.929724899999997</v>
      </c>
    </row>
    <row r="91" spans="1:22">
      <c r="A91" t="s">
        <v>118</v>
      </c>
      <c r="B91" t="s">
        <v>179</v>
      </c>
    </row>
    <row r="92" spans="1:22">
      <c r="A92" t="s">
        <v>118</v>
      </c>
      <c r="B92" t="s">
        <v>180</v>
      </c>
      <c r="C92">
        <v>1.25500104</v>
      </c>
      <c r="D92">
        <v>2.5960841100000001</v>
      </c>
      <c r="E92">
        <v>2.9148117</v>
      </c>
      <c r="F92">
        <v>1.7005811399999999</v>
      </c>
      <c r="G92">
        <v>2.0999970000000001</v>
      </c>
      <c r="H92">
        <v>1.9860934800000001</v>
      </c>
      <c r="I92">
        <v>2.11976751</v>
      </c>
      <c r="J92">
        <v>8.3559654000000005</v>
      </c>
      <c r="K92">
        <v>1.95587256</v>
      </c>
      <c r="L92">
        <v>1.4795757899999999</v>
      </c>
      <c r="M92">
        <v>1.8701871299999999</v>
      </c>
      <c r="N92">
        <v>1.6958616</v>
      </c>
      <c r="O92">
        <v>3.99929457</v>
      </c>
      <c r="P92">
        <v>6.6626817000000003</v>
      </c>
      <c r="Q92">
        <v>2.77806402</v>
      </c>
      <c r="R92">
        <v>3.8288953800000001</v>
      </c>
      <c r="S92">
        <v>2.2571299200000001</v>
      </c>
      <c r="T92">
        <v>0.77652297000000003</v>
      </c>
      <c r="U92">
        <v>1.26346845</v>
      </c>
      <c r="V92">
        <v>4.54933911</v>
      </c>
    </row>
    <row r="93" spans="1:22">
      <c r="A93" t="s">
        <v>191</v>
      </c>
      <c r="B93" t="s">
        <v>179</v>
      </c>
    </row>
    <row r="94" spans="1:22">
      <c r="A94" t="s">
        <v>191</v>
      </c>
      <c r="B94" t="s">
        <v>180</v>
      </c>
      <c r="C94">
        <v>25.0127688</v>
      </c>
      <c r="D94">
        <v>25.0300209</v>
      </c>
      <c r="E94">
        <v>24.667330199999999</v>
      </c>
      <c r="F94">
        <v>17.951107499999999</v>
      </c>
      <c r="G94">
        <v>25.806365400000001</v>
      </c>
      <c r="H94">
        <v>26.242625400000001</v>
      </c>
      <c r="I94">
        <v>26.688998699999999</v>
      </c>
      <c r="J94">
        <v>30.691089300000002</v>
      </c>
      <c r="K94">
        <v>22.500109500000001</v>
      </c>
      <c r="L94">
        <v>19.397309400000001</v>
      </c>
      <c r="M94">
        <v>31.809104699999999</v>
      </c>
      <c r="N94">
        <v>23.101751700000001</v>
      </c>
      <c r="O94">
        <v>36.072554699999998</v>
      </c>
      <c r="P94">
        <v>29.9688807</v>
      </c>
      <c r="Q94">
        <v>27.097100099999999</v>
      </c>
      <c r="R94">
        <v>25.180530600000001</v>
      </c>
      <c r="S94">
        <v>20.264078699999999</v>
      </c>
      <c r="T94">
        <v>20.6967693</v>
      </c>
      <c r="U94">
        <v>21.879430500000002</v>
      </c>
      <c r="V94">
        <v>24.8682081</v>
      </c>
    </row>
    <row r="95" spans="1:22">
      <c r="A95" t="s">
        <v>192</v>
      </c>
      <c r="B95" t="s">
        <v>179</v>
      </c>
    </row>
    <row r="96" spans="1:22">
      <c r="A96" t="s">
        <v>192</v>
      </c>
      <c r="B96" t="s">
        <v>180</v>
      </c>
      <c r="C96">
        <v>17.358190499999999</v>
      </c>
      <c r="D96">
        <v>14.8552479</v>
      </c>
      <c r="E96">
        <v>22.745208300000002</v>
      </c>
      <c r="F96">
        <v>20.238498</v>
      </c>
      <c r="G96">
        <v>14.648421000000001</v>
      </c>
      <c r="H96">
        <v>13.8780255</v>
      </c>
      <c r="I96">
        <v>19.696544100000001</v>
      </c>
      <c r="J96">
        <v>22.845349800000001</v>
      </c>
      <c r="K96">
        <v>13.8891303</v>
      </c>
      <c r="L96">
        <v>18.693542699999998</v>
      </c>
      <c r="M96">
        <v>26.692964700000001</v>
      </c>
      <c r="N96">
        <v>14.604794999999999</v>
      </c>
      <c r="O96">
        <v>24.763902300000002</v>
      </c>
      <c r="P96">
        <v>20.240480999999999</v>
      </c>
      <c r="Q96">
        <v>14.421764100000001</v>
      </c>
      <c r="R96">
        <v>16.870174200000001</v>
      </c>
      <c r="S96">
        <v>11.7476886</v>
      </c>
      <c r="T96">
        <v>19.073683800000001</v>
      </c>
      <c r="U96">
        <v>15.3829242</v>
      </c>
      <c r="V96">
        <v>19.736005800000001</v>
      </c>
    </row>
    <row r="97" spans="1:22">
      <c r="A97" t="s">
        <v>193</v>
      </c>
      <c r="B97" t="s">
        <v>179</v>
      </c>
    </row>
    <row r="98" spans="1:22">
      <c r="A98" t="s">
        <v>193</v>
      </c>
      <c r="B98" t="s">
        <v>180</v>
      </c>
      <c r="C98">
        <v>44.609766299999997</v>
      </c>
      <c r="D98">
        <v>51.302589599999997</v>
      </c>
      <c r="E98">
        <v>86.710640999999995</v>
      </c>
      <c r="F98">
        <v>36.887171100000003</v>
      </c>
      <c r="G98">
        <v>59.702181000000003</v>
      </c>
      <c r="H98">
        <v>54.687173999999999</v>
      </c>
      <c r="I98">
        <v>53.218167600000001</v>
      </c>
      <c r="J98">
        <v>109.99701</v>
      </c>
      <c r="K98">
        <v>45.577470300000002</v>
      </c>
      <c r="L98">
        <v>46.722454499999998</v>
      </c>
      <c r="M98">
        <v>71.685450000000003</v>
      </c>
      <c r="N98">
        <v>52.729953000000002</v>
      </c>
      <c r="O98">
        <v>157.0954413</v>
      </c>
      <c r="P98">
        <v>98.800991999999994</v>
      </c>
      <c r="Q98">
        <v>50.1558207</v>
      </c>
      <c r="R98">
        <v>70.376670000000004</v>
      </c>
      <c r="S98">
        <v>49.725311400000002</v>
      </c>
      <c r="T98">
        <v>40.427024400000001</v>
      </c>
      <c r="U98">
        <v>40.2550983</v>
      </c>
      <c r="V98">
        <v>100.020537</v>
      </c>
    </row>
    <row r="99" spans="1:2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>
      <c r="A10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D572-F889-3944-AA28-AB23C6C84B39}">
  <dimension ref="A1:E1404"/>
  <sheetViews>
    <sheetView zoomScale="160" zoomScaleNormal="160" workbookViewId="0">
      <selection activeCell="F12" sqref="F12"/>
    </sheetView>
  </sheetViews>
  <sheetFormatPr defaultColWidth="10.81640625" defaultRowHeight="16"/>
  <cols>
    <col min="1" max="1" width="13" style="1" customWidth="1"/>
    <col min="2" max="2" width="13.26953125" style="1" bestFit="1" customWidth="1"/>
    <col min="3" max="3" width="9.7265625" style="1" customWidth="1"/>
    <col min="4" max="16384" width="10.81640625" style="170"/>
  </cols>
  <sheetData>
    <row r="1" spans="1:5" s="173" customFormat="1">
      <c r="A1" s="224" t="s">
        <v>238</v>
      </c>
      <c r="B1" s="224" t="s">
        <v>237</v>
      </c>
      <c r="C1" s="1"/>
      <c r="D1" s="1"/>
      <c r="E1" s="134" t="s">
        <v>239</v>
      </c>
    </row>
    <row r="2" spans="1:5">
      <c r="A2" s="126">
        <v>5923.65</v>
      </c>
      <c r="B2" s="157">
        <v>1421000</v>
      </c>
      <c r="C2" s="186"/>
      <c r="D2" s="174"/>
      <c r="E2" s="175"/>
    </row>
    <row r="3" spans="1:5">
      <c r="A3" s="126">
        <v>5923.64</v>
      </c>
      <c r="B3" s="157">
        <v>1420298.4069767899</v>
      </c>
      <c r="C3" s="186"/>
      <c r="D3" s="174"/>
      <c r="E3" s="175"/>
    </row>
    <row r="4" spans="1:5">
      <c r="A4" s="126">
        <v>5923.63</v>
      </c>
      <c r="B4" s="157">
        <v>1419596.81395352</v>
      </c>
      <c r="C4" s="186"/>
      <c r="D4" s="174"/>
      <c r="E4" s="175"/>
    </row>
    <row r="5" spans="1:5">
      <c r="A5" s="126">
        <v>5923.62</v>
      </c>
      <c r="B5" s="157">
        <v>1418895.2209302499</v>
      </c>
      <c r="C5" s="186"/>
      <c r="D5" s="174"/>
      <c r="E5" s="175"/>
    </row>
    <row r="6" spans="1:5">
      <c r="A6" s="126">
        <v>5923.61</v>
      </c>
      <c r="B6" s="157">
        <v>1418193.62790697</v>
      </c>
      <c r="C6" s="186"/>
      <c r="D6" s="174"/>
      <c r="E6" s="175"/>
    </row>
    <row r="7" spans="1:5">
      <c r="A7" s="126">
        <v>5923.6</v>
      </c>
      <c r="B7" s="157">
        <v>1417492.0348837699</v>
      </c>
      <c r="C7" s="186"/>
      <c r="D7" s="174"/>
      <c r="E7" s="175"/>
    </row>
    <row r="8" spans="1:5">
      <c r="A8" s="126">
        <v>5923.59</v>
      </c>
      <c r="B8" s="157">
        <v>1416790.4418605</v>
      </c>
      <c r="C8" s="186"/>
      <c r="D8" s="174"/>
      <c r="E8" s="175"/>
    </row>
    <row r="9" spans="1:5">
      <c r="A9" s="126">
        <v>5923.58</v>
      </c>
      <c r="B9" s="157">
        <v>1416088.8488372201</v>
      </c>
      <c r="C9" s="186"/>
      <c r="D9" s="174"/>
      <c r="E9" s="175"/>
    </row>
    <row r="10" spans="1:5">
      <c r="A10" s="126">
        <v>5923.57</v>
      </c>
      <c r="B10" s="157">
        <v>1415387.25581395</v>
      </c>
      <c r="C10" s="186"/>
      <c r="D10" s="174"/>
      <c r="E10" s="175"/>
    </row>
    <row r="11" spans="1:5">
      <c r="A11" s="126">
        <v>5923.56</v>
      </c>
      <c r="B11" s="157">
        <v>1414685.6627907499</v>
      </c>
      <c r="C11" s="186"/>
      <c r="D11" s="174"/>
      <c r="E11" s="175"/>
    </row>
    <row r="12" spans="1:5">
      <c r="A12" s="126">
        <v>5923.55</v>
      </c>
      <c r="B12" s="157">
        <v>1413984.06976747</v>
      </c>
      <c r="C12" s="186"/>
      <c r="D12" s="174"/>
      <c r="E12" s="175"/>
    </row>
    <row r="13" spans="1:5">
      <c r="A13" s="126">
        <v>5923.54</v>
      </c>
      <c r="B13" s="157">
        <v>1413282.4767442001</v>
      </c>
      <c r="C13" s="186"/>
      <c r="D13" s="174"/>
      <c r="E13" s="175"/>
    </row>
    <row r="14" spans="1:5">
      <c r="A14" s="126">
        <v>5923.53</v>
      </c>
      <c r="B14" s="157">
        <v>1412580.88372093</v>
      </c>
      <c r="C14" s="186"/>
      <c r="D14" s="174"/>
      <c r="E14" s="175"/>
    </row>
    <row r="15" spans="1:5">
      <c r="A15" s="126">
        <v>5923.52</v>
      </c>
      <c r="B15" s="157">
        <v>1411879.2906977199</v>
      </c>
      <c r="C15" s="186"/>
      <c r="D15" s="174"/>
      <c r="E15" s="175"/>
    </row>
    <row r="16" spans="1:5">
      <c r="A16" s="126">
        <v>5923.51</v>
      </c>
      <c r="B16" s="157">
        <v>1411177.69767445</v>
      </c>
      <c r="C16" s="186"/>
      <c r="D16" s="174"/>
      <c r="E16" s="175"/>
    </row>
    <row r="17" spans="1:5">
      <c r="A17" s="126">
        <v>5923.5</v>
      </c>
      <c r="B17" s="157">
        <v>1410476.1046511801</v>
      </c>
      <c r="C17" s="186"/>
      <c r="D17" s="174"/>
      <c r="E17" s="175"/>
    </row>
    <row r="18" spans="1:5">
      <c r="A18" s="126">
        <v>5923.49</v>
      </c>
      <c r="B18" s="157">
        <v>1409774.51162791</v>
      </c>
      <c r="C18" s="186"/>
      <c r="D18" s="174"/>
      <c r="E18" s="175"/>
    </row>
    <row r="19" spans="1:5">
      <c r="A19" s="126">
        <v>5923.48</v>
      </c>
      <c r="B19" s="157">
        <v>1409072.9186046401</v>
      </c>
      <c r="C19" s="186"/>
      <c r="D19" s="174"/>
      <c r="E19" s="175"/>
    </row>
    <row r="20" spans="1:5">
      <c r="A20" s="126">
        <v>5923.47</v>
      </c>
      <c r="B20" s="157">
        <v>1408371.32558143</v>
      </c>
      <c r="C20" s="186"/>
      <c r="D20" s="174"/>
      <c r="E20" s="175"/>
    </row>
    <row r="21" spans="1:5">
      <c r="A21" s="126">
        <v>5923.46</v>
      </c>
      <c r="B21" s="157">
        <v>1407669.7325581601</v>
      </c>
      <c r="C21" s="186"/>
      <c r="D21" s="174"/>
      <c r="E21" s="175"/>
    </row>
    <row r="22" spans="1:5">
      <c r="A22" s="126">
        <v>5923.45</v>
      </c>
      <c r="B22" s="157">
        <v>1406968.13953489</v>
      </c>
      <c r="C22" s="186"/>
      <c r="D22" s="174"/>
      <c r="E22" s="175"/>
    </row>
    <row r="23" spans="1:5">
      <c r="A23" s="126">
        <v>5923.44</v>
      </c>
      <c r="B23" s="157">
        <v>1406266.5465116201</v>
      </c>
      <c r="C23" s="186"/>
      <c r="D23" s="174"/>
      <c r="E23" s="175"/>
    </row>
    <row r="24" spans="1:5">
      <c r="A24" s="126">
        <v>5923.43</v>
      </c>
      <c r="B24" s="157">
        <v>1405564.95348841</v>
      </c>
      <c r="C24" s="186"/>
      <c r="D24" s="174"/>
      <c r="E24" s="175"/>
    </row>
    <row r="25" spans="1:5">
      <c r="A25" s="126">
        <v>5923.42</v>
      </c>
      <c r="B25" s="157">
        <v>1404863.3604651401</v>
      </c>
      <c r="C25" s="186"/>
      <c r="D25" s="174"/>
      <c r="E25" s="175"/>
    </row>
    <row r="26" spans="1:5">
      <c r="A26" s="126">
        <v>5923.41</v>
      </c>
      <c r="B26" s="157">
        <v>1404161.7674418699</v>
      </c>
      <c r="C26" s="186"/>
      <c r="D26" s="174"/>
      <c r="E26" s="175"/>
    </row>
    <row r="27" spans="1:5">
      <c r="A27" s="126">
        <v>5923.4</v>
      </c>
      <c r="B27" s="157">
        <v>1403460.1744186</v>
      </c>
      <c r="C27" s="186"/>
      <c r="D27" s="174"/>
      <c r="E27" s="175"/>
    </row>
    <row r="28" spans="1:5">
      <c r="A28" s="126">
        <v>5923.39</v>
      </c>
      <c r="B28" s="157">
        <v>1402758.58139539</v>
      </c>
      <c r="C28" s="186"/>
      <c r="D28" s="174"/>
      <c r="E28" s="175"/>
    </row>
    <row r="29" spans="1:5">
      <c r="A29" s="126">
        <v>5923.38</v>
      </c>
      <c r="B29" s="157">
        <v>1402056.9883721201</v>
      </c>
      <c r="C29" s="186"/>
      <c r="D29" s="174"/>
      <c r="E29" s="175"/>
    </row>
    <row r="30" spans="1:5">
      <c r="A30" s="126">
        <v>5923.37</v>
      </c>
      <c r="B30" s="157">
        <v>1401355.3953488499</v>
      </c>
      <c r="C30" s="186"/>
      <c r="D30" s="174"/>
      <c r="E30" s="175"/>
    </row>
    <row r="31" spans="1:5">
      <c r="A31" s="126">
        <v>5923.36</v>
      </c>
      <c r="B31" s="157">
        <v>1400653.80232558</v>
      </c>
      <c r="C31" s="187"/>
      <c r="D31" s="174"/>
      <c r="E31" s="175"/>
    </row>
    <row r="32" spans="1:5">
      <c r="A32" s="126">
        <v>5923.35</v>
      </c>
      <c r="B32" s="157">
        <v>1399952.20930237</v>
      </c>
      <c r="C32" s="187"/>
      <c r="D32" s="174"/>
      <c r="E32" s="175"/>
    </row>
    <row r="33" spans="1:5">
      <c r="A33" s="126">
        <v>5923.34</v>
      </c>
      <c r="B33" s="157">
        <v>1399250.6162791001</v>
      </c>
      <c r="C33" s="186"/>
      <c r="D33" s="174"/>
      <c r="E33" s="175"/>
    </row>
    <row r="34" spans="1:5">
      <c r="A34" s="126">
        <v>5923.33</v>
      </c>
      <c r="B34" s="157">
        <v>1398549.0232558299</v>
      </c>
      <c r="C34" s="186"/>
      <c r="D34" s="174"/>
      <c r="E34" s="175"/>
    </row>
    <row r="35" spans="1:5">
      <c r="A35" s="126">
        <v>5923.32</v>
      </c>
      <c r="B35" s="157">
        <v>1397847.43023256</v>
      </c>
      <c r="C35" s="186"/>
      <c r="D35" s="174"/>
      <c r="E35" s="175"/>
    </row>
    <row r="36" spans="1:5">
      <c r="A36" s="126">
        <v>5923.31</v>
      </c>
      <c r="B36" s="157">
        <v>1397145.83720935</v>
      </c>
      <c r="C36" s="187"/>
      <c r="D36" s="174"/>
      <c r="E36" s="175"/>
    </row>
    <row r="37" spans="1:5">
      <c r="A37" s="126">
        <v>5923.3</v>
      </c>
      <c r="B37" s="157">
        <v>1396444.2441860801</v>
      </c>
      <c r="C37" s="186"/>
      <c r="D37" s="174"/>
      <c r="E37" s="175"/>
    </row>
    <row r="38" spans="1:5">
      <c r="A38" s="126">
        <v>5923.29</v>
      </c>
      <c r="B38" s="157">
        <v>1395742.6511628099</v>
      </c>
      <c r="C38" s="186"/>
      <c r="D38" s="174"/>
      <c r="E38" s="175"/>
    </row>
    <row r="39" spans="1:5">
      <c r="A39" s="126">
        <v>5923.28</v>
      </c>
      <c r="B39" s="157">
        <v>1395041.05813953</v>
      </c>
      <c r="C39" s="186"/>
      <c r="D39" s="174"/>
      <c r="E39" s="175"/>
    </row>
    <row r="40" spans="1:5">
      <c r="A40" s="126">
        <v>5923.27</v>
      </c>
      <c r="B40" s="157">
        <v>1394339.46511633</v>
      </c>
      <c r="C40" s="186"/>
      <c r="D40" s="174"/>
      <c r="E40" s="175"/>
    </row>
    <row r="41" spans="1:5">
      <c r="A41" s="126">
        <v>5923.26</v>
      </c>
      <c r="B41" s="157">
        <v>1393637.8720930601</v>
      </c>
      <c r="C41" s="186"/>
      <c r="D41" s="174"/>
      <c r="E41" s="175"/>
    </row>
    <row r="42" spans="1:5">
      <c r="A42" s="126">
        <v>5923.25</v>
      </c>
      <c r="B42" s="157">
        <v>1392936.2790697799</v>
      </c>
      <c r="C42" s="186"/>
      <c r="D42" s="174"/>
      <c r="E42" s="175"/>
    </row>
    <row r="43" spans="1:5">
      <c r="A43" s="126">
        <v>5923.24</v>
      </c>
      <c r="B43" s="157">
        <v>1392234.68604651</v>
      </c>
      <c r="C43" s="186"/>
      <c r="D43" s="174"/>
      <c r="E43" s="175"/>
    </row>
    <row r="44" spans="1:5">
      <c r="A44" s="126">
        <v>5923.23</v>
      </c>
      <c r="B44" s="157">
        <v>1391533.0930232401</v>
      </c>
      <c r="C44" s="186"/>
      <c r="D44" s="174"/>
      <c r="E44" s="175"/>
    </row>
    <row r="45" spans="1:5">
      <c r="A45" s="126">
        <v>5923.22</v>
      </c>
      <c r="B45" s="157">
        <v>1390831.50000003</v>
      </c>
      <c r="C45" s="186"/>
      <c r="D45" s="174"/>
      <c r="E45" s="175"/>
    </row>
    <row r="46" spans="1:5">
      <c r="A46" s="126">
        <v>5923.21</v>
      </c>
      <c r="B46" s="157">
        <v>1390129.9069767599</v>
      </c>
      <c r="C46" s="186"/>
      <c r="D46" s="174"/>
      <c r="E46" s="175"/>
    </row>
    <row r="47" spans="1:5">
      <c r="A47" s="126">
        <v>5923.2</v>
      </c>
      <c r="B47" s="157">
        <v>1389428.31395349</v>
      </c>
      <c r="C47" s="186"/>
      <c r="D47" s="174"/>
      <c r="E47" s="175"/>
    </row>
    <row r="48" spans="1:5">
      <c r="A48" s="126">
        <v>5923.19</v>
      </c>
      <c r="B48" s="157">
        <v>1388726.7209302201</v>
      </c>
      <c r="C48" s="186"/>
      <c r="D48" s="174"/>
      <c r="E48" s="175"/>
    </row>
    <row r="49" spans="1:5">
      <c r="A49" s="126">
        <v>5923.18</v>
      </c>
      <c r="B49" s="157">
        <v>1388025.12790701</v>
      </c>
      <c r="C49" s="186"/>
      <c r="D49" s="174"/>
      <c r="E49" s="175"/>
    </row>
    <row r="50" spans="1:5">
      <c r="A50" s="126">
        <v>5923.17</v>
      </c>
      <c r="B50" s="157">
        <v>1387323.5348837399</v>
      </c>
      <c r="C50" s="186"/>
      <c r="D50" s="174"/>
      <c r="E50" s="175"/>
    </row>
    <row r="51" spans="1:5">
      <c r="A51" s="126">
        <v>5923.16</v>
      </c>
      <c r="B51" s="157">
        <v>1386621.94186047</v>
      </c>
      <c r="C51" s="186"/>
      <c r="D51" s="174"/>
      <c r="E51" s="175"/>
    </row>
    <row r="52" spans="1:5">
      <c r="A52" s="126">
        <v>5923.15</v>
      </c>
      <c r="B52" s="157">
        <v>1385920.3488372001</v>
      </c>
      <c r="C52" s="186"/>
      <c r="D52" s="174"/>
      <c r="E52" s="175"/>
    </row>
    <row r="53" spans="1:5">
      <c r="A53" s="126">
        <v>5923.14</v>
      </c>
      <c r="B53" s="157">
        <v>1385218.75581399</v>
      </c>
      <c r="C53" s="186"/>
      <c r="D53" s="174"/>
      <c r="E53" s="175"/>
    </row>
    <row r="54" spans="1:5">
      <c r="A54" s="126">
        <v>5923.13</v>
      </c>
      <c r="B54" s="157">
        <v>1384517.1627907199</v>
      </c>
      <c r="C54" s="186"/>
      <c r="D54" s="174"/>
      <c r="E54" s="175"/>
    </row>
    <row r="55" spans="1:5">
      <c r="A55" s="126">
        <v>5923.12</v>
      </c>
      <c r="B55" s="157">
        <v>1383815.56976745</v>
      </c>
      <c r="C55" s="186"/>
      <c r="D55" s="174"/>
      <c r="E55" s="175"/>
    </row>
    <row r="56" spans="1:5">
      <c r="A56" s="126">
        <v>5923.11</v>
      </c>
      <c r="B56" s="157">
        <v>1383113.9767441801</v>
      </c>
      <c r="C56" s="186"/>
      <c r="D56" s="174"/>
      <c r="E56" s="175"/>
    </row>
    <row r="57" spans="1:5">
      <c r="A57" s="126">
        <v>5923.1</v>
      </c>
      <c r="B57" s="157">
        <v>1382412.38372097</v>
      </c>
      <c r="C57" s="186"/>
      <c r="D57" s="174"/>
      <c r="E57" s="175"/>
    </row>
    <row r="58" spans="1:5">
      <c r="A58" s="126">
        <v>5923.09</v>
      </c>
      <c r="B58" s="157">
        <v>1381710.7906977001</v>
      </c>
      <c r="C58" s="186"/>
      <c r="D58" s="174"/>
      <c r="E58" s="175"/>
    </row>
    <row r="59" spans="1:5">
      <c r="A59" s="126">
        <v>5923.08</v>
      </c>
      <c r="B59" s="157">
        <v>1381009.19767443</v>
      </c>
      <c r="C59" s="186"/>
      <c r="D59" s="174"/>
      <c r="E59" s="175"/>
    </row>
    <row r="60" spans="1:5">
      <c r="A60" s="126">
        <v>5923.07</v>
      </c>
      <c r="B60" s="157">
        <v>1380307.6046511601</v>
      </c>
      <c r="C60" s="186"/>
      <c r="D60" s="174"/>
      <c r="E60" s="175"/>
    </row>
    <row r="61" spans="1:5">
      <c r="A61" s="126">
        <v>5923.06</v>
      </c>
      <c r="B61" s="157">
        <v>1379606.01162795</v>
      </c>
      <c r="C61" s="186"/>
      <c r="D61" s="174"/>
      <c r="E61" s="175"/>
    </row>
    <row r="62" spans="1:5">
      <c r="A62" s="126">
        <v>5923.05</v>
      </c>
      <c r="B62" s="157">
        <v>1378904.4186046801</v>
      </c>
      <c r="C62" s="186"/>
      <c r="D62" s="174"/>
      <c r="E62" s="175"/>
    </row>
    <row r="63" spans="1:5">
      <c r="A63" s="126">
        <v>5923.04</v>
      </c>
      <c r="B63" s="157">
        <v>1378202.82558141</v>
      </c>
      <c r="C63" s="186"/>
      <c r="D63" s="174"/>
      <c r="E63" s="175"/>
    </row>
    <row r="64" spans="1:5">
      <c r="A64" s="126">
        <v>5923.03</v>
      </c>
      <c r="B64" s="157">
        <v>1377501.2325581401</v>
      </c>
      <c r="C64" s="186"/>
      <c r="D64" s="174"/>
      <c r="E64" s="175"/>
    </row>
    <row r="65" spans="1:5">
      <c r="A65" s="126">
        <v>5923.02</v>
      </c>
      <c r="B65" s="157">
        <v>1376799.63953493</v>
      </c>
      <c r="C65" s="186"/>
      <c r="D65" s="174"/>
      <c r="E65" s="175"/>
    </row>
    <row r="66" spans="1:5">
      <c r="A66" s="126">
        <v>5923.01</v>
      </c>
      <c r="B66" s="157">
        <v>1376098.0465116601</v>
      </c>
      <c r="C66" s="186"/>
      <c r="D66" s="174"/>
      <c r="E66" s="175"/>
    </row>
    <row r="67" spans="1:5">
      <c r="A67" s="126">
        <v>5923</v>
      </c>
      <c r="B67" s="157">
        <v>1375396.45348839</v>
      </c>
      <c r="C67" s="186"/>
      <c r="D67" s="174"/>
      <c r="E67" s="175"/>
    </row>
    <row r="68" spans="1:5">
      <c r="A68" s="126">
        <v>5922.99</v>
      </c>
      <c r="B68" s="157">
        <v>1374694.8604651201</v>
      </c>
      <c r="C68" s="186"/>
      <c r="D68" s="174"/>
      <c r="E68" s="175"/>
    </row>
    <row r="69" spans="1:5">
      <c r="A69" s="126">
        <v>5922.98</v>
      </c>
      <c r="B69" s="157">
        <v>1373993.2674418499</v>
      </c>
      <c r="C69" s="186"/>
      <c r="D69" s="174"/>
      <c r="E69" s="175"/>
    </row>
    <row r="70" spans="1:5">
      <c r="A70" s="126">
        <v>5922.97</v>
      </c>
      <c r="B70" s="157">
        <v>1373291.6744186401</v>
      </c>
      <c r="C70" s="186"/>
      <c r="D70" s="174"/>
      <c r="E70" s="175"/>
    </row>
    <row r="71" spans="1:5">
      <c r="A71" s="126">
        <v>5922.96</v>
      </c>
      <c r="B71" s="157">
        <v>1372590.08139537</v>
      </c>
      <c r="C71" s="186"/>
      <c r="D71" s="174"/>
      <c r="E71" s="175"/>
    </row>
    <row r="72" spans="1:5">
      <c r="A72" s="126">
        <v>5922.95</v>
      </c>
      <c r="B72" s="157">
        <v>1371888.4883721001</v>
      </c>
      <c r="C72" s="186"/>
      <c r="D72" s="174"/>
      <c r="E72" s="175"/>
    </row>
    <row r="73" spans="1:5">
      <c r="A73" s="126">
        <v>5922.94</v>
      </c>
      <c r="B73" s="157">
        <v>1371186.8953488199</v>
      </c>
      <c r="C73" s="186"/>
      <c r="D73" s="174"/>
      <c r="E73" s="175"/>
    </row>
    <row r="74" spans="1:5">
      <c r="A74" s="126">
        <v>5922.93</v>
      </c>
      <c r="B74" s="157">
        <v>1370485.3023256201</v>
      </c>
      <c r="C74" s="186"/>
      <c r="D74" s="174"/>
      <c r="E74" s="175"/>
    </row>
    <row r="75" spans="1:5">
      <c r="A75" s="126">
        <v>5922.92</v>
      </c>
      <c r="B75" s="157">
        <v>1369783.7093023499</v>
      </c>
      <c r="C75" s="186"/>
      <c r="D75" s="174"/>
      <c r="E75" s="175"/>
    </row>
    <row r="76" spans="1:5">
      <c r="A76" s="126">
        <v>5922.91</v>
      </c>
      <c r="B76" s="157">
        <v>1369082.11627907</v>
      </c>
      <c r="C76" s="186"/>
      <c r="D76" s="174"/>
      <c r="E76" s="175"/>
    </row>
    <row r="77" spans="1:5">
      <c r="A77" s="126">
        <v>5922.9</v>
      </c>
      <c r="B77" s="157">
        <v>1368380.5232557999</v>
      </c>
      <c r="C77" s="186"/>
      <c r="D77" s="174"/>
      <c r="E77" s="175"/>
    </row>
    <row r="78" spans="1:5">
      <c r="A78" s="126">
        <v>5922.89</v>
      </c>
      <c r="B78" s="157">
        <v>1367678.9302326001</v>
      </c>
      <c r="C78" s="186"/>
      <c r="D78" s="174"/>
      <c r="E78" s="175"/>
    </row>
    <row r="79" spans="1:5">
      <c r="A79" s="126">
        <v>5922.88</v>
      </c>
      <c r="B79" s="157">
        <v>1366977.3372093199</v>
      </c>
      <c r="C79" s="186"/>
      <c r="D79" s="174"/>
      <c r="E79" s="175"/>
    </row>
    <row r="80" spans="1:5">
      <c r="A80" s="126">
        <v>5922.87</v>
      </c>
      <c r="B80" s="157">
        <v>1366275.74418605</v>
      </c>
      <c r="C80" s="186"/>
      <c r="D80" s="174"/>
      <c r="E80" s="175"/>
    </row>
    <row r="81" spans="1:5">
      <c r="A81" s="126">
        <v>5922.86</v>
      </c>
      <c r="B81" s="157">
        <v>1365574.1511627799</v>
      </c>
      <c r="C81" s="186"/>
      <c r="D81" s="174"/>
      <c r="E81" s="175"/>
    </row>
    <row r="82" spans="1:5">
      <c r="A82" s="126">
        <v>5922.85</v>
      </c>
      <c r="B82" s="157">
        <v>1364872.5581395701</v>
      </c>
      <c r="C82" s="186"/>
      <c r="D82" s="174"/>
      <c r="E82" s="175"/>
    </row>
    <row r="83" spans="1:5">
      <c r="A83" s="126">
        <v>5922.84</v>
      </c>
      <c r="B83" s="157">
        <v>1364170.9651162999</v>
      </c>
      <c r="C83" s="186"/>
      <c r="D83" s="174"/>
      <c r="E83" s="175"/>
    </row>
    <row r="84" spans="1:5">
      <c r="A84" s="126">
        <v>5922.83</v>
      </c>
      <c r="B84" s="157">
        <v>1363469.37209303</v>
      </c>
      <c r="C84" s="186"/>
      <c r="D84" s="174"/>
      <c r="E84" s="175"/>
    </row>
    <row r="85" spans="1:5">
      <c r="A85" s="126">
        <v>5922.82</v>
      </c>
      <c r="B85" s="157">
        <v>1362767.7790697601</v>
      </c>
      <c r="C85" s="186"/>
      <c r="D85" s="174"/>
      <c r="E85" s="175"/>
    </row>
    <row r="86" spans="1:5">
      <c r="A86" s="126">
        <v>5922.81</v>
      </c>
      <c r="B86" s="157">
        <v>1362066.1860465501</v>
      </c>
      <c r="C86" s="186"/>
      <c r="D86" s="174"/>
      <c r="E86" s="175"/>
    </row>
    <row r="87" spans="1:5">
      <c r="A87" s="126">
        <v>5922.8</v>
      </c>
      <c r="B87" s="157">
        <v>1361364.5930232799</v>
      </c>
      <c r="C87" s="186"/>
      <c r="D87" s="174"/>
      <c r="E87" s="175"/>
    </row>
    <row r="88" spans="1:5">
      <c r="A88" s="126">
        <v>5922.79</v>
      </c>
      <c r="B88" s="157">
        <v>1360663.00000001</v>
      </c>
      <c r="C88" s="186"/>
      <c r="D88" s="174"/>
      <c r="E88" s="175"/>
    </row>
    <row r="89" spans="1:5">
      <c r="A89" s="126">
        <v>5922.78</v>
      </c>
      <c r="B89" s="157">
        <v>1359961.4069767401</v>
      </c>
      <c r="C89" s="186"/>
      <c r="D89" s="174"/>
      <c r="E89" s="175"/>
    </row>
    <row r="90" spans="1:5">
      <c r="A90" s="126">
        <v>5922.77</v>
      </c>
      <c r="B90" s="157">
        <v>1359259.81395353</v>
      </c>
      <c r="C90" s="186"/>
      <c r="D90" s="174"/>
      <c r="E90" s="175"/>
    </row>
    <row r="91" spans="1:5">
      <c r="A91" s="126">
        <v>5922.76</v>
      </c>
      <c r="B91" s="157">
        <v>1358558.2209302599</v>
      </c>
      <c r="C91" s="186"/>
      <c r="D91" s="174"/>
      <c r="E91" s="175"/>
    </row>
    <row r="92" spans="1:5">
      <c r="A92" s="126">
        <v>5922.75</v>
      </c>
      <c r="B92" s="157">
        <v>1357856.62790699</v>
      </c>
      <c r="C92" s="186"/>
      <c r="D92" s="174"/>
      <c r="E92" s="175"/>
    </row>
    <row r="93" spans="1:5">
      <c r="A93" s="126">
        <v>5922.74</v>
      </c>
      <c r="B93" s="157">
        <v>1357155.0348837201</v>
      </c>
      <c r="C93" s="187"/>
      <c r="D93" s="174"/>
      <c r="E93" s="175"/>
    </row>
    <row r="94" spans="1:5">
      <c r="A94" s="126">
        <v>5922.73</v>
      </c>
      <c r="B94" s="157">
        <v>1356453.44186045</v>
      </c>
      <c r="C94" s="187"/>
      <c r="D94" s="174"/>
      <c r="E94" s="175"/>
    </row>
    <row r="95" spans="1:5">
      <c r="A95" s="126">
        <v>5922.72</v>
      </c>
      <c r="B95" s="157">
        <v>1355751.8488372399</v>
      </c>
      <c r="C95" s="186"/>
      <c r="D95" s="174"/>
      <c r="E95" s="175"/>
    </row>
    <row r="96" spans="1:5">
      <c r="A96" s="126">
        <v>5922.71</v>
      </c>
      <c r="B96" s="157">
        <v>1355050.25581397</v>
      </c>
      <c r="C96" s="186"/>
      <c r="D96" s="174"/>
      <c r="E96" s="175"/>
    </row>
    <row r="97" spans="1:5">
      <c r="A97" s="126">
        <v>5922.7</v>
      </c>
      <c r="B97" s="157">
        <v>1354348.6627907001</v>
      </c>
      <c r="C97" s="186"/>
      <c r="D97" s="174"/>
      <c r="E97" s="175"/>
    </row>
    <row r="98" spans="1:5">
      <c r="A98" s="126">
        <v>5922.69</v>
      </c>
      <c r="B98" s="157">
        <v>1353647.06976743</v>
      </c>
      <c r="C98" s="186"/>
      <c r="D98" s="174"/>
      <c r="E98" s="175"/>
    </row>
    <row r="99" spans="1:5">
      <c r="A99" s="126">
        <v>5922.68</v>
      </c>
      <c r="B99" s="157">
        <v>1352945.4767442199</v>
      </c>
      <c r="C99" s="187"/>
      <c r="D99" s="174"/>
      <c r="E99" s="175"/>
    </row>
    <row r="100" spans="1:5">
      <c r="A100" s="126">
        <v>5922.67</v>
      </c>
      <c r="B100" s="157">
        <v>1352243.88372095</v>
      </c>
      <c r="C100" s="186"/>
      <c r="D100" s="174"/>
      <c r="E100" s="175"/>
    </row>
    <row r="101" spans="1:5">
      <c r="A101" s="126">
        <v>5922.66</v>
      </c>
      <c r="B101" s="157">
        <v>1351542.2906976801</v>
      </c>
      <c r="C101" s="186"/>
      <c r="D101" s="174"/>
      <c r="E101" s="175"/>
    </row>
    <row r="102" spans="1:5">
      <c r="A102" s="126">
        <v>5922.65</v>
      </c>
      <c r="B102" s="157">
        <v>1350840.69767441</v>
      </c>
      <c r="C102" s="186"/>
      <c r="D102" s="174"/>
      <c r="E102" s="175"/>
    </row>
    <row r="103" spans="1:5">
      <c r="A103" s="126">
        <v>5922.64</v>
      </c>
      <c r="B103" s="157">
        <v>1350139.1046511999</v>
      </c>
      <c r="C103" s="186"/>
      <c r="D103" s="174"/>
      <c r="E103" s="175"/>
    </row>
    <row r="104" spans="1:5">
      <c r="A104" s="126">
        <v>5922.63</v>
      </c>
      <c r="B104" s="157">
        <v>1349437.51162793</v>
      </c>
      <c r="C104" s="186"/>
      <c r="D104" s="174"/>
      <c r="E104" s="175"/>
    </row>
    <row r="105" spans="1:5">
      <c r="A105" s="126">
        <v>5922.62</v>
      </c>
      <c r="B105" s="157">
        <v>1348735.9186046601</v>
      </c>
      <c r="C105" s="186"/>
      <c r="D105" s="174"/>
      <c r="E105" s="175"/>
    </row>
    <row r="106" spans="1:5">
      <c r="A106" s="126">
        <v>5922.61</v>
      </c>
      <c r="B106" s="157">
        <v>1348034.3255813799</v>
      </c>
      <c r="C106" s="186"/>
      <c r="D106" s="174"/>
      <c r="E106" s="175"/>
    </row>
    <row r="107" spans="1:5">
      <c r="A107" s="126">
        <v>5922.6</v>
      </c>
      <c r="B107" s="157">
        <v>1347332.7325581801</v>
      </c>
      <c r="C107" s="187"/>
      <c r="D107" s="174"/>
      <c r="E107" s="175"/>
    </row>
    <row r="108" spans="1:5">
      <c r="A108" s="126">
        <v>5922.59</v>
      </c>
      <c r="B108" s="157">
        <v>1346631.13953491</v>
      </c>
      <c r="C108" s="187"/>
      <c r="D108" s="174"/>
      <c r="E108" s="175"/>
    </row>
    <row r="109" spans="1:5">
      <c r="A109" s="126">
        <v>5922.58</v>
      </c>
      <c r="B109" s="157">
        <v>1345929.5465116301</v>
      </c>
      <c r="C109" s="187"/>
      <c r="D109" s="174"/>
      <c r="E109" s="175"/>
    </row>
    <row r="110" spans="1:5">
      <c r="A110" s="126">
        <v>5922.57</v>
      </c>
      <c r="B110" s="157">
        <v>1345227.9534883599</v>
      </c>
      <c r="C110" s="186"/>
      <c r="D110" s="174"/>
      <c r="E110" s="175"/>
    </row>
    <row r="111" spans="1:5">
      <c r="A111" s="126">
        <v>5922.56</v>
      </c>
      <c r="B111" s="157">
        <v>1344526.3604651601</v>
      </c>
      <c r="C111" s="187"/>
      <c r="D111" s="174"/>
      <c r="E111" s="175"/>
    </row>
    <row r="112" spans="1:5">
      <c r="A112" s="126">
        <v>5922.55</v>
      </c>
      <c r="B112" s="157">
        <v>1343824.76744188</v>
      </c>
      <c r="C112" s="186"/>
      <c r="D112" s="174"/>
      <c r="E112" s="175"/>
    </row>
    <row r="113" spans="1:5">
      <c r="A113" s="126">
        <v>5922.54</v>
      </c>
      <c r="B113" s="157">
        <v>1343123.1744186101</v>
      </c>
      <c r="C113" s="186"/>
      <c r="D113" s="174"/>
      <c r="E113" s="175"/>
    </row>
    <row r="114" spans="1:5">
      <c r="A114" s="126">
        <v>5922.53</v>
      </c>
      <c r="B114" s="157">
        <v>1342421.5813953399</v>
      </c>
      <c r="C114" s="186"/>
      <c r="D114" s="174"/>
      <c r="E114" s="175"/>
    </row>
    <row r="115" spans="1:5">
      <c r="A115" s="126">
        <v>5922.52</v>
      </c>
      <c r="B115" s="157">
        <v>1341719.9883721301</v>
      </c>
      <c r="C115" s="186"/>
      <c r="D115" s="174"/>
      <c r="E115" s="175"/>
    </row>
    <row r="116" spans="1:5">
      <c r="A116" s="126">
        <v>5922.51</v>
      </c>
      <c r="B116" s="157">
        <v>1341018.39534886</v>
      </c>
      <c r="C116" s="186"/>
      <c r="D116" s="174"/>
      <c r="E116" s="175"/>
    </row>
    <row r="117" spans="1:5">
      <c r="A117" s="126">
        <v>5922.5</v>
      </c>
      <c r="B117" s="157">
        <v>1340316.80232559</v>
      </c>
      <c r="C117" s="187"/>
      <c r="D117" s="174"/>
      <c r="E117" s="175"/>
    </row>
    <row r="118" spans="1:5">
      <c r="A118" s="126">
        <v>5922.49</v>
      </c>
      <c r="B118" s="157">
        <v>1339615.2093023199</v>
      </c>
      <c r="C118" s="186"/>
      <c r="D118" s="174"/>
      <c r="E118" s="175"/>
    </row>
    <row r="119" spans="1:5">
      <c r="A119" s="126">
        <v>5922.48</v>
      </c>
      <c r="B119" s="157">
        <v>1338913.61627905</v>
      </c>
      <c r="C119" s="186"/>
      <c r="D119" s="174"/>
      <c r="E119" s="175"/>
    </row>
    <row r="120" spans="1:5">
      <c r="A120" s="126">
        <v>5922.47</v>
      </c>
      <c r="B120" s="157">
        <v>1338212.0232558399</v>
      </c>
      <c r="C120" s="186"/>
      <c r="D120" s="174"/>
      <c r="E120" s="175"/>
    </row>
    <row r="121" spans="1:5">
      <c r="A121" s="126">
        <v>5922.46</v>
      </c>
      <c r="B121" s="157">
        <v>1337510.43023257</v>
      </c>
      <c r="C121" s="186"/>
      <c r="D121" s="174"/>
      <c r="E121" s="175"/>
    </row>
    <row r="122" spans="1:5">
      <c r="A122" s="126">
        <v>5922.45</v>
      </c>
      <c r="B122" s="157">
        <v>1336808.8372092999</v>
      </c>
      <c r="C122" s="186"/>
      <c r="D122" s="174"/>
      <c r="E122" s="175"/>
    </row>
    <row r="123" spans="1:5">
      <c r="A123" s="126">
        <v>5922.44</v>
      </c>
      <c r="B123" s="157">
        <v>1336107.24418603</v>
      </c>
      <c r="C123" s="186"/>
      <c r="D123" s="174"/>
      <c r="E123" s="175"/>
    </row>
    <row r="124" spans="1:5">
      <c r="A124" s="126">
        <v>5922.43</v>
      </c>
      <c r="B124" s="157">
        <v>1335405.6511628199</v>
      </c>
      <c r="C124" s="186"/>
      <c r="D124" s="174"/>
      <c r="E124" s="175"/>
    </row>
    <row r="125" spans="1:5">
      <c r="A125" s="126">
        <v>5922.42</v>
      </c>
      <c r="B125" s="157">
        <v>1334704.05813955</v>
      </c>
      <c r="C125" s="186"/>
      <c r="D125" s="174"/>
      <c r="E125" s="175"/>
    </row>
    <row r="126" spans="1:5">
      <c r="A126" s="126">
        <v>5922.41</v>
      </c>
      <c r="B126" s="157">
        <v>1334002.4651162799</v>
      </c>
      <c r="C126" s="186"/>
      <c r="D126" s="174"/>
      <c r="E126" s="175"/>
    </row>
    <row r="127" spans="1:5">
      <c r="A127" s="126">
        <v>5922.4</v>
      </c>
      <c r="B127" s="157">
        <v>1333300.87209301</v>
      </c>
      <c r="C127" s="186"/>
      <c r="D127" s="174"/>
      <c r="E127" s="175"/>
    </row>
    <row r="128" spans="1:5">
      <c r="A128" s="126">
        <v>5922.39</v>
      </c>
      <c r="B128" s="157">
        <v>1332599.2790697999</v>
      </c>
      <c r="C128" s="186"/>
      <c r="D128" s="174"/>
      <c r="E128" s="175"/>
    </row>
    <row r="129" spans="1:5">
      <c r="A129" s="126">
        <v>5922.38</v>
      </c>
      <c r="B129" s="157">
        <v>1331897.68604653</v>
      </c>
      <c r="C129" s="186"/>
      <c r="D129" s="174"/>
      <c r="E129" s="175"/>
    </row>
    <row r="130" spans="1:5">
      <c r="A130" s="126">
        <v>5922.37</v>
      </c>
      <c r="B130" s="157">
        <v>1331196.0930232599</v>
      </c>
      <c r="C130" s="186"/>
      <c r="D130" s="174"/>
      <c r="E130" s="175"/>
    </row>
    <row r="131" spans="1:5">
      <c r="A131" s="126">
        <v>5922.36</v>
      </c>
      <c r="B131" s="157">
        <v>1330494.49999999</v>
      </c>
      <c r="C131" s="186"/>
      <c r="D131" s="174"/>
      <c r="E131" s="175"/>
    </row>
    <row r="132" spans="1:5">
      <c r="A132" s="126">
        <v>5922.35</v>
      </c>
      <c r="B132" s="157">
        <v>1329792.9069767799</v>
      </c>
      <c r="C132" s="186"/>
      <c r="D132" s="174"/>
      <c r="E132" s="175"/>
    </row>
    <row r="133" spans="1:5">
      <c r="A133" s="126">
        <v>5922.34</v>
      </c>
      <c r="B133" s="157">
        <v>1329091.31395351</v>
      </c>
      <c r="C133" s="186"/>
      <c r="D133" s="174"/>
      <c r="E133" s="175"/>
    </row>
    <row r="134" spans="1:5">
      <c r="A134" s="126">
        <v>5922.33</v>
      </c>
      <c r="B134" s="157">
        <v>1328389.7209302399</v>
      </c>
      <c r="C134" s="186"/>
      <c r="D134" s="174"/>
      <c r="E134" s="175"/>
    </row>
    <row r="135" spans="1:5">
      <c r="A135" s="126">
        <v>5922.32</v>
      </c>
      <c r="B135" s="157">
        <v>1327688.12790697</v>
      </c>
      <c r="C135" s="187"/>
      <c r="D135" s="174"/>
      <c r="E135" s="175"/>
    </row>
    <row r="136" spans="1:5">
      <c r="A136" s="126">
        <v>5922.31</v>
      </c>
      <c r="B136" s="157">
        <v>1326986.5348837599</v>
      </c>
      <c r="C136" s="187"/>
      <c r="D136" s="174"/>
      <c r="E136" s="175"/>
    </row>
    <row r="137" spans="1:5">
      <c r="A137" s="126">
        <v>5922.3</v>
      </c>
      <c r="B137" s="157">
        <v>1326284.94186049</v>
      </c>
      <c r="C137" s="186"/>
      <c r="D137" s="174"/>
      <c r="E137" s="175"/>
    </row>
    <row r="138" spans="1:5">
      <c r="A138" s="126">
        <v>5922.29</v>
      </c>
      <c r="B138" s="157">
        <v>1325583.3488372201</v>
      </c>
      <c r="C138" s="186"/>
      <c r="D138" s="174"/>
      <c r="E138" s="175"/>
    </row>
    <row r="139" spans="1:5">
      <c r="A139" s="126">
        <v>5922.28</v>
      </c>
      <c r="B139" s="157">
        <v>1324881.75581395</v>
      </c>
      <c r="C139" s="186"/>
      <c r="D139" s="174"/>
      <c r="E139" s="175"/>
    </row>
    <row r="140" spans="1:5">
      <c r="A140" s="126">
        <v>5922.27</v>
      </c>
      <c r="B140" s="157">
        <v>1324180.1627907399</v>
      </c>
      <c r="C140" s="186"/>
      <c r="D140" s="174"/>
      <c r="E140" s="175"/>
    </row>
    <row r="141" spans="1:5">
      <c r="A141" s="126">
        <v>5922.26</v>
      </c>
      <c r="B141" s="157">
        <v>1323478.56976747</v>
      </c>
      <c r="C141" s="186"/>
      <c r="D141" s="174"/>
      <c r="E141" s="175"/>
    </row>
    <row r="142" spans="1:5">
      <c r="A142" s="126">
        <v>5922.25</v>
      </c>
      <c r="B142" s="157">
        <v>1322776.9767442001</v>
      </c>
      <c r="C142" s="186"/>
      <c r="D142" s="174"/>
      <c r="E142" s="175"/>
    </row>
    <row r="143" spans="1:5">
      <c r="A143" s="126">
        <v>5922.24</v>
      </c>
      <c r="B143" s="157">
        <v>1322075.38372092</v>
      </c>
      <c r="C143" s="186"/>
      <c r="D143" s="174"/>
      <c r="E143" s="175"/>
    </row>
    <row r="144" spans="1:5">
      <c r="A144" s="126">
        <v>5922.23</v>
      </c>
      <c r="B144" s="157">
        <v>1321373.7906976501</v>
      </c>
      <c r="C144" s="186"/>
      <c r="D144" s="174"/>
      <c r="E144" s="175"/>
    </row>
    <row r="145" spans="1:5">
      <c r="A145" s="126">
        <v>5922.22</v>
      </c>
      <c r="B145" s="157">
        <v>1320672.19767445</v>
      </c>
      <c r="C145" s="186"/>
      <c r="D145" s="174"/>
      <c r="E145" s="175"/>
    </row>
    <row r="146" spans="1:5">
      <c r="A146" s="126">
        <v>5922.21</v>
      </c>
      <c r="B146" s="157">
        <v>1319970.6046511701</v>
      </c>
      <c r="C146" s="186"/>
      <c r="D146" s="174"/>
      <c r="E146" s="175"/>
    </row>
    <row r="147" spans="1:5">
      <c r="A147" s="126">
        <v>5922.2</v>
      </c>
      <c r="B147" s="157">
        <v>1319269.0116278999</v>
      </c>
      <c r="C147" s="186"/>
      <c r="D147" s="174"/>
      <c r="E147" s="175"/>
    </row>
    <row r="148" spans="1:5">
      <c r="A148" s="126">
        <v>5922.19</v>
      </c>
      <c r="B148" s="157">
        <v>1318567.41860463</v>
      </c>
      <c r="C148" s="186"/>
      <c r="D148" s="174"/>
      <c r="E148" s="175"/>
    </row>
    <row r="149" spans="1:5">
      <c r="A149" s="126">
        <v>5922.18</v>
      </c>
      <c r="B149" s="157">
        <v>1317865.82558142</v>
      </c>
      <c r="C149" s="186"/>
      <c r="D149" s="174"/>
      <c r="E149" s="175"/>
    </row>
    <row r="150" spans="1:5">
      <c r="A150" s="126">
        <v>5922.17</v>
      </c>
      <c r="B150" s="157">
        <v>1317164.2325581501</v>
      </c>
      <c r="C150" s="186"/>
      <c r="D150" s="174"/>
      <c r="E150" s="175"/>
    </row>
    <row r="151" spans="1:5">
      <c r="A151" s="126">
        <v>5922.16</v>
      </c>
      <c r="B151" s="157">
        <v>1316462.6395348799</v>
      </c>
      <c r="C151" s="186"/>
      <c r="D151" s="174"/>
      <c r="E151" s="175"/>
    </row>
    <row r="152" spans="1:5">
      <c r="A152" s="126">
        <v>5922.15</v>
      </c>
      <c r="B152" s="157">
        <v>1315761.04651161</v>
      </c>
      <c r="C152" s="186"/>
      <c r="D152" s="174"/>
      <c r="E152" s="175"/>
    </row>
    <row r="153" spans="1:5">
      <c r="A153" s="126">
        <v>5922.14</v>
      </c>
      <c r="B153" s="157">
        <v>1315059.4534884</v>
      </c>
      <c r="C153" s="187"/>
      <c r="D153" s="174"/>
      <c r="E153" s="175"/>
    </row>
    <row r="154" spans="1:5">
      <c r="A154" s="126">
        <v>5922.13</v>
      </c>
      <c r="B154" s="157">
        <v>1314357.8604651301</v>
      </c>
      <c r="C154" s="186"/>
      <c r="D154" s="174"/>
      <c r="E154" s="175"/>
    </row>
    <row r="155" spans="1:5">
      <c r="A155" s="126">
        <v>5922.12</v>
      </c>
      <c r="B155" s="157">
        <v>1313656.2674418599</v>
      </c>
      <c r="C155" s="187"/>
      <c r="D155" s="174"/>
      <c r="E155" s="175"/>
    </row>
    <row r="156" spans="1:5">
      <c r="A156" s="126">
        <v>5922.11</v>
      </c>
      <c r="B156" s="157">
        <v>1312954.67441859</v>
      </c>
      <c r="C156" s="187"/>
      <c r="D156" s="174"/>
      <c r="E156" s="175"/>
    </row>
    <row r="157" spans="1:5">
      <c r="A157" s="126">
        <v>5922.1</v>
      </c>
      <c r="B157" s="157">
        <v>1312253.08139538</v>
      </c>
      <c r="C157" s="186"/>
      <c r="D157" s="174"/>
      <c r="E157" s="175"/>
    </row>
    <row r="158" spans="1:5">
      <c r="A158" s="126">
        <v>5922.09</v>
      </c>
      <c r="B158" s="157">
        <v>1311551.4883721101</v>
      </c>
      <c r="C158" s="186"/>
      <c r="D158" s="174"/>
      <c r="E158" s="175"/>
    </row>
    <row r="159" spans="1:5">
      <c r="A159" s="126">
        <v>5922.08</v>
      </c>
      <c r="B159" s="157">
        <v>1310849.8953488399</v>
      </c>
      <c r="C159" s="186"/>
      <c r="D159" s="174"/>
      <c r="E159" s="175"/>
    </row>
    <row r="160" spans="1:5">
      <c r="A160" s="126">
        <v>5922.07</v>
      </c>
      <c r="B160" s="157">
        <v>1310148.30232557</v>
      </c>
      <c r="C160" s="186"/>
      <c r="D160" s="174"/>
      <c r="E160" s="175"/>
    </row>
    <row r="161" spans="1:5">
      <c r="A161" s="126">
        <v>5922.06</v>
      </c>
      <c r="B161" s="157">
        <v>1309446.70930236</v>
      </c>
      <c r="C161" s="186"/>
      <c r="D161" s="174"/>
      <c r="E161" s="175"/>
    </row>
    <row r="162" spans="1:5">
      <c r="A162" s="126">
        <v>5922.05</v>
      </c>
      <c r="B162" s="157">
        <v>1308745.1162790901</v>
      </c>
      <c r="C162" s="186"/>
      <c r="D162" s="174"/>
      <c r="E162" s="175"/>
    </row>
    <row r="163" spans="1:5">
      <c r="A163" s="126">
        <v>5922.04</v>
      </c>
      <c r="B163" s="157">
        <v>1308043.5232558199</v>
      </c>
      <c r="C163" s="186"/>
      <c r="D163" s="174"/>
      <c r="E163" s="175"/>
    </row>
    <row r="164" spans="1:5">
      <c r="A164" s="126">
        <v>5922.03</v>
      </c>
      <c r="B164" s="157">
        <v>1307341.93023255</v>
      </c>
      <c r="C164" s="186"/>
      <c r="D164" s="174"/>
      <c r="E164" s="175"/>
    </row>
    <row r="165" spans="1:5">
      <c r="A165" s="126">
        <v>5922.02</v>
      </c>
      <c r="B165" s="157">
        <v>1306640.33720934</v>
      </c>
      <c r="C165" s="186"/>
      <c r="D165" s="174"/>
      <c r="E165" s="175"/>
    </row>
    <row r="166" spans="1:5">
      <c r="A166" s="126">
        <v>5922.01</v>
      </c>
      <c r="B166" s="157">
        <v>1305938.74418607</v>
      </c>
      <c r="C166" s="186"/>
      <c r="D166" s="174"/>
      <c r="E166" s="175"/>
    </row>
    <row r="167" spans="1:5">
      <c r="A167" s="126">
        <v>5922</v>
      </c>
      <c r="B167" s="157">
        <v>1305237.1511627999</v>
      </c>
      <c r="C167" s="187"/>
      <c r="D167" s="174"/>
      <c r="E167" s="175"/>
    </row>
    <row r="168" spans="1:5">
      <c r="A168" s="126">
        <v>5921.99</v>
      </c>
      <c r="B168" s="157">
        <v>1304535.55813953</v>
      </c>
      <c r="C168" s="186"/>
      <c r="D168" s="174"/>
      <c r="E168" s="175"/>
    </row>
    <row r="169" spans="1:5">
      <c r="A169" s="126">
        <v>5921.98</v>
      </c>
      <c r="B169" s="157">
        <v>1303833.9651162601</v>
      </c>
      <c r="C169" s="186"/>
      <c r="D169" s="174"/>
      <c r="E169" s="175"/>
    </row>
    <row r="170" spans="1:5">
      <c r="A170" s="126">
        <v>5921.97</v>
      </c>
      <c r="B170" s="157">
        <v>1303132.37209305</v>
      </c>
      <c r="C170" s="186"/>
      <c r="D170" s="174"/>
      <c r="E170" s="175"/>
    </row>
    <row r="171" spans="1:5">
      <c r="A171" s="126">
        <v>5921.96</v>
      </c>
      <c r="B171" s="157">
        <v>1302430.7790697799</v>
      </c>
      <c r="C171" s="186"/>
      <c r="D171" s="174"/>
      <c r="E171" s="175"/>
    </row>
    <row r="172" spans="1:5">
      <c r="A172" s="126">
        <v>5921.95</v>
      </c>
      <c r="B172" s="157">
        <v>1301729.18604651</v>
      </c>
      <c r="C172" s="186"/>
      <c r="D172" s="174"/>
      <c r="E172" s="175"/>
    </row>
    <row r="173" spans="1:5">
      <c r="A173" s="126">
        <v>5921.94</v>
      </c>
      <c r="B173" s="157">
        <v>1301027.5930232301</v>
      </c>
      <c r="C173" s="186"/>
      <c r="D173" s="174"/>
      <c r="E173" s="175"/>
    </row>
    <row r="174" spans="1:5">
      <c r="A174" s="126">
        <v>5921.93</v>
      </c>
      <c r="B174" s="157">
        <v>1300326.00000003</v>
      </c>
      <c r="C174" s="186"/>
      <c r="D174" s="174"/>
      <c r="E174" s="175"/>
    </row>
    <row r="175" spans="1:5">
      <c r="A175" s="126">
        <v>5921.92</v>
      </c>
      <c r="B175" s="157">
        <v>1299624.4069767599</v>
      </c>
      <c r="C175" s="187"/>
      <c r="D175" s="174"/>
      <c r="E175" s="175"/>
    </row>
    <row r="176" spans="1:5">
      <c r="A176" s="126">
        <v>5921.91</v>
      </c>
      <c r="B176" s="157">
        <v>1298922.81395348</v>
      </c>
      <c r="C176" s="186"/>
      <c r="D176" s="174"/>
      <c r="E176" s="175"/>
    </row>
    <row r="177" spans="1:5">
      <c r="A177" s="126">
        <v>5921.9</v>
      </c>
      <c r="B177" s="157">
        <v>1298221.2209302101</v>
      </c>
      <c r="C177" s="186"/>
      <c r="D177" s="174"/>
      <c r="E177" s="175"/>
    </row>
    <row r="178" spans="1:5">
      <c r="A178" s="126">
        <v>5921.89</v>
      </c>
      <c r="B178" s="157">
        <v>1297519.62790701</v>
      </c>
      <c r="C178" s="186"/>
      <c r="D178" s="174"/>
      <c r="E178" s="175"/>
    </row>
    <row r="179" spans="1:5">
      <c r="A179" s="126">
        <v>5921.88</v>
      </c>
      <c r="B179" s="157">
        <v>1296818.0348837301</v>
      </c>
      <c r="C179" s="186"/>
      <c r="D179" s="174"/>
      <c r="E179" s="175"/>
    </row>
    <row r="180" spans="1:5">
      <c r="A180" s="126">
        <v>5921.87</v>
      </c>
      <c r="B180" s="157">
        <v>1296116.44186046</v>
      </c>
      <c r="C180" s="186"/>
      <c r="D180" s="174"/>
      <c r="E180" s="175"/>
    </row>
    <row r="181" spans="1:5">
      <c r="A181" s="126">
        <v>5921.86</v>
      </c>
      <c r="B181" s="157">
        <v>1295414.8488371901</v>
      </c>
      <c r="C181" s="186"/>
      <c r="D181" s="174"/>
      <c r="E181" s="175"/>
    </row>
    <row r="182" spans="1:5">
      <c r="A182" s="126">
        <v>5921.85</v>
      </c>
      <c r="B182" s="157">
        <v>1294713.25581398</v>
      </c>
      <c r="C182" s="186"/>
      <c r="D182" s="174"/>
      <c r="E182" s="175"/>
    </row>
    <row r="183" spans="1:5">
      <c r="A183" s="126">
        <v>5921.84</v>
      </c>
      <c r="B183" s="157">
        <v>1294011.6627907101</v>
      </c>
      <c r="C183" s="187"/>
      <c r="D183" s="174"/>
      <c r="E183" s="175"/>
    </row>
    <row r="184" spans="1:5">
      <c r="A184" s="126">
        <v>5921.83</v>
      </c>
      <c r="B184" s="157">
        <v>1293310.06976744</v>
      </c>
      <c r="C184" s="186"/>
      <c r="D184" s="174"/>
      <c r="E184" s="175"/>
    </row>
    <row r="185" spans="1:5">
      <c r="A185" s="126">
        <v>5921.82</v>
      </c>
      <c r="B185" s="157">
        <v>1292608.4767441701</v>
      </c>
      <c r="C185" s="186"/>
      <c r="D185" s="174"/>
      <c r="E185" s="175"/>
    </row>
    <row r="186" spans="1:5">
      <c r="A186" s="126">
        <v>5921.81</v>
      </c>
      <c r="B186" s="157">
        <v>1291906.88372096</v>
      </c>
      <c r="C186" s="186"/>
      <c r="D186" s="174"/>
      <c r="E186" s="175"/>
    </row>
    <row r="187" spans="1:5">
      <c r="A187" s="126">
        <v>5921.8</v>
      </c>
      <c r="B187" s="157">
        <v>1291205.2906976901</v>
      </c>
      <c r="C187" s="187"/>
      <c r="D187" s="174"/>
      <c r="E187" s="175"/>
    </row>
    <row r="188" spans="1:5">
      <c r="A188" s="126">
        <v>5921.79</v>
      </c>
      <c r="B188" s="157">
        <v>1290503.69767442</v>
      </c>
      <c r="C188" s="186"/>
      <c r="D188" s="174"/>
      <c r="E188" s="175"/>
    </row>
    <row r="189" spans="1:5">
      <c r="A189" s="126">
        <v>5921.78</v>
      </c>
      <c r="B189" s="157">
        <v>1289802.1046511501</v>
      </c>
      <c r="C189" s="186"/>
      <c r="D189" s="174"/>
      <c r="E189" s="175"/>
    </row>
    <row r="190" spans="1:5">
      <c r="A190" s="126">
        <v>5921.77</v>
      </c>
      <c r="B190" s="157">
        <v>1289100.51162794</v>
      </c>
      <c r="C190" s="186"/>
      <c r="D190" s="174"/>
      <c r="E190" s="175"/>
    </row>
    <row r="191" spans="1:5">
      <c r="A191" s="126">
        <v>5921.76</v>
      </c>
      <c r="B191" s="157">
        <v>1288398.9186046701</v>
      </c>
      <c r="C191" s="186"/>
      <c r="D191" s="174"/>
      <c r="E191" s="175"/>
    </row>
    <row r="192" spans="1:5">
      <c r="A192" s="126">
        <v>5921.75</v>
      </c>
      <c r="B192" s="157">
        <v>1287697.3255814</v>
      </c>
      <c r="C192" s="187"/>
      <c r="D192" s="174"/>
      <c r="E192" s="175"/>
    </row>
    <row r="193" spans="1:5">
      <c r="A193" s="126">
        <v>5921.74</v>
      </c>
      <c r="B193" s="157">
        <v>1286995.7325581301</v>
      </c>
      <c r="C193" s="186"/>
      <c r="D193" s="174"/>
      <c r="E193" s="175"/>
    </row>
    <row r="194" spans="1:5">
      <c r="A194" s="126">
        <v>5921.73</v>
      </c>
      <c r="B194" s="157">
        <v>1286294.1395348599</v>
      </c>
      <c r="C194" s="186"/>
      <c r="D194" s="174"/>
      <c r="E194" s="175"/>
    </row>
    <row r="195" spans="1:5">
      <c r="A195" s="126">
        <v>5921.72</v>
      </c>
      <c r="B195" s="157">
        <v>1285592.5465116501</v>
      </c>
      <c r="C195" s="187"/>
      <c r="D195" s="174"/>
      <c r="E195" s="175"/>
    </row>
    <row r="196" spans="1:5">
      <c r="A196" s="126">
        <v>5921.71</v>
      </c>
      <c r="B196" s="157">
        <v>1284890.9534883799</v>
      </c>
      <c r="C196" s="186"/>
      <c r="D196" s="174"/>
      <c r="E196" s="175"/>
    </row>
    <row r="197" spans="1:5">
      <c r="A197" s="126">
        <v>5921.7</v>
      </c>
      <c r="B197" s="157">
        <v>1284189.36046511</v>
      </c>
      <c r="C197" s="186"/>
      <c r="D197" s="174"/>
      <c r="E197" s="175"/>
    </row>
    <row r="198" spans="1:5">
      <c r="A198" s="126">
        <v>5921.69</v>
      </c>
      <c r="B198" s="157">
        <v>1283487.7674418399</v>
      </c>
      <c r="C198" s="186"/>
      <c r="D198" s="174"/>
      <c r="E198" s="175"/>
    </row>
    <row r="199" spans="1:5">
      <c r="A199" s="126">
        <v>5921.68</v>
      </c>
      <c r="B199" s="157">
        <v>1282786.1744186301</v>
      </c>
      <c r="C199" s="187"/>
      <c r="D199" s="174"/>
      <c r="E199" s="175"/>
    </row>
    <row r="200" spans="1:5">
      <c r="A200" s="126">
        <v>5921.67</v>
      </c>
      <c r="B200" s="157">
        <v>1282084.5813953599</v>
      </c>
      <c r="C200" s="187"/>
      <c r="D200" s="174"/>
      <c r="E200" s="175"/>
    </row>
    <row r="201" spans="1:5">
      <c r="A201" s="126">
        <v>5921.66</v>
      </c>
      <c r="B201" s="157">
        <v>1281382.98837209</v>
      </c>
      <c r="C201" s="187"/>
      <c r="D201" s="174"/>
      <c r="E201" s="175"/>
    </row>
    <row r="202" spans="1:5">
      <c r="A202" s="126">
        <v>5921.65</v>
      </c>
      <c r="B202" s="157">
        <v>1280681.3953488199</v>
      </c>
      <c r="C202" s="186"/>
      <c r="D202" s="174"/>
      <c r="E202" s="175"/>
    </row>
    <row r="203" spans="1:5">
      <c r="A203" s="126">
        <v>5921.64</v>
      </c>
      <c r="B203" s="157">
        <v>1279979.8023256101</v>
      </c>
      <c r="C203" s="187"/>
      <c r="D203" s="174"/>
      <c r="E203" s="175"/>
    </row>
    <row r="204" spans="1:5">
      <c r="A204" s="126">
        <v>5921.63</v>
      </c>
      <c r="B204" s="157">
        <v>1279278.2093023399</v>
      </c>
      <c r="C204" s="186"/>
      <c r="D204" s="174"/>
      <c r="E204" s="175"/>
    </row>
    <row r="205" spans="1:5">
      <c r="A205" s="126">
        <v>5921.62</v>
      </c>
      <c r="B205" s="157">
        <v>1278576.61627907</v>
      </c>
      <c r="C205" s="186"/>
      <c r="D205" s="174"/>
      <c r="E205" s="175"/>
    </row>
    <row r="206" spans="1:5">
      <c r="A206" s="126">
        <v>5921.61</v>
      </c>
      <c r="B206" s="157">
        <v>1277875.0232557999</v>
      </c>
      <c r="C206" s="186"/>
      <c r="D206" s="174"/>
      <c r="E206" s="175"/>
    </row>
    <row r="207" spans="1:5">
      <c r="A207" s="126">
        <v>5921.6</v>
      </c>
      <c r="B207" s="157">
        <v>1277173.4302325901</v>
      </c>
      <c r="C207" s="186"/>
      <c r="D207" s="174"/>
      <c r="E207" s="175"/>
    </row>
    <row r="208" spans="1:5">
      <c r="A208" s="126">
        <v>5921.59</v>
      </c>
      <c r="B208" s="157">
        <v>1276471.8372093199</v>
      </c>
      <c r="C208" s="186"/>
      <c r="D208" s="174"/>
      <c r="E208" s="175"/>
    </row>
    <row r="209" spans="1:5">
      <c r="A209" s="126">
        <v>5921.58</v>
      </c>
      <c r="B209" s="157">
        <v>1275770.24418605</v>
      </c>
      <c r="C209" s="186"/>
      <c r="D209" s="174"/>
      <c r="E209" s="175"/>
    </row>
    <row r="210" spans="1:5">
      <c r="A210" s="126">
        <v>5921.57</v>
      </c>
      <c r="B210" s="157">
        <v>1275068.6511627701</v>
      </c>
      <c r="C210" s="186"/>
      <c r="D210" s="174"/>
      <c r="E210" s="175"/>
    </row>
    <row r="211" spans="1:5">
      <c r="A211" s="126">
        <v>5921.56</v>
      </c>
      <c r="B211" s="157">
        <v>1274367.0581395701</v>
      </c>
      <c r="C211" s="186"/>
      <c r="D211" s="174"/>
      <c r="E211" s="175"/>
    </row>
    <row r="212" spans="1:5">
      <c r="A212" s="126">
        <v>5921.55</v>
      </c>
      <c r="B212" s="157">
        <v>1273665.4651162999</v>
      </c>
      <c r="C212" s="186"/>
      <c r="D212" s="174"/>
      <c r="E212" s="175"/>
    </row>
    <row r="213" spans="1:5">
      <c r="A213" s="126">
        <v>5921.54</v>
      </c>
      <c r="B213" s="157">
        <v>1272963.87209302</v>
      </c>
      <c r="C213" s="186"/>
      <c r="D213" s="174"/>
      <c r="E213" s="175"/>
    </row>
    <row r="214" spans="1:5">
      <c r="A214" s="126">
        <v>5921.53</v>
      </c>
      <c r="B214" s="157">
        <v>1272262.2790697501</v>
      </c>
      <c r="C214" s="187"/>
      <c r="D214" s="174"/>
      <c r="E214" s="175"/>
    </row>
    <row r="215" spans="1:5">
      <c r="A215" s="126">
        <v>5921.52</v>
      </c>
      <c r="B215" s="157">
        <v>1271560.6860465501</v>
      </c>
      <c r="C215" s="187"/>
      <c r="D215" s="174"/>
      <c r="E215" s="175"/>
    </row>
    <row r="216" spans="1:5">
      <c r="A216" s="126">
        <v>5921.51</v>
      </c>
      <c r="B216" s="157">
        <v>1270859.0930232699</v>
      </c>
      <c r="C216" s="187"/>
      <c r="D216" s="174"/>
      <c r="E216" s="175"/>
    </row>
    <row r="217" spans="1:5">
      <c r="A217" s="126">
        <v>5921.5</v>
      </c>
      <c r="B217" s="157">
        <v>1270157.5</v>
      </c>
      <c r="C217" s="187"/>
      <c r="D217" s="174"/>
      <c r="E217" s="175"/>
    </row>
    <row r="218" spans="1:5">
      <c r="A218" s="126">
        <v>5921.49</v>
      </c>
      <c r="B218" s="157">
        <v>1269455.9069767301</v>
      </c>
      <c r="C218" s="186"/>
      <c r="D218" s="174"/>
      <c r="E218" s="175"/>
    </row>
    <row r="219" spans="1:5">
      <c r="A219" s="126">
        <v>5921.48</v>
      </c>
      <c r="B219" s="157">
        <v>1268754.31395346</v>
      </c>
      <c r="C219" s="187"/>
      <c r="D219" s="174"/>
      <c r="E219" s="175"/>
    </row>
    <row r="220" spans="1:5">
      <c r="A220" s="126">
        <v>5921.47</v>
      </c>
      <c r="B220" s="157">
        <v>1268052.7209302499</v>
      </c>
      <c r="C220" s="187"/>
      <c r="D220" s="174"/>
      <c r="E220" s="175"/>
    </row>
    <row r="221" spans="1:5">
      <c r="A221" s="126">
        <v>5921.46</v>
      </c>
      <c r="B221" s="157">
        <v>1267351.12790698</v>
      </c>
      <c r="C221" s="187"/>
      <c r="D221" s="174"/>
      <c r="E221" s="175"/>
    </row>
    <row r="222" spans="1:5">
      <c r="A222" s="126">
        <v>5921.45</v>
      </c>
      <c r="B222" s="157">
        <v>1266649.5348837101</v>
      </c>
      <c r="C222" s="186"/>
      <c r="D222" s="174"/>
      <c r="E222" s="175"/>
    </row>
    <row r="223" spans="1:5">
      <c r="A223" s="126">
        <v>5921.44</v>
      </c>
      <c r="B223" s="157">
        <v>1265947.94186044</v>
      </c>
      <c r="C223" s="186"/>
      <c r="D223" s="174"/>
      <c r="E223" s="175"/>
    </row>
    <row r="224" spans="1:5">
      <c r="A224" s="126">
        <v>5921.43</v>
      </c>
      <c r="B224" s="157">
        <v>1265246.3488372299</v>
      </c>
      <c r="C224" s="187"/>
      <c r="D224" s="174"/>
      <c r="E224" s="175"/>
    </row>
    <row r="225" spans="1:5">
      <c r="A225" s="126">
        <v>5921.42</v>
      </c>
      <c r="B225" s="157">
        <v>1264544.75581396</v>
      </c>
      <c r="C225" s="187"/>
      <c r="D225" s="174"/>
      <c r="E225" s="175"/>
    </row>
    <row r="226" spans="1:5">
      <c r="A226" s="126">
        <v>5921.41</v>
      </c>
      <c r="B226" s="157">
        <v>1263843.1627906901</v>
      </c>
      <c r="C226" s="186"/>
      <c r="D226" s="174"/>
      <c r="E226" s="175"/>
    </row>
    <row r="227" spans="1:5">
      <c r="A227" s="126">
        <v>5921.4</v>
      </c>
      <c r="B227" s="157">
        <v>1263141.5697674199</v>
      </c>
      <c r="C227" s="187"/>
      <c r="D227" s="174"/>
      <c r="E227" s="175"/>
    </row>
    <row r="228" spans="1:5">
      <c r="A228" s="126">
        <v>5921.39</v>
      </c>
      <c r="B228" s="157">
        <v>1262439.9767442101</v>
      </c>
      <c r="C228" s="187"/>
      <c r="D228" s="174"/>
      <c r="E228" s="175"/>
    </row>
    <row r="229" spans="1:5">
      <c r="A229" s="126">
        <v>5921.38</v>
      </c>
      <c r="B229" s="157">
        <v>1261738.38372094</v>
      </c>
      <c r="C229" s="186"/>
      <c r="D229" s="174"/>
      <c r="E229" s="175"/>
    </row>
    <row r="230" spans="1:5">
      <c r="A230" s="126">
        <v>5921.37</v>
      </c>
      <c r="B230" s="157">
        <v>1261036.7906976701</v>
      </c>
      <c r="C230" s="186"/>
      <c r="D230" s="174"/>
      <c r="E230" s="175"/>
    </row>
    <row r="231" spans="1:5">
      <c r="A231" s="126">
        <v>5921.36</v>
      </c>
      <c r="B231" s="157">
        <v>1260335.1976743999</v>
      </c>
      <c r="C231" s="186"/>
      <c r="D231" s="174"/>
      <c r="E231" s="175"/>
    </row>
    <row r="232" spans="1:5">
      <c r="A232" s="126">
        <v>5921.35</v>
      </c>
      <c r="B232" s="157">
        <v>1259633.6046511901</v>
      </c>
      <c r="C232" s="187"/>
      <c r="D232" s="174"/>
      <c r="E232" s="175"/>
    </row>
    <row r="233" spans="1:5">
      <c r="A233" s="126">
        <v>5921.34</v>
      </c>
      <c r="B233" s="157">
        <v>1258932.01162792</v>
      </c>
      <c r="C233" s="187"/>
      <c r="D233" s="174"/>
      <c r="E233" s="175"/>
    </row>
    <row r="234" spans="1:5">
      <c r="A234" s="126">
        <v>5921.33</v>
      </c>
      <c r="B234" s="157">
        <v>1258230.4186046501</v>
      </c>
      <c r="C234" s="187"/>
      <c r="D234" s="174"/>
      <c r="E234" s="175"/>
    </row>
    <row r="235" spans="1:5">
      <c r="A235" s="126">
        <v>5921.32</v>
      </c>
      <c r="B235" s="157">
        <v>1257528.8255813799</v>
      </c>
      <c r="C235" s="187"/>
      <c r="D235" s="174"/>
      <c r="E235" s="175"/>
    </row>
    <row r="236" spans="1:5">
      <c r="A236" s="126">
        <v>5921.31</v>
      </c>
      <c r="B236" s="157">
        <v>1256827.2325581701</v>
      </c>
      <c r="C236" s="186"/>
      <c r="D236" s="174"/>
      <c r="E236" s="175"/>
    </row>
    <row r="237" spans="1:5">
      <c r="A237" s="126">
        <v>5921.3</v>
      </c>
      <c r="B237" s="157">
        <v>1256125.6395349</v>
      </c>
      <c r="C237" s="186"/>
      <c r="D237" s="174"/>
      <c r="E237" s="175"/>
    </row>
    <row r="238" spans="1:5">
      <c r="A238" s="126">
        <v>5921.29</v>
      </c>
      <c r="B238" s="157">
        <v>1255424.0465116301</v>
      </c>
      <c r="C238" s="186"/>
      <c r="D238" s="174"/>
      <c r="E238" s="175"/>
    </row>
    <row r="239" spans="1:5">
      <c r="A239" s="126">
        <v>5921.28</v>
      </c>
      <c r="B239" s="157">
        <v>1254722.4534883599</v>
      </c>
      <c r="C239" s="186"/>
      <c r="D239" s="174"/>
      <c r="E239" s="175"/>
    </row>
    <row r="240" spans="1:5">
      <c r="A240" s="126">
        <v>5921.27</v>
      </c>
      <c r="B240" s="157">
        <v>1254020.8604651501</v>
      </c>
      <c r="C240" s="186"/>
      <c r="D240" s="174"/>
      <c r="E240" s="175"/>
    </row>
    <row r="241" spans="1:5">
      <c r="A241" s="126">
        <v>5921.26</v>
      </c>
      <c r="B241" s="157">
        <v>1253319.26744188</v>
      </c>
      <c r="C241" s="186"/>
      <c r="D241" s="174"/>
      <c r="E241" s="175"/>
    </row>
    <row r="242" spans="1:5">
      <c r="A242" s="126">
        <v>5921.25</v>
      </c>
      <c r="B242" s="157">
        <v>1252617.6744186101</v>
      </c>
      <c r="C242" s="187"/>
      <c r="D242" s="174"/>
      <c r="E242" s="175"/>
    </row>
    <row r="243" spans="1:5">
      <c r="A243" s="126">
        <v>5921.24</v>
      </c>
      <c r="B243" s="157">
        <v>1251916.0813953299</v>
      </c>
      <c r="C243" s="187"/>
      <c r="D243" s="174"/>
      <c r="E243" s="175"/>
    </row>
    <row r="244" spans="1:5">
      <c r="A244" s="126">
        <v>5921.23</v>
      </c>
      <c r="B244" s="157">
        <v>1251214.48837206</v>
      </c>
      <c r="C244" s="187"/>
      <c r="D244" s="174"/>
      <c r="E244" s="175"/>
    </row>
    <row r="245" spans="1:5">
      <c r="A245" s="126">
        <v>5921.22</v>
      </c>
      <c r="B245" s="157">
        <v>1250512.89534886</v>
      </c>
      <c r="C245" s="187"/>
      <c r="D245" s="174"/>
      <c r="E245" s="175"/>
    </row>
    <row r="246" spans="1:5">
      <c r="A246" s="126">
        <v>5921.21</v>
      </c>
      <c r="B246" s="157">
        <v>1249811.30232558</v>
      </c>
      <c r="C246" s="186"/>
      <c r="D246" s="174"/>
      <c r="E246" s="175"/>
    </row>
    <row r="247" spans="1:5">
      <c r="A247" s="126">
        <v>5921.2</v>
      </c>
      <c r="B247" s="157">
        <v>1249109.7093023099</v>
      </c>
      <c r="C247" s="186"/>
      <c r="D247" s="174"/>
      <c r="E247" s="175"/>
    </row>
    <row r="248" spans="1:5">
      <c r="A248" s="126">
        <v>5921.19</v>
      </c>
      <c r="B248" s="157">
        <v>1248408.11627904</v>
      </c>
      <c r="C248" s="187"/>
      <c r="D248" s="174"/>
      <c r="E248" s="175"/>
    </row>
    <row r="249" spans="1:5">
      <c r="A249" s="126">
        <v>5921.18</v>
      </c>
      <c r="B249" s="157">
        <v>1247706.5232558299</v>
      </c>
      <c r="C249" s="187"/>
      <c r="D249" s="174"/>
      <c r="E249" s="175"/>
    </row>
    <row r="250" spans="1:5">
      <c r="A250" s="126">
        <v>5921.17</v>
      </c>
      <c r="B250" s="157">
        <v>1247004.93023256</v>
      </c>
      <c r="C250" s="187"/>
      <c r="D250" s="174"/>
      <c r="E250" s="175"/>
    </row>
    <row r="251" spans="1:5">
      <c r="A251" s="126">
        <v>5921.16</v>
      </c>
      <c r="B251" s="157">
        <v>1246303.3372092899</v>
      </c>
      <c r="C251" s="187"/>
      <c r="D251" s="174"/>
      <c r="E251" s="175"/>
    </row>
    <row r="252" spans="1:5">
      <c r="A252" s="126">
        <v>5921.15</v>
      </c>
      <c r="B252" s="157">
        <v>1245601.74418602</v>
      </c>
      <c r="C252" s="186"/>
      <c r="D252" s="174"/>
      <c r="E252" s="175"/>
    </row>
    <row r="253" spans="1:5">
      <c r="A253" s="126">
        <v>5921.14</v>
      </c>
      <c r="B253" s="157">
        <v>1244900.1511628099</v>
      </c>
      <c r="C253" s="187"/>
      <c r="D253" s="174"/>
      <c r="E253" s="175"/>
    </row>
    <row r="254" spans="1:5">
      <c r="A254" s="126">
        <v>5921.13</v>
      </c>
      <c r="B254" s="157">
        <v>1244198.55813954</v>
      </c>
      <c r="C254" s="187"/>
      <c r="D254" s="174"/>
      <c r="E254" s="175"/>
    </row>
    <row r="255" spans="1:5">
      <c r="A255" s="126">
        <v>5921.12</v>
      </c>
      <c r="B255" s="157">
        <v>1243496.9651162699</v>
      </c>
      <c r="C255" s="187"/>
      <c r="D255" s="174"/>
      <c r="E255" s="175"/>
    </row>
    <row r="256" spans="1:5">
      <c r="A256" s="126">
        <v>5921.11</v>
      </c>
      <c r="B256" s="157">
        <v>1242795.372093</v>
      </c>
      <c r="C256" s="187"/>
      <c r="D256" s="174"/>
      <c r="E256" s="175"/>
    </row>
    <row r="257" spans="1:5">
      <c r="A257" s="126">
        <v>5921.1</v>
      </c>
      <c r="B257" s="157">
        <v>1242093.7790697899</v>
      </c>
      <c r="C257" s="186"/>
      <c r="D257" s="174"/>
      <c r="E257" s="175"/>
    </row>
    <row r="258" spans="1:5">
      <c r="A258" s="126">
        <v>5921.09</v>
      </c>
      <c r="B258" s="157">
        <v>1241392.18604652</v>
      </c>
      <c r="C258" s="187"/>
      <c r="D258" s="174"/>
      <c r="E258" s="175"/>
    </row>
    <row r="259" spans="1:5">
      <c r="A259" s="126">
        <v>5921.08</v>
      </c>
      <c r="B259" s="157">
        <v>1240690.5930232501</v>
      </c>
      <c r="C259" s="187"/>
      <c r="D259" s="174"/>
      <c r="E259" s="175"/>
    </row>
    <row r="260" spans="1:5">
      <c r="A260" s="126">
        <v>5921.07</v>
      </c>
      <c r="B260" s="157">
        <v>1239988.99999998</v>
      </c>
      <c r="C260" s="186"/>
      <c r="D260" s="174"/>
      <c r="E260" s="175"/>
    </row>
    <row r="261" spans="1:5">
      <c r="A261" s="126">
        <v>5921.06</v>
      </c>
      <c r="B261" s="157">
        <v>1239287.4069767699</v>
      </c>
      <c r="C261" s="186"/>
      <c r="D261" s="174"/>
      <c r="E261" s="175"/>
    </row>
    <row r="262" spans="1:5">
      <c r="A262" s="126">
        <v>5921.05</v>
      </c>
      <c r="B262" s="157">
        <v>1238585.8139535</v>
      </c>
      <c r="C262" s="186"/>
      <c r="D262" s="174"/>
      <c r="E262" s="175"/>
    </row>
    <row r="263" spans="1:5">
      <c r="A263" s="126">
        <v>5921.04</v>
      </c>
      <c r="B263" s="157">
        <v>1237884.2209302301</v>
      </c>
      <c r="C263" s="186"/>
      <c r="D263" s="174"/>
      <c r="E263" s="175"/>
    </row>
    <row r="264" spans="1:5">
      <c r="A264" s="126">
        <v>5921.03</v>
      </c>
      <c r="B264" s="157">
        <v>1237182.62790696</v>
      </c>
      <c r="C264" s="186"/>
      <c r="D264" s="174"/>
      <c r="E264" s="175"/>
    </row>
    <row r="265" spans="1:5">
      <c r="A265" s="126">
        <v>5921.02</v>
      </c>
      <c r="B265" s="157">
        <v>1236481.0348837499</v>
      </c>
      <c r="C265" s="186"/>
      <c r="D265" s="174"/>
      <c r="E265" s="175"/>
    </row>
    <row r="266" spans="1:5">
      <c r="A266" s="126">
        <v>5921.01</v>
      </c>
      <c r="B266" s="157">
        <v>1235779.44186048</v>
      </c>
      <c r="C266" s="187"/>
      <c r="D266" s="174"/>
      <c r="E266" s="175"/>
    </row>
    <row r="267" spans="1:5">
      <c r="A267" s="126">
        <v>5921</v>
      </c>
      <c r="B267" s="157">
        <v>1235077.8488372101</v>
      </c>
      <c r="C267" s="186"/>
      <c r="D267" s="174"/>
      <c r="E267" s="175"/>
    </row>
    <row r="268" spans="1:5">
      <c r="A268" s="126">
        <v>5920.99</v>
      </c>
      <c r="B268" s="157">
        <v>1234376.25581394</v>
      </c>
      <c r="C268" s="186"/>
      <c r="D268" s="174"/>
      <c r="E268" s="175"/>
    </row>
    <row r="269" spans="1:5">
      <c r="A269" s="126">
        <v>5920.98</v>
      </c>
      <c r="B269" s="157">
        <v>1233674.6627906701</v>
      </c>
      <c r="C269" s="186"/>
      <c r="D269" s="174"/>
      <c r="E269" s="175"/>
    </row>
    <row r="270" spans="1:5">
      <c r="A270" s="126">
        <v>5920.97</v>
      </c>
      <c r="B270" s="157">
        <v>1232973.06976746</v>
      </c>
      <c r="C270" s="186"/>
      <c r="D270" s="174"/>
      <c r="E270" s="175"/>
    </row>
    <row r="271" spans="1:5">
      <c r="A271" s="126">
        <v>5920.96</v>
      </c>
      <c r="B271" s="157">
        <v>1232271.4767441901</v>
      </c>
      <c r="C271" s="186"/>
      <c r="D271" s="174"/>
      <c r="E271" s="175"/>
    </row>
    <row r="272" spans="1:5">
      <c r="A272" s="126">
        <v>5920.95</v>
      </c>
      <c r="B272" s="157">
        <v>1231569.88372092</v>
      </c>
      <c r="C272" s="186"/>
      <c r="D272" s="174"/>
      <c r="E272" s="175"/>
    </row>
    <row r="273" spans="1:5">
      <c r="A273" s="126">
        <v>5920.94</v>
      </c>
      <c r="B273" s="157">
        <v>1230868.29069764</v>
      </c>
      <c r="C273" s="186"/>
      <c r="D273" s="174"/>
      <c r="E273" s="175"/>
    </row>
    <row r="274" spans="1:5">
      <c r="A274" s="126">
        <v>5920.93</v>
      </c>
      <c r="B274" s="157">
        <v>1230166.69767444</v>
      </c>
      <c r="C274" s="186"/>
      <c r="D274" s="174"/>
      <c r="E274" s="175"/>
    </row>
    <row r="275" spans="1:5">
      <c r="A275" s="126">
        <v>5920.92</v>
      </c>
      <c r="B275" s="157">
        <v>1229465.1046511701</v>
      </c>
      <c r="C275" s="186"/>
      <c r="D275" s="174"/>
      <c r="E275" s="175"/>
    </row>
    <row r="276" spans="1:5">
      <c r="A276" s="126">
        <v>5920.91</v>
      </c>
      <c r="B276" s="157">
        <v>1228763.5116278999</v>
      </c>
      <c r="C276" s="186"/>
      <c r="D276" s="174"/>
      <c r="E276" s="175"/>
    </row>
    <row r="277" spans="1:5">
      <c r="A277" s="126">
        <v>5920.9</v>
      </c>
      <c r="B277" s="157">
        <v>1228061.91860462</v>
      </c>
      <c r="C277" s="186"/>
      <c r="D277" s="174"/>
      <c r="E277" s="175"/>
    </row>
    <row r="278" spans="1:5">
      <c r="A278" s="126">
        <v>5920.89</v>
      </c>
      <c r="B278" s="157">
        <v>1227360.32558142</v>
      </c>
      <c r="C278" s="186"/>
      <c r="D278" s="174"/>
      <c r="E278" s="175"/>
    </row>
    <row r="279" spans="1:5">
      <c r="A279" s="126">
        <v>5920.88</v>
      </c>
      <c r="B279" s="157">
        <v>1226658.7325581501</v>
      </c>
      <c r="C279" s="186"/>
      <c r="D279" s="174"/>
      <c r="E279" s="175"/>
    </row>
    <row r="280" spans="1:5">
      <c r="A280" s="126">
        <v>5920.87</v>
      </c>
      <c r="B280" s="157">
        <v>1225957.1395348699</v>
      </c>
      <c r="C280" s="186"/>
      <c r="D280" s="174"/>
      <c r="E280" s="175"/>
    </row>
    <row r="281" spans="1:5">
      <c r="A281" s="126">
        <v>5920.86</v>
      </c>
      <c r="B281" s="157">
        <v>1225255.5465116</v>
      </c>
      <c r="C281" s="186"/>
      <c r="D281" s="174"/>
      <c r="E281" s="175"/>
    </row>
    <row r="282" spans="1:5">
      <c r="A282" s="126">
        <v>5920.85</v>
      </c>
      <c r="B282" s="157">
        <v>1224553.9534884</v>
      </c>
      <c r="C282" s="186"/>
      <c r="D282" s="174"/>
      <c r="E282" s="175"/>
    </row>
    <row r="283" spans="1:5">
      <c r="A283" s="126">
        <v>5920.84</v>
      </c>
      <c r="B283" s="157">
        <v>1223852.3604651201</v>
      </c>
      <c r="C283" s="186"/>
      <c r="D283" s="174"/>
      <c r="E283" s="175"/>
    </row>
    <row r="284" spans="1:5">
      <c r="A284" s="126">
        <v>5920.83</v>
      </c>
      <c r="B284" s="157">
        <v>1223150.7674418499</v>
      </c>
      <c r="C284" s="186"/>
      <c r="D284" s="174"/>
      <c r="E284" s="175"/>
    </row>
    <row r="285" spans="1:5">
      <c r="A285" s="126">
        <v>5920.82</v>
      </c>
      <c r="B285" s="157">
        <v>1222449.17441858</v>
      </c>
      <c r="C285" s="186"/>
      <c r="D285" s="174"/>
      <c r="E285" s="175"/>
    </row>
    <row r="286" spans="1:5">
      <c r="A286" s="126">
        <v>5920.81</v>
      </c>
      <c r="B286" s="157">
        <v>1221747.58139537</v>
      </c>
      <c r="C286" s="186"/>
      <c r="D286" s="174"/>
      <c r="E286" s="175"/>
    </row>
    <row r="287" spans="1:5">
      <c r="A287" s="126">
        <v>5920.8</v>
      </c>
      <c r="B287" s="157">
        <v>1221045.9883721001</v>
      </c>
      <c r="C287" s="186"/>
      <c r="D287" s="174"/>
      <c r="E287" s="175"/>
    </row>
    <row r="288" spans="1:5">
      <c r="A288" s="126">
        <v>5920.79</v>
      </c>
      <c r="B288" s="157">
        <v>1220344.3953488299</v>
      </c>
      <c r="C288" s="186"/>
      <c r="D288" s="174"/>
      <c r="E288" s="175"/>
    </row>
    <row r="289" spans="1:5">
      <c r="A289" s="126">
        <v>5920.78</v>
      </c>
      <c r="B289" s="157">
        <v>1219642.80232556</v>
      </c>
      <c r="C289" s="186"/>
      <c r="D289" s="174"/>
      <c r="E289" s="175"/>
    </row>
    <row r="290" spans="1:5">
      <c r="A290" s="126">
        <v>5920.77</v>
      </c>
      <c r="B290" s="157">
        <v>1218941.2093023499</v>
      </c>
      <c r="C290" s="186"/>
      <c r="D290" s="174"/>
      <c r="E290" s="175"/>
    </row>
    <row r="291" spans="1:5">
      <c r="A291" s="126">
        <v>5920.76</v>
      </c>
      <c r="B291" s="157">
        <v>1218239.61627908</v>
      </c>
      <c r="C291" s="186"/>
      <c r="D291" s="174"/>
      <c r="E291" s="175"/>
    </row>
    <row r="292" spans="1:5">
      <c r="A292" s="126">
        <v>5920.75</v>
      </c>
      <c r="B292" s="157">
        <v>1217538.0232558099</v>
      </c>
      <c r="C292" s="187"/>
      <c r="D292" s="174"/>
      <c r="E292" s="175"/>
    </row>
    <row r="293" spans="1:5">
      <c r="A293" s="126">
        <v>5920.74</v>
      </c>
      <c r="B293" s="157">
        <v>1216836.43023254</v>
      </c>
      <c r="C293" s="186"/>
      <c r="D293" s="174"/>
      <c r="E293" s="175"/>
    </row>
    <row r="294" spans="1:5">
      <c r="A294" s="126">
        <v>5920.73</v>
      </c>
      <c r="B294" s="157">
        <v>1216134.8372092701</v>
      </c>
      <c r="C294" s="186"/>
      <c r="D294" s="174"/>
      <c r="E294" s="175"/>
    </row>
    <row r="295" spans="1:5">
      <c r="A295" s="126">
        <v>5920.72</v>
      </c>
      <c r="B295" s="157">
        <v>1215433.24418606</v>
      </c>
      <c r="C295" s="187"/>
      <c r="D295" s="174"/>
      <c r="E295" s="175"/>
    </row>
    <row r="296" spans="1:5">
      <c r="A296" s="126">
        <v>5920.71</v>
      </c>
      <c r="B296" s="157">
        <v>1214731.6511627899</v>
      </c>
      <c r="C296" s="186"/>
      <c r="D296" s="174"/>
      <c r="E296" s="175"/>
    </row>
    <row r="297" spans="1:5">
      <c r="A297" s="126">
        <v>5920.7</v>
      </c>
      <c r="B297" s="157">
        <v>1214030.05813952</v>
      </c>
      <c r="C297" s="186"/>
      <c r="D297" s="174"/>
      <c r="E297" s="175"/>
    </row>
    <row r="298" spans="1:5">
      <c r="A298" s="126">
        <v>5920.69</v>
      </c>
      <c r="B298" s="157">
        <v>1213328.4651162501</v>
      </c>
      <c r="C298" s="186"/>
      <c r="D298" s="174"/>
      <c r="E298" s="175"/>
    </row>
    <row r="299" spans="1:5">
      <c r="A299" s="126">
        <v>5920.68</v>
      </c>
      <c r="B299" s="157">
        <v>1212626.87209304</v>
      </c>
      <c r="C299" s="186"/>
      <c r="D299" s="174"/>
      <c r="E299" s="175"/>
    </row>
    <row r="300" spans="1:5">
      <c r="A300" s="126">
        <v>5920.67</v>
      </c>
      <c r="B300" s="157">
        <v>1211925.2790697699</v>
      </c>
      <c r="C300" s="186"/>
      <c r="D300" s="174"/>
      <c r="E300" s="175"/>
    </row>
    <row r="301" spans="1:5">
      <c r="A301" s="126">
        <v>5920.66</v>
      </c>
      <c r="B301" s="157">
        <v>1211223.6860465</v>
      </c>
      <c r="C301" s="186"/>
      <c r="D301" s="174"/>
      <c r="E301" s="175"/>
    </row>
    <row r="302" spans="1:5">
      <c r="A302" s="126">
        <v>5920.65</v>
      </c>
      <c r="B302" s="157">
        <v>1210522.0930232301</v>
      </c>
      <c r="C302" s="186"/>
      <c r="D302" s="174"/>
      <c r="E302" s="175"/>
    </row>
    <row r="303" spans="1:5">
      <c r="A303" s="126">
        <v>5920.64</v>
      </c>
      <c r="B303" s="157">
        <v>1209820.50000002</v>
      </c>
      <c r="C303" s="186"/>
      <c r="D303" s="174"/>
      <c r="E303" s="175"/>
    </row>
    <row r="304" spans="1:5">
      <c r="A304" s="126">
        <v>5920.63</v>
      </c>
      <c r="B304" s="157">
        <v>1209118.9069767499</v>
      </c>
      <c r="C304" s="186"/>
      <c r="D304" s="174"/>
      <c r="E304" s="175"/>
    </row>
    <row r="305" spans="1:5">
      <c r="A305" s="126">
        <v>5920.62</v>
      </c>
      <c r="B305" s="157">
        <v>1208417.31395348</v>
      </c>
      <c r="C305" s="186"/>
      <c r="D305" s="174"/>
      <c r="E305" s="175"/>
    </row>
    <row r="306" spans="1:5">
      <c r="A306" s="126">
        <v>5920.61</v>
      </c>
      <c r="B306" s="157">
        <v>1207715.7209302101</v>
      </c>
      <c r="C306" s="186"/>
      <c r="D306" s="174"/>
      <c r="E306" s="175"/>
    </row>
    <row r="307" spans="1:5">
      <c r="A307" s="126">
        <v>5920.6</v>
      </c>
      <c r="B307" s="157">
        <v>1207014.127907</v>
      </c>
      <c r="C307" s="186"/>
      <c r="D307" s="174"/>
      <c r="E307" s="175"/>
    </row>
    <row r="308" spans="1:5">
      <c r="A308" s="126">
        <v>5920.59</v>
      </c>
      <c r="B308" s="157">
        <v>1206312.5348837301</v>
      </c>
      <c r="C308" s="186"/>
      <c r="D308" s="174"/>
      <c r="E308" s="175"/>
    </row>
    <row r="309" spans="1:5">
      <c r="A309" s="126">
        <v>5920.58</v>
      </c>
      <c r="B309" s="157">
        <v>1205610.94186046</v>
      </c>
      <c r="C309" s="186"/>
      <c r="D309" s="174"/>
      <c r="E309" s="175"/>
    </row>
    <row r="310" spans="1:5">
      <c r="A310" s="126">
        <v>5920.57</v>
      </c>
      <c r="B310" s="157">
        <v>1204909.3488371801</v>
      </c>
      <c r="C310" s="186"/>
      <c r="D310" s="174"/>
      <c r="E310" s="175"/>
    </row>
    <row r="311" spans="1:5">
      <c r="A311" s="126">
        <v>5920.56</v>
      </c>
      <c r="B311" s="157">
        <v>1204207.75581398</v>
      </c>
      <c r="C311" s="186"/>
      <c r="D311" s="174"/>
      <c r="E311" s="175"/>
    </row>
    <row r="312" spans="1:5">
      <c r="A312" s="126">
        <v>5920.55</v>
      </c>
      <c r="B312" s="157">
        <v>1203506.1627907101</v>
      </c>
      <c r="C312" s="186"/>
      <c r="D312" s="174"/>
      <c r="E312" s="175"/>
    </row>
    <row r="313" spans="1:5">
      <c r="A313" s="126">
        <v>5920.54</v>
      </c>
      <c r="B313" s="157">
        <v>1202804.56976743</v>
      </c>
      <c r="C313" s="186"/>
      <c r="D313" s="174"/>
      <c r="E313" s="175"/>
    </row>
    <row r="314" spans="1:5">
      <c r="A314" s="126">
        <v>5920.53</v>
      </c>
      <c r="B314" s="157">
        <v>1202102.9767441601</v>
      </c>
      <c r="C314" s="186"/>
      <c r="D314" s="174"/>
      <c r="E314" s="175"/>
    </row>
    <row r="315" spans="1:5">
      <c r="A315" s="126">
        <v>5920.52</v>
      </c>
      <c r="B315" s="157">
        <v>1201401.38372096</v>
      </c>
      <c r="C315" s="186"/>
      <c r="D315" s="174"/>
      <c r="E315" s="175"/>
    </row>
    <row r="316" spans="1:5">
      <c r="A316" s="126">
        <v>5920.51</v>
      </c>
      <c r="B316" s="157">
        <v>1200699.7906976801</v>
      </c>
      <c r="C316" s="186"/>
      <c r="D316" s="174"/>
      <c r="E316" s="175"/>
    </row>
    <row r="317" spans="1:5">
      <c r="A317" s="126">
        <v>5920.5</v>
      </c>
      <c r="B317" s="157">
        <v>1199998.19767441</v>
      </c>
      <c r="C317" s="186"/>
      <c r="D317" s="174"/>
      <c r="E317" s="175"/>
    </row>
    <row r="318" spans="1:5">
      <c r="A318" s="126">
        <v>5920.49</v>
      </c>
      <c r="B318" s="157">
        <v>1199296.60465114</v>
      </c>
      <c r="C318" s="186"/>
      <c r="D318" s="174"/>
      <c r="E318" s="175"/>
    </row>
    <row r="319" spans="1:5">
      <c r="A319" s="126">
        <v>5920.48</v>
      </c>
      <c r="B319" s="157">
        <v>1198595.0116278699</v>
      </c>
      <c r="C319" s="186"/>
      <c r="D319" s="174"/>
      <c r="E319" s="175"/>
    </row>
    <row r="320" spans="1:5">
      <c r="A320" s="126">
        <v>5920.47</v>
      </c>
      <c r="B320" s="157">
        <v>1197893.4186046601</v>
      </c>
      <c r="C320" s="186"/>
      <c r="D320" s="174"/>
      <c r="E320" s="175"/>
    </row>
    <row r="321" spans="1:5">
      <c r="A321" s="126">
        <v>5920.46</v>
      </c>
      <c r="B321" s="157">
        <v>1197191.8255813899</v>
      </c>
      <c r="C321" s="186"/>
      <c r="D321" s="174"/>
      <c r="E321" s="175"/>
    </row>
    <row r="322" spans="1:5">
      <c r="A322" s="126">
        <v>5920.45</v>
      </c>
      <c r="B322" s="157">
        <v>1196490.23255812</v>
      </c>
      <c r="C322" s="186"/>
      <c r="D322" s="174"/>
      <c r="E322" s="175"/>
    </row>
    <row r="323" spans="1:5">
      <c r="A323" s="126">
        <v>5920.44</v>
      </c>
      <c r="B323" s="157">
        <v>1195788.6395348499</v>
      </c>
      <c r="C323" s="186"/>
      <c r="D323" s="174"/>
      <c r="E323" s="175"/>
    </row>
    <row r="324" spans="1:5">
      <c r="A324" s="126">
        <v>5920.43</v>
      </c>
      <c r="B324" s="157">
        <v>1195087.0465116401</v>
      </c>
      <c r="C324" s="186"/>
      <c r="D324" s="174"/>
      <c r="E324" s="175"/>
    </row>
    <row r="325" spans="1:5">
      <c r="A325" s="126">
        <v>5920.42</v>
      </c>
      <c r="B325" s="157">
        <v>1194385.4534883699</v>
      </c>
      <c r="C325" s="186"/>
      <c r="D325" s="174"/>
      <c r="E325" s="175"/>
    </row>
    <row r="326" spans="1:5">
      <c r="A326" s="126">
        <v>5920.41</v>
      </c>
      <c r="B326" s="157">
        <v>1193683.8604651</v>
      </c>
      <c r="C326" s="186"/>
      <c r="D326" s="174"/>
      <c r="E326" s="175"/>
    </row>
    <row r="327" spans="1:5">
      <c r="A327" s="126">
        <v>5920.4</v>
      </c>
      <c r="B327" s="157">
        <v>1192982.2674418299</v>
      </c>
      <c r="C327" s="186"/>
      <c r="D327" s="174"/>
      <c r="E327" s="175"/>
    </row>
    <row r="328" spans="1:5">
      <c r="A328" s="126">
        <v>5920.39</v>
      </c>
      <c r="B328" s="157">
        <v>1192280.6744186201</v>
      </c>
      <c r="C328" s="186"/>
      <c r="D328" s="174"/>
      <c r="E328" s="175"/>
    </row>
    <row r="329" spans="1:5">
      <c r="A329" s="126">
        <v>5920.38</v>
      </c>
      <c r="B329" s="157">
        <v>1191579.0813953499</v>
      </c>
      <c r="C329" s="186"/>
      <c r="D329" s="174"/>
      <c r="E329" s="175"/>
    </row>
    <row r="330" spans="1:5">
      <c r="A330" s="126">
        <v>5920.37</v>
      </c>
      <c r="B330" s="157">
        <v>1190877.48837208</v>
      </c>
      <c r="C330" s="186"/>
      <c r="D330" s="174"/>
      <c r="E330" s="175"/>
    </row>
    <row r="331" spans="1:5">
      <c r="A331" s="126">
        <v>5920.36</v>
      </c>
      <c r="B331" s="157">
        <v>1190175.8953488099</v>
      </c>
      <c r="C331" s="186"/>
      <c r="D331" s="174"/>
      <c r="E331" s="175"/>
    </row>
    <row r="332" spans="1:5">
      <c r="A332" s="126">
        <v>5920.35</v>
      </c>
      <c r="B332" s="157">
        <v>1189474.3023256001</v>
      </c>
      <c r="C332" s="186"/>
      <c r="D332" s="174"/>
      <c r="E332" s="175"/>
    </row>
    <row r="333" spans="1:5">
      <c r="A333" s="126">
        <v>5920.34</v>
      </c>
      <c r="B333" s="157">
        <v>1188772.7093023299</v>
      </c>
      <c r="C333" s="186"/>
      <c r="D333" s="174"/>
      <c r="E333" s="175"/>
    </row>
    <row r="334" spans="1:5">
      <c r="A334" s="126">
        <v>5920.33</v>
      </c>
      <c r="B334" s="157">
        <v>1188071.11627906</v>
      </c>
      <c r="C334" s="186"/>
      <c r="D334" s="174"/>
      <c r="E334" s="175"/>
    </row>
    <row r="335" spans="1:5">
      <c r="A335" s="126">
        <v>5920.32</v>
      </c>
      <c r="B335" s="157">
        <v>1187369.5232557899</v>
      </c>
      <c r="C335" s="186"/>
      <c r="D335" s="174"/>
      <c r="E335" s="175"/>
    </row>
    <row r="336" spans="1:5">
      <c r="A336" s="126">
        <v>5920.31</v>
      </c>
      <c r="B336" s="157">
        <v>1186667.9302325801</v>
      </c>
      <c r="C336" s="186"/>
      <c r="D336" s="174"/>
      <c r="E336" s="175"/>
    </row>
    <row r="337" spans="1:5">
      <c r="A337" s="126">
        <v>5920.3</v>
      </c>
      <c r="B337" s="157">
        <v>1185966.3372093099</v>
      </c>
      <c r="C337" s="186"/>
      <c r="D337" s="174"/>
      <c r="E337" s="175"/>
    </row>
    <row r="338" spans="1:5">
      <c r="A338" s="126">
        <v>5920.29</v>
      </c>
      <c r="B338" s="157">
        <v>1185264.74418604</v>
      </c>
      <c r="C338" s="186"/>
      <c r="D338" s="174"/>
      <c r="E338" s="175"/>
    </row>
    <row r="339" spans="1:5">
      <c r="A339" s="126">
        <v>5920.28</v>
      </c>
      <c r="B339" s="157">
        <v>1184563.1511627701</v>
      </c>
      <c r="C339" s="186"/>
      <c r="D339" s="174"/>
      <c r="E339" s="175"/>
    </row>
    <row r="340" spans="1:5">
      <c r="A340" s="126">
        <v>5920.27</v>
      </c>
      <c r="B340" s="157">
        <v>1183861.55813956</v>
      </c>
      <c r="C340" s="186"/>
      <c r="D340" s="174"/>
      <c r="E340" s="175"/>
    </row>
    <row r="341" spans="1:5">
      <c r="A341" s="126">
        <v>5920.26</v>
      </c>
      <c r="B341" s="157">
        <v>1183159.9651162899</v>
      </c>
      <c r="C341" s="186"/>
      <c r="D341" s="174"/>
      <c r="E341" s="175"/>
    </row>
    <row r="342" spans="1:5">
      <c r="A342" s="126">
        <v>5920.25</v>
      </c>
      <c r="B342" s="157">
        <v>1182458.37209302</v>
      </c>
      <c r="C342" s="186"/>
      <c r="D342" s="174"/>
      <c r="E342" s="175"/>
    </row>
    <row r="343" spans="1:5">
      <c r="A343" s="126">
        <v>5920.24</v>
      </c>
      <c r="B343" s="157">
        <v>1181756.7790697401</v>
      </c>
      <c r="C343" s="186"/>
      <c r="D343" s="174"/>
      <c r="E343" s="175"/>
    </row>
    <row r="344" spans="1:5">
      <c r="A344" s="126">
        <v>5920.23</v>
      </c>
      <c r="B344" s="157">
        <v>1181055.18604647</v>
      </c>
      <c r="C344" s="186"/>
      <c r="D344" s="174"/>
      <c r="E344" s="175"/>
    </row>
    <row r="345" spans="1:5">
      <c r="A345" s="126">
        <v>5920.22</v>
      </c>
      <c r="B345" s="157">
        <v>1180353.5930232699</v>
      </c>
      <c r="C345" s="186"/>
      <c r="D345" s="174"/>
      <c r="E345" s="175"/>
    </row>
    <row r="346" spans="1:5">
      <c r="A346" s="126">
        <v>5920.21</v>
      </c>
      <c r="B346" s="157">
        <v>1179652</v>
      </c>
      <c r="C346" s="186"/>
      <c r="D346" s="174"/>
      <c r="E346" s="175"/>
    </row>
    <row r="347" spans="1:5">
      <c r="A347" s="126">
        <v>5920.2</v>
      </c>
      <c r="B347" s="157">
        <v>1178954</v>
      </c>
      <c r="C347" s="186"/>
      <c r="D347" s="174"/>
      <c r="E347" s="175"/>
    </row>
    <row r="348" spans="1:5">
      <c r="A348" s="126">
        <v>5920.19</v>
      </c>
      <c r="B348" s="157">
        <v>1178255</v>
      </c>
      <c r="C348" s="186"/>
      <c r="D348" s="174"/>
      <c r="E348" s="175"/>
    </row>
    <row r="349" spans="1:5">
      <c r="A349" s="126">
        <v>5920.18</v>
      </c>
      <c r="B349" s="157">
        <v>1177556</v>
      </c>
      <c r="C349" s="186"/>
      <c r="D349" s="174"/>
      <c r="E349" s="175"/>
    </row>
    <row r="350" spans="1:5">
      <c r="A350" s="126">
        <v>5920.17</v>
      </c>
      <c r="B350" s="157">
        <v>1176858</v>
      </c>
      <c r="C350" s="186"/>
      <c r="D350" s="174"/>
      <c r="E350" s="175"/>
    </row>
    <row r="351" spans="1:5">
      <c r="A351" s="126">
        <v>5920.16</v>
      </c>
      <c r="B351" s="157">
        <v>1176159</v>
      </c>
      <c r="C351" s="186"/>
      <c r="D351" s="174"/>
      <c r="E351" s="175"/>
    </row>
    <row r="352" spans="1:5">
      <c r="A352" s="126">
        <v>5920.15</v>
      </c>
      <c r="B352" s="157">
        <v>1175461</v>
      </c>
      <c r="C352" s="186"/>
      <c r="D352" s="174"/>
      <c r="E352" s="175"/>
    </row>
    <row r="353" spans="1:5">
      <c r="A353" s="126">
        <v>5920.14</v>
      </c>
      <c r="B353" s="157">
        <v>1174762</v>
      </c>
      <c r="C353" s="187"/>
      <c r="D353" s="174"/>
      <c r="E353" s="175"/>
    </row>
    <row r="354" spans="1:5">
      <c r="A354" s="126">
        <v>5920.13</v>
      </c>
      <c r="B354" s="157">
        <v>1174063</v>
      </c>
      <c r="C354" s="186"/>
      <c r="D354" s="174"/>
      <c r="E354" s="175"/>
    </row>
    <row r="355" spans="1:5">
      <c r="A355" s="126">
        <v>5920.12</v>
      </c>
      <c r="B355" s="157">
        <v>1173365</v>
      </c>
      <c r="C355" s="186"/>
      <c r="D355" s="174"/>
      <c r="E355" s="175"/>
    </row>
    <row r="356" spans="1:5">
      <c r="A356" s="126">
        <v>5920.11</v>
      </c>
      <c r="B356" s="157">
        <v>1172667</v>
      </c>
      <c r="C356" s="186"/>
      <c r="D356" s="174"/>
      <c r="E356" s="175"/>
    </row>
    <row r="357" spans="1:5">
      <c r="A357" s="126">
        <v>5920.1</v>
      </c>
      <c r="B357" s="157">
        <v>1171968</v>
      </c>
      <c r="C357" s="186"/>
      <c r="D357" s="174"/>
      <c r="E357" s="175"/>
    </row>
    <row r="358" spans="1:5">
      <c r="A358" s="126">
        <v>5920.09</v>
      </c>
      <c r="B358" s="157">
        <v>1171269.5</v>
      </c>
      <c r="C358" s="186"/>
      <c r="D358" s="174"/>
      <c r="E358" s="175"/>
    </row>
    <row r="359" spans="1:5">
      <c r="A359" s="126">
        <v>5920.08</v>
      </c>
      <c r="B359" s="157">
        <v>1170571</v>
      </c>
      <c r="C359" s="186"/>
      <c r="D359" s="174"/>
      <c r="E359" s="175"/>
    </row>
    <row r="360" spans="1:5">
      <c r="A360" s="126">
        <v>5920.07</v>
      </c>
      <c r="B360" s="157">
        <v>1169873</v>
      </c>
      <c r="C360" s="186"/>
      <c r="D360" s="174"/>
      <c r="E360" s="175"/>
    </row>
    <row r="361" spans="1:5">
      <c r="A361" s="126">
        <v>5920.06</v>
      </c>
      <c r="B361" s="157">
        <v>1169174.50000003</v>
      </c>
      <c r="C361" s="187"/>
      <c r="D361" s="174"/>
      <c r="E361" s="175"/>
    </row>
    <row r="362" spans="1:5">
      <c r="A362" s="126">
        <v>5920.05</v>
      </c>
      <c r="B362" s="157">
        <v>1168476</v>
      </c>
      <c r="C362" s="186"/>
      <c r="D362" s="174"/>
      <c r="E362" s="175"/>
    </row>
    <row r="363" spans="1:5">
      <c r="A363" s="126">
        <v>5920.04</v>
      </c>
      <c r="B363" s="157">
        <v>1167778</v>
      </c>
      <c r="C363" s="186"/>
      <c r="D363" s="174"/>
      <c r="E363" s="175"/>
    </row>
    <row r="364" spans="1:5">
      <c r="A364" s="126">
        <v>5920.03</v>
      </c>
      <c r="B364" s="157">
        <v>1167080</v>
      </c>
      <c r="C364" s="186"/>
      <c r="D364" s="174"/>
      <c r="E364" s="175"/>
    </row>
    <row r="365" spans="1:5">
      <c r="A365" s="126">
        <v>5920.02</v>
      </c>
      <c r="B365" s="157">
        <v>1166381</v>
      </c>
      <c r="C365" s="186"/>
      <c r="D365" s="174"/>
      <c r="E365" s="175"/>
    </row>
    <row r="366" spans="1:5">
      <c r="A366" s="126">
        <v>5920.01</v>
      </c>
      <c r="B366" s="157">
        <v>1165683</v>
      </c>
      <c r="C366" s="186"/>
      <c r="D366" s="174"/>
      <c r="E366" s="175"/>
    </row>
    <row r="367" spans="1:5">
      <c r="A367" s="126">
        <v>5920</v>
      </c>
      <c r="B367" s="157">
        <v>1164985</v>
      </c>
      <c r="C367" s="186"/>
      <c r="D367" s="174"/>
      <c r="E367" s="175"/>
    </row>
    <row r="368" spans="1:5">
      <c r="A368" s="126">
        <v>5919.99</v>
      </c>
      <c r="B368" s="157">
        <v>1164287</v>
      </c>
      <c r="C368" s="186"/>
      <c r="D368" s="174"/>
      <c r="E368" s="175"/>
    </row>
    <row r="369" spans="1:5">
      <c r="A369" s="126">
        <v>5919.98</v>
      </c>
      <c r="B369" s="157">
        <v>1163588.49999996</v>
      </c>
      <c r="C369" s="186"/>
      <c r="D369" s="174"/>
      <c r="E369" s="175"/>
    </row>
    <row r="370" spans="1:5">
      <c r="A370" s="126">
        <v>5919.97</v>
      </c>
      <c r="B370" s="157">
        <v>1162890</v>
      </c>
      <c r="C370" s="186"/>
      <c r="D370" s="174"/>
      <c r="E370" s="175"/>
    </row>
    <row r="371" spans="1:5">
      <c r="A371" s="126">
        <v>5919.96</v>
      </c>
      <c r="B371" s="157">
        <v>1162192</v>
      </c>
      <c r="C371" s="187"/>
      <c r="D371" s="174"/>
      <c r="E371" s="175"/>
    </row>
    <row r="372" spans="1:5">
      <c r="A372" s="126">
        <v>5919.95</v>
      </c>
      <c r="B372" s="157">
        <v>1161494</v>
      </c>
      <c r="C372" s="187"/>
      <c r="D372" s="174"/>
      <c r="E372" s="175"/>
    </row>
    <row r="373" spans="1:5">
      <c r="A373" s="126">
        <v>5919.94</v>
      </c>
      <c r="B373" s="157">
        <v>1160796</v>
      </c>
      <c r="C373" s="186"/>
      <c r="D373" s="174"/>
      <c r="E373" s="175"/>
    </row>
    <row r="374" spans="1:5">
      <c r="A374" s="126">
        <v>5919.93</v>
      </c>
      <c r="B374" s="157">
        <v>1160098.00000003</v>
      </c>
      <c r="C374" s="186"/>
      <c r="D374" s="174"/>
      <c r="E374" s="175"/>
    </row>
    <row r="375" spans="1:5">
      <c r="A375" s="126">
        <v>5919.92</v>
      </c>
      <c r="B375" s="157">
        <v>1159400</v>
      </c>
      <c r="C375" s="186"/>
      <c r="D375" s="174"/>
      <c r="E375" s="175"/>
    </row>
    <row r="376" spans="1:5">
      <c r="A376" s="126">
        <v>5919.91</v>
      </c>
      <c r="B376" s="157">
        <v>1158702</v>
      </c>
      <c r="C376" s="186"/>
      <c r="D376" s="174"/>
      <c r="E376" s="175"/>
    </row>
    <row r="377" spans="1:5">
      <c r="A377" s="126">
        <v>5919.9</v>
      </c>
      <c r="B377" s="157">
        <v>1158004</v>
      </c>
      <c r="C377" s="186"/>
      <c r="D377" s="174"/>
      <c r="E377" s="175"/>
    </row>
    <row r="378" spans="1:5">
      <c r="A378" s="126">
        <v>5919.89</v>
      </c>
      <c r="B378" s="157">
        <v>1157306</v>
      </c>
      <c r="C378" s="186"/>
      <c r="D378" s="174"/>
      <c r="E378" s="175"/>
    </row>
    <row r="379" spans="1:5">
      <c r="A379" s="126">
        <v>5919.88</v>
      </c>
      <c r="B379" s="157">
        <v>1156608</v>
      </c>
      <c r="C379" s="186"/>
      <c r="D379" s="174"/>
      <c r="E379" s="175"/>
    </row>
    <row r="380" spans="1:5">
      <c r="A380" s="126">
        <v>5919.87</v>
      </c>
      <c r="B380" s="157">
        <v>1155910</v>
      </c>
      <c r="C380" s="186"/>
      <c r="D380" s="174"/>
      <c r="E380" s="175"/>
    </row>
    <row r="381" spans="1:5">
      <c r="A381" s="126">
        <v>5919.86</v>
      </c>
      <c r="B381" s="157">
        <v>1155211.99999996</v>
      </c>
      <c r="C381" s="186"/>
      <c r="D381" s="174"/>
      <c r="E381" s="175"/>
    </row>
    <row r="382" spans="1:5">
      <c r="A382" s="126">
        <v>5919.85</v>
      </c>
      <c r="B382" s="157">
        <v>1154514</v>
      </c>
      <c r="C382" s="187"/>
      <c r="D382" s="174"/>
      <c r="E382" s="175"/>
    </row>
    <row r="383" spans="1:5">
      <c r="A383" s="126">
        <v>5919.84</v>
      </c>
      <c r="B383" s="157">
        <v>1153815</v>
      </c>
      <c r="C383" s="186"/>
      <c r="D383" s="174"/>
      <c r="E383" s="175"/>
    </row>
    <row r="384" spans="1:5">
      <c r="A384" s="126">
        <v>5919.83</v>
      </c>
      <c r="B384" s="157">
        <v>1153117</v>
      </c>
      <c r="C384" s="186"/>
      <c r="D384" s="174"/>
      <c r="E384" s="175"/>
    </row>
    <row r="385" spans="1:5">
      <c r="A385" s="126">
        <v>5919.82</v>
      </c>
      <c r="B385" s="157">
        <v>1152418.99999996</v>
      </c>
      <c r="C385" s="186"/>
      <c r="D385" s="174"/>
      <c r="E385" s="175"/>
    </row>
    <row r="386" spans="1:5">
      <c r="A386" s="126">
        <v>5919.81</v>
      </c>
      <c r="B386" s="157">
        <v>1151721</v>
      </c>
      <c r="C386" s="187"/>
      <c r="D386" s="174"/>
      <c r="E386" s="175"/>
    </row>
    <row r="387" spans="1:5">
      <c r="A387" s="126">
        <v>5919.8</v>
      </c>
      <c r="B387" s="157">
        <v>1151023</v>
      </c>
      <c r="C387" s="186"/>
      <c r="D387" s="174"/>
      <c r="E387" s="175"/>
    </row>
    <row r="388" spans="1:5">
      <c r="A388" s="126">
        <v>5919.79</v>
      </c>
      <c r="B388" s="157">
        <v>1150325</v>
      </c>
      <c r="C388" s="186"/>
      <c r="D388" s="174"/>
      <c r="E388" s="175"/>
    </row>
    <row r="389" spans="1:5">
      <c r="A389" s="126">
        <v>5919.78</v>
      </c>
      <c r="B389" s="157">
        <v>1149627</v>
      </c>
      <c r="C389" s="186"/>
      <c r="D389" s="174"/>
      <c r="E389" s="175"/>
    </row>
    <row r="390" spans="1:5">
      <c r="A390" s="126">
        <v>5919.77</v>
      </c>
      <c r="B390" s="157">
        <v>1148929.00000003</v>
      </c>
      <c r="C390" s="186"/>
      <c r="D390" s="174"/>
      <c r="E390" s="175"/>
    </row>
    <row r="391" spans="1:5">
      <c r="A391" s="126">
        <v>5919.76</v>
      </c>
      <c r="B391" s="157">
        <v>1148231</v>
      </c>
      <c r="C391" s="187"/>
      <c r="D391" s="174"/>
      <c r="E391" s="175"/>
    </row>
    <row r="392" spans="1:5">
      <c r="A392" s="126">
        <v>5919.75</v>
      </c>
      <c r="B392" s="157">
        <v>1147533</v>
      </c>
      <c r="C392" s="186"/>
      <c r="D392" s="174"/>
      <c r="E392" s="175"/>
    </row>
    <row r="393" spans="1:5">
      <c r="A393" s="126">
        <v>5919.74</v>
      </c>
      <c r="B393" s="157">
        <v>1146835</v>
      </c>
      <c r="C393" s="186"/>
      <c r="D393" s="174"/>
      <c r="E393" s="175"/>
    </row>
    <row r="394" spans="1:5">
      <c r="A394" s="126">
        <v>5919.73</v>
      </c>
      <c r="B394" s="157">
        <v>1146137</v>
      </c>
      <c r="C394" s="186"/>
      <c r="D394" s="174"/>
      <c r="E394" s="175"/>
    </row>
    <row r="395" spans="1:5">
      <c r="A395" s="126">
        <v>5919.72</v>
      </c>
      <c r="B395" s="157">
        <v>1145439.25000004</v>
      </c>
      <c r="C395" s="186"/>
      <c r="D395" s="174"/>
      <c r="E395" s="175"/>
    </row>
    <row r="396" spans="1:5">
      <c r="A396" s="126">
        <v>5919.71</v>
      </c>
      <c r="B396" s="157">
        <v>1144741.50000003</v>
      </c>
      <c r="C396" s="186"/>
      <c r="D396" s="174"/>
      <c r="E396" s="175"/>
    </row>
    <row r="397" spans="1:5">
      <c r="A397" s="126">
        <v>5919.7</v>
      </c>
      <c r="B397" s="157">
        <v>1144043.75000001</v>
      </c>
      <c r="C397" s="186"/>
      <c r="D397" s="174"/>
      <c r="E397" s="175"/>
    </row>
    <row r="398" spans="1:5">
      <c r="A398" s="126">
        <v>5919.69</v>
      </c>
      <c r="B398" s="157">
        <v>1143346</v>
      </c>
      <c r="C398" s="186"/>
      <c r="D398" s="174"/>
      <c r="E398" s="175"/>
    </row>
    <row r="399" spans="1:5">
      <c r="A399" s="126">
        <v>5919.68</v>
      </c>
      <c r="B399" s="157">
        <v>1142648.50000003</v>
      </c>
      <c r="C399" s="186"/>
      <c r="D399" s="174"/>
      <c r="E399" s="175"/>
    </row>
    <row r="400" spans="1:5">
      <c r="A400" s="126">
        <v>5919.67</v>
      </c>
      <c r="B400" s="157">
        <v>1141951</v>
      </c>
      <c r="C400" s="186"/>
      <c r="D400" s="174"/>
      <c r="E400" s="175"/>
    </row>
    <row r="401" spans="1:5">
      <c r="A401" s="126">
        <v>5919.66</v>
      </c>
      <c r="B401" s="157">
        <v>1141253</v>
      </c>
      <c r="C401" s="186"/>
      <c r="D401" s="174"/>
      <c r="E401" s="175"/>
    </row>
    <row r="402" spans="1:5">
      <c r="A402" s="126">
        <v>5919.65</v>
      </c>
      <c r="B402" s="157">
        <v>1140555</v>
      </c>
      <c r="C402" s="186"/>
      <c r="D402" s="174"/>
      <c r="E402" s="175"/>
    </row>
    <row r="403" spans="1:5">
      <c r="A403" s="126">
        <v>5919.64</v>
      </c>
      <c r="B403" s="157">
        <v>1139858</v>
      </c>
      <c r="C403" s="186"/>
      <c r="D403" s="174"/>
      <c r="E403" s="175"/>
    </row>
    <row r="404" spans="1:5">
      <c r="A404" s="126">
        <v>5919.63</v>
      </c>
      <c r="B404" s="157">
        <v>1139160</v>
      </c>
      <c r="C404" s="186"/>
      <c r="D404" s="174"/>
      <c r="E404" s="175"/>
    </row>
    <row r="405" spans="1:5">
      <c r="A405" s="126">
        <v>5919.62</v>
      </c>
      <c r="B405" s="157">
        <v>1138462.5</v>
      </c>
      <c r="C405" s="186"/>
      <c r="D405" s="174"/>
      <c r="E405" s="175"/>
    </row>
    <row r="406" spans="1:5">
      <c r="A406" s="126">
        <v>5919.61</v>
      </c>
      <c r="B406" s="157">
        <v>1137765</v>
      </c>
      <c r="C406" s="186"/>
      <c r="D406" s="174"/>
      <c r="E406" s="175"/>
    </row>
    <row r="407" spans="1:5">
      <c r="A407" s="126">
        <v>5919.6</v>
      </c>
      <c r="B407" s="157">
        <v>1137068</v>
      </c>
      <c r="C407" s="186"/>
      <c r="D407" s="174"/>
      <c r="E407" s="175"/>
    </row>
    <row r="408" spans="1:5">
      <c r="A408" s="126">
        <v>5919.59</v>
      </c>
      <c r="B408" s="157">
        <v>1136371</v>
      </c>
      <c r="C408" s="186"/>
      <c r="D408" s="174"/>
      <c r="E408" s="175"/>
    </row>
    <row r="409" spans="1:5">
      <c r="A409" s="126">
        <v>5919.58</v>
      </c>
      <c r="B409" s="157">
        <v>1135673</v>
      </c>
      <c r="C409" s="187"/>
      <c r="D409" s="174"/>
      <c r="E409" s="175"/>
    </row>
    <row r="410" spans="1:5">
      <c r="A410" s="126">
        <v>5919.57</v>
      </c>
      <c r="B410" s="157">
        <v>1134975</v>
      </c>
      <c r="C410" s="187"/>
      <c r="D410" s="174"/>
      <c r="E410" s="175"/>
    </row>
    <row r="411" spans="1:5">
      <c r="A411" s="126">
        <v>5919.56</v>
      </c>
      <c r="B411" s="157">
        <v>1134278.00000003</v>
      </c>
      <c r="C411" s="187"/>
      <c r="D411" s="174"/>
      <c r="E411" s="175"/>
    </row>
    <row r="412" spans="1:5">
      <c r="A412" s="126">
        <v>5919.55</v>
      </c>
      <c r="B412" s="157">
        <v>1133581</v>
      </c>
      <c r="C412" s="186"/>
      <c r="D412" s="174"/>
      <c r="E412" s="175"/>
    </row>
    <row r="413" spans="1:5">
      <c r="A413" s="126">
        <v>5919.54</v>
      </c>
      <c r="B413" s="157">
        <v>1132883.5</v>
      </c>
      <c r="C413" s="186"/>
      <c r="D413" s="174"/>
      <c r="E413" s="175"/>
    </row>
    <row r="414" spans="1:5">
      <c r="A414" s="126">
        <v>5919.53</v>
      </c>
      <c r="B414" s="157">
        <v>1132186</v>
      </c>
      <c r="C414" s="186"/>
      <c r="D414" s="174"/>
      <c r="E414" s="175"/>
    </row>
    <row r="415" spans="1:5">
      <c r="A415" s="126">
        <v>5919.52</v>
      </c>
      <c r="B415" s="157">
        <v>1131488.6666667</v>
      </c>
      <c r="C415" s="186"/>
      <c r="D415" s="174"/>
      <c r="E415" s="175"/>
    </row>
    <row r="416" spans="1:5">
      <c r="A416" s="126">
        <v>5919.51</v>
      </c>
      <c r="B416" s="157">
        <v>1130791.33333335</v>
      </c>
      <c r="C416" s="186"/>
      <c r="D416" s="174"/>
      <c r="E416" s="175"/>
    </row>
    <row r="417" spans="1:5">
      <c r="A417" s="126">
        <v>5919.5</v>
      </c>
      <c r="B417" s="157">
        <v>1130094</v>
      </c>
      <c r="C417" s="186"/>
      <c r="D417" s="174"/>
      <c r="E417" s="175"/>
    </row>
    <row r="418" spans="1:5">
      <c r="A418" s="126">
        <v>5919.49</v>
      </c>
      <c r="B418" s="157">
        <v>1129397</v>
      </c>
      <c r="C418" s="186"/>
      <c r="D418" s="174"/>
      <c r="E418" s="175"/>
    </row>
    <row r="419" spans="1:5">
      <c r="A419" s="126">
        <v>5919.48</v>
      </c>
      <c r="B419" s="157">
        <v>1128699.49999996</v>
      </c>
      <c r="C419" s="186"/>
      <c r="D419" s="174"/>
      <c r="E419" s="175"/>
    </row>
    <row r="420" spans="1:5">
      <c r="A420" s="126">
        <v>5919.47</v>
      </c>
      <c r="B420" s="157">
        <v>1128002</v>
      </c>
      <c r="C420" s="187"/>
      <c r="D420" s="174"/>
      <c r="E420" s="175"/>
    </row>
    <row r="421" spans="1:5">
      <c r="A421" s="126">
        <v>5919.46</v>
      </c>
      <c r="B421" s="157">
        <v>1127305</v>
      </c>
      <c r="C421" s="187"/>
      <c r="D421" s="174"/>
      <c r="E421" s="175"/>
    </row>
    <row r="422" spans="1:5">
      <c r="A422" s="126">
        <v>5919.45</v>
      </c>
      <c r="B422" s="157">
        <v>1126608</v>
      </c>
      <c r="C422" s="186"/>
      <c r="D422" s="174"/>
      <c r="E422" s="175"/>
    </row>
    <row r="423" spans="1:5">
      <c r="A423" s="126">
        <v>5919.44</v>
      </c>
      <c r="B423" s="157">
        <v>1125911</v>
      </c>
      <c r="C423" s="187"/>
      <c r="D423" s="174"/>
      <c r="E423" s="175"/>
    </row>
    <row r="424" spans="1:5">
      <c r="A424" s="126">
        <v>5919.43</v>
      </c>
      <c r="B424" s="157">
        <v>1125214.00000003</v>
      </c>
      <c r="C424" s="187"/>
      <c r="D424" s="174"/>
      <c r="E424" s="175"/>
    </row>
    <row r="425" spans="1:5">
      <c r="A425" s="126">
        <v>5919.42</v>
      </c>
      <c r="B425" s="157">
        <v>1124517</v>
      </c>
      <c r="C425" s="187"/>
      <c r="D425" s="174"/>
      <c r="E425" s="175"/>
    </row>
    <row r="426" spans="1:5">
      <c r="A426" s="126">
        <v>5919.41</v>
      </c>
      <c r="B426" s="157">
        <v>1123819</v>
      </c>
      <c r="C426" s="187"/>
      <c r="D426" s="174"/>
      <c r="E426" s="175"/>
    </row>
    <row r="427" spans="1:5">
      <c r="A427" s="126">
        <v>5919.4</v>
      </c>
      <c r="B427" s="157">
        <v>1123122</v>
      </c>
      <c r="C427" s="186"/>
      <c r="D427" s="174"/>
      <c r="E427" s="175"/>
    </row>
    <row r="428" spans="1:5">
      <c r="A428" s="126">
        <v>5919.39</v>
      </c>
      <c r="B428" s="157">
        <v>1122425</v>
      </c>
      <c r="C428" s="187"/>
      <c r="D428" s="174"/>
      <c r="E428" s="175"/>
    </row>
    <row r="429" spans="1:5">
      <c r="A429" s="126">
        <v>5919.38</v>
      </c>
      <c r="B429" s="157">
        <v>1121728</v>
      </c>
      <c r="C429" s="186"/>
      <c r="D429" s="174"/>
      <c r="E429" s="175"/>
    </row>
    <row r="430" spans="1:5">
      <c r="A430" s="126">
        <v>5919.37</v>
      </c>
      <c r="B430" s="157">
        <v>1121031</v>
      </c>
      <c r="C430" s="186"/>
      <c r="D430" s="174"/>
      <c r="E430" s="175"/>
    </row>
    <row r="431" spans="1:5">
      <c r="A431" s="126">
        <v>5919.36</v>
      </c>
      <c r="B431" s="157">
        <v>1120335</v>
      </c>
      <c r="C431" s="186"/>
      <c r="D431" s="174"/>
      <c r="E431" s="175"/>
    </row>
    <row r="432" spans="1:5">
      <c r="A432" s="126">
        <v>5919.35</v>
      </c>
      <c r="B432" s="157">
        <v>1119638</v>
      </c>
      <c r="C432" s="187"/>
      <c r="D432" s="174"/>
      <c r="E432" s="175"/>
    </row>
    <row r="433" spans="1:5">
      <c r="A433" s="126">
        <v>5919.34</v>
      </c>
      <c r="B433" s="157">
        <v>1118941</v>
      </c>
      <c r="C433" s="187"/>
      <c r="D433" s="174"/>
      <c r="E433" s="175"/>
    </row>
    <row r="434" spans="1:5">
      <c r="A434" s="126">
        <v>5919.33</v>
      </c>
      <c r="B434" s="157">
        <v>1118244</v>
      </c>
      <c r="C434" s="187"/>
      <c r="D434" s="174"/>
      <c r="E434" s="175"/>
    </row>
    <row r="435" spans="1:5">
      <c r="A435" s="126">
        <v>5919.32</v>
      </c>
      <c r="B435" s="157">
        <v>1117547</v>
      </c>
      <c r="C435" s="187"/>
      <c r="D435" s="174"/>
      <c r="E435" s="175"/>
    </row>
    <row r="436" spans="1:5">
      <c r="A436" s="126">
        <v>5919.31</v>
      </c>
      <c r="B436" s="157">
        <v>1116851</v>
      </c>
      <c r="C436" s="186"/>
      <c r="D436" s="174"/>
      <c r="E436" s="175"/>
    </row>
    <row r="437" spans="1:5">
      <c r="A437" s="126">
        <v>5919.3</v>
      </c>
      <c r="B437" s="157">
        <v>1116154</v>
      </c>
      <c r="C437" s="186"/>
      <c r="D437" s="174"/>
      <c r="E437" s="175"/>
    </row>
    <row r="438" spans="1:5">
      <c r="A438" s="126">
        <v>5919.29</v>
      </c>
      <c r="B438" s="157">
        <v>1115457</v>
      </c>
      <c r="C438" s="186"/>
      <c r="D438" s="174"/>
      <c r="E438" s="175"/>
    </row>
    <row r="439" spans="1:5">
      <c r="A439" s="126">
        <v>5919.28</v>
      </c>
      <c r="B439" s="157">
        <v>1114761</v>
      </c>
      <c r="C439" s="186"/>
      <c r="D439" s="174"/>
      <c r="E439" s="175"/>
    </row>
    <row r="440" spans="1:5">
      <c r="A440" s="126">
        <v>5919.27</v>
      </c>
      <c r="B440" s="157">
        <v>1114064</v>
      </c>
      <c r="C440" s="187"/>
      <c r="D440" s="174"/>
      <c r="E440" s="175"/>
    </row>
    <row r="441" spans="1:5">
      <c r="A441" s="126">
        <v>5919.26</v>
      </c>
      <c r="B441" s="157">
        <v>1113368</v>
      </c>
      <c r="C441" s="187"/>
      <c r="D441" s="174"/>
      <c r="E441" s="175"/>
    </row>
    <row r="442" spans="1:5">
      <c r="A442" s="126">
        <v>5919.25</v>
      </c>
      <c r="B442" s="157">
        <v>1112671</v>
      </c>
      <c r="C442" s="187"/>
      <c r="D442" s="174"/>
      <c r="E442" s="175"/>
    </row>
    <row r="443" spans="1:5">
      <c r="A443" s="126">
        <v>5919.24</v>
      </c>
      <c r="B443" s="157">
        <v>1111975</v>
      </c>
      <c r="C443" s="186"/>
      <c r="D443" s="174"/>
      <c r="E443" s="175"/>
    </row>
    <row r="444" spans="1:5">
      <c r="A444" s="126">
        <v>5919.23</v>
      </c>
      <c r="B444" s="157">
        <v>1111279</v>
      </c>
      <c r="C444" s="187"/>
      <c r="D444" s="174"/>
      <c r="E444" s="175"/>
    </row>
    <row r="445" spans="1:5">
      <c r="A445" s="126">
        <v>5919.22</v>
      </c>
      <c r="B445" s="157">
        <v>1110582</v>
      </c>
      <c r="C445" s="187"/>
      <c r="D445" s="174"/>
      <c r="E445" s="175"/>
    </row>
    <row r="446" spans="1:5">
      <c r="A446" s="126">
        <v>5919.21</v>
      </c>
      <c r="B446" s="157">
        <v>1109886</v>
      </c>
      <c r="C446" s="187"/>
      <c r="D446" s="174"/>
      <c r="E446" s="175"/>
    </row>
    <row r="447" spans="1:5">
      <c r="A447" s="126">
        <v>5919.2</v>
      </c>
      <c r="B447" s="157">
        <v>1109189</v>
      </c>
      <c r="C447" s="187"/>
      <c r="D447" s="174"/>
      <c r="E447" s="175"/>
    </row>
    <row r="448" spans="1:5">
      <c r="A448" s="126">
        <v>5919.19</v>
      </c>
      <c r="B448" s="157">
        <v>1108493</v>
      </c>
      <c r="C448" s="187"/>
      <c r="D448" s="174"/>
      <c r="E448" s="175"/>
    </row>
    <row r="449" spans="1:5">
      <c r="A449" s="126">
        <v>5919.18</v>
      </c>
      <c r="B449" s="157">
        <v>1107797</v>
      </c>
      <c r="C449" s="186"/>
      <c r="D449" s="174"/>
      <c r="E449" s="175"/>
    </row>
    <row r="450" spans="1:5">
      <c r="A450" s="126">
        <v>5919.17</v>
      </c>
      <c r="B450" s="157">
        <v>1107101</v>
      </c>
      <c r="C450" s="186"/>
      <c r="D450" s="174"/>
      <c r="E450" s="175"/>
    </row>
    <row r="451" spans="1:5">
      <c r="A451" s="126">
        <v>5919.16</v>
      </c>
      <c r="B451" s="157">
        <v>1106405</v>
      </c>
      <c r="C451" s="187"/>
      <c r="D451" s="174"/>
      <c r="E451" s="175"/>
    </row>
    <row r="452" spans="1:5">
      <c r="A452" s="126">
        <v>5919.15</v>
      </c>
      <c r="B452" s="157">
        <v>1105708</v>
      </c>
      <c r="C452" s="187"/>
      <c r="D452" s="174"/>
      <c r="E452" s="175"/>
    </row>
    <row r="453" spans="1:5">
      <c r="A453" s="126">
        <v>5919.14</v>
      </c>
      <c r="B453" s="157">
        <v>1105012</v>
      </c>
      <c r="C453" s="186"/>
      <c r="D453" s="174"/>
      <c r="E453" s="175"/>
    </row>
    <row r="454" spans="1:5">
      <c r="A454" s="126">
        <v>5919.13</v>
      </c>
      <c r="B454" s="157">
        <v>1104316</v>
      </c>
      <c r="C454" s="187"/>
      <c r="D454" s="174"/>
      <c r="E454" s="175"/>
    </row>
    <row r="455" spans="1:5">
      <c r="A455" s="126">
        <v>5919.12</v>
      </c>
      <c r="B455" s="157">
        <v>1103620</v>
      </c>
      <c r="C455" s="187"/>
      <c r="D455" s="174"/>
      <c r="E455" s="175"/>
    </row>
    <row r="456" spans="1:5">
      <c r="A456" s="126">
        <v>5919.11</v>
      </c>
      <c r="B456" s="157">
        <v>1102923</v>
      </c>
      <c r="C456" s="187"/>
      <c r="D456" s="174"/>
      <c r="E456" s="175"/>
    </row>
    <row r="457" spans="1:5">
      <c r="A457" s="126">
        <v>5919.1</v>
      </c>
      <c r="B457" s="157">
        <v>1102227</v>
      </c>
      <c r="C457" s="186"/>
      <c r="D457" s="174"/>
      <c r="E457" s="175"/>
    </row>
    <row r="458" spans="1:5">
      <c r="A458" s="126">
        <v>5919.09</v>
      </c>
      <c r="B458" s="157">
        <v>1101531</v>
      </c>
      <c r="C458" s="187"/>
      <c r="D458" s="174"/>
      <c r="E458" s="175"/>
    </row>
    <row r="459" spans="1:5">
      <c r="A459" s="126">
        <v>5919.08</v>
      </c>
      <c r="B459" s="157">
        <v>1100835</v>
      </c>
      <c r="C459" s="187"/>
      <c r="D459" s="174"/>
      <c r="E459" s="175"/>
    </row>
    <row r="460" spans="1:5">
      <c r="A460" s="126">
        <v>5919.07</v>
      </c>
      <c r="B460" s="157">
        <v>1100139</v>
      </c>
      <c r="C460" s="186"/>
      <c r="D460" s="174"/>
      <c r="E460" s="175"/>
    </row>
    <row r="461" spans="1:5">
      <c r="A461" s="126">
        <v>5919.06</v>
      </c>
      <c r="B461" s="157">
        <v>1099443.50000003</v>
      </c>
      <c r="C461" s="186"/>
      <c r="D461" s="174"/>
      <c r="E461" s="175"/>
    </row>
    <row r="462" spans="1:5">
      <c r="A462" s="126">
        <v>5919.05</v>
      </c>
      <c r="B462" s="157">
        <v>1098748</v>
      </c>
      <c r="C462" s="187"/>
      <c r="D462" s="174"/>
      <c r="E462" s="175"/>
    </row>
    <row r="463" spans="1:5">
      <c r="A463" s="126">
        <v>5919.04</v>
      </c>
      <c r="B463" s="157">
        <v>1098052</v>
      </c>
      <c r="C463" s="187"/>
      <c r="D463" s="174"/>
      <c r="E463" s="175"/>
    </row>
    <row r="464" spans="1:5">
      <c r="A464" s="126">
        <v>5919.03</v>
      </c>
      <c r="B464" s="157">
        <v>1097356</v>
      </c>
      <c r="C464" s="186"/>
      <c r="D464" s="174"/>
      <c r="E464" s="175"/>
    </row>
    <row r="465" spans="1:5">
      <c r="A465" s="126">
        <v>5919.02</v>
      </c>
      <c r="B465" s="157">
        <v>1096660.50000003</v>
      </c>
      <c r="C465" s="187"/>
      <c r="D465" s="174"/>
      <c r="E465" s="175"/>
    </row>
    <row r="466" spans="1:5">
      <c r="A466" s="126">
        <v>5919.01</v>
      </c>
      <c r="B466" s="157">
        <v>1095965</v>
      </c>
      <c r="C466" s="187"/>
      <c r="D466" s="174"/>
      <c r="E466" s="175"/>
    </row>
    <row r="467" spans="1:5">
      <c r="A467" s="126">
        <v>5919</v>
      </c>
      <c r="B467" s="157">
        <v>1095269</v>
      </c>
      <c r="C467" s="187"/>
      <c r="D467" s="174"/>
      <c r="E467" s="175"/>
    </row>
    <row r="468" spans="1:5">
      <c r="A468" s="126">
        <v>5918.99</v>
      </c>
      <c r="B468" s="157">
        <v>1094573</v>
      </c>
      <c r="C468" s="186"/>
      <c r="D468" s="174"/>
      <c r="E468" s="175"/>
    </row>
    <row r="469" spans="1:5">
      <c r="A469" s="126">
        <v>5918.98</v>
      </c>
      <c r="B469" s="157">
        <v>1093878</v>
      </c>
      <c r="C469" s="187"/>
      <c r="D469" s="174"/>
      <c r="E469" s="175"/>
    </row>
    <row r="470" spans="1:5">
      <c r="A470" s="126">
        <v>5918.97</v>
      </c>
      <c r="B470" s="157">
        <v>1093182</v>
      </c>
      <c r="C470" s="187"/>
      <c r="D470" s="174"/>
      <c r="E470" s="175"/>
    </row>
    <row r="471" spans="1:5">
      <c r="A471" s="126">
        <v>5918.96</v>
      </c>
      <c r="B471" s="157">
        <v>1092487</v>
      </c>
      <c r="C471" s="187"/>
      <c r="D471" s="174"/>
      <c r="E471" s="175"/>
    </row>
    <row r="472" spans="1:5">
      <c r="A472" s="126">
        <v>5918.95</v>
      </c>
      <c r="B472" s="157">
        <v>1091791</v>
      </c>
      <c r="C472" s="186"/>
      <c r="D472" s="174"/>
      <c r="E472" s="175"/>
    </row>
    <row r="473" spans="1:5">
      <c r="A473" s="126">
        <v>5918.94</v>
      </c>
      <c r="B473" s="157">
        <v>1091095.49999996</v>
      </c>
      <c r="C473" s="187"/>
      <c r="D473" s="174"/>
      <c r="E473" s="175"/>
    </row>
    <row r="474" spans="1:5">
      <c r="A474" s="126">
        <v>5918.93</v>
      </c>
      <c r="B474" s="157">
        <v>1090400</v>
      </c>
      <c r="C474" s="187"/>
      <c r="D474" s="174"/>
      <c r="E474" s="175"/>
    </row>
    <row r="475" spans="1:5">
      <c r="A475" s="126">
        <v>5918.92</v>
      </c>
      <c r="B475" s="157">
        <v>1089704</v>
      </c>
      <c r="C475" s="187"/>
      <c r="D475" s="174"/>
      <c r="E475" s="175"/>
    </row>
    <row r="476" spans="1:5">
      <c r="A476" s="126">
        <v>5918.91</v>
      </c>
      <c r="B476" s="157">
        <v>1089009</v>
      </c>
      <c r="C476" s="186"/>
      <c r="D476" s="174"/>
      <c r="E476" s="175"/>
    </row>
    <row r="477" spans="1:5">
      <c r="A477" s="126">
        <v>5918.9</v>
      </c>
      <c r="B477" s="157">
        <v>1088313.49999996</v>
      </c>
      <c r="C477" s="187"/>
      <c r="D477" s="174"/>
      <c r="E477" s="175"/>
    </row>
    <row r="478" spans="1:5">
      <c r="A478" s="126">
        <v>5918.89</v>
      </c>
      <c r="B478" s="157">
        <v>1087618</v>
      </c>
      <c r="C478" s="187"/>
      <c r="D478" s="174"/>
      <c r="E478" s="175"/>
    </row>
    <row r="479" spans="1:5">
      <c r="A479" s="126">
        <v>5918.88</v>
      </c>
      <c r="B479" s="157">
        <v>1086923</v>
      </c>
      <c r="C479" s="187"/>
      <c r="D479" s="174"/>
      <c r="E479" s="175"/>
    </row>
    <row r="480" spans="1:5">
      <c r="A480" s="126">
        <v>5918.87</v>
      </c>
      <c r="B480" s="157">
        <v>1086227</v>
      </c>
      <c r="C480" s="186"/>
      <c r="D480" s="174"/>
      <c r="E480" s="175"/>
    </row>
    <row r="481" spans="1:5">
      <c r="A481" s="126">
        <v>5918.86</v>
      </c>
      <c r="B481" s="157">
        <v>1085532</v>
      </c>
      <c r="C481" s="187"/>
      <c r="D481" s="174"/>
      <c r="E481" s="175"/>
    </row>
    <row r="482" spans="1:5">
      <c r="A482" s="126">
        <v>5918.85</v>
      </c>
      <c r="B482" s="157">
        <v>1084837</v>
      </c>
      <c r="C482" s="187"/>
      <c r="D482" s="174"/>
      <c r="E482" s="175"/>
    </row>
    <row r="483" spans="1:5">
      <c r="A483" s="126">
        <v>5918.84</v>
      </c>
      <c r="B483" s="157">
        <v>1084141</v>
      </c>
      <c r="C483" s="186"/>
      <c r="D483" s="174"/>
      <c r="E483" s="175"/>
    </row>
    <row r="484" spans="1:5">
      <c r="A484" s="126">
        <v>5918.83</v>
      </c>
      <c r="B484" s="157">
        <v>1083446</v>
      </c>
      <c r="C484" s="186"/>
      <c r="D484" s="174"/>
      <c r="E484" s="175"/>
    </row>
    <row r="485" spans="1:5">
      <c r="A485" s="126">
        <v>5918.82</v>
      </c>
      <c r="B485" s="157">
        <v>1082751</v>
      </c>
      <c r="C485" s="187"/>
      <c r="D485" s="174"/>
      <c r="E485" s="175"/>
    </row>
    <row r="486" spans="1:5">
      <c r="A486" s="126">
        <v>5918.81</v>
      </c>
      <c r="B486" s="157">
        <v>1082055</v>
      </c>
      <c r="C486" s="187"/>
      <c r="D486" s="174"/>
      <c r="E486" s="175"/>
    </row>
    <row r="487" spans="1:5">
      <c r="A487" s="126">
        <v>5918.8</v>
      </c>
      <c r="B487" s="157">
        <v>1081360</v>
      </c>
      <c r="C487" s="187"/>
      <c r="D487" s="174"/>
      <c r="E487" s="175"/>
    </row>
    <row r="488" spans="1:5">
      <c r="A488" s="126">
        <v>5918.79</v>
      </c>
      <c r="B488" s="157">
        <v>1080665</v>
      </c>
      <c r="C488" s="186"/>
      <c r="D488" s="174"/>
      <c r="E488" s="175"/>
    </row>
    <row r="489" spans="1:5">
      <c r="A489" s="126">
        <v>5918.78</v>
      </c>
      <c r="B489" s="157">
        <v>1079970</v>
      </c>
      <c r="C489" s="187"/>
      <c r="D489" s="174"/>
      <c r="E489" s="175"/>
    </row>
    <row r="490" spans="1:5">
      <c r="A490" s="126">
        <v>5918.77</v>
      </c>
      <c r="B490" s="157">
        <v>1079275</v>
      </c>
      <c r="C490" s="187"/>
      <c r="D490" s="174"/>
      <c r="E490" s="175"/>
    </row>
    <row r="491" spans="1:5">
      <c r="A491" s="126">
        <v>5918.76</v>
      </c>
      <c r="B491" s="157">
        <v>1078580</v>
      </c>
      <c r="C491" s="187"/>
      <c r="D491" s="174"/>
      <c r="E491" s="175"/>
    </row>
    <row r="492" spans="1:5">
      <c r="A492" s="126">
        <v>5918.75</v>
      </c>
      <c r="B492" s="157">
        <v>1077885</v>
      </c>
      <c r="C492" s="187"/>
      <c r="D492" s="174"/>
      <c r="E492" s="175"/>
    </row>
    <row r="493" spans="1:5">
      <c r="A493" s="126">
        <v>5918.74</v>
      </c>
      <c r="B493" s="157">
        <v>1077190</v>
      </c>
      <c r="C493" s="186"/>
      <c r="D493" s="174"/>
      <c r="E493" s="175"/>
    </row>
    <row r="494" spans="1:5">
      <c r="A494" s="126">
        <v>5918.73</v>
      </c>
      <c r="B494" s="157">
        <v>1076494</v>
      </c>
      <c r="C494" s="186"/>
      <c r="D494" s="174"/>
      <c r="E494" s="175"/>
    </row>
    <row r="495" spans="1:5">
      <c r="A495" s="126">
        <v>5918.72</v>
      </c>
      <c r="B495" s="157">
        <v>1075799</v>
      </c>
      <c r="C495" s="186"/>
      <c r="D495" s="174"/>
      <c r="E495" s="175"/>
    </row>
    <row r="496" spans="1:5">
      <c r="A496" s="126">
        <v>5918.71</v>
      </c>
      <c r="B496" s="157">
        <v>1075104</v>
      </c>
      <c r="C496" s="187"/>
      <c r="D496" s="174"/>
      <c r="E496" s="175"/>
    </row>
    <row r="497" spans="1:5">
      <c r="A497" s="126">
        <v>5918.7</v>
      </c>
      <c r="B497" s="157">
        <v>1074409</v>
      </c>
      <c r="C497" s="186"/>
      <c r="D497" s="174"/>
      <c r="E497" s="175"/>
    </row>
    <row r="498" spans="1:5">
      <c r="A498" s="126">
        <v>5918.69</v>
      </c>
      <c r="B498" s="157">
        <v>1073714</v>
      </c>
      <c r="C498" s="187"/>
      <c r="D498" s="174"/>
      <c r="E498" s="175"/>
    </row>
    <row r="499" spans="1:5">
      <c r="A499" s="126">
        <v>5918.68</v>
      </c>
      <c r="B499" s="157">
        <v>1073019</v>
      </c>
      <c r="C499" s="186"/>
      <c r="D499" s="174"/>
      <c r="E499" s="175"/>
    </row>
    <row r="500" spans="1:5">
      <c r="A500" s="126">
        <v>5918.67</v>
      </c>
      <c r="B500" s="157">
        <v>1072324</v>
      </c>
      <c r="C500" s="187"/>
      <c r="D500" s="174"/>
      <c r="E500" s="175"/>
    </row>
    <row r="501" spans="1:5">
      <c r="A501" s="126">
        <v>5918.66</v>
      </c>
      <c r="B501" s="157">
        <v>1071630</v>
      </c>
      <c r="C501" s="186"/>
      <c r="D501" s="174"/>
      <c r="E501" s="175"/>
    </row>
    <row r="502" spans="1:5">
      <c r="A502" s="126">
        <v>5918.65</v>
      </c>
      <c r="B502" s="157">
        <v>1070935</v>
      </c>
      <c r="C502" s="187"/>
      <c r="D502" s="174"/>
      <c r="E502" s="175"/>
    </row>
    <row r="503" spans="1:5">
      <c r="A503" s="126">
        <v>5918.64</v>
      </c>
      <c r="B503" s="157">
        <v>1070240.00000003</v>
      </c>
      <c r="C503" s="186"/>
      <c r="D503" s="174"/>
      <c r="E503" s="175"/>
    </row>
    <row r="504" spans="1:5">
      <c r="A504" s="126">
        <v>5918.63</v>
      </c>
      <c r="B504" s="157">
        <v>1069545</v>
      </c>
      <c r="C504" s="187"/>
      <c r="D504" s="174"/>
      <c r="E504" s="175"/>
    </row>
    <row r="505" spans="1:5">
      <c r="A505" s="126">
        <v>5918.62</v>
      </c>
      <c r="B505" s="157">
        <v>1068851</v>
      </c>
      <c r="C505" s="187"/>
      <c r="D505" s="174"/>
      <c r="E505" s="175"/>
    </row>
    <row r="506" spans="1:5">
      <c r="A506" s="126">
        <v>5918.61</v>
      </c>
      <c r="B506" s="157">
        <v>1068156</v>
      </c>
      <c r="C506" s="187"/>
      <c r="D506" s="174"/>
      <c r="E506" s="175"/>
    </row>
    <row r="507" spans="1:5">
      <c r="A507" s="126">
        <v>5918.6</v>
      </c>
      <c r="B507" s="157">
        <v>1067462</v>
      </c>
      <c r="C507" s="186"/>
      <c r="D507" s="174"/>
      <c r="E507" s="175"/>
    </row>
    <row r="508" spans="1:5">
      <c r="A508" s="126">
        <v>5918.59</v>
      </c>
      <c r="B508" s="157">
        <v>1066767</v>
      </c>
      <c r="C508" s="187"/>
      <c r="D508" s="174"/>
      <c r="E508" s="175"/>
    </row>
    <row r="509" spans="1:5">
      <c r="A509" s="126">
        <v>5918.58</v>
      </c>
      <c r="B509" s="157">
        <v>1066073</v>
      </c>
      <c r="C509" s="186"/>
      <c r="D509" s="174"/>
      <c r="E509" s="175"/>
    </row>
    <row r="510" spans="1:5">
      <c r="A510" s="126">
        <v>5918.57</v>
      </c>
      <c r="B510" s="157">
        <v>1065379</v>
      </c>
      <c r="C510" s="186"/>
      <c r="D510" s="174"/>
      <c r="E510" s="175"/>
    </row>
    <row r="511" spans="1:5">
      <c r="A511" s="126">
        <v>5918.56</v>
      </c>
      <c r="B511" s="157">
        <v>1064684</v>
      </c>
      <c r="C511" s="186"/>
      <c r="D511" s="174"/>
      <c r="E511" s="175"/>
    </row>
    <row r="512" spans="1:5">
      <c r="A512" s="126">
        <v>5918.55</v>
      </c>
      <c r="B512" s="157">
        <v>1063989</v>
      </c>
      <c r="C512" s="187"/>
      <c r="D512" s="174"/>
      <c r="E512" s="175"/>
    </row>
    <row r="513" spans="1:5">
      <c r="A513" s="126">
        <v>5918.54</v>
      </c>
      <c r="B513" s="157">
        <v>1063295</v>
      </c>
      <c r="C513" s="187"/>
      <c r="D513" s="174"/>
      <c r="E513" s="175"/>
    </row>
    <row r="514" spans="1:5">
      <c r="A514" s="126">
        <v>5918.53</v>
      </c>
      <c r="B514" s="157">
        <v>1062601</v>
      </c>
      <c r="C514" s="186"/>
      <c r="D514" s="174"/>
      <c r="E514" s="175"/>
    </row>
    <row r="515" spans="1:5">
      <c r="A515" s="126">
        <v>5918.52</v>
      </c>
      <c r="B515" s="157">
        <v>1061907</v>
      </c>
      <c r="C515" s="187"/>
      <c r="D515" s="174"/>
      <c r="E515" s="175"/>
    </row>
    <row r="516" spans="1:5">
      <c r="A516" s="126">
        <v>5918.51</v>
      </c>
      <c r="B516" s="157">
        <v>1061213</v>
      </c>
      <c r="C516" s="187"/>
      <c r="D516" s="174"/>
      <c r="E516" s="175"/>
    </row>
    <row r="517" spans="1:5">
      <c r="A517" s="126">
        <v>5918.5</v>
      </c>
      <c r="B517" s="157">
        <v>1060519</v>
      </c>
      <c r="C517" s="187"/>
      <c r="D517" s="174"/>
      <c r="E517" s="175"/>
    </row>
    <row r="518" spans="1:5">
      <c r="A518" s="126">
        <v>5918.49</v>
      </c>
      <c r="B518" s="157">
        <v>1059825</v>
      </c>
      <c r="C518" s="187"/>
      <c r="D518" s="174"/>
      <c r="E518" s="175"/>
    </row>
    <row r="519" spans="1:5">
      <c r="A519" s="126">
        <v>5918.48</v>
      </c>
      <c r="B519" s="157">
        <v>1059131</v>
      </c>
      <c r="C519" s="186"/>
      <c r="D519" s="174"/>
      <c r="E519" s="175"/>
    </row>
    <row r="520" spans="1:5">
      <c r="A520" s="126">
        <v>5918.47</v>
      </c>
      <c r="B520" s="157">
        <v>1058437</v>
      </c>
      <c r="C520" s="187"/>
      <c r="D520" s="174"/>
      <c r="E520" s="175"/>
    </row>
    <row r="521" spans="1:5">
      <c r="A521" s="126">
        <v>5918.46</v>
      </c>
      <c r="B521" s="157">
        <v>1057742</v>
      </c>
      <c r="C521" s="187"/>
      <c r="D521" s="174"/>
      <c r="E521" s="175"/>
    </row>
    <row r="522" spans="1:5">
      <c r="A522" s="126">
        <v>5918.45</v>
      </c>
      <c r="B522" s="157">
        <v>1057048</v>
      </c>
      <c r="C522" s="187"/>
      <c r="D522" s="174"/>
      <c r="E522" s="175"/>
    </row>
    <row r="523" spans="1:5">
      <c r="A523" s="126">
        <v>5918.44</v>
      </c>
      <c r="B523" s="157">
        <v>1056354</v>
      </c>
      <c r="C523" s="186"/>
      <c r="D523" s="174"/>
      <c r="E523" s="175"/>
    </row>
    <row r="524" spans="1:5">
      <c r="A524" s="126">
        <v>5918.43</v>
      </c>
      <c r="B524" s="157">
        <v>1055660</v>
      </c>
      <c r="C524" s="187"/>
      <c r="D524" s="174"/>
      <c r="E524" s="175"/>
    </row>
    <row r="525" spans="1:5">
      <c r="A525" s="126">
        <v>5918.42</v>
      </c>
      <c r="B525" s="157">
        <v>1054966</v>
      </c>
      <c r="C525" s="187"/>
      <c r="D525" s="174"/>
      <c r="E525" s="175"/>
    </row>
    <row r="526" spans="1:5">
      <c r="A526" s="126">
        <v>5918.41</v>
      </c>
      <c r="B526" s="157">
        <v>1054272</v>
      </c>
      <c r="C526" s="187"/>
      <c r="D526" s="174"/>
      <c r="E526" s="175"/>
    </row>
    <row r="527" spans="1:5">
      <c r="A527" s="126">
        <v>5918.4</v>
      </c>
      <c r="B527" s="157">
        <v>1053578</v>
      </c>
      <c r="C527" s="186"/>
      <c r="D527" s="174"/>
      <c r="E527" s="175"/>
    </row>
    <row r="528" spans="1:5">
      <c r="A528" s="126">
        <v>5918.39</v>
      </c>
      <c r="B528" s="157">
        <v>1052884</v>
      </c>
      <c r="C528" s="187"/>
      <c r="D528" s="174"/>
      <c r="E528" s="175"/>
    </row>
    <row r="529" spans="1:5">
      <c r="A529" s="126">
        <v>5918.38</v>
      </c>
      <c r="B529" s="157">
        <v>1052191</v>
      </c>
      <c r="C529" s="187"/>
      <c r="D529" s="174"/>
      <c r="E529" s="175"/>
    </row>
    <row r="530" spans="1:5">
      <c r="A530" s="126">
        <v>5918.37</v>
      </c>
      <c r="B530" s="157">
        <v>1051497</v>
      </c>
      <c r="C530" s="187"/>
      <c r="D530" s="174"/>
      <c r="E530" s="175"/>
    </row>
    <row r="531" spans="1:5">
      <c r="A531" s="126">
        <v>5918.36</v>
      </c>
      <c r="B531" s="157">
        <v>1050803</v>
      </c>
      <c r="C531" s="186"/>
      <c r="D531" s="174"/>
      <c r="E531" s="175"/>
    </row>
    <row r="532" spans="1:5">
      <c r="A532" s="126">
        <v>5918.35</v>
      </c>
      <c r="B532" s="157">
        <v>1050110</v>
      </c>
      <c r="C532" s="186"/>
      <c r="D532" s="174"/>
      <c r="E532" s="175"/>
    </row>
    <row r="533" spans="1:5">
      <c r="A533" s="126">
        <v>5918.34</v>
      </c>
      <c r="B533" s="157">
        <v>1049416</v>
      </c>
      <c r="C533" s="187"/>
      <c r="D533" s="174"/>
      <c r="E533" s="175"/>
    </row>
    <row r="534" spans="1:5">
      <c r="A534" s="126">
        <v>5918.33</v>
      </c>
      <c r="B534" s="157">
        <v>1048723</v>
      </c>
      <c r="C534" s="187"/>
      <c r="D534" s="174"/>
      <c r="E534" s="175"/>
    </row>
    <row r="535" spans="1:5">
      <c r="A535" s="126">
        <v>5918.32</v>
      </c>
      <c r="B535" s="157">
        <v>1048029</v>
      </c>
      <c r="C535" s="187"/>
      <c r="D535" s="174"/>
      <c r="E535" s="175"/>
    </row>
    <row r="536" spans="1:5">
      <c r="A536" s="126">
        <v>5918.31</v>
      </c>
      <c r="B536" s="157">
        <v>1047336</v>
      </c>
      <c r="C536" s="187"/>
      <c r="D536" s="174"/>
      <c r="E536" s="175"/>
    </row>
    <row r="537" spans="1:5">
      <c r="A537" s="126">
        <v>5918.3</v>
      </c>
      <c r="B537" s="157">
        <v>1046643</v>
      </c>
      <c r="C537" s="186"/>
      <c r="D537" s="174"/>
      <c r="E537" s="175"/>
    </row>
    <row r="538" spans="1:5">
      <c r="A538" s="126">
        <v>5918.29</v>
      </c>
      <c r="B538" s="157">
        <v>1045950</v>
      </c>
      <c r="C538" s="186"/>
      <c r="D538" s="174"/>
      <c r="E538" s="175"/>
    </row>
    <row r="539" spans="1:5">
      <c r="A539" s="126">
        <v>5918.28</v>
      </c>
      <c r="B539" s="157">
        <v>1045257</v>
      </c>
      <c r="C539" s="186"/>
      <c r="D539" s="174"/>
      <c r="E539" s="175"/>
    </row>
    <row r="540" spans="1:5">
      <c r="A540" s="126">
        <v>5918.27</v>
      </c>
      <c r="B540" s="157">
        <v>1044564</v>
      </c>
      <c r="C540" s="186"/>
      <c r="D540" s="174"/>
      <c r="E540" s="175"/>
    </row>
    <row r="541" spans="1:5">
      <c r="A541" s="126">
        <v>5918.26</v>
      </c>
      <c r="B541" s="157">
        <v>1043871</v>
      </c>
      <c r="C541" s="186"/>
      <c r="D541" s="174"/>
      <c r="E541" s="175"/>
    </row>
    <row r="542" spans="1:5">
      <c r="A542" s="126">
        <v>5918.25</v>
      </c>
      <c r="B542" s="157">
        <v>1043178</v>
      </c>
      <c r="C542" s="186"/>
      <c r="D542" s="174"/>
      <c r="E542" s="175"/>
    </row>
    <row r="543" spans="1:5">
      <c r="A543" s="126">
        <v>5918.24</v>
      </c>
      <c r="B543" s="157">
        <v>1042485</v>
      </c>
      <c r="C543" s="187"/>
      <c r="D543" s="174"/>
      <c r="E543" s="175"/>
    </row>
    <row r="544" spans="1:5">
      <c r="A544" s="126">
        <v>5918.23</v>
      </c>
      <c r="B544" s="157">
        <v>1041792</v>
      </c>
      <c r="C544" s="187"/>
      <c r="D544" s="174"/>
      <c r="E544" s="175"/>
    </row>
    <row r="545" spans="1:5">
      <c r="A545" s="126">
        <v>5918.22</v>
      </c>
      <c r="B545" s="157">
        <v>1041099</v>
      </c>
      <c r="C545" s="187"/>
      <c r="D545" s="174"/>
      <c r="E545" s="175"/>
    </row>
    <row r="546" spans="1:5">
      <c r="A546" s="126">
        <v>5918.21</v>
      </c>
      <c r="B546" s="157">
        <v>1040406</v>
      </c>
      <c r="C546" s="187"/>
      <c r="D546" s="174"/>
      <c r="E546" s="175"/>
    </row>
    <row r="547" spans="1:5">
      <c r="A547" s="126">
        <v>5918.2</v>
      </c>
      <c r="B547" s="157">
        <v>1039713</v>
      </c>
      <c r="C547" s="186"/>
      <c r="D547" s="174"/>
      <c r="E547" s="175"/>
    </row>
    <row r="548" spans="1:5">
      <c r="A548" s="126">
        <v>5918.19</v>
      </c>
      <c r="B548" s="157">
        <v>1039020</v>
      </c>
      <c r="C548" s="187"/>
      <c r="D548" s="174"/>
      <c r="E548" s="175"/>
    </row>
    <row r="549" spans="1:5">
      <c r="A549" s="126">
        <v>5918.18</v>
      </c>
      <c r="B549" s="157">
        <v>1038327</v>
      </c>
      <c r="C549" s="187"/>
      <c r="D549" s="174"/>
      <c r="E549" s="175"/>
    </row>
    <row r="550" spans="1:5">
      <c r="A550" s="126">
        <v>5918.17</v>
      </c>
      <c r="B550" s="157">
        <v>1037634</v>
      </c>
      <c r="C550" s="187"/>
      <c r="D550" s="174"/>
      <c r="E550" s="175"/>
    </row>
    <row r="551" spans="1:5">
      <c r="A551" s="126">
        <v>5918.16</v>
      </c>
      <c r="B551" s="157">
        <v>1036941</v>
      </c>
      <c r="C551" s="186"/>
      <c r="D551" s="174"/>
      <c r="E551" s="175"/>
    </row>
    <row r="552" spans="1:5">
      <c r="A552" s="126">
        <v>5918.15</v>
      </c>
      <c r="B552" s="157">
        <v>1036248</v>
      </c>
      <c r="C552" s="186"/>
      <c r="D552" s="174"/>
      <c r="E552" s="175"/>
    </row>
    <row r="553" spans="1:5">
      <c r="A553" s="126">
        <v>5918.14</v>
      </c>
      <c r="B553" s="157">
        <v>1035556</v>
      </c>
      <c r="C553" s="187"/>
      <c r="D553" s="174"/>
      <c r="E553" s="175"/>
    </row>
    <row r="554" spans="1:5">
      <c r="A554" s="126">
        <v>5918.13</v>
      </c>
      <c r="B554" s="157">
        <v>1034863</v>
      </c>
      <c r="C554" s="187"/>
      <c r="D554" s="174"/>
      <c r="E554" s="175"/>
    </row>
    <row r="555" spans="1:5">
      <c r="A555" s="126">
        <v>5918.12</v>
      </c>
      <c r="B555" s="157">
        <v>1034171</v>
      </c>
      <c r="C555" s="187"/>
      <c r="D555" s="174"/>
      <c r="E555" s="175"/>
    </row>
    <row r="556" spans="1:5">
      <c r="A556" s="126">
        <v>5918.11</v>
      </c>
      <c r="B556" s="157">
        <v>1033478</v>
      </c>
      <c r="C556" s="187"/>
      <c r="D556" s="174"/>
      <c r="E556" s="175"/>
    </row>
    <row r="557" spans="1:5">
      <c r="A557" s="126">
        <v>5918.1</v>
      </c>
      <c r="B557" s="157">
        <v>1032786</v>
      </c>
      <c r="C557" s="186"/>
      <c r="D557" s="174"/>
      <c r="E557" s="175"/>
    </row>
    <row r="558" spans="1:5">
      <c r="A558" s="126">
        <v>5918.09</v>
      </c>
      <c r="B558" s="157">
        <v>1032094</v>
      </c>
      <c r="C558" s="187"/>
      <c r="D558" s="174"/>
      <c r="E558" s="175"/>
    </row>
    <row r="559" spans="1:5">
      <c r="A559" s="126">
        <v>5918.08</v>
      </c>
      <c r="B559" s="157">
        <v>1031401</v>
      </c>
      <c r="C559" s="187"/>
      <c r="D559" s="174"/>
      <c r="E559" s="175"/>
    </row>
    <row r="560" spans="1:5">
      <c r="A560" s="126">
        <v>5918.07</v>
      </c>
      <c r="B560" s="157">
        <v>1030709</v>
      </c>
      <c r="C560" s="187"/>
      <c r="D560" s="174"/>
      <c r="E560" s="175"/>
    </row>
    <row r="561" spans="1:5">
      <c r="A561" s="126">
        <v>5918.06</v>
      </c>
      <c r="B561" s="157">
        <v>1030017</v>
      </c>
      <c r="C561" s="187"/>
      <c r="D561" s="174"/>
      <c r="E561" s="175"/>
    </row>
    <row r="562" spans="1:5">
      <c r="A562" s="126">
        <v>5918.05</v>
      </c>
      <c r="B562" s="157">
        <v>1029325</v>
      </c>
      <c r="C562" s="186"/>
      <c r="D562" s="174"/>
      <c r="E562" s="175"/>
    </row>
    <row r="563" spans="1:5">
      <c r="A563" s="126">
        <v>5918.04</v>
      </c>
      <c r="B563" s="157">
        <v>1028633</v>
      </c>
      <c r="C563" s="186"/>
      <c r="D563" s="174"/>
      <c r="E563" s="175"/>
    </row>
    <row r="564" spans="1:5">
      <c r="A564" s="126">
        <v>5918.03</v>
      </c>
      <c r="B564" s="157">
        <v>1027941</v>
      </c>
      <c r="C564" s="187"/>
      <c r="D564" s="174"/>
      <c r="E564" s="175"/>
    </row>
    <row r="565" spans="1:5">
      <c r="A565" s="126">
        <v>5918.02</v>
      </c>
      <c r="B565" s="157">
        <v>1027248</v>
      </c>
      <c r="C565" s="187"/>
      <c r="D565" s="174"/>
      <c r="E565" s="175"/>
    </row>
    <row r="566" spans="1:5">
      <c r="A566" s="126">
        <v>5918.01</v>
      </c>
      <c r="B566" s="157">
        <v>1026556</v>
      </c>
      <c r="C566" s="187"/>
      <c r="D566" s="174"/>
      <c r="E566" s="175"/>
    </row>
    <row r="567" spans="1:5">
      <c r="A567" s="126">
        <v>5918</v>
      </c>
      <c r="B567" s="157">
        <v>1025864</v>
      </c>
      <c r="C567" s="187"/>
      <c r="D567" s="174"/>
      <c r="E567" s="175"/>
    </row>
    <row r="568" spans="1:5">
      <c r="A568" s="126">
        <v>5917.99</v>
      </c>
      <c r="B568" s="157">
        <v>1025172</v>
      </c>
      <c r="C568" s="186"/>
      <c r="D568" s="174"/>
      <c r="E568" s="175"/>
    </row>
    <row r="569" spans="1:5">
      <c r="A569" s="126">
        <v>5917.98</v>
      </c>
      <c r="B569" s="157">
        <v>1024480</v>
      </c>
      <c r="C569" s="187"/>
      <c r="D569" s="174"/>
      <c r="E569" s="175"/>
    </row>
    <row r="570" spans="1:5">
      <c r="A570" s="126">
        <v>5917.97</v>
      </c>
      <c r="B570" s="157">
        <v>1023789</v>
      </c>
      <c r="C570" s="187"/>
      <c r="D570" s="174"/>
      <c r="E570" s="175"/>
    </row>
    <row r="571" spans="1:5">
      <c r="A571" s="126">
        <v>5917.96</v>
      </c>
      <c r="B571" s="157">
        <v>1023097</v>
      </c>
      <c r="C571" s="186"/>
      <c r="D571" s="174"/>
      <c r="E571" s="175"/>
    </row>
    <row r="572" spans="1:5">
      <c r="A572" s="126">
        <v>5917.95</v>
      </c>
      <c r="B572" s="157">
        <v>1022405</v>
      </c>
      <c r="C572" s="187"/>
      <c r="D572" s="174"/>
      <c r="E572" s="175"/>
    </row>
    <row r="573" spans="1:5">
      <c r="A573" s="126">
        <v>5917.94</v>
      </c>
      <c r="B573" s="157">
        <v>1021714</v>
      </c>
      <c r="C573" s="187"/>
      <c r="D573" s="174"/>
      <c r="E573" s="175"/>
    </row>
    <row r="574" spans="1:5">
      <c r="A574" s="126">
        <v>5917.93</v>
      </c>
      <c r="B574" s="157">
        <v>1021022</v>
      </c>
      <c r="C574" s="186"/>
      <c r="D574" s="174"/>
      <c r="E574" s="175"/>
    </row>
    <row r="575" spans="1:5">
      <c r="A575" s="126">
        <v>5917.92</v>
      </c>
      <c r="B575" s="157">
        <v>1020331</v>
      </c>
      <c r="C575" s="186"/>
      <c r="D575" s="174"/>
      <c r="E575" s="175"/>
    </row>
    <row r="576" spans="1:5">
      <c r="A576" s="126">
        <v>5917.91</v>
      </c>
      <c r="B576" s="157">
        <v>1019639</v>
      </c>
      <c r="C576" s="187"/>
      <c r="D576" s="174"/>
      <c r="E576" s="175"/>
    </row>
    <row r="577" spans="1:5">
      <c r="A577" s="126">
        <v>5917.9</v>
      </c>
      <c r="B577" s="157">
        <v>1018948</v>
      </c>
      <c r="C577" s="187"/>
      <c r="D577" s="174"/>
      <c r="E577" s="175"/>
    </row>
    <row r="578" spans="1:5">
      <c r="A578" s="126">
        <v>5917.89</v>
      </c>
      <c r="B578" s="157">
        <v>1018257</v>
      </c>
      <c r="C578" s="187"/>
      <c r="D578" s="174"/>
      <c r="E578" s="175"/>
    </row>
    <row r="579" spans="1:5">
      <c r="A579" s="126">
        <v>5917.88</v>
      </c>
      <c r="B579" s="157">
        <v>1017566</v>
      </c>
      <c r="C579" s="187"/>
      <c r="D579" s="174"/>
      <c r="E579" s="175"/>
    </row>
    <row r="580" spans="1:5">
      <c r="A580" s="126">
        <v>5917.87</v>
      </c>
      <c r="B580" s="157">
        <v>1016875</v>
      </c>
      <c r="C580" s="186"/>
      <c r="D580" s="174"/>
      <c r="E580" s="175"/>
    </row>
    <row r="581" spans="1:5">
      <c r="A581" s="126">
        <v>5917.86</v>
      </c>
      <c r="B581" s="157">
        <v>1016183.99999996</v>
      </c>
      <c r="C581" s="187"/>
      <c r="D581" s="174"/>
      <c r="E581" s="175"/>
    </row>
    <row r="582" spans="1:5">
      <c r="A582" s="126">
        <v>5917.85</v>
      </c>
      <c r="B582" s="157">
        <v>1015493</v>
      </c>
      <c r="C582" s="187"/>
      <c r="D582" s="174"/>
      <c r="E582" s="175"/>
    </row>
    <row r="583" spans="1:5">
      <c r="A583" s="126">
        <v>5917.84</v>
      </c>
      <c r="B583" s="157">
        <v>1014802</v>
      </c>
      <c r="C583" s="187"/>
      <c r="D583" s="174"/>
      <c r="E583" s="175"/>
    </row>
    <row r="584" spans="1:5">
      <c r="A584" s="126">
        <v>5917.83</v>
      </c>
      <c r="B584" s="157">
        <v>1014111</v>
      </c>
      <c r="C584" s="186"/>
      <c r="D584" s="174"/>
      <c r="E584" s="175"/>
    </row>
    <row r="585" spans="1:5">
      <c r="A585" s="126">
        <v>5917.82</v>
      </c>
      <c r="B585" s="157">
        <v>1013420</v>
      </c>
      <c r="C585" s="187"/>
      <c r="D585" s="174"/>
      <c r="E585" s="175"/>
    </row>
    <row r="586" spans="1:5">
      <c r="A586" s="126">
        <v>5917.81</v>
      </c>
      <c r="B586" s="157">
        <v>1012729</v>
      </c>
      <c r="C586" s="187"/>
      <c r="D586" s="174"/>
      <c r="E586" s="175"/>
    </row>
    <row r="587" spans="1:5">
      <c r="A587" s="126">
        <v>5917.8</v>
      </c>
      <c r="B587" s="157">
        <v>1012038</v>
      </c>
      <c r="C587" s="187"/>
      <c r="D587" s="174"/>
      <c r="E587" s="175"/>
    </row>
    <row r="588" spans="1:5">
      <c r="A588" s="126">
        <v>5917.79</v>
      </c>
      <c r="B588" s="157">
        <v>1011347</v>
      </c>
      <c r="C588" s="187"/>
      <c r="D588" s="174"/>
      <c r="E588" s="175"/>
    </row>
    <row r="589" spans="1:5">
      <c r="A589" s="126">
        <v>5917.78</v>
      </c>
      <c r="B589" s="157">
        <v>1010656</v>
      </c>
      <c r="C589" s="186"/>
      <c r="D589" s="174"/>
      <c r="E589" s="175"/>
    </row>
    <row r="590" spans="1:5">
      <c r="A590" s="126">
        <v>5917.77</v>
      </c>
      <c r="B590" s="157">
        <v>1009965</v>
      </c>
      <c r="C590" s="187"/>
      <c r="D590" s="174"/>
      <c r="E590" s="175"/>
    </row>
    <row r="591" spans="1:5">
      <c r="A591" s="126">
        <v>5917.76</v>
      </c>
      <c r="B591" s="157">
        <v>1009274</v>
      </c>
      <c r="C591" s="187"/>
      <c r="D591" s="174"/>
      <c r="E591" s="175"/>
    </row>
    <row r="592" spans="1:5">
      <c r="A592" s="126">
        <v>5917.75</v>
      </c>
      <c r="B592" s="157">
        <v>1008584</v>
      </c>
      <c r="C592" s="187"/>
      <c r="D592" s="174"/>
      <c r="E592" s="175"/>
    </row>
    <row r="593" spans="1:5">
      <c r="A593" s="126">
        <v>5917.74</v>
      </c>
      <c r="B593" s="157">
        <v>1007893</v>
      </c>
      <c r="C593" s="187"/>
      <c r="D593" s="174"/>
      <c r="E593" s="175"/>
    </row>
    <row r="594" spans="1:5">
      <c r="A594" s="126">
        <v>5917.73</v>
      </c>
      <c r="B594" s="157">
        <v>1007203</v>
      </c>
      <c r="C594" s="186"/>
      <c r="D594" s="174"/>
      <c r="E594" s="175"/>
    </row>
    <row r="595" spans="1:5">
      <c r="A595" s="126">
        <v>5917.72</v>
      </c>
      <c r="B595" s="157">
        <v>1006513</v>
      </c>
      <c r="C595" s="186"/>
      <c r="D595" s="174"/>
      <c r="E595" s="175"/>
    </row>
    <row r="596" spans="1:5">
      <c r="A596" s="126">
        <v>5917.71</v>
      </c>
      <c r="B596" s="157">
        <v>1005823</v>
      </c>
      <c r="C596" s="187"/>
      <c r="D596" s="174"/>
      <c r="E596" s="175"/>
    </row>
    <row r="597" spans="1:5">
      <c r="A597" s="126">
        <v>5917.7</v>
      </c>
      <c r="B597" s="157">
        <v>1005132</v>
      </c>
      <c r="C597" s="187"/>
      <c r="D597" s="174"/>
      <c r="E597" s="175"/>
    </row>
    <row r="598" spans="1:5">
      <c r="A598" s="126">
        <v>5917.69</v>
      </c>
      <c r="B598" s="157">
        <v>1004442</v>
      </c>
      <c r="C598" s="186"/>
      <c r="D598" s="174"/>
      <c r="E598" s="175"/>
    </row>
    <row r="599" spans="1:5">
      <c r="A599" s="126">
        <v>5917.68</v>
      </c>
      <c r="B599" s="157">
        <v>1003752</v>
      </c>
      <c r="C599" s="187"/>
      <c r="D599" s="174"/>
      <c r="E599" s="175"/>
    </row>
    <row r="600" spans="1:5">
      <c r="A600" s="126">
        <v>5917.67</v>
      </c>
      <c r="B600" s="157">
        <v>1003062</v>
      </c>
      <c r="C600" s="187"/>
      <c r="D600" s="174"/>
      <c r="E600" s="175"/>
    </row>
    <row r="601" spans="1:5">
      <c r="A601" s="126">
        <v>5917.66</v>
      </c>
      <c r="B601" s="157">
        <v>1002371</v>
      </c>
      <c r="C601" s="186"/>
      <c r="D601" s="174"/>
      <c r="E601" s="175"/>
    </row>
    <row r="602" spans="1:5">
      <c r="A602" s="126">
        <v>5917.65</v>
      </c>
      <c r="B602" s="157">
        <v>1001681</v>
      </c>
      <c r="C602" s="187"/>
      <c r="D602" s="174"/>
      <c r="E602" s="175"/>
    </row>
    <row r="603" spans="1:5">
      <c r="A603" s="126">
        <v>5917.64</v>
      </c>
      <c r="B603" s="157">
        <v>1000991</v>
      </c>
      <c r="C603" s="187"/>
      <c r="D603" s="174"/>
      <c r="E603" s="175"/>
    </row>
    <row r="604" spans="1:5">
      <c r="A604" s="126">
        <v>5917.63</v>
      </c>
      <c r="B604" s="157">
        <v>1000301</v>
      </c>
      <c r="C604" s="187"/>
      <c r="D604" s="174"/>
      <c r="E604" s="175"/>
    </row>
    <row r="605" spans="1:5">
      <c r="A605" s="126">
        <v>5917.62</v>
      </c>
      <c r="B605" s="157">
        <v>999612</v>
      </c>
      <c r="C605" s="186"/>
      <c r="D605" s="174"/>
      <c r="E605" s="175"/>
    </row>
    <row r="606" spans="1:5">
      <c r="A606" s="126">
        <v>5917.61</v>
      </c>
      <c r="B606" s="157">
        <v>998922</v>
      </c>
      <c r="C606" s="186"/>
      <c r="D606" s="174"/>
      <c r="E606" s="175"/>
    </row>
    <row r="607" spans="1:5">
      <c r="A607" s="126">
        <v>5917.6</v>
      </c>
      <c r="B607" s="157">
        <v>998232</v>
      </c>
      <c r="C607" s="187"/>
      <c r="D607" s="174"/>
      <c r="E607" s="175"/>
    </row>
    <row r="608" spans="1:5">
      <c r="A608" s="126">
        <v>5917.59</v>
      </c>
      <c r="B608" s="157">
        <v>997543</v>
      </c>
      <c r="C608" s="187"/>
      <c r="D608" s="174"/>
      <c r="E608" s="175"/>
    </row>
    <row r="609" spans="1:5">
      <c r="A609" s="126">
        <v>5917.58</v>
      </c>
      <c r="B609" s="157">
        <v>996853</v>
      </c>
      <c r="C609" s="186"/>
      <c r="D609" s="174"/>
      <c r="E609" s="175"/>
    </row>
    <row r="610" spans="1:5">
      <c r="A610" s="126">
        <v>5917.57</v>
      </c>
      <c r="B610" s="157">
        <v>996163</v>
      </c>
      <c r="C610" s="187"/>
      <c r="D610" s="174"/>
      <c r="E610" s="175"/>
    </row>
    <row r="611" spans="1:5">
      <c r="A611" s="126">
        <v>5917.56</v>
      </c>
      <c r="B611" s="157">
        <v>995474</v>
      </c>
      <c r="C611" s="187"/>
      <c r="D611" s="174"/>
      <c r="E611" s="175"/>
    </row>
    <row r="612" spans="1:5">
      <c r="A612" s="126">
        <v>5917.55</v>
      </c>
      <c r="B612" s="157">
        <v>994785</v>
      </c>
      <c r="C612" s="186"/>
      <c r="D612" s="174"/>
      <c r="E612" s="175"/>
    </row>
    <row r="613" spans="1:5">
      <c r="A613" s="126">
        <v>5917.54</v>
      </c>
      <c r="B613" s="157">
        <v>994095</v>
      </c>
      <c r="C613" s="187"/>
      <c r="D613" s="174"/>
      <c r="E613" s="175"/>
    </row>
    <row r="614" spans="1:5">
      <c r="A614" s="126">
        <v>5917.53</v>
      </c>
      <c r="B614" s="157">
        <v>993406</v>
      </c>
      <c r="C614" s="187"/>
      <c r="D614" s="174"/>
      <c r="E614" s="175"/>
    </row>
    <row r="615" spans="1:5">
      <c r="A615" s="126">
        <v>5917.52</v>
      </c>
      <c r="B615" s="157">
        <v>992717</v>
      </c>
      <c r="C615" s="186"/>
      <c r="D615" s="174"/>
      <c r="E615" s="175"/>
    </row>
    <row r="616" spans="1:5">
      <c r="A616" s="126">
        <v>5917.51</v>
      </c>
      <c r="B616" s="157">
        <v>992028</v>
      </c>
      <c r="C616" s="186"/>
      <c r="D616" s="174"/>
      <c r="E616" s="175"/>
    </row>
    <row r="617" spans="1:5">
      <c r="A617" s="126">
        <v>5917.5</v>
      </c>
      <c r="B617" s="157">
        <v>991339</v>
      </c>
      <c r="C617" s="187"/>
      <c r="D617" s="174"/>
      <c r="E617" s="175"/>
    </row>
    <row r="618" spans="1:5">
      <c r="A618" s="126">
        <v>5917.49</v>
      </c>
      <c r="B618" s="157">
        <v>990649</v>
      </c>
      <c r="C618" s="187"/>
      <c r="D618" s="174"/>
      <c r="E618" s="175"/>
    </row>
    <row r="619" spans="1:5">
      <c r="A619" s="126">
        <v>5917.48</v>
      </c>
      <c r="B619" s="157">
        <v>989960</v>
      </c>
      <c r="C619" s="187"/>
      <c r="D619" s="174"/>
      <c r="E619" s="175"/>
    </row>
    <row r="620" spans="1:5">
      <c r="A620" s="126">
        <v>5917.47</v>
      </c>
      <c r="B620" s="157">
        <v>989271.00000003097</v>
      </c>
      <c r="C620" s="187"/>
      <c r="D620" s="174"/>
      <c r="E620" s="175"/>
    </row>
    <row r="621" spans="1:5">
      <c r="A621" s="126">
        <v>5917.46</v>
      </c>
      <c r="B621" s="157">
        <v>988582</v>
      </c>
      <c r="C621" s="186"/>
      <c r="D621" s="174"/>
      <c r="E621" s="175"/>
    </row>
    <row r="622" spans="1:5">
      <c r="A622" s="126">
        <v>5917.45</v>
      </c>
      <c r="B622" s="157">
        <v>987893</v>
      </c>
      <c r="C622" s="186"/>
      <c r="D622" s="174"/>
      <c r="E622" s="175"/>
    </row>
    <row r="623" spans="1:5">
      <c r="A623" s="126">
        <v>5917.44</v>
      </c>
      <c r="B623" s="157">
        <v>987204</v>
      </c>
      <c r="C623" s="186"/>
      <c r="D623" s="174"/>
      <c r="E623" s="175"/>
    </row>
    <row r="624" spans="1:5">
      <c r="A624" s="126">
        <v>5917.43</v>
      </c>
      <c r="B624" s="157">
        <v>986515</v>
      </c>
      <c r="C624" s="186"/>
      <c r="D624" s="174"/>
      <c r="E624" s="175"/>
    </row>
    <row r="625" spans="1:5">
      <c r="A625" s="126">
        <v>5917.42</v>
      </c>
      <c r="B625" s="157">
        <v>985827</v>
      </c>
      <c r="C625" s="187"/>
      <c r="D625" s="174"/>
      <c r="E625" s="175"/>
    </row>
    <row r="626" spans="1:5">
      <c r="A626" s="126">
        <v>5917.41</v>
      </c>
      <c r="B626" s="157">
        <v>985138</v>
      </c>
      <c r="C626" s="187"/>
      <c r="D626" s="174"/>
      <c r="E626" s="175"/>
    </row>
    <row r="627" spans="1:5">
      <c r="A627" s="126">
        <v>5917.4</v>
      </c>
      <c r="B627" s="157">
        <v>984450</v>
      </c>
      <c r="C627" s="186"/>
      <c r="D627" s="174"/>
      <c r="E627" s="175"/>
    </row>
    <row r="628" spans="1:5">
      <c r="A628" s="126">
        <v>5917.39</v>
      </c>
      <c r="B628" s="157">
        <v>983761</v>
      </c>
      <c r="C628" s="187"/>
      <c r="D628" s="174"/>
      <c r="E628" s="175"/>
    </row>
    <row r="629" spans="1:5">
      <c r="A629" s="126">
        <v>5917.38</v>
      </c>
      <c r="B629" s="157">
        <v>983073</v>
      </c>
      <c r="C629" s="187"/>
      <c r="D629" s="174"/>
      <c r="E629" s="175"/>
    </row>
    <row r="630" spans="1:5">
      <c r="A630" s="126">
        <v>5917.37</v>
      </c>
      <c r="B630" s="157">
        <v>982385</v>
      </c>
      <c r="C630" s="186"/>
      <c r="D630" s="174"/>
      <c r="E630" s="175"/>
    </row>
    <row r="631" spans="1:5">
      <c r="A631" s="126">
        <v>5917.36</v>
      </c>
      <c r="B631" s="157">
        <v>981696</v>
      </c>
      <c r="C631" s="187"/>
      <c r="D631" s="174"/>
      <c r="E631" s="175"/>
    </row>
    <row r="632" spans="1:5">
      <c r="A632" s="126">
        <v>5917.35</v>
      </c>
      <c r="B632" s="157">
        <v>981008</v>
      </c>
      <c r="C632" s="187"/>
      <c r="D632" s="174"/>
      <c r="E632" s="175"/>
    </row>
    <row r="633" spans="1:5">
      <c r="A633" s="126">
        <v>5917.34</v>
      </c>
      <c r="B633" s="157">
        <v>980320</v>
      </c>
      <c r="C633" s="186"/>
      <c r="D633" s="174"/>
      <c r="E633" s="175"/>
    </row>
    <row r="634" spans="1:5">
      <c r="A634" s="126">
        <v>5917.33</v>
      </c>
      <c r="B634" s="157">
        <v>979632</v>
      </c>
      <c r="C634" s="186"/>
      <c r="D634" s="174"/>
      <c r="E634" s="175"/>
    </row>
    <row r="635" spans="1:5">
      <c r="A635" s="126">
        <v>5917.32</v>
      </c>
      <c r="B635" s="157">
        <v>978944</v>
      </c>
      <c r="C635" s="186"/>
      <c r="D635" s="174"/>
      <c r="E635" s="175"/>
    </row>
    <row r="636" spans="1:5">
      <c r="A636" s="126">
        <v>5917.31</v>
      </c>
      <c r="B636" s="157">
        <v>978256</v>
      </c>
      <c r="C636" s="187"/>
      <c r="D636" s="174"/>
      <c r="E636" s="175"/>
    </row>
    <row r="637" spans="1:5">
      <c r="A637" s="126">
        <v>5917.3</v>
      </c>
      <c r="B637" s="157">
        <v>977568</v>
      </c>
      <c r="C637" s="186"/>
      <c r="D637" s="174"/>
      <c r="E637" s="175"/>
    </row>
    <row r="638" spans="1:5">
      <c r="A638" s="126">
        <v>5917.29</v>
      </c>
      <c r="B638" s="157">
        <v>976880</v>
      </c>
      <c r="C638" s="186"/>
      <c r="D638" s="174"/>
      <c r="E638" s="175"/>
    </row>
    <row r="639" spans="1:5">
      <c r="A639" s="126">
        <v>5917.28</v>
      </c>
      <c r="B639" s="157">
        <v>976192</v>
      </c>
      <c r="C639" s="186"/>
      <c r="D639" s="174"/>
      <c r="E639" s="175"/>
    </row>
    <row r="640" spans="1:5">
      <c r="A640" s="126">
        <v>5917.27</v>
      </c>
      <c r="B640" s="157">
        <v>975504</v>
      </c>
      <c r="C640" s="186"/>
      <c r="D640" s="174"/>
      <c r="E640" s="175"/>
    </row>
    <row r="641" spans="1:5">
      <c r="A641" s="126">
        <v>5917.26</v>
      </c>
      <c r="B641" s="157">
        <v>974816</v>
      </c>
      <c r="C641" s="186"/>
      <c r="D641" s="174"/>
      <c r="E641" s="175"/>
    </row>
    <row r="642" spans="1:5">
      <c r="A642" s="126">
        <v>5917.25</v>
      </c>
      <c r="B642" s="157">
        <v>974128</v>
      </c>
      <c r="C642" s="186"/>
      <c r="D642" s="174"/>
      <c r="E642" s="175"/>
    </row>
    <row r="643" spans="1:5">
      <c r="A643" s="126">
        <v>5917.24</v>
      </c>
      <c r="B643" s="157">
        <v>973440</v>
      </c>
      <c r="C643" s="186"/>
      <c r="D643" s="174"/>
      <c r="E643" s="175"/>
    </row>
    <row r="644" spans="1:5">
      <c r="A644" s="126">
        <v>5917.23</v>
      </c>
      <c r="B644" s="157">
        <v>972752</v>
      </c>
      <c r="C644" s="187"/>
      <c r="D644" s="174"/>
      <c r="E644" s="175"/>
    </row>
    <row r="645" spans="1:5">
      <c r="A645" s="126">
        <v>5917.22</v>
      </c>
      <c r="B645" s="157">
        <v>972065</v>
      </c>
      <c r="C645" s="187"/>
      <c r="D645" s="174"/>
      <c r="E645" s="175"/>
    </row>
    <row r="646" spans="1:5">
      <c r="A646" s="126">
        <v>5917.21</v>
      </c>
      <c r="B646" s="157">
        <v>971377</v>
      </c>
      <c r="C646" s="186"/>
      <c r="D646" s="174"/>
      <c r="E646" s="175"/>
    </row>
    <row r="647" spans="1:5">
      <c r="A647" s="126">
        <v>5917.2</v>
      </c>
      <c r="B647" s="157">
        <v>970690</v>
      </c>
      <c r="C647" s="186"/>
      <c r="D647" s="174"/>
      <c r="E647" s="175"/>
    </row>
    <row r="648" spans="1:5">
      <c r="A648" s="126">
        <v>5917.19</v>
      </c>
      <c r="B648" s="157">
        <v>970003</v>
      </c>
      <c r="C648" s="186"/>
      <c r="D648" s="174"/>
      <c r="E648" s="175"/>
    </row>
    <row r="649" spans="1:5">
      <c r="A649" s="126">
        <v>5917.18</v>
      </c>
      <c r="B649" s="157">
        <v>969315</v>
      </c>
      <c r="C649" s="186"/>
      <c r="D649" s="174"/>
      <c r="E649" s="175"/>
    </row>
    <row r="650" spans="1:5">
      <c r="A650" s="126">
        <v>5917.17</v>
      </c>
      <c r="B650" s="157">
        <v>968628</v>
      </c>
      <c r="C650" s="186"/>
      <c r="D650" s="174"/>
      <c r="E650" s="175"/>
    </row>
    <row r="651" spans="1:5">
      <c r="A651" s="126">
        <v>5917.16</v>
      </c>
      <c r="B651" s="157">
        <v>967941</v>
      </c>
      <c r="C651" s="186"/>
      <c r="D651" s="174"/>
      <c r="E651" s="175"/>
    </row>
    <row r="652" spans="1:5">
      <c r="A652" s="126">
        <v>5917.15</v>
      </c>
      <c r="B652" s="157">
        <v>967254</v>
      </c>
      <c r="C652" s="186"/>
      <c r="D652" s="174"/>
      <c r="E652" s="175"/>
    </row>
    <row r="653" spans="1:5">
      <c r="A653" s="126">
        <v>5917.14</v>
      </c>
      <c r="B653" s="157">
        <v>966567</v>
      </c>
      <c r="C653" s="186"/>
      <c r="D653" s="174"/>
      <c r="E653" s="175"/>
    </row>
    <row r="654" spans="1:5">
      <c r="A654" s="126">
        <v>5917.13</v>
      </c>
      <c r="B654" s="157">
        <v>965879</v>
      </c>
      <c r="C654" s="186"/>
      <c r="D654" s="174"/>
      <c r="E654" s="175"/>
    </row>
    <row r="655" spans="1:5">
      <c r="A655" s="126">
        <v>5917.12</v>
      </c>
      <c r="B655" s="157">
        <v>965192</v>
      </c>
      <c r="C655" s="186"/>
      <c r="D655" s="174"/>
      <c r="E655" s="175"/>
    </row>
    <row r="656" spans="1:5">
      <c r="A656" s="126">
        <v>5917.11</v>
      </c>
      <c r="B656" s="157">
        <v>964504.99999996799</v>
      </c>
      <c r="C656" s="186"/>
      <c r="D656" s="174"/>
      <c r="E656" s="175"/>
    </row>
    <row r="657" spans="1:5">
      <c r="A657" s="126">
        <v>5917.1</v>
      </c>
      <c r="B657" s="157">
        <v>963818</v>
      </c>
      <c r="C657" s="186"/>
      <c r="D657" s="174"/>
      <c r="E657" s="175"/>
    </row>
    <row r="658" spans="1:5">
      <c r="A658" s="126">
        <v>5917.09</v>
      </c>
      <c r="B658" s="157">
        <v>963131</v>
      </c>
      <c r="C658" s="186"/>
      <c r="D658" s="174"/>
      <c r="E658" s="175"/>
    </row>
    <row r="659" spans="1:5">
      <c r="A659" s="126">
        <v>5917.08</v>
      </c>
      <c r="B659" s="157">
        <v>962445</v>
      </c>
      <c r="C659" s="186"/>
      <c r="D659" s="174"/>
      <c r="E659" s="175"/>
    </row>
    <row r="660" spans="1:5">
      <c r="A660" s="126">
        <v>5917.07</v>
      </c>
      <c r="B660" s="157">
        <v>961758</v>
      </c>
      <c r="C660" s="186"/>
      <c r="D660" s="174"/>
      <c r="E660" s="175"/>
    </row>
    <row r="661" spans="1:5">
      <c r="A661" s="126">
        <v>5917.06</v>
      </c>
      <c r="B661" s="157">
        <v>961071</v>
      </c>
      <c r="C661" s="186"/>
      <c r="D661" s="174"/>
      <c r="E661" s="175"/>
    </row>
    <row r="662" spans="1:5">
      <c r="A662" s="126">
        <v>5917.05</v>
      </c>
      <c r="B662" s="157">
        <v>960385</v>
      </c>
      <c r="C662" s="186"/>
      <c r="D662" s="174"/>
      <c r="E662" s="175"/>
    </row>
    <row r="663" spans="1:5">
      <c r="A663" s="126">
        <v>5917.04</v>
      </c>
      <c r="B663" s="157">
        <v>959698</v>
      </c>
      <c r="C663" s="186"/>
      <c r="D663" s="174"/>
      <c r="E663" s="175"/>
    </row>
    <row r="664" spans="1:5">
      <c r="A664" s="126">
        <v>5917.03</v>
      </c>
      <c r="B664" s="157">
        <v>959012</v>
      </c>
      <c r="C664" s="186"/>
      <c r="D664" s="174"/>
      <c r="E664" s="175"/>
    </row>
    <row r="665" spans="1:5">
      <c r="A665" s="126">
        <v>5917.02</v>
      </c>
      <c r="B665" s="157">
        <v>958326</v>
      </c>
      <c r="C665" s="186"/>
      <c r="D665" s="174"/>
      <c r="E665" s="175"/>
    </row>
    <row r="666" spans="1:5">
      <c r="A666" s="126">
        <v>5917.01</v>
      </c>
      <c r="B666" s="157">
        <v>957639</v>
      </c>
      <c r="C666" s="186"/>
      <c r="D666" s="174"/>
      <c r="E666" s="175"/>
    </row>
    <row r="667" spans="1:5">
      <c r="A667" s="126">
        <v>5917</v>
      </c>
      <c r="B667" s="157">
        <v>956953</v>
      </c>
      <c r="C667" s="186"/>
      <c r="D667" s="174"/>
      <c r="E667" s="175"/>
    </row>
    <row r="668" spans="1:5">
      <c r="A668" s="126">
        <v>5916.99</v>
      </c>
      <c r="B668" s="157">
        <v>956267</v>
      </c>
      <c r="C668" s="186"/>
      <c r="D668" s="174"/>
      <c r="E668" s="175"/>
    </row>
    <row r="669" spans="1:5">
      <c r="A669" s="126">
        <v>5916.98</v>
      </c>
      <c r="B669" s="157">
        <v>955581</v>
      </c>
      <c r="C669" s="186"/>
      <c r="D669" s="174"/>
      <c r="E669" s="175"/>
    </row>
    <row r="670" spans="1:5">
      <c r="A670" s="126">
        <v>5916.97</v>
      </c>
      <c r="B670" s="157">
        <v>954895</v>
      </c>
      <c r="C670" s="186"/>
      <c r="D670" s="174"/>
      <c r="E670" s="175"/>
    </row>
    <row r="671" spans="1:5">
      <c r="A671" s="126">
        <v>5916.96</v>
      </c>
      <c r="B671" s="157">
        <v>954209</v>
      </c>
      <c r="C671" s="186"/>
      <c r="D671" s="174"/>
      <c r="E671" s="175"/>
    </row>
    <row r="672" spans="1:5">
      <c r="A672" s="126">
        <v>5916.95</v>
      </c>
      <c r="B672" s="157">
        <v>953522</v>
      </c>
      <c r="C672" s="186"/>
      <c r="D672" s="174"/>
      <c r="E672" s="175"/>
    </row>
    <row r="673" spans="1:5">
      <c r="A673" s="126">
        <v>5916.94</v>
      </c>
      <c r="B673" s="157">
        <v>952836</v>
      </c>
      <c r="C673" s="186"/>
      <c r="D673" s="174"/>
      <c r="E673" s="175"/>
    </row>
    <row r="674" spans="1:5">
      <c r="A674" s="126">
        <v>5916.93</v>
      </c>
      <c r="B674" s="157">
        <v>952150</v>
      </c>
      <c r="C674" s="186"/>
      <c r="D674" s="174"/>
      <c r="E674" s="175"/>
    </row>
    <row r="675" spans="1:5">
      <c r="A675" s="126">
        <v>5916.92</v>
      </c>
      <c r="B675" s="157">
        <v>951464</v>
      </c>
      <c r="C675" s="186"/>
      <c r="D675" s="174"/>
      <c r="E675" s="175"/>
    </row>
    <row r="676" spans="1:5">
      <c r="A676" s="126">
        <v>5916.91</v>
      </c>
      <c r="B676" s="157">
        <v>950779</v>
      </c>
      <c r="C676" s="186"/>
      <c r="D676" s="174"/>
      <c r="E676" s="175"/>
    </row>
    <row r="677" spans="1:5">
      <c r="A677" s="126">
        <v>5916.9</v>
      </c>
      <c r="B677" s="157">
        <v>950093</v>
      </c>
      <c r="C677" s="186"/>
      <c r="D677" s="174"/>
      <c r="E677" s="175"/>
    </row>
    <row r="678" spans="1:5">
      <c r="A678" s="126">
        <v>5916.89</v>
      </c>
      <c r="B678" s="157">
        <v>949407</v>
      </c>
      <c r="C678" s="186"/>
      <c r="D678" s="174"/>
      <c r="E678" s="175"/>
    </row>
    <row r="679" spans="1:5">
      <c r="A679" s="126">
        <v>5916.88</v>
      </c>
      <c r="B679" s="157">
        <v>948722</v>
      </c>
      <c r="C679" s="186"/>
      <c r="D679" s="174"/>
      <c r="E679" s="175"/>
    </row>
    <row r="680" spans="1:5">
      <c r="A680" s="126">
        <v>5916.87</v>
      </c>
      <c r="B680" s="157">
        <v>948036</v>
      </c>
      <c r="C680" s="186"/>
      <c r="D680" s="174"/>
      <c r="E680" s="175"/>
    </row>
    <row r="681" spans="1:5">
      <c r="A681" s="126">
        <v>5916.86</v>
      </c>
      <c r="B681" s="157">
        <v>947351</v>
      </c>
      <c r="C681" s="186"/>
      <c r="D681" s="174"/>
      <c r="E681" s="175"/>
    </row>
    <row r="682" spans="1:5">
      <c r="A682" s="126">
        <v>5916.85</v>
      </c>
      <c r="B682" s="157">
        <v>946665</v>
      </c>
      <c r="C682" s="186"/>
      <c r="D682" s="174"/>
      <c r="E682" s="175"/>
    </row>
    <row r="683" spans="1:5">
      <c r="A683" s="126">
        <v>5916.84</v>
      </c>
      <c r="B683" s="157">
        <v>945980</v>
      </c>
      <c r="C683" s="186"/>
      <c r="D683" s="174"/>
      <c r="E683" s="175"/>
    </row>
    <row r="684" spans="1:5">
      <c r="A684" s="126">
        <v>5916.83</v>
      </c>
      <c r="B684" s="157">
        <v>945295</v>
      </c>
      <c r="C684" s="186"/>
      <c r="D684" s="174"/>
      <c r="E684" s="175"/>
    </row>
    <row r="685" spans="1:5">
      <c r="A685" s="126">
        <v>5916.82</v>
      </c>
      <c r="B685" s="157">
        <v>944610</v>
      </c>
      <c r="C685" s="186"/>
      <c r="D685" s="174"/>
      <c r="E685" s="175"/>
    </row>
    <row r="686" spans="1:5">
      <c r="A686" s="126">
        <v>5916.81</v>
      </c>
      <c r="B686" s="157">
        <v>943925</v>
      </c>
      <c r="C686" s="186"/>
      <c r="D686" s="174"/>
      <c r="E686" s="175"/>
    </row>
    <row r="687" spans="1:5">
      <c r="A687" s="126">
        <v>5916.8</v>
      </c>
      <c r="B687" s="157">
        <v>943240</v>
      </c>
      <c r="C687" s="186"/>
      <c r="D687" s="174"/>
      <c r="E687" s="175"/>
    </row>
    <row r="688" spans="1:5">
      <c r="A688" s="126">
        <v>5916.79</v>
      </c>
      <c r="B688" s="157">
        <v>942554</v>
      </c>
      <c r="C688" s="186"/>
      <c r="D688" s="174"/>
      <c r="E688" s="175"/>
    </row>
    <row r="689" spans="1:5">
      <c r="A689" s="126">
        <v>5916.78</v>
      </c>
      <c r="B689" s="157">
        <v>941869</v>
      </c>
      <c r="C689" s="186"/>
      <c r="D689" s="174"/>
      <c r="E689" s="175"/>
    </row>
    <row r="690" spans="1:5">
      <c r="A690" s="126">
        <v>5916.77</v>
      </c>
      <c r="B690" s="157">
        <v>941184</v>
      </c>
      <c r="C690" s="186"/>
      <c r="D690" s="174"/>
      <c r="E690" s="175"/>
    </row>
    <row r="691" spans="1:5">
      <c r="A691" s="126">
        <v>5916.76</v>
      </c>
      <c r="B691" s="157">
        <v>940499</v>
      </c>
      <c r="C691" s="186"/>
      <c r="D691" s="174"/>
      <c r="E691" s="175"/>
    </row>
    <row r="692" spans="1:5">
      <c r="A692" s="126">
        <v>5916.75</v>
      </c>
      <c r="B692" s="157">
        <v>939814</v>
      </c>
      <c r="C692" s="186"/>
      <c r="D692" s="174"/>
      <c r="E692" s="175"/>
    </row>
    <row r="693" spans="1:5">
      <c r="A693" s="126">
        <v>5916.74</v>
      </c>
      <c r="B693" s="157">
        <v>939129</v>
      </c>
      <c r="C693" s="186"/>
      <c r="D693" s="174"/>
      <c r="E693" s="175"/>
    </row>
    <row r="694" spans="1:5">
      <c r="A694" s="126">
        <v>5916.73</v>
      </c>
      <c r="B694" s="157">
        <v>938445</v>
      </c>
      <c r="C694" s="186"/>
      <c r="D694" s="174"/>
      <c r="E694" s="175"/>
    </row>
    <row r="695" spans="1:5">
      <c r="A695" s="126">
        <v>5916.72</v>
      </c>
      <c r="B695" s="157">
        <v>937760</v>
      </c>
      <c r="C695" s="186"/>
      <c r="D695" s="174"/>
      <c r="E695" s="175"/>
    </row>
    <row r="696" spans="1:5">
      <c r="A696" s="126">
        <v>5916.71</v>
      </c>
      <c r="B696" s="157">
        <v>937075</v>
      </c>
      <c r="C696" s="186"/>
      <c r="D696" s="174"/>
      <c r="E696" s="175"/>
    </row>
    <row r="697" spans="1:5">
      <c r="A697" s="126">
        <v>5916.7</v>
      </c>
      <c r="B697" s="157">
        <v>936391</v>
      </c>
      <c r="C697" s="186"/>
      <c r="D697" s="174"/>
      <c r="E697" s="175"/>
    </row>
    <row r="698" spans="1:5">
      <c r="A698" s="126">
        <v>5916.69</v>
      </c>
      <c r="B698" s="157">
        <v>935707</v>
      </c>
      <c r="C698" s="186"/>
      <c r="D698" s="174"/>
      <c r="E698" s="175"/>
    </row>
    <row r="699" spans="1:5">
      <c r="A699" s="126">
        <v>5916.68</v>
      </c>
      <c r="B699" s="157">
        <v>935022</v>
      </c>
      <c r="C699" s="186"/>
      <c r="D699" s="174"/>
      <c r="E699" s="175"/>
    </row>
    <row r="700" spans="1:5">
      <c r="A700" s="126">
        <v>5916.67</v>
      </c>
      <c r="B700" s="157">
        <v>934338</v>
      </c>
      <c r="C700" s="186"/>
      <c r="D700" s="174"/>
      <c r="E700" s="175"/>
    </row>
    <row r="701" spans="1:5">
      <c r="A701" s="126">
        <v>5916.66</v>
      </c>
      <c r="B701" s="157">
        <v>933654</v>
      </c>
      <c r="C701" s="186"/>
      <c r="D701" s="174"/>
      <c r="E701" s="175"/>
    </row>
    <row r="702" spans="1:5">
      <c r="A702" s="126">
        <v>5916.65</v>
      </c>
      <c r="B702" s="157">
        <v>932970</v>
      </c>
      <c r="C702" s="186"/>
      <c r="D702" s="174"/>
      <c r="E702" s="175"/>
    </row>
    <row r="703" spans="1:5">
      <c r="A703" s="126">
        <v>5916.64</v>
      </c>
      <c r="B703" s="157">
        <v>932286</v>
      </c>
      <c r="C703" s="186"/>
      <c r="D703" s="174"/>
      <c r="E703" s="175"/>
    </row>
    <row r="704" spans="1:5">
      <c r="A704" s="126">
        <v>5916.63</v>
      </c>
      <c r="B704" s="157">
        <v>931601</v>
      </c>
      <c r="C704" s="186"/>
      <c r="D704" s="174"/>
      <c r="E704" s="175"/>
    </row>
    <row r="705" spans="1:5">
      <c r="A705" s="126">
        <v>5916.62</v>
      </c>
      <c r="B705" s="157">
        <v>930917</v>
      </c>
      <c r="C705" s="186"/>
      <c r="D705" s="174"/>
      <c r="E705" s="175"/>
    </row>
    <row r="706" spans="1:5">
      <c r="A706" s="126">
        <v>5916.61</v>
      </c>
      <c r="B706" s="157">
        <v>930233</v>
      </c>
      <c r="C706" s="186"/>
      <c r="D706" s="174"/>
      <c r="E706" s="175"/>
    </row>
    <row r="707" spans="1:5">
      <c r="A707" s="126">
        <v>5916.6</v>
      </c>
      <c r="B707" s="157">
        <v>929549</v>
      </c>
      <c r="C707" s="186"/>
      <c r="D707" s="174"/>
      <c r="E707" s="175"/>
    </row>
    <row r="708" spans="1:5">
      <c r="A708" s="126">
        <v>5916.59</v>
      </c>
      <c r="B708" s="157">
        <v>928865</v>
      </c>
      <c r="C708" s="186"/>
      <c r="D708" s="174"/>
      <c r="E708" s="175"/>
    </row>
    <row r="709" spans="1:5">
      <c r="A709" s="126">
        <v>5916.58</v>
      </c>
      <c r="B709" s="157">
        <v>928181</v>
      </c>
      <c r="C709" s="186"/>
      <c r="D709" s="174"/>
      <c r="E709" s="175"/>
    </row>
    <row r="710" spans="1:5">
      <c r="A710" s="126">
        <v>5916.57</v>
      </c>
      <c r="B710" s="157">
        <v>927497</v>
      </c>
      <c r="C710" s="186"/>
      <c r="D710" s="174"/>
      <c r="E710" s="175"/>
    </row>
    <row r="711" spans="1:5">
      <c r="A711" s="126">
        <v>5916.56</v>
      </c>
      <c r="B711" s="157">
        <v>926814</v>
      </c>
      <c r="C711" s="186"/>
      <c r="D711" s="174"/>
      <c r="E711" s="175"/>
    </row>
    <row r="712" spans="1:5">
      <c r="A712" s="126">
        <v>5916.55</v>
      </c>
      <c r="B712" s="157">
        <v>926131</v>
      </c>
      <c r="C712" s="186"/>
      <c r="D712" s="174"/>
      <c r="E712" s="175"/>
    </row>
    <row r="713" spans="1:5">
      <c r="A713" s="126">
        <v>5916.54</v>
      </c>
      <c r="B713" s="157">
        <v>925447</v>
      </c>
      <c r="C713" s="186"/>
      <c r="D713" s="174"/>
      <c r="E713" s="175"/>
    </row>
    <row r="714" spans="1:5">
      <c r="A714" s="126">
        <v>5916.53</v>
      </c>
      <c r="B714" s="157">
        <v>924764</v>
      </c>
      <c r="C714" s="186"/>
      <c r="D714" s="174"/>
      <c r="E714" s="175"/>
    </row>
    <row r="715" spans="1:5">
      <c r="A715" s="126">
        <v>5916.52</v>
      </c>
      <c r="B715" s="157">
        <v>924081</v>
      </c>
      <c r="C715" s="186"/>
      <c r="D715" s="174"/>
      <c r="E715" s="175"/>
    </row>
    <row r="716" spans="1:5">
      <c r="A716" s="126">
        <v>5916.51</v>
      </c>
      <c r="B716" s="157">
        <v>923397</v>
      </c>
      <c r="C716" s="186"/>
      <c r="D716" s="174"/>
      <c r="E716" s="175"/>
    </row>
    <row r="717" spans="1:5">
      <c r="A717" s="126">
        <v>5916.5</v>
      </c>
      <c r="B717" s="157">
        <v>922714</v>
      </c>
      <c r="C717" s="186"/>
      <c r="D717" s="174"/>
      <c r="E717" s="175"/>
    </row>
    <row r="718" spans="1:5">
      <c r="A718" s="126">
        <v>5916.49</v>
      </c>
      <c r="B718" s="157">
        <v>922031</v>
      </c>
      <c r="C718" s="186"/>
      <c r="D718" s="174"/>
      <c r="E718" s="175"/>
    </row>
    <row r="719" spans="1:5">
      <c r="A719" s="126">
        <v>5916.48</v>
      </c>
      <c r="B719" s="157">
        <v>921348</v>
      </c>
      <c r="C719" s="186"/>
      <c r="D719" s="174"/>
      <c r="E719" s="175"/>
    </row>
    <row r="720" spans="1:5">
      <c r="A720" s="126">
        <v>5916.47</v>
      </c>
      <c r="B720" s="157">
        <v>920664</v>
      </c>
      <c r="C720" s="186"/>
      <c r="D720" s="174"/>
      <c r="E720" s="175"/>
    </row>
    <row r="721" spans="1:5">
      <c r="A721" s="126">
        <v>5916.46</v>
      </c>
      <c r="B721" s="157">
        <v>919981</v>
      </c>
      <c r="C721" s="186"/>
      <c r="D721" s="174"/>
      <c r="E721" s="175"/>
    </row>
    <row r="722" spans="1:5">
      <c r="A722" s="126">
        <v>5916.45</v>
      </c>
      <c r="B722" s="157">
        <v>919298</v>
      </c>
      <c r="C722" s="186"/>
      <c r="D722" s="174"/>
      <c r="E722" s="175"/>
    </row>
    <row r="723" spans="1:5">
      <c r="A723" s="126">
        <v>5916.44</v>
      </c>
      <c r="B723" s="157">
        <v>918615</v>
      </c>
      <c r="C723" s="186"/>
      <c r="D723" s="174"/>
      <c r="E723" s="175"/>
    </row>
    <row r="724" spans="1:5">
      <c r="A724" s="126">
        <v>5916.43</v>
      </c>
      <c r="B724" s="157">
        <v>917933</v>
      </c>
      <c r="C724" s="186"/>
      <c r="D724" s="174"/>
      <c r="E724" s="175"/>
    </row>
    <row r="725" spans="1:5">
      <c r="A725" s="126">
        <v>5916.42</v>
      </c>
      <c r="B725" s="157">
        <v>917250</v>
      </c>
      <c r="C725" s="186"/>
      <c r="D725" s="174"/>
      <c r="E725" s="175"/>
    </row>
    <row r="726" spans="1:5">
      <c r="A726" s="126">
        <v>5916.41</v>
      </c>
      <c r="B726" s="157">
        <v>916567</v>
      </c>
      <c r="C726" s="186"/>
      <c r="D726" s="174"/>
      <c r="E726" s="175"/>
    </row>
    <row r="727" spans="1:5">
      <c r="A727" s="126">
        <v>5916.4</v>
      </c>
      <c r="B727" s="157">
        <v>915885</v>
      </c>
      <c r="C727" s="186"/>
      <c r="D727" s="174"/>
      <c r="E727" s="175"/>
    </row>
    <row r="728" spans="1:5">
      <c r="A728" s="126">
        <v>5916.39</v>
      </c>
      <c r="B728" s="157">
        <v>915202</v>
      </c>
      <c r="C728" s="186"/>
      <c r="D728" s="174"/>
      <c r="E728" s="175"/>
    </row>
    <row r="729" spans="1:5">
      <c r="A729" s="126">
        <v>5916.38</v>
      </c>
      <c r="B729" s="157">
        <v>914520</v>
      </c>
      <c r="C729" s="186"/>
      <c r="D729" s="174"/>
      <c r="E729" s="175"/>
    </row>
    <row r="730" spans="1:5">
      <c r="A730" s="126">
        <v>5916.37</v>
      </c>
      <c r="B730" s="157">
        <v>913837</v>
      </c>
      <c r="C730" s="186"/>
      <c r="D730" s="174"/>
      <c r="E730" s="175"/>
    </row>
    <row r="731" spans="1:5">
      <c r="A731" s="126">
        <v>5916.36</v>
      </c>
      <c r="B731" s="157">
        <v>913155</v>
      </c>
      <c r="C731" s="186"/>
      <c r="D731" s="174"/>
      <c r="E731" s="175"/>
    </row>
    <row r="732" spans="1:5">
      <c r="A732" s="126">
        <v>5916.35</v>
      </c>
      <c r="B732" s="157">
        <v>912473</v>
      </c>
      <c r="C732" s="186"/>
      <c r="D732" s="174"/>
      <c r="E732" s="175"/>
    </row>
    <row r="733" spans="1:5">
      <c r="A733" s="126">
        <v>5916.34</v>
      </c>
      <c r="B733" s="157">
        <v>911791</v>
      </c>
      <c r="C733" s="186"/>
      <c r="D733" s="174"/>
      <c r="E733" s="175"/>
    </row>
    <row r="734" spans="1:5">
      <c r="A734" s="126">
        <v>5916.33</v>
      </c>
      <c r="B734" s="157">
        <v>911109</v>
      </c>
      <c r="C734" s="186"/>
      <c r="D734" s="174"/>
      <c r="E734" s="175"/>
    </row>
    <row r="735" spans="1:5">
      <c r="A735" s="126">
        <v>5916.32</v>
      </c>
      <c r="B735" s="157">
        <v>910427</v>
      </c>
      <c r="C735" s="186"/>
      <c r="D735" s="174"/>
      <c r="E735" s="175"/>
    </row>
    <row r="736" spans="1:5">
      <c r="A736" s="126">
        <v>5916.31</v>
      </c>
      <c r="B736" s="157">
        <v>909744</v>
      </c>
      <c r="C736" s="186"/>
      <c r="D736" s="174"/>
      <c r="E736" s="175"/>
    </row>
    <row r="737" spans="1:5">
      <c r="A737" s="126">
        <v>5916.3</v>
      </c>
      <c r="B737" s="157">
        <v>909062</v>
      </c>
      <c r="C737" s="186"/>
      <c r="D737" s="174"/>
      <c r="E737" s="175"/>
    </row>
    <row r="738" spans="1:5">
      <c r="A738" s="126">
        <v>5916.29</v>
      </c>
      <c r="B738" s="157">
        <v>908380</v>
      </c>
      <c r="C738" s="186"/>
      <c r="D738" s="174"/>
      <c r="E738" s="175"/>
    </row>
    <row r="739" spans="1:5">
      <c r="A739" s="126">
        <v>5916.28</v>
      </c>
      <c r="B739" s="157">
        <v>907698</v>
      </c>
      <c r="C739" s="186"/>
      <c r="D739" s="174"/>
      <c r="E739" s="175"/>
    </row>
    <row r="740" spans="1:5">
      <c r="A740" s="126">
        <v>5916.27</v>
      </c>
      <c r="B740" s="157">
        <v>907017</v>
      </c>
      <c r="C740" s="186"/>
      <c r="D740" s="174"/>
      <c r="E740" s="175"/>
    </row>
    <row r="741" spans="1:5">
      <c r="A741" s="126">
        <v>5916.26</v>
      </c>
      <c r="B741" s="157">
        <v>906335</v>
      </c>
      <c r="C741" s="186"/>
      <c r="D741"/>
      <c r="E741"/>
    </row>
    <row r="742" spans="1:5">
      <c r="A742" s="126">
        <v>5916.25</v>
      </c>
      <c r="B742" s="157">
        <v>905653</v>
      </c>
      <c r="C742" s="186"/>
      <c r="D742"/>
      <c r="E742"/>
    </row>
    <row r="743" spans="1:5">
      <c r="A743" s="126">
        <v>5916.24</v>
      </c>
      <c r="B743" s="157">
        <v>904972</v>
      </c>
      <c r="C743" s="186"/>
      <c r="D743"/>
      <c r="E743"/>
    </row>
    <row r="744" spans="1:5">
      <c r="A744" s="126">
        <v>5916.23</v>
      </c>
      <c r="B744" s="157">
        <v>904291</v>
      </c>
      <c r="C744" s="186"/>
      <c r="D744"/>
      <c r="E744"/>
    </row>
    <row r="745" spans="1:5">
      <c r="A745" s="126">
        <v>5916.22</v>
      </c>
      <c r="B745" s="157">
        <v>903609</v>
      </c>
      <c r="C745" s="186"/>
      <c r="D745"/>
      <c r="E745"/>
    </row>
    <row r="746" spans="1:5">
      <c r="A746" s="126">
        <v>5916.21</v>
      </c>
      <c r="B746" s="157">
        <v>902928</v>
      </c>
      <c r="C746" s="186"/>
      <c r="D746"/>
      <c r="E746"/>
    </row>
    <row r="747" spans="1:5">
      <c r="A747" s="126">
        <v>5916.2</v>
      </c>
      <c r="B747" s="157">
        <v>902247</v>
      </c>
      <c r="C747" s="186"/>
      <c r="D747"/>
      <c r="E747"/>
    </row>
    <row r="748" spans="1:5">
      <c r="A748" s="126">
        <v>5916.19</v>
      </c>
      <c r="B748" s="157">
        <v>901566</v>
      </c>
      <c r="C748" s="186"/>
      <c r="D748"/>
      <c r="E748"/>
    </row>
    <row r="749" spans="1:5">
      <c r="A749" s="126">
        <v>5916.18</v>
      </c>
      <c r="B749" s="157">
        <v>900885</v>
      </c>
      <c r="C749" s="186"/>
      <c r="D749"/>
      <c r="E749"/>
    </row>
    <row r="750" spans="1:5">
      <c r="A750" s="126">
        <v>5916.17</v>
      </c>
      <c r="B750" s="157">
        <v>900203</v>
      </c>
      <c r="C750" s="187"/>
      <c r="D750"/>
      <c r="E750"/>
    </row>
    <row r="751" spans="1:5">
      <c r="A751" s="126">
        <v>5916.16</v>
      </c>
      <c r="B751" s="157">
        <v>899522</v>
      </c>
      <c r="C751" s="186"/>
      <c r="D751"/>
      <c r="E751"/>
    </row>
    <row r="752" spans="1:5">
      <c r="A752" s="126">
        <v>5916.15</v>
      </c>
      <c r="B752" s="157">
        <v>898841</v>
      </c>
      <c r="C752" s="186"/>
      <c r="D752"/>
      <c r="E752"/>
    </row>
    <row r="753" spans="1:5">
      <c r="A753" s="126">
        <v>5916.14</v>
      </c>
      <c r="B753" s="157">
        <v>898160</v>
      </c>
      <c r="C753" s="186"/>
      <c r="D753"/>
      <c r="E753"/>
    </row>
    <row r="754" spans="1:5">
      <c r="A754" s="126">
        <v>5916.13</v>
      </c>
      <c r="B754" s="157">
        <v>897479</v>
      </c>
      <c r="C754" s="186"/>
      <c r="D754"/>
      <c r="E754"/>
    </row>
    <row r="755" spans="1:5">
      <c r="A755" s="126">
        <v>5916.12</v>
      </c>
      <c r="B755" s="157">
        <v>896798</v>
      </c>
      <c r="C755" s="186"/>
      <c r="D755"/>
      <c r="E755"/>
    </row>
    <row r="756" spans="1:5">
      <c r="A756" s="126">
        <v>5916.11</v>
      </c>
      <c r="B756" s="157">
        <v>896118</v>
      </c>
      <c r="C756" s="186"/>
      <c r="D756"/>
      <c r="E756"/>
    </row>
    <row r="757" spans="1:5">
      <c r="A757" s="126">
        <v>5916.1</v>
      </c>
      <c r="B757" s="157">
        <v>895437</v>
      </c>
      <c r="C757" s="186"/>
      <c r="D757"/>
      <c r="E757"/>
    </row>
    <row r="758" spans="1:5">
      <c r="A758" s="126">
        <v>5916.09</v>
      </c>
      <c r="B758" s="157">
        <v>894757</v>
      </c>
      <c r="C758" s="186"/>
      <c r="D758"/>
      <c r="E758"/>
    </row>
    <row r="759" spans="1:5">
      <c r="A759" s="126">
        <v>5916.08</v>
      </c>
      <c r="B759" s="157">
        <v>894076</v>
      </c>
      <c r="C759" s="186"/>
      <c r="D759"/>
      <c r="E759"/>
    </row>
    <row r="760" spans="1:5">
      <c r="A760" s="126">
        <v>5916.07</v>
      </c>
      <c r="B760" s="157">
        <v>893396</v>
      </c>
      <c r="C760" s="186"/>
      <c r="D760"/>
      <c r="E760"/>
    </row>
    <row r="761" spans="1:5">
      <c r="A761" s="126">
        <v>5916.06</v>
      </c>
      <c r="B761" s="157">
        <v>892716.00000004098</v>
      </c>
      <c r="C761" s="186"/>
      <c r="D761"/>
      <c r="E761"/>
    </row>
    <row r="762" spans="1:5">
      <c r="A762" s="126">
        <v>5916.05</v>
      </c>
      <c r="B762" s="157">
        <v>892036.00000002002</v>
      </c>
      <c r="C762" s="186"/>
      <c r="D762"/>
      <c r="E762"/>
    </row>
    <row r="763" spans="1:5">
      <c r="A763" s="126">
        <v>5916.04</v>
      </c>
      <c r="B763" s="157">
        <v>891356</v>
      </c>
      <c r="C763" s="186"/>
      <c r="D763"/>
      <c r="E763"/>
    </row>
    <row r="764" spans="1:5">
      <c r="A764" s="126">
        <v>5916.03</v>
      </c>
      <c r="B764" s="157">
        <v>890675.83333332301</v>
      </c>
      <c r="C764" s="186"/>
      <c r="D764"/>
      <c r="E764"/>
    </row>
    <row r="765" spans="1:5">
      <c r="A765" s="126">
        <v>5916.02</v>
      </c>
      <c r="B765" s="157">
        <v>889995.66666670796</v>
      </c>
      <c r="C765" s="186"/>
      <c r="D765"/>
      <c r="E765"/>
    </row>
    <row r="766" spans="1:5">
      <c r="A766" s="126">
        <v>5916.01</v>
      </c>
      <c r="B766" s="157">
        <v>889315.50000003097</v>
      </c>
      <c r="C766" s="186"/>
      <c r="D766"/>
      <c r="E766"/>
    </row>
    <row r="767" spans="1:5">
      <c r="A767" s="126">
        <v>5916</v>
      </c>
      <c r="B767" s="157">
        <v>888635.33333335398</v>
      </c>
      <c r="C767" s="186"/>
      <c r="D767"/>
      <c r="E767"/>
    </row>
    <row r="768" spans="1:5">
      <c r="A768" s="126">
        <v>5915.99</v>
      </c>
      <c r="B768" s="157">
        <v>887955.16666667699</v>
      </c>
      <c r="C768" s="186"/>
      <c r="D768"/>
      <c r="E768"/>
    </row>
    <row r="769" spans="1:5">
      <c r="A769" s="126">
        <v>5915.98</v>
      </c>
      <c r="B769" s="157">
        <v>887275</v>
      </c>
      <c r="C769" s="186"/>
      <c r="D769"/>
      <c r="E769"/>
    </row>
    <row r="770" spans="1:5">
      <c r="A770" s="126">
        <v>5915.97</v>
      </c>
      <c r="B770" s="157">
        <v>886595.66666670702</v>
      </c>
      <c r="C770" s="186"/>
      <c r="D770"/>
      <c r="E770"/>
    </row>
    <row r="771" spans="1:5">
      <c r="A771" s="126">
        <v>5915.96</v>
      </c>
      <c r="B771" s="157">
        <v>885916.33333335398</v>
      </c>
      <c r="C771" s="186"/>
      <c r="D771"/>
      <c r="E771"/>
    </row>
    <row r="772" spans="1:5">
      <c r="A772" s="126">
        <v>5915.95</v>
      </c>
      <c r="B772" s="157">
        <v>885237</v>
      </c>
      <c r="C772" s="186"/>
      <c r="D772"/>
      <c r="E772"/>
    </row>
    <row r="773" spans="1:5">
      <c r="A773" s="126">
        <v>5915.94</v>
      </c>
      <c r="B773" s="157">
        <v>883879</v>
      </c>
      <c r="C773" s="186"/>
      <c r="D773"/>
      <c r="E773"/>
    </row>
    <row r="774" spans="1:5">
      <c r="A774" s="126">
        <v>5915.93</v>
      </c>
      <c r="B774" s="157">
        <v>883313.00000003399</v>
      </c>
      <c r="C774" s="186"/>
      <c r="D774"/>
      <c r="E774"/>
    </row>
    <row r="775" spans="1:5">
      <c r="A775" s="126">
        <v>5915.92</v>
      </c>
      <c r="B775" s="157">
        <v>882747.000000017</v>
      </c>
      <c r="C775" s="186"/>
      <c r="D775"/>
      <c r="E775"/>
    </row>
    <row r="776" spans="1:5">
      <c r="A776" s="126">
        <v>5915.91</v>
      </c>
      <c r="B776" s="157">
        <v>882181</v>
      </c>
      <c r="C776" s="186"/>
      <c r="D776"/>
      <c r="E776"/>
    </row>
    <row r="777" spans="1:5">
      <c r="A777" s="126">
        <v>5915.9</v>
      </c>
      <c r="B777" s="157">
        <v>881614.99999998196</v>
      </c>
      <c r="C777" s="186"/>
      <c r="D777"/>
      <c r="E777"/>
    </row>
    <row r="778" spans="1:5">
      <c r="A778" s="126">
        <v>5915.89</v>
      </c>
      <c r="B778" s="157">
        <v>881049.000000017</v>
      </c>
      <c r="C778" s="186"/>
      <c r="D778"/>
      <c r="E778"/>
    </row>
    <row r="779" spans="1:5">
      <c r="A779" s="126">
        <v>5915.88</v>
      </c>
      <c r="B779" s="157">
        <v>880483</v>
      </c>
      <c r="C779" s="186"/>
      <c r="D779"/>
      <c r="E779"/>
    </row>
    <row r="780" spans="1:5">
      <c r="A780" s="126">
        <v>5915.87</v>
      </c>
      <c r="B780" s="157">
        <v>879804.33333331195</v>
      </c>
      <c r="C780" s="186"/>
      <c r="D780"/>
      <c r="E780"/>
    </row>
    <row r="781" spans="1:5">
      <c r="A781" s="126">
        <v>5915.86</v>
      </c>
      <c r="B781" s="157">
        <v>879125.66666662495</v>
      </c>
      <c r="C781" s="186"/>
      <c r="D781"/>
      <c r="E781"/>
    </row>
    <row r="782" spans="1:5">
      <c r="A782" s="126">
        <v>5915.85</v>
      </c>
      <c r="B782" s="157">
        <v>878447</v>
      </c>
      <c r="C782" s="186"/>
      <c r="D782"/>
      <c r="E782"/>
    </row>
    <row r="783" spans="1:5">
      <c r="A783" s="126">
        <v>5915.84</v>
      </c>
      <c r="B783" s="157">
        <v>877769</v>
      </c>
      <c r="C783" s="186"/>
      <c r="D783"/>
      <c r="E783"/>
    </row>
    <row r="784" spans="1:5">
      <c r="A784" s="126">
        <v>5915.83</v>
      </c>
      <c r="B784" s="157">
        <v>877091</v>
      </c>
      <c r="C784" s="186"/>
      <c r="D784"/>
      <c r="E784"/>
    </row>
    <row r="785" spans="1:5">
      <c r="A785" s="126">
        <v>5915.82</v>
      </c>
      <c r="B785" s="157">
        <v>876413</v>
      </c>
      <c r="C785" s="186"/>
      <c r="D785"/>
      <c r="E785"/>
    </row>
    <row r="786" spans="1:5">
      <c r="A786" s="126">
        <v>5915.81</v>
      </c>
      <c r="B786" s="157">
        <v>875734.80000003695</v>
      </c>
      <c r="C786" s="187"/>
      <c r="D786"/>
      <c r="E786"/>
    </row>
    <row r="787" spans="1:5">
      <c r="A787" s="126">
        <v>5915.8</v>
      </c>
      <c r="B787" s="157">
        <v>875056.60000001197</v>
      </c>
      <c r="C787" s="186"/>
      <c r="D787"/>
      <c r="E787"/>
    </row>
    <row r="788" spans="1:5">
      <c r="A788" s="126">
        <v>5915.79</v>
      </c>
      <c r="B788" s="157">
        <v>874378.39999998698</v>
      </c>
      <c r="C788" s="186"/>
      <c r="D788"/>
      <c r="E788"/>
    </row>
    <row r="789" spans="1:5">
      <c r="A789" s="126">
        <v>5915.78</v>
      </c>
      <c r="B789" s="157">
        <v>873700.199999962</v>
      </c>
      <c r="C789" s="186"/>
      <c r="D789"/>
      <c r="E789"/>
    </row>
    <row r="790" spans="1:5">
      <c r="A790" s="126">
        <v>5915.77</v>
      </c>
      <c r="B790" s="157">
        <v>873022</v>
      </c>
      <c r="C790" s="186"/>
      <c r="D790"/>
      <c r="E790"/>
    </row>
    <row r="791" spans="1:5">
      <c r="A791" s="126">
        <v>5915.76</v>
      </c>
      <c r="B791" s="157">
        <v>872344</v>
      </c>
      <c r="C791" s="186"/>
      <c r="D791"/>
      <c r="E791"/>
    </row>
    <row r="792" spans="1:5">
      <c r="A792" s="126">
        <v>5915.75</v>
      </c>
      <c r="B792" s="157">
        <v>871666.66666666605</v>
      </c>
      <c r="C792" s="186"/>
      <c r="D792"/>
      <c r="E792"/>
    </row>
    <row r="793" spans="1:5">
      <c r="A793" s="126">
        <v>5915.74</v>
      </c>
      <c r="B793" s="157">
        <v>870989.33333333302</v>
      </c>
      <c r="C793" s="186"/>
      <c r="D793"/>
      <c r="E793"/>
    </row>
    <row r="794" spans="1:5">
      <c r="A794" s="126">
        <v>5915.73</v>
      </c>
      <c r="B794" s="157">
        <v>870312</v>
      </c>
      <c r="C794" s="186"/>
      <c r="D794"/>
      <c r="E794"/>
    </row>
    <row r="795" spans="1:5">
      <c r="A795" s="126">
        <v>5915.72</v>
      </c>
      <c r="B795" s="157">
        <v>869634.66666670702</v>
      </c>
      <c r="C795" s="186"/>
      <c r="D795"/>
      <c r="E795"/>
    </row>
    <row r="796" spans="1:5">
      <c r="A796" s="126">
        <v>5915.71</v>
      </c>
      <c r="B796" s="157">
        <v>868957.33333335305</v>
      </c>
      <c r="C796" s="186"/>
      <c r="D796"/>
      <c r="E796"/>
    </row>
    <row r="797" spans="1:5">
      <c r="A797" s="126">
        <v>5915.7</v>
      </c>
      <c r="B797" s="157">
        <v>868280</v>
      </c>
      <c r="C797" s="186"/>
      <c r="D797"/>
      <c r="E797"/>
    </row>
    <row r="798" spans="1:5">
      <c r="A798" s="126">
        <v>5915.69</v>
      </c>
      <c r="B798" s="157">
        <v>867602.66666664602</v>
      </c>
      <c r="C798" s="186"/>
      <c r="D798"/>
      <c r="E798"/>
    </row>
    <row r="799" spans="1:5">
      <c r="A799" s="126">
        <v>5915.68</v>
      </c>
      <c r="B799" s="157">
        <v>866925.33333335305</v>
      </c>
      <c r="C799" s="186"/>
      <c r="D799"/>
      <c r="E799"/>
    </row>
    <row r="800" spans="1:5">
      <c r="A800" s="126">
        <v>5915.67</v>
      </c>
      <c r="B800" s="157">
        <v>866248</v>
      </c>
      <c r="C800" s="186"/>
      <c r="D800"/>
      <c r="E800"/>
    </row>
    <row r="801" spans="1:5">
      <c r="A801" s="126">
        <v>5915.66</v>
      </c>
      <c r="B801" s="157">
        <v>865571</v>
      </c>
      <c r="C801" s="186"/>
      <c r="D801"/>
      <c r="E801"/>
    </row>
    <row r="802" spans="1:5">
      <c r="A802" s="126">
        <v>5915.65</v>
      </c>
      <c r="B802" s="157">
        <v>864894.49999998405</v>
      </c>
      <c r="C802" s="186"/>
      <c r="D802"/>
      <c r="E802"/>
    </row>
    <row r="803" spans="1:5">
      <c r="A803" s="126">
        <v>5915.64</v>
      </c>
      <c r="B803" s="157">
        <v>864218.00000003004</v>
      </c>
      <c r="C803" s="186"/>
      <c r="D803"/>
      <c r="E803"/>
    </row>
    <row r="804" spans="1:5">
      <c r="A804" s="126">
        <v>5915.63</v>
      </c>
      <c r="B804" s="157">
        <v>863541.50000001502</v>
      </c>
      <c r="C804" s="186"/>
      <c r="D804"/>
      <c r="E804"/>
    </row>
    <row r="805" spans="1:5">
      <c r="A805" s="126">
        <v>5915.62</v>
      </c>
      <c r="B805" s="157">
        <v>862865</v>
      </c>
      <c r="C805" s="186"/>
      <c r="D805"/>
      <c r="E805"/>
    </row>
    <row r="806" spans="1:5">
      <c r="A806" s="126">
        <v>5915.61</v>
      </c>
      <c r="B806" s="157">
        <v>862188.66666664602</v>
      </c>
      <c r="C806" s="186"/>
      <c r="D806"/>
      <c r="E806"/>
    </row>
    <row r="807" spans="1:5">
      <c r="A807" s="126">
        <v>5915.6</v>
      </c>
      <c r="B807" s="157">
        <v>861512.33333335305</v>
      </c>
      <c r="C807" s="186"/>
      <c r="D807"/>
      <c r="E807"/>
    </row>
    <row r="808" spans="1:5">
      <c r="A808" s="126">
        <v>5915.59</v>
      </c>
      <c r="B808" s="157">
        <v>860836</v>
      </c>
      <c r="C808" s="186"/>
      <c r="D808"/>
      <c r="E808"/>
    </row>
    <row r="809" spans="1:5">
      <c r="A809" s="126">
        <v>5915.58</v>
      </c>
      <c r="B809" s="157">
        <v>860159.66666664602</v>
      </c>
      <c r="C809" s="186"/>
      <c r="D809"/>
      <c r="E809"/>
    </row>
    <row r="810" spans="1:5">
      <c r="A810" s="126">
        <v>5915.57</v>
      </c>
      <c r="B810" s="157">
        <v>859483.33333329204</v>
      </c>
      <c r="C810" s="186"/>
      <c r="D810"/>
      <c r="E810"/>
    </row>
    <row r="811" spans="1:5">
      <c r="A811" s="126">
        <v>5915.56</v>
      </c>
      <c r="B811" s="157">
        <v>858807</v>
      </c>
      <c r="C811" s="186"/>
      <c r="D811"/>
      <c r="E811"/>
    </row>
    <row r="812" spans="1:5">
      <c r="A812" s="126">
        <v>5915.55</v>
      </c>
      <c r="B812" s="157">
        <v>858131</v>
      </c>
      <c r="C812" s="186"/>
      <c r="D812"/>
      <c r="E812"/>
    </row>
    <row r="813" spans="1:5">
      <c r="A813" s="126">
        <v>5915.54</v>
      </c>
      <c r="B813" s="157">
        <v>857454.99999998696</v>
      </c>
      <c r="C813" s="186"/>
      <c r="D813"/>
      <c r="E813"/>
    </row>
    <row r="814" spans="1:5">
      <c r="A814" s="126">
        <v>5915.53</v>
      </c>
      <c r="B814" s="157">
        <v>856778.99999997497</v>
      </c>
      <c r="C814" s="186"/>
      <c r="D814"/>
      <c r="E814"/>
    </row>
    <row r="815" spans="1:5">
      <c r="A815" s="126">
        <v>5915.52</v>
      </c>
      <c r="B815" s="157">
        <v>856103.00000002398</v>
      </c>
      <c r="C815" s="186"/>
      <c r="D815"/>
      <c r="E815"/>
    </row>
    <row r="816" spans="1:5">
      <c r="A816" s="126">
        <v>5915.51</v>
      </c>
      <c r="B816" s="157">
        <v>855427.00000001199</v>
      </c>
      <c r="C816" s="186"/>
      <c r="D816"/>
      <c r="E816"/>
    </row>
    <row r="817" spans="1:5">
      <c r="A817" s="126">
        <v>5915.5</v>
      </c>
      <c r="B817" s="157">
        <v>854751</v>
      </c>
      <c r="C817" s="186"/>
      <c r="D817"/>
      <c r="E817"/>
    </row>
    <row r="818" spans="1:5">
      <c r="A818" s="126">
        <v>5915.49</v>
      </c>
      <c r="B818" s="157">
        <v>854075.39999998698</v>
      </c>
      <c r="C818" s="186"/>
      <c r="D818"/>
      <c r="E818"/>
    </row>
    <row r="819" spans="1:5">
      <c r="A819" s="126">
        <v>5915.48</v>
      </c>
      <c r="B819" s="157">
        <v>853399.79999997502</v>
      </c>
      <c r="C819" s="186"/>
      <c r="D819"/>
      <c r="E819"/>
    </row>
    <row r="820" spans="1:5">
      <c r="A820" s="126">
        <v>5915.47</v>
      </c>
      <c r="B820" s="157">
        <v>852724.20000002405</v>
      </c>
      <c r="C820" s="186"/>
      <c r="D820"/>
      <c r="E820"/>
    </row>
    <row r="821" spans="1:5">
      <c r="A821" s="126">
        <v>5915.46</v>
      </c>
      <c r="B821" s="157">
        <v>852048.60000001197</v>
      </c>
      <c r="C821" s="186"/>
      <c r="D821"/>
      <c r="E821"/>
    </row>
    <row r="822" spans="1:5">
      <c r="A822" s="126">
        <v>5915.45</v>
      </c>
      <c r="B822" s="157">
        <v>851373</v>
      </c>
      <c r="C822" s="186"/>
      <c r="D822"/>
      <c r="E822"/>
    </row>
    <row r="823" spans="1:5">
      <c r="A823" s="126">
        <v>5915.44</v>
      </c>
      <c r="B823" s="157">
        <v>850697.74999998405</v>
      </c>
      <c r="C823" s="186"/>
      <c r="D823"/>
      <c r="E823"/>
    </row>
    <row r="824" spans="1:5">
      <c r="A824" s="126">
        <v>5915.43</v>
      </c>
      <c r="B824" s="157">
        <v>850022.50000003004</v>
      </c>
      <c r="C824" s="186"/>
      <c r="D824"/>
      <c r="E824"/>
    </row>
    <row r="825" spans="1:5">
      <c r="A825" s="126">
        <v>5915.42</v>
      </c>
      <c r="B825" s="157">
        <v>849347.25000001502</v>
      </c>
      <c r="C825" s="187"/>
      <c r="D825"/>
      <c r="E825"/>
    </row>
    <row r="826" spans="1:5">
      <c r="A826" s="126">
        <v>5915.41</v>
      </c>
      <c r="B826" s="157">
        <v>848672</v>
      </c>
      <c r="C826" s="186"/>
      <c r="D826"/>
      <c r="E826"/>
    </row>
    <row r="827" spans="1:5">
      <c r="A827" s="126">
        <v>5915.4</v>
      </c>
      <c r="B827" s="157">
        <v>847996.79999998701</v>
      </c>
      <c r="C827" s="186"/>
      <c r="D827"/>
      <c r="E827"/>
    </row>
    <row r="828" spans="1:5">
      <c r="A828" s="126">
        <v>5915.39</v>
      </c>
      <c r="B828" s="157">
        <v>847321.60000003595</v>
      </c>
      <c r="C828" s="186"/>
      <c r="D828"/>
      <c r="E828"/>
    </row>
    <row r="829" spans="1:5">
      <c r="A829" s="126">
        <v>5915.38</v>
      </c>
      <c r="B829" s="157">
        <v>846646.400000024</v>
      </c>
      <c r="C829" s="186"/>
      <c r="D829"/>
      <c r="E829"/>
    </row>
    <row r="830" spans="1:5">
      <c r="A830" s="126">
        <v>5915.37</v>
      </c>
      <c r="B830" s="157">
        <v>845971.20000001194</v>
      </c>
      <c r="C830" s="186"/>
      <c r="D830"/>
      <c r="E830"/>
    </row>
    <row r="831" spans="1:5">
      <c r="A831" s="126">
        <v>5915.36</v>
      </c>
      <c r="B831" s="157">
        <v>845296</v>
      </c>
      <c r="C831" s="186"/>
      <c r="D831"/>
      <c r="E831"/>
    </row>
    <row r="832" spans="1:5">
      <c r="A832" s="126">
        <v>5915.35</v>
      </c>
      <c r="B832" s="157">
        <v>844621</v>
      </c>
      <c r="C832" s="186"/>
      <c r="D832"/>
      <c r="E832"/>
    </row>
    <row r="833" spans="1:5">
      <c r="A833" s="126">
        <v>5915.34</v>
      </c>
      <c r="B833" s="157">
        <v>843946.33333333302</v>
      </c>
      <c r="C833" s="186"/>
      <c r="D833"/>
      <c r="E833"/>
    </row>
    <row r="834" spans="1:5">
      <c r="A834" s="126">
        <v>5915.33</v>
      </c>
      <c r="B834" s="157">
        <v>843271.66666666605</v>
      </c>
      <c r="C834" s="186"/>
      <c r="D834"/>
      <c r="E834"/>
    </row>
    <row r="835" spans="1:5">
      <c r="A835" s="126">
        <v>5915.32</v>
      </c>
      <c r="B835" s="157">
        <v>842597</v>
      </c>
      <c r="C835" s="186"/>
      <c r="D835"/>
      <c r="E835"/>
    </row>
    <row r="836" spans="1:5">
      <c r="A836" s="126">
        <v>5915.31</v>
      </c>
      <c r="B836" s="157">
        <v>841922.66666670702</v>
      </c>
      <c r="C836" s="186"/>
      <c r="D836"/>
      <c r="E836"/>
    </row>
    <row r="837" spans="1:5">
      <c r="A837" s="126">
        <v>5915.3</v>
      </c>
      <c r="B837" s="157">
        <v>841248.33333335305</v>
      </c>
      <c r="C837" s="186"/>
      <c r="D837"/>
      <c r="E837"/>
    </row>
    <row r="838" spans="1:5">
      <c r="A838" s="126">
        <v>5915.29</v>
      </c>
      <c r="B838" s="157">
        <v>840574</v>
      </c>
      <c r="C838" s="186"/>
      <c r="D838"/>
      <c r="E838"/>
    </row>
    <row r="839" spans="1:5">
      <c r="A839" s="126">
        <v>5915.28</v>
      </c>
      <c r="B839" s="157">
        <v>839899.79999998701</v>
      </c>
      <c r="C839" s="186"/>
      <c r="D839"/>
      <c r="E839"/>
    </row>
    <row r="840" spans="1:5">
      <c r="A840" s="126">
        <v>5915.27</v>
      </c>
      <c r="B840" s="157">
        <v>839225.60000003595</v>
      </c>
      <c r="C840" s="186"/>
      <c r="D840"/>
      <c r="E840"/>
    </row>
    <row r="841" spans="1:5">
      <c r="A841" s="126">
        <v>5915.26</v>
      </c>
      <c r="B841" s="157">
        <v>838551.400000024</v>
      </c>
      <c r="C841" s="186"/>
      <c r="D841"/>
      <c r="E841"/>
    </row>
    <row r="842" spans="1:5">
      <c r="A842" s="126">
        <v>5915.25</v>
      </c>
      <c r="B842" s="157">
        <v>837877.20000001194</v>
      </c>
      <c r="C842" s="186"/>
      <c r="D842"/>
      <c r="E842"/>
    </row>
    <row r="843" spans="1:5">
      <c r="A843" s="126">
        <v>5915.24</v>
      </c>
      <c r="B843" s="157">
        <v>837203</v>
      </c>
      <c r="C843" s="186"/>
      <c r="D843"/>
      <c r="E843"/>
    </row>
    <row r="844" spans="1:5">
      <c r="A844" s="126">
        <v>5915.23</v>
      </c>
      <c r="B844" s="157">
        <v>836529</v>
      </c>
      <c r="C844" s="186"/>
      <c r="D844"/>
      <c r="E844"/>
    </row>
    <row r="845" spans="1:5">
      <c r="A845" s="126">
        <v>5915.22</v>
      </c>
      <c r="B845" s="157">
        <v>835855.00000003597</v>
      </c>
      <c r="C845" s="186"/>
      <c r="D845"/>
      <c r="E845"/>
    </row>
    <row r="846" spans="1:5">
      <c r="A846" s="126">
        <v>5915.21</v>
      </c>
      <c r="B846" s="157">
        <v>835181.00000001199</v>
      </c>
      <c r="C846" s="186"/>
      <c r="D846"/>
      <c r="E846"/>
    </row>
    <row r="847" spans="1:5">
      <c r="A847" s="126">
        <v>5915.2</v>
      </c>
      <c r="B847" s="157">
        <v>834506.99999998696</v>
      </c>
      <c r="C847" s="186"/>
      <c r="D847"/>
      <c r="E847"/>
    </row>
    <row r="848" spans="1:5">
      <c r="A848" s="126">
        <v>5915.19</v>
      </c>
      <c r="B848" s="157">
        <v>833832.99999996298</v>
      </c>
      <c r="C848" s="186"/>
      <c r="D848"/>
      <c r="E848"/>
    </row>
    <row r="849" spans="1:5">
      <c r="A849" s="126">
        <v>5915.18</v>
      </c>
      <c r="B849" s="157">
        <v>833159</v>
      </c>
      <c r="C849" s="186"/>
      <c r="D849"/>
      <c r="E849"/>
    </row>
    <row r="850" spans="1:5">
      <c r="A850" s="126">
        <v>5915.17</v>
      </c>
      <c r="B850" s="157">
        <v>832485.19999998703</v>
      </c>
      <c r="C850" s="186"/>
      <c r="D850"/>
      <c r="E850"/>
    </row>
    <row r="851" spans="1:5">
      <c r="A851" s="126">
        <v>5915.16</v>
      </c>
      <c r="B851" s="157">
        <v>831811.39999997499</v>
      </c>
      <c r="C851" s="186"/>
      <c r="D851"/>
      <c r="E851"/>
    </row>
    <row r="852" spans="1:5">
      <c r="A852" s="126">
        <v>5915.15</v>
      </c>
      <c r="B852" s="157">
        <v>831137.59999996296</v>
      </c>
      <c r="C852" s="186"/>
      <c r="D852"/>
      <c r="E852"/>
    </row>
    <row r="853" spans="1:5">
      <c r="A853" s="126">
        <v>5915.14</v>
      </c>
      <c r="B853" s="157">
        <v>830463.80000001204</v>
      </c>
      <c r="C853" s="186"/>
      <c r="D853"/>
      <c r="E853"/>
    </row>
    <row r="854" spans="1:5">
      <c r="A854" s="126">
        <v>5915.13</v>
      </c>
      <c r="B854" s="157">
        <v>829790</v>
      </c>
      <c r="C854" s="186"/>
      <c r="D854"/>
      <c r="E854"/>
    </row>
    <row r="855" spans="1:5">
      <c r="A855" s="126">
        <v>5915.12</v>
      </c>
      <c r="B855" s="157">
        <v>829117</v>
      </c>
      <c r="C855" s="186"/>
      <c r="D855"/>
      <c r="E855"/>
    </row>
    <row r="856" spans="1:5">
      <c r="A856" s="126">
        <v>5915.11</v>
      </c>
      <c r="B856" s="157">
        <v>828443.74999998405</v>
      </c>
      <c r="C856" s="186"/>
      <c r="D856"/>
      <c r="E856"/>
    </row>
    <row r="857" spans="1:5">
      <c r="A857" s="126">
        <v>5915.1</v>
      </c>
      <c r="B857" s="157">
        <v>827770.50000003004</v>
      </c>
      <c r="C857" s="186"/>
      <c r="D857"/>
      <c r="E857"/>
    </row>
    <row r="858" spans="1:5">
      <c r="A858" s="126">
        <v>5915.09</v>
      </c>
      <c r="B858" s="157">
        <v>827097.25000001502</v>
      </c>
      <c r="C858" s="186"/>
      <c r="D858"/>
      <c r="E858"/>
    </row>
    <row r="859" spans="1:5">
      <c r="A859" s="126">
        <v>5915.08</v>
      </c>
      <c r="B859" s="157">
        <v>826424</v>
      </c>
      <c r="C859" s="186"/>
      <c r="D859"/>
      <c r="E859"/>
    </row>
    <row r="860" spans="1:5">
      <c r="A860" s="126">
        <v>5915.07</v>
      </c>
      <c r="B860" s="157">
        <v>825750.79999998701</v>
      </c>
      <c r="C860" s="186"/>
      <c r="D860"/>
      <c r="E860"/>
    </row>
    <row r="861" spans="1:5">
      <c r="A861" s="126">
        <v>5915.06</v>
      </c>
      <c r="B861" s="157">
        <v>825077.60000003595</v>
      </c>
      <c r="C861" s="186"/>
      <c r="D861"/>
      <c r="E861"/>
    </row>
    <row r="862" spans="1:5">
      <c r="A862" s="126">
        <v>5915.05</v>
      </c>
      <c r="B862" s="157">
        <v>824404.400000024</v>
      </c>
      <c r="C862" s="186"/>
      <c r="D862"/>
      <c r="E862"/>
    </row>
    <row r="863" spans="1:5">
      <c r="A863" s="126">
        <v>5915.04</v>
      </c>
      <c r="B863" s="157">
        <v>823731.20000001194</v>
      </c>
      <c r="C863" s="186"/>
      <c r="D863"/>
      <c r="E863"/>
    </row>
    <row r="864" spans="1:5">
      <c r="A864" s="126">
        <v>5915.03</v>
      </c>
      <c r="B864" s="157">
        <v>823058</v>
      </c>
      <c r="C864" s="186"/>
      <c r="D864"/>
      <c r="E864"/>
    </row>
    <row r="865" spans="1:5">
      <c r="A865" s="126">
        <v>5915.02</v>
      </c>
      <c r="B865" s="157">
        <v>822385</v>
      </c>
      <c r="C865" s="186"/>
      <c r="D865"/>
      <c r="E865"/>
    </row>
    <row r="866" spans="1:5">
      <c r="A866" s="126">
        <v>5915.01</v>
      </c>
      <c r="B866" s="157">
        <v>821712.25</v>
      </c>
      <c r="C866" s="186"/>
      <c r="D866"/>
      <c r="E866"/>
    </row>
    <row r="867" spans="1:5">
      <c r="A867" s="126">
        <v>5915</v>
      </c>
      <c r="B867" s="157">
        <v>821039.5</v>
      </c>
      <c r="C867" s="186"/>
      <c r="D867"/>
      <c r="E867"/>
    </row>
    <row r="868" spans="1:5">
      <c r="A868" s="126">
        <v>5914.99</v>
      </c>
      <c r="B868" s="157">
        <v>820366.75</v>
      </c>
      <c r="C868" s="186"/>
      <c r="D868"/>
      <c r="E868"/>
    </row>
    <row r="869" spans="1:5">
      <c r="A869" s="126">
        <v>5914.98</v>
      </c>
      <c r="B869" s="157">
        <v>819694</v>
      </c>
      <c r="C869" s="186"/>
      <c r="D869"/>
      <c r="E869"/>
    </row>
    <row r="870" spans="1:5">
      <c r="A870" s="126">
        <v>5914.97</v>
      </c>
      <c r="B870" s="157">
        <v>819021.20000003604</v>
      </c>
      <c r="C870" s="186"/>
      <c r="D870"/>
      <c r="E870"/>
    </row>
    <row r="871" spans="1:5">
      <c r="A871" s="126">
        <v>5914.96</v>
      </c>
      <c r="B871" s="157">
        <v>818348.40000001201</v>
      </c>
      <c r="C871" s="186"/>
      <c r="D871"/>
      <c r="E871"/>
    </row>
    <row r="872" spans="1:5">
      <c r="A872" s="126">
        <v>5914.95</v>
      </c>
      <c r="B872" s="157">
        <v>817675.59999998705</v>
      </c>
      <c r="C872" s="186"/>
      <c r="D872"/>
      <c r="E872"/>
    </row>
    <row r="873" spans="1:5">
      <c r="A873" s="126">
        <v>5914.94</v>
      </c>
      <c r="B873" s="157">
        <v>817002.79999996303</v>
      </c>
      <c r="C873" s="186"/>
      <c r="D873"/>
      <c r="E873"/>
    </row>
    <row r="874" spans="1:5">
      <c r="A874" s="126">
        <v>5914.93</v>
      </c>
      <c r="B874" s="157">
        <v>816330</v>
      </c>
      <c r="C874" s="186"/>
      <c r="D874"/>
      <c r="E874"/>
    </row>
    <row r="875" spans="1:5">
      <c r="A875" s="126">
        <v>5914.92</v>
      </c>
      <c r="B875" s="157">
        <v>815658</v>
      </c>
      <c r="C875" s="186"/>
      <c r="D875"/>
      <c r="E875"/>
    </row>
    <row r="876" spans="1:5">
      <c r="A876" s="126">
        <v>5914.91</v>
      </c>
      <c r="B876" s="157">
        <v>814985.49999998405</v>
      </c>
      <c r="C876" s="186"/>
      <c r="D876"/>
      <c r="E876"/>
    </row>
    <row r="877" spans="1:5">
      <c r="A877" s="126">
        <v>5914.9</v>
      </c>
      <c r="B877" s="157">
        <v>814312.99999996903</v>
      </c>
      <c r="C877" s="186"/>
      <c r="D877"/>
      <c r="E877"/>
    </row>
    <row r="878" spans="1:5">
      <c r="A878" s="126">
        <v>5914.89</v>
      </c>
      <c r="B878" s="157">
        <v>813640.50000001502</v>
      </c>
      <c r="C878" s="186"/>
      <c r="D878"/>
      <c r="E878"/>
    </row>
    <row r="879" spans="1:5">
      <c r="A879" s="126">
        <v>5914.88</v>
      </c>
      <c r="B879" s="157">
        <v>812968</v>
      </c>
      <c r="C879" s="186"/>
      <c r="D879"/>
      <c r="E879"/>
    </row>
    <row r="880" spans="1:5">
      <c r="A880" s="126">
        <v>5914.87</v>
      </c>
      <c r="B880" s="157">
        <v>812295.74999998405</v>
      </c>
      <c r="C880" s="186"/>
      <c r="D880"/>
      <c r="E880"/>
    </row>
    <row r="881" spans="1:5">
      <c r="A881" s="126">
        <v>5914.86</v>
      </c>
      <c r="B881" s="157">
        <v>811623.49999996903</v>
      </c>
      <c r="C881" s="186"/>
      <c r="D881"/>
      <c r="E881"/>
    </row>
    <row r="882" spans="1:5">
      <c r="A882" s="126">
        <v>5914.85</v>
      </c>
      <c r="B882" s="157">
        <v>810951.25000001502</v>
      </c>
      <c r="C882" s="186"/>
      <c r="D882"/>
      <c r="E882"/>
    </row>
    <row r="883" spans="1:5">
      <c r="A883" s="126">
        <v>5914.84</v>
      </c>
      <c r="B883" s="157">
        <v>810279</v>
      </c>
      <c r="C883" s="186"/>
      <c r="D883"/>
      <c r="E883"/>
    </row>
    <row r="884" spans="1:5">
      <c r="A884" s="126">
        <v>5914.83</v>
      </c>
      <c r="B884" s="157">
        <v>809606.74999998405</v>
      </c>
      <c r="C884" s="186"/>
      <c r="D884"/>
      <c r="E884"/>
    </row>
    <row r="885" spans="1:5">
      <c r="A885" s="126">
        <v>5914.82</v>
      </c>
      <c r="B885" s="157">
        <v>808934.49999996903</v>
      </c>
      <c r="C885" s="186"/>
      <c r="D885"/>
      <c r="E885"/>
    </row>
    <row r="886" spans="1:5">
      <c r="A886" s="126">
        <v>5914.81</v>
      </c>
      <c r="B886" s="157">
        <v>808262.25000001502</v>
      </c>
      <c r="C886" s="186"/>
      <c r="D886"/>
      <c r="E886"/>
    </row>
    <row r="887" spans="1:5">
      <c r="A887" s="126">
        <v>5914.8</v>
      </c>
      <c r="B887" s="157">
        <v>807590</v>
      </c>
      <c r="C887" s="186"/>
      <c r="D887"/>
      <c r="E887"/>
    </row>
    <row r="888" spans="1:5">
      <c r="A888" s="126">
        <v>5914.79</v>
      </c>
      <c r="B888" s="157">
        <v>806917.79999998701</v>
      </c>
      <c r="C888" s="186"/>
      <c r="D888"/>
      <c r="E888"/>
    </row>
    <row r="889" spans="1:5">
      <c r="A889" s="126">
        <v>5914.78</v>
      </c>
      <c r="B889" s="157">
        <v>806245.59999997495</v>
      </c>
      <c r="C889" s="186"/>
      <c r="D889"/>
      <c r="E889"/>
    </row>
    <row r="890" spans="1:5">
      <c r="A890" s="126">
        <v>5914.77</v>
      </c>
      <c r="B890" s="157">
        <v>805573.400000024</v>
      </c>
      <c r="C890" s="186"/>
      <c r="D890"/>
      <c r="E890"/>
    </row>
    <row r="891" spans="1:5">
      <c r="A891" s="126">
        <v>5914.76</v>
      </c>
      <c r="B891" s="157">
        <v>804901.20000001194</v>
      </c>
      <c r="C891" s="186"/>
      <c r="D891"/>
      <c r="E891"/>
    </row>
    <row r="892" spans="1:5">
      <c r="A892" s="126">
        <v>5914.75</v>
      </c>
      <c r="B892" s="157">
        <v>804229</v>
      </c>
      <c r="C892" s="186"/>
      <c r="D892"/>
      <c r="E892"/>
    </row>
    <row r="893" spans="1:5">
      <c r="A893" s="126">
        <v>5914.74</v>
      </c>
      <c r="B893" s="157">
        <v>803556.99999997905</v>
      </c>
      <c r="C893" s="186"/>
      <c r="D893"/>
      <c r="E893"/>
    </row>
    <row r="894" spans="1:5">
      <c r="A894" s="126">
        <v>5914.73</v>
      </c>
      <c r="B894" s="157">
        <v>802884.99999995902</v>
      </c>
      <c r="C894" s="186"/>
      <c r="D894"/>
      <c r="E894"/>
    </row>
    <row r="895" spans="1:5">
      <c r="A895" s="126">
        <v>5914.72</v>
      </c>
      <c r="B895" s="157">
        <v>802213</v>
      </c>
      <c r="C895" s="186"/>
      <c r="D895"/>
      <c r="E895"/>
    </row>
    <row r="896" spans="1:5">
      <c r="A896" s="126">
        <v>5914.71</v>
      </c>
      <c r="B896" s="157">
        <v>801606.5</v>
      </c>
      <c r="C896" s="186"/>
      <c r="D896"/>
      <c r="E896"/>
    </row>
    <row r="897" spans="1:5">
      <c r="A897" s="126">
        <v>5914.7</v>
      </c>
      <c r="B897" s="157">
        <v>801000</v>
      </c>
      <c r="C897" s="186"/>
      <c r="D897"/>
      <c r="E897"/>
    </row>
    <row r="898" spans="1:5">
      <c r="A898" s="126">
        <v>5914.69</v>
      </c>
      <c r="B898" s="157">
        <v>800262.99999996601</v>
      </c>
      <c r="C898" s="186"/>
      <c r="D898"/>
      <c r="E898"/>
    </row>
    <row r="899" spans="1:5">
      <c r="A899" s="126">
        <v>5914.68</v>
      </c>
      <c r="B899" s="157">
        <v>799526</v>
      </c>
      <c r="C899" s="186"/>
      <c r="D899"/>
      <c r="E899"/>
    </row>
    <row r="900" spans="1:5">
      <c r="A900" s="126">
        <v>5914.67</v>
      </c>
      <c r="B900" s="157">
        <v>798854.49999998405</v>
      </c>
      <c r="C900" s="186"/>
      <c r="D900"/>
      <c r="E900"/>
    </row>
    <row r="901" spans="1:5">
      <c r="A901" s="126">
        <v>5914.66</v>
      </c>
      <c r="B901" s="157">
        <v>798182.99999996903</v>
      </c>
      <c r="C901" s="186"/>
      <c r="D901"/>
      <c r="E901"/>
    </row>
    <row r="902" spans="1:5">
      <c r="A902" s="126">
        <v>5914.65</v>
      </c>
      <c r="B902" s="157">
        <v>797511.49999995402</v>
      </c>
      <c r="C902" s="186"/>
      <c r="D902"/>
      <c r="E902"/>
    </row>
    <row r="903" spans="1:5">
      <c r="A903" s="126">
        <v>5914.64</v>
      </c>
      <c r="B903" s="157">
        <v>796840</v>
      </c>
      <c r="C903" s="187"/>
      <c r="D903"/>
      <c r="E903"/>
    </row>
    <row r="904" spans="1:5">
      <c r="A904" s="126">
        <v>5914.63</v>
      </c>
      <c r="B904" s="157">
        <v>796168.66666665603</v>
      </c>
      <c r="C904" s="186"/>
      <c r="D904"/>
      <c r="E904"/>
    </row>
    <row r="905" spans="1:5">
      <c r="A905" s="126">
        <v>5914.62</v>
      </c>
      <c r="B905" s="157">
        <v>795497.333333313</v>
      </c>
      <c r="C905" s="186"/>
      <c r="D905"/>
      <c r="E905"/>
    </row>
    <row r="906" spans="1:5">
      <c r="A906" s="126">
        <v>5914.61</v>
      </c>
      <c r="B906" s="157">
        <v>794825.99999996903</v>
      </c>
      <c r="C906" s="186"/>
      <c r="D906"/>
      <c r="E906"/>
    </row>
    <row r="907" spans="1:5">
      <c r="A907" s="126">
        <v>5914.6</v>
      </c>
      <c r="B907" s="157">
        <v>794154.666666687</v>
      </c>
      <c r="C907" s="186"/>
      <c r="D907"/>
      <c r="E907"/>
    </row>
    <row r="908" spans="1:5">
      <c r="A908" s="126">
        <v>5914.59</v>
      </c>
      <c r="B908" s="157">
        <v>793483.33333334303</v>
      </c>
      <c r="C908" s="186"/>
      <c r="D908"/>
      <c r="E908"/>
    </row>
    <row r="909" spans="1:5">
      <c r="A909" s="126">
        <v>5914.58</v>
      </c>
      <c r="B909" s="157">
        <v>792812</v>
      </c>
      <c r="C909" s="186"/>
      <c r="D909"/>
      <c r="E909"/>
    </row>
    <row r="910" spans="1:5">
      <c r="A910" s="126">
        <v>5914.57</v>
      </c>
      <c r="B910" s="157">
        <v>792140.99999996903</v>
      </c>
      <c r="C910" s="186"/>
      <c r="D910"/>
      <c r="E910"/>
    </row>
    <row r="911" spans="1:5">
      <c r="A911" s="126">
        <v>5914.56</v>
      </c>
      <c r="B911" s="157">
        <v>791470</v>
      </c>
      <c r="C911" s="186"/>
      <c r="D911"/>
      <c r="E911"/>
    </row>
    <row r="912" spans="1:5">
      <c r="A912" s="126">
        <v>5914.55</v>
      </c>
      <c r="B912" s="157">
        <v>790798.5</v>
      </c>
      <c r="C912" s="186"/>
      <c r="D912"/>
      <c r="E912"/>
    </row>
    <row r="913" spans="1:5">
      <c r="A913" s="126">
        <v>5914.54</v>
      </c>
      <c r="B913" s="157">
        <v>790127</v>
      </c>
      <c r="C913" s="186"/>
      <c r="D913"/>
      <c r="E913"/>
    </row>
    <row r="914" spans="1:5">
      <c r="A914" s="126">
        <v>5914.53</v>
      </c>
      <c r="B914" s="157">
        <v>789456.19999998703</v>
      </c>
      <c r="C914" s="186"/>
      <c r="D914"/>
      <c r="E914"/>
    </row>
    <row r="915" spans="1:5">
      <c r="A915" s="126">
        <v>5914.52</v>
      </c>
      <c r="B915" s="157">
        <v>788785.400000036</v>
      </c>
      <c r="C915" s="186"/>
      <c r="D915"/>
      <c r="E915"/>
    </row>
    <row r="916" spans="1:5">
      <c r="A916" s="126">
        <v>5914.51</v>
      </c>
      <c r="B916" s="157">
        <v>788114.60000002396</v>
      </c>
      <c r="C916" s="186"/>
      <c r="D916"/>
      <c r="E916"/>
    </row>
    <row r="917" spans="1:5">
      <c r="A917" s="126">
        <v>5914.5</v>
      </c>
      <c r="B917" s="157">
        <v>787443.80000001204</v>
      </c>
      <c r="C917" s="186"/>
      <c r="D917"/>
      <c r="E917"/>
    </row>
    <row r="918" spans="1:5">
      <c r="A918" s="126">
        <v>5914.49</v>
      </c>
      <c r="B918" s="157">
        <v>786773</v>
      </c>
      <c r="C918" s="186"/>
      <c r="D918"/>
      <c r="E918"/>
    </row>
    <row r="919" spans="1:5">
      <c r="A919" s="126">
        <v>5914.48</v>
      </c>
      <c r="B919" s="157">
        <v>786102.49999998405</v>
      </c>
      <c r="C919" s="186"/>
      <c r="D919"/>
      <c r="E919"/>
    </row>
    <row r="920" spans="1:5">
      <c r="A920" s="126">
        <v>5914.47</v>
      </c>
      <c r="B920" s="157">
        <v>785432.00000003004</v>
      </c>
      <c r="C920" s="186"/>
      <c r="D920"/>
      <c r="E920"/>
    </row>
    <row r="921" spans="1:5">
      <c r="A921" s="126">
        <v>5914.46</v>
      </c>
      <c r="B921" s="157">
        <v>784761.50000001502</v>
      </c>
      <c r="C921" s="186"/>
      <c r="D921"/>
      <c r="E921"/>
    </row>
    <row r="922" spans="1:5">
      <c r="A922" s="126">
        <v>5914.45</v>
      </c>
      <c r="B922" s="157">
        <v>784091</v>
      </c>
      <c r="C922" s="186"/>
      <c r="D922"/>
      <c r="E922"/>
    </row>
    <row r="923" spans="1:5">
      <c r="A923" s="126">
        <v>5914.44</v>
      </c>
      <c r="B923" s="157">
        <v>783421</v>
      </c>
      <c r="C923" s="186"/>
      <c r="D923"/>
      <c r="E923"/>
    </row>
    <row r="924" spans="1:5">
      <c r="A924" s="126">
        <v>5914.43</v>
      </c>
      <c r="B924" s="157">
        <v>782750.66666670702</v>
      </c>
      <c r="C924" s="186"/>
      <c r="D924"/>
      <c r="E924"/>
    </row>
    <row r="925" spans="1:5">
      <c r="A925" s="126">
        <v>5914.42</v>
      </c>
      <c r="B925" s="157">
        <v>782080.33333335305</v>
      </c>
      <c r="C925" s="186"/>
      <c r="D925"/>
      <c r="E925"/>
    </row>
    <row r="926" spans="1:5">
      <c r="A926" s="126">
        <v>5914.41</v>
      </c>
      <c r="B926" s="157">
        <v>781410</v>
      </c>
      <c r="C926" s="186"/>
      <c r="D926"/>
      <c r="E926"/>
    </row>
    <row r="927" spans="1:5">
      <c r="A927" s="126">
        <v>5914.4</v>
      </c>
      <c r="B927" s="157">
        <v>780739.74999998405</v>
      </c>
      <c r="C927" s="186"/>
      <c r="D927"/>
      <c r="E927"/>
    </row>
    <row r="928" spans="1:5">
      <c r="A928" s="126">
        <v>5914.39</v>
      </c>
      <c r="B928" s="157">
        <v>780069.50000003004</v>
      </c>
      <c r="C928" s="186"/>
      <c r="D928"/>
      <c r="E928"/>
    </row>
    <row r="929" spans="1:5">
      <c r="A929" s="126">
        <v>5914.38</v>
      </c>
      <c r="B929" s="157">
        <v>779399.25000001502</v>
      </c>
      <c r="C929" s="187"/>
      <c r="D929"/>
      <c r="E929"/>
    </row>
    <row r="930" spans="1:5">
      <c r="A930" s="126">
        <v>5914.37</v>
      </c>
      <c r="B930" s="157">
        <v>778729</v>
      </c>
      <c r="C930" s="186"/>
      <c r="D930"/>
      <c r="E930"/>
    </row>
    <row r="931" spans="1:5">
      <c r="A931" s="126">
        <v>5914.36</v>
      </c>
      <c r="B931" s="157">
        <v>778058.99999998405</v>
      </c>
      <c r="C931" s="186"/>
      <c r="D931"/>
      <c r="E931"/>
    </row>
    <row r="932" spans="1:5">
      <c r="A932" s="126">
        <v>5914.35</v>
      </c>
      <c r="B932" s="157">
        <v>777389.00000003004</v>
      </c>
      <c r="C932" s="186"/>
      <c r="D932"/>
      <c r="E932"/>
    </row>
    <row r="933" spans="1:5">
      <c r="A933" s="126">
        <v>5914.34</v>
      </c>
      <c r="B933" s="157">
        <v>776719.00000001502</v>
      </c>
      <c r="C933" s="187"/>
      <c r="D933"/>
      <c r="E933"/>
    </row>
    <row r="934" spans="1:5">
      <c r="A934" s="126">
        <v>5914.33</v>
      </c>
      <c r="B934" s="157">
        <v>776049</v>
      </c>
      <c r="C934" s="186"/>
      <c r="D934"/>
      <c r="E934"/>
    </row>
    <row r="935" spans="1:5">
      <c r="A935" s="126">
        <v>5914.32</v>
      </c>
      <c r="B935" s="157">
        <v>775379.49999998405</v>
      </c>
      <c r="C935" s="186"/>
      <c r="D935"/>
      <c r="E935"/>
    </row>
    <row r="936" spans="1:5">
      <c r="A936" s="126">
        <v>5914.31</v>
      </c>
      <c r="B936" s="157">
        <v>774710.00000003004</v>
      </c>
      <c r="C936" s="186"/>
      <c r="D936"/>
      <c r="E936"/>
    </row>
    <row r="937" spans="1:5">
      <c r="A937" s="126">
        <v>5914.3</v>
      </c>
      <c r="B937" s="157">
        <v>774040.50000001502</v>
      </c>
      <c r="C937" s="186"/>
      <c r="D937"/>
      <c r="E937"/>
    </row>
    <row r="938" spans="1:5">
      <c r="A938" s="126">
        <v>5914.29</v>
      </c>
      <c r="B938" s="157">
        <v>773371</v>
      </c>
      <c r="C938" s="186"/>
      <c r="D938"/>
      <c r="E938"/>
    </row>
    <row r="939" spans="1:5">
      <c r="A939" s="126">
        <v>5914.28</v>
      </c>
      <c r="B939" s="157">
        <v>772701.74999998405</v>
      </c>
      <c r="C939" s="186"/>
      <c r="D939"/>
      <c r="E939"/>
    </row>
    <row r="940" spans="1:5">
      <c r="A940" s="126">
        <v>5914.27</v>
      </c>
      <c r="B940" s="157">
        <v>772032.50000003004</v>
      </c>
      <c r="C940" s="186"/>
      <c r="D940"/>
      <c r="E940"/>
    </row>
    <row r="941" spans="1:5">
      <c r="A941" s="126">
        <v>5914.26</v>
      </c>
      <c r="B941" s="157">
        <v>771363.25000001502</v>
      </c>
      <c r="C941" s="187"/>
      <c r="D941"/>
      <c r="E941"/>
    </row>
    <row r="942" spans="1:5">
      <c r="A942" s="126">
        <v>5914.25</v>
      </c>
      <c r="B942" s="157">
        <v>770694</v>
      </c>
      <c r="C942" s="186"/>
      <c r="D942"/>
      <c r="E942"/>
    </row>
    <row r="943" spans="1:5">
      <c r="A943" s="126">
        <v>5914.24</v>
      </c>
      <c r="B943" s="157">
        <v>770024.99999997905</v>
      </c>
      <c r="C943" s="186"/>
      <c r="D943"/>
      <c r="E943"/>
    </row>
    <row r="944" spans="1:5">
      <c r="A944" s="126">
        <v>5914.23</v>
      </c>
      <c r="B944" s="157">
        <v>769355.99999995902</v>
      </c>
      <c r="C944" s="186"/>
      <c r="D944"/>
      <c r="E944"/>
    </row>
    <row r="945" spans="1:5">
      <c r="A945" s="126">
        <v>5914.22</v>
      </c>
      <c r="B945" s="157">
        <v>768687</v>
      </c>
      <c r="C945" s="187"/>
      <c r="D945"/>
      <c r="E945"/>
    </row>
    <row r="946" spans="1:5">
      <c r="A946" s="126">
        <v>5914.21</v>
      </c>
      <c r="B946" s="157">
        <v>768017</v>
      </c>
      <c r="C946" s="186"/>
      <c r="D946"/>
      <c r="E946"/>
    </row>
    <row r="947" spans="1:5">
      <c r="A947" s="126">
        <v>5914.2</v>
      </c>
      <c r="B947" s="157">
        <v>767347.99999997905</v>
      </c>
      <c r="C947" s="186"/>
      <c r="D947"/>
      <c r="E947"/>
    </row>
    <row r="948" spans="1:5">
      <c r="A948" s="126">
        <v>5914.19</v>
      </c>
      <c r="B948" s="157">
        <v>766678.99999995902</v>
      </c>
      <c r="C948" s="186"/>
      <c r="D948"/>
      <c r="E948"/>
    </row>
    <row r="949" spans="1:5">
      <c r="A949" s="126">
        <v>5914.18</v>
      </c>
      <c r="B949" s="157">
        <v>766010</v>
      </c>
      <c r="C949" s="186"/>
      <c r="D949"/>
      <c r="E949"/>
    </row>
    <row r="950" spans="1:5">
      <c r="A950" s="126">
        <v>5914.17</v>
      </c>
      <c r="B950" s="157">
        <v>765341.24999998405</v>
      </c>
      <c r="C950" s="186"/>
      <c r="D950"/>
      <c r="E950"/>
    </row>
    <row r="951" spans="1:5">
      <c r="A951" s="126">
        <v>5914.16</v>
      </c>
      <c r="B951" s="157">
        <v>764672.49999996903</v>
      </c>
      <c r="C951" s="186"/>
      <c r="D951"/>
      <c r="E951"/>
    </row>
    <row r="952" spans="1:5">
      <c r="A952" s="126">
        <v>5914.15</v>
      </c>
      <c r="B952" s="157">
        <v>764003.74999995402</v>
      </c>
      <c r="C952" s="186"/>
      <c r="D952"/>
      <c r="E952"/>
    </row>
    <row r="953" spans="1:5">
      <c r="A953" s="126">
        <v>5914.14</v>
      </c>
      <c r="B953" s="157">
        <v>763335</v>
      </c>
      <c r="C953" s="186"/>
      <c r="D953"/>
      <c r="E953"/>
    </row>
    <row r="954" spans="1:5">
      <c r="A954" s="126">
        <v>5914.13</v>
      </c>
      <c r="B954" s="157">
        <v>762666.66666666605</v>
      </c>
      <c r="C954" s="186"/>
      <c r="D954"/>
      <c r="E954"/>
    </row>
    <row r="955" spans="1:5">
      <c r="A955" s="126">
        <v>5914.12</v>
      </c>
      <c r="B955" s="157">
        <v>761998.33333333302</v>
      </c>
      <c r="C955" s="186"/>
      <c r="D955"/>
      <c r="E955"/>
    </row>
    <row r="956" spans="1:5">
      <c r="A956" s="126">
        <v>5914.11</v>
      </c>
      <c r="B956" s="157">
        <v>761330</v>
      </c>
      <c r="C956" s="186"/>
      <c r="D956"/>
      <c r="E956"/>
    </row>
    <row r="957" spans="1:5">
      <c r="A957" s="126">
        <v>5914.1</v>
      </c>
      <c r="B957" s="157">
        <v>760662</v>
      </c>
      <c r="C957" s="186"/>
      <c r="D957"/>
      <c r="E957"/>
    </row>
    <row r="958" spans="1:5">
      <c r="A958" s="126">
        <v>5914.09</v>
      </c>
      <c r="B958" s="157">
        <v>759993.83333332301</v>
      </c>
      <c r="C958" s="186"/>
      <c r="D958"/>
      <c r="E958"/>
    </row>
    <row r="959" spans="1:5">
      <c r="A959" s="126">
        <v>5914.08</v>
      </c>
      <c r="B959" s="157">
        <v>759325.66666664602</v>
      </c>
      <c r="C959" s="186"/>
      <c r="D959"/>
      <c r="E959"/>
    </row>
    <row r="960" spans="1:5">
      <c r="A960" s="126">
        <v>5914.07</v>
      </c>
      <c r="B960" s="157">
        <v>758657.49999996903</v>
      </c>
      <c r="C960" s="186"/>
      <c r="D960"/>
      <c r="E960"/>
    </row>
    <row r="961" spans="1:5">
      <c r="A961" s="126">
        <v>5914.06</v>
      </c>
      <c r="B961" s="157">
        <v>757989.33333335305</v>
      </c>
      <c r="C961" s="186"/>
      <c r="D961"/>
      <c r="E961"/>
    </row>
    <row r="962" spans="1:5">
      <c r="A962" s="126">
        <v>5914.05</v>
      </c>
      <c r="B962" s="157">
        <v>757321.16666667606</v>
      </c>
      <c r="C962" s="186"/>
      <c r="D962"/>
      <c r="E962"/>
    </row>
    <row r="963" spans="1:5">
      <c r="A963" s="126">
        <v>5914.04</v>
      </c>
      <c r="B963" s="157">
        <v>756653</v>
      </c>
      <c r="C963" s="186"/>
      <c r="D963"/>
      <c r="E963"/>
    </row>
    <row r="964" spans="1:5">
      <c r="A964" s="126">
        <v>5914.03</v>
      </c>
      <c r="B964" s="157">
        <v>755985.24999998405</v>
      </c>
      <c r="C964" s="186"/>
      <c r="D964"/>
      <c r="E964"/>
    </row>
    <row r="965" spans="1:5">
      <c r="A965" s="126">
        <v>5914.02</v>
      </c>
      <c r="B965" s="157">
        <v>755317.50000003004</v>
      </c>
      <c r="C965" s="186"/>
      <c r="D965"/>
      <c r="E965"/>
    </row>
    <row r="966" spans="1:5">
      <c r="A966" s="126">
        <v>5914.01</v>
      </c>
      <c r="B966" s="157">
        <v>754649.75000001502</v>
      </c>
      <c r="C966" s="186"/>
      <c r="D966"/>
      <c r="E966"/>
    </row>
    <row r="967" spans="1:5">
      <c r="A967" s="126">
        <v>5914</v>
      </c>
      <c r="B967" s="157">
        <v>753982</v>
      </c>
      <c r="C967" s="186"/>
      <c r="D967"/>
      <c r="E967"/>
    </row>
    <row r="968" spans="1:5">
      <c r="A968" s="126">
        <v>5913.99</v>
      </c>
      <c r="B968" s="157">
        <v>753314.5</v>
      </c>
      <c r="C968" s="186"/>
      <c r="D968"/>
      <c r="E968"/>
    </row>
    <row r="969" spans="1:5">
      <c r="A969" s="126">
        <v>5913.98</v>
      </c>
      <c r="B969" s="157">
        <v>752647</v>
      </c>
      <c r="C969" s="186"/>
      <c r="D969"/>
      <c r="E969"/>
    </row>
    <row r="970" spans="1:5">
      <c r="A970" s="126">
        <v>5913.97</v>
      </c>
      <c r="B970" s="157">
        <v>751980</v>
      </c>
      <c r="C970" s="186"/>
      <c r="D970"/>
      <c r="E970"/>
    </row>
    <row r="971" spans="1:5">
      <c r="A971" s="126">
        <v>5913.96</v>
      </c>
      <c r="B971" s="157">
        <v>751312.99999998696</v>
      </c>
      <c r="C971" s="186"/>
      <c r="D971"/>
      <c r="E971"/>
    </row>
    <row r="972" spans="1:5">
      <c r="A972" s="126">
        <v>5913.95</v>
      </c>
      <c r="B972" s="157">
        <v>750645.99999997497</v>
      </c>
      <c r="C972" s="186"/>
      <c r="D972"/>
      <c r="E972"/>
    </row>
    <row r="973" spans="1:5">
      <c r="A973" s="126">
        <v>5913.94</v>
      </c>
      <c r="B973" s="157">
        <v>749978.99999996298</v>
      </c>
      <c r="C973" s="186"/>
      <c r="D973"/>
      <c r="E973"/>
    </row>
    <row r="974" spans="1:5">
      <c r="A974" s="126">
        <v>5913.93</v>
      </c>
      <c r="B974" s="157">
        <v>749312.00000001199</v>
      </c>
      <c r="C974" s="186"/>
      <c r="D974"/>
      <c r="E974"/>
    </row>
    <row r="975" spans="1:5">
      <c r="A975" s="126">
        <v>5913.92</v>
      </c>
      <c r="B975" s="157">
        <v>748645</v>
      </c>
      <c r="C975" s="186"/>
      <c r="D975"/>
      <c r="E975"/>
    </row>
    <row r="976" spans="1:5">
      <c r="A976" s="126">
        <v>5913.91</v>
      </c>
      <c r="B976" s="157">
        <v>747977.5</v>
      </c>
      <c r="C976" s="186"/>
      <c r="D976"/>
      <c r="E976"/>
    </row>
    <row r="977" spans="1:5">
      <c r="A977" s="126">
        <v>5913.9</v>
      </c>
      <c r="B977" s="157">
        <v>747310</v>
      </c>
      <c r="C977" s="186"/>
      <c r="D977"/>
      <c r="E977"/>
    </row>
    <row r="978" spans="1:5">
      <c r="A978" s="126">
        <v>5913.89</v>
      </c>
      <c r="B978" s="157">
        <v>746643.00000003004</v>
      </c>
      <c r="C978" s="186"/>
      <c r="D978"/>
      <c r="E978"/>
    </row>
    <row r="979" spans="1:5">
      <c r="A979" s="126">
        <v>5913.88</v>
      </c>
      <c r="B979" s="157">
        <v>745976</v>
      </c>
      <c r="C979" s="186"/>
      <c r="D979"/>
      <c r="E979"/>
    </row>
    <row r="980" spans="1:5">
      <c r="A980" s="126">
        <v>5913.87</v>
      </c>
      <c r="B980" s="157">
        <v>745309.19999998703</v>
      </c>
      <c r="C980" s="186"/>
      <c r="D980"/>
      <c r="E980"/>
    </row>
    <row r="981" spans="1:5">
      <c r="A981" s="126">
        <v>5913.86</v>
      </c>
      <c r="B981" s="157">
        <v>744642.39999997499</v>
      </c>
      <c r="C981" s="186"/>
      <c r="D981"/>
      <c r="E981"/>
    </row>
    <row r="982" spans="1:5">
      <c r="A982" s="126">
        <v>5913.85</v>
      </c>
      <c r="B982" s="157">
        <v>743975.60000002396</v>
      </c>
      <c r="C982" s="187"/>
      <c r="D982"/>
      <c r="E982"/>
    </row>
    <row r="983" spans="1:5">
      <c r="A983" s="126">
        <v>5913.84</v>
      </c>
      <c r="B983" s="157">
        <v>743308.80000001204</v>
      </c>
      <c r="C983" s="186"/>
      <c r="D983"/>
      <c r="E983"/>
    </row>
    <row r="984" spans="1:5">
      <c r="A984" s="126">
        <v>5913.83</v>
      </c>
      <c r="B984" s="157">
        <v>742642</v>
      </c>
      <c r="C984" s="186"/>
      <c r="D984"/>
      <c r="E984"/>
    </row>
    <row r="985" spans="1:5">
      <c r="A985" s="126">
        <v>5913.82</v>
      </c>
      <c r="B985" s="157">
        <v>741975.66666664602</v>
      </c>
      <c r="C985" s="186"/>
      <c r="D985"/>
      <c r="E985"/>
    </row>
    <row r="986" spans="1:5">
      <c r="A986" s="126">
        <v>5913.81</v>
      </c>
      <c r="B986" s="157">
        <v>741309.33333335305</v>
      </c>
      <c r="C986" s="186"/>
      <c r="D986"/>
      <c r="E986"/>
    </row>
    <row r="987" spans="1:5">
      <c r="A987" s="126">
        <v>5913.8</v>
      </c>
      <c r="B987" s="157">
        <v>740643</v>
      </c>
      <c r="C987" s="187"/>
      <c r="D987"/>
      <c r="E987"/>
    </row>
    <row r="988" spans="1:5">
      <c r="A988" s="126">
        <v>5913.79</v>
      </c>
      <c r="B988" s="157">
        <v>739977</v>
      </c>
      <c r="C988" s="186"/>
      <c r="D988"/>
      <c r="E988"/>
    </row>
    <row r="989" spans="1:5">
      <c r="A989" s="126">
        <v>5913.78</v>
      </c>
      <c r="B989" s="157">
        <v>739311</v>
      </c>
      <c r="C989" s="186"/>
      <c r="D989"/>
      <c r="E989"/>
    </row>
    <row r="990" spans="1:5">
      <c r="A990" s="126">
        <v>5913.77</v>
      </c>
      <c r="B990" s="157">
        <v>738645</v>
      </c>
      <c r="C990" s="187"/>
      <c r="D990"/>
      <c r="E990"/>
    </row>
    <row r="991" spans="1:5">
      <c r="A991" s="126">
        <v>5913.76</v>
      </c>
      <c r="B991" s="157">
        <v>737978.5</v>
      </c>
      <c r="C991" s="187"/>
      <c r="D991"/>
      <c r="E991"/>
    </row>
    <row r="992" spans="1:5">
      <c r="A992" s="126">
        <v>5913.75</v>
      </c>
      <c r="B992" s="157">
        <v>737312</v>
      </c>
      <c r="C992" s="186"/>
      <c r="D992"/>
      <c r="E992"/>
    </row>
    <row r="993" spans="1:5">
      <c r="A993" s="126">
        <v>5913.74</v>
      </c>
      <c r="B993" s="157">
        <v>736646</v>
      </c>
      <c r="C993" s="186"/>
      <c r="D993"/>
      <c r="E993"/>
    </row>
    <row r="994" spans="1:5">
      <c r="A994" s="126">
        <v>5913.73</v>
      </c>
      <c r="B994" s="157">
        <v>735980</v>
      </c>
      <c r="C994" s="186"/>
      <c r="D994"/>
      <c r="E994"/>
    </row>
    <row r="995" spans="1:5">
      <c r="A995" s="126">
        <v>5913.72</v>
      </c>
      <c r="B995" s="157">
        <v>735314.25000004505</v>
      </c>
      <c r="C995" s="187"/>
      <c r="D995"/>
      <c r="E995"/>
    </row>
    <row r="996" spans="1:5">
      <c r="A996" s="126">
        <v>5913.71</v>
      </c>
      <c r="B996" s="157">
        <v>734648.50000003004</v>
      </c>
      <c r="C996" s="186"/>
      <c r="D996"/>
      <c r="E996"/>
    </row>
    <row r="997" spans="1:5">
      <c r="A997" s="126">
        <v>5913.7</v>
      </c>
      <c r="B997" s="157">
        <v>733982.75000001502</v>
      </c>
      <c r="C997" s="186"/>
      <c r="D997"/>
      <c r="E997"/>
    </row>
    <row r="998" spans="1:5">
      <c r="A998" s="126">
        <v>5913.69</v>
      </c>
      <c r="B998" s="157">
        <v>733317</v>
      </c>
      <c r="C998" s="186"/>
      <c r="D998"/>
      <c r="E998"/>
    </row>
    <row r="999" spans="1:5">
      <c r="A999" s="126">
        <v>5913.68</v>
      </c>
      <c r="B999" s="157">
        <v>732651</v>
      </c>
      <c r="C999" s="186"/>
      <c r="D999"/>
      <c r="E999"/>
    </row>
    <row r="1000" spans="1:5">
      <c r="A1000" s="126">
        <v>5913.67</v>
      </c>
      <c r="B1000" s="157">
        <v>731986</v>
      </c>
      <c r="C1000" s="186"/>
      <c r="D1000"/>
      <c r="E1000"/>
    </row>
    <row r="1001" spans="1:5">
      <c r="A1001" s="126">
        <v>5913.66</v>
      </c>
      <c r="B1001" s="157">
        <v>731321</v>
      </c>
      <c r="C1001" s="186"/>
      <c r="D1001"/>
      <c r="E1001"/>
    </row>
    <row r="1002" spans="1:5">
      <c r="A1002" s="126">
        <v>5913.65</v>
      </c>
      <c r="B1002" s="157">
        <v>730655</v>
      </c>
      <c r="C1002" s="186"/>
      <c r="D1002"/>
      <c r="E1002"/>
    </row>
    <row r="1003" spans="1:5">
      <c r="A1003" s="126">
        <v>5913.64</v>
      </c>
      <c r="B1003" s="157">
        <v>729990</v>
      </c>
      <c r="C1003" s="186"/>
      <c r="D1003"/>
      <c r="E1003"/>
    </row>
    <row r="1004" spans="1:5">
      <c r="A1004" s="126">
        <v>5913.63</v>
      </c>
      <c r="B1004" s="157">
        <v>729325</v>
      </c>
      <c r="C1004" s="186"/>
      <c r="D1004"/>
      <c r="E1004"/>
    </row>
    <row r="1005" spans="1:5">
      <c r="A1005" s="126">
        <v>5913.62</v>
      </c>
      <c r="B1005" s="157">
        <v>728660</v>
      </c>
      <c r="C1005" s="186"/>
      <c r="D1005"/>
      <c r="E1005"/>
    </row>
    <row r="1006" spans="1:5">
      <c r="A1006" s="126">
        <v>5913.61</v>
      </c>
      <c r="B1006" s="157">
        <v>727995</v>
      </c>
      <c r="C1006" s="186"/>
      <c r="D1006"/>
      <c r="E1006"/>
    </row>
    <row r="1007" spans="1:5">
      <c r="A1007" s="126">
        <v>5913.6</v>
      </c>
      <c r="B1007" s="157">
        <v>727329</v>
      </c>
      <c r="C1007" s="187"/>
      <c r="D1007"/>
      <c r="E1007"/>
    </row>
    <row r="1008" spans="1:5">
      <c r="A1008" s="126">
        <v>5913.59</v>
      </c>
      <c r="B1008" s="157">
        <v>726664</v>
      </c>
      <c r="C1008" s="186"/>
      <c r="D1008"/>
      <c r="E1008"/>
    </row>
    <row r="1009" spans="1:5">
      <c r="A1009" s="126">
        <v>5913.58</v>
      </c>
      <c r="B1009" s="157">
        <v>725999</v>
      </c>
      <c r="C1009" s="187"/>
      <c r="D1009"/>
      <c r="E1009"/>
    </row>
    <row r="1010" spans="1:5">
      <c r="A1010" s="126">
        <v>5913.57</v>
      </c>
      <c r="B1010" s="157">
        <v>725334</v>
      </c>
      <c r="C1010" s="187"/>
      <c r="D1010"/>
      <c r="E1010"/>
    </row>
    <row r="1011" spans="1:5">
      <c r="A1011" s="126">
        <v>5913.56</v>
      </c>
      <c r="B1011" s="157">
        <v>724669</v>
      </c>
      <c r="C1011" s="187"/>
      <c r="D1011"/>
      <c r="E1011"/>
    </row>
    <row r="1012" spans="1:5">
      <c r="A1012" s="126">
        <v>5913.55</v>
      </c>
      <c r="B1012" s="157">
        <v>724004</v>
      </c>
      <c r="C1012" s="186"/>
      <c r="D1012"/>
      <c r="E1012"/>
    </row>
    <row r="1013" spans="1:5">
      <c r="A1013" s="126">
        <v>5913.54</v>
      </c>
      <c r="B1013" s="157">
        <v>723339</v>
      </c>
      <c r="C1013" s="186"/>
      <c r="D1013"/>
      <c r="E1013"/>
    </row>
    <row r="1014" spans="1:5">
      <c r="A1014" s="126">
        <v>5913.53</v>
      </c>
      <c r="B1014" s="157">
        <v>722675</v>
      </c>
      <c r="C1014" s="186"/>
      <c r="D1014"/>
      <c r="E1014"/>
    </row>
    <row r="1015" spans="1:5">
      <c r="A1015" s="126">
        <v>5913.52</v>
      </c>
      <c r="B1015" s="157">
        <v>722010.50000003004</v>
      </c>
      <c r="C1015" s="186"/>
      <c r="D1015"/>
      <c r="E1015"/>
    </row>
    <row r="1016" spans="1:5">
      <c r="A1016" s="126">
        <v>5913.51</v>
      </c>
      <c r="B1016" s="157">
        <v>721346</v>
      </c>
      <c r="C1016" s="187"/>
      <c r="D1016"/>
      <c r="E1016"/>
    </row>
    <row r="1017" spans="1:5">
      <c r="A1017" s="126">
        <v>5913.5</v>
      </c>
      <c r="B1017" s="157">
        <v>720682</v>
      </c>
      <c r="C1017" s="186"/>
      <c r="D1017"/>
      <c r="E1017"/>
    </row>
    <row r="1018" spans="1:5">
      <c r="A1018" s="126">
        <v>5913.49</v>
      </c>
      <c r="B1018" s="157">
        <v>720017</v>
      </c>
      <c r="C1018" s="186"/>
      <c r="D1018"/>
      <c r="E1018"/>
    </row>
    <row r="1019" spans="1:5">
      <c r="A1019" s="126">
        <v>5913.48</v>
      </c>
      <c r="B1019" s="157">
        <v>719353</v>
      </c>
      <c r="C1019" s="186"/>
      <c r="D1019"/>
      <c r="E1019"/>
    </row>
    <row r="1020" spans="1:5">
      <c r="A1020" s="126">
        <v>5913.47</v>
      </c>
      <c r="B1020" s="157">
        <v>718689.00000003004</v>
      </c>
      <c r="C1020" s="186"/>
      <c r="D1020"/>
      <c r="E1020"/>
    </row>
    <row r="1021" spans="1:5">
      <c r="A1021" s="126">
        <v>5913.46</v>
      </c>
      <c r="B1021" s="157">
        <v>718025</v>
      </c>
      <c r="C1021" s="187"/>
      <c r="D1021"/>
      <c r="E1021"/>
    </row>
    <row r="1022" spans="1:5">
      <c r="A1022" s="126">
        <v>5913.45</v>
      </c>
      <c r="B1022" s="157">
        <v>717361</v>
      </c>
      <c r="C1022" s="186"/>
      <c r="D1022"/>
      <c r="E1022"/>
    </row>
    <row r="1023" spans="1:5">
      <c r="A1023" s="126">
        <v>5913.44</v>
      </c>
      <c r="B1023" s="157">
        <v>716696</v>
      </c>
      <c r="C1023" s="186"/>
      <c r="D1023"/>
      <c r="E1023"/>
    </row>
    <row r="1024" spans="1:5">
      <c r="A1024" s="126">
        <v>5913.43</v>
      </c>
      <c r="B1024" s="157">
        <v>716032.00000003004</v>
      </c>
      <c r="C1024" s="186"/>
      <c r="D1024"/>
      <c r="E1024"/>
    </row>
    <row r="1025" spans="1:5">
      <c r="A1025" s="126">
        <v>5913.42</v>
      </c>
      <c r="B1025" s="157">
        <v>715368</v>
      </c>
      <c r="C1025" s="187"/>
      <c r="D1025"/>
      <c r="E1025"/>
    </row>
    <row r="1026" spans="1:5">
      <c r="A1026" s="126">
        <v>5913.41</v>
      </c>
      <c r="B1026" s="157">
        <v>714705</v>
      </c>
      <c r="C1026" s="186"/>
      <c r="D1026"/>
      <c r="E1026"/>
    </row>
    <row r="1027" spans="1:5">
      <c r="A1027" s="126">
        <v>5913.4</v>
      </c>
      <c r="B1027" s="157">
        <v>714041</v>
      </c>
      <c r="C1027" s="186"/>
      <c r="D1027"/>
      <c r="E1027"/>
    </row>
    <row r="1028" spans="1:5">
      <c r="A1028" s="126">
        <v>5913.39</v>
      </c>
      <c r="B1028" s="157">
        <v>713377</v>
      </c>
      <c r="C1028" s="186"/>
      <c r="D1028"/>
      <c r="E1028"/>
    </row>
    <row r="1029" spans="1:5">
      <c r="A1029" s="126">
        <v>5913.38</v>
      </c>
      <c r="B1029" s="157">
        <v>712713</v>
      </c>
      <c r="C1029" s="186"/>
      <c r="D1029"/>
      <c r="E1029"/>
    </row>
    <row r="1030" spans="1:5">
      <c r="A1030" s="126">
        <v>5913.37</v>
      </c>
      <c r="B1030" s="157">
        <v>712050</v>
      </c>
      <c r="C1030" s="186"/>
      <c r="D1030"/>
      <c r="E1030"/>
    </row>
    <row r="1031" spans="1:5">
      <c r="A1031" s="126">
        <v>5913.36</v>
      </c>
      <c r="B1031" s="157">
        <v>711387</v>
      </c>
      <c r="C1031" s="186"/>
      <c r="D1031"/>
      <c r="E1031"/>
    </row>
    <row r="1032" spans="1:5">
      <c r="A1032" s="126">
        <v>5913.35</v>
      </c>
      <c r="B1032" s="157">
        <v>710723</v>
      </c>
      <c r="C1032" s="187"/>
      <c r="D1032"/>
      <c r="E1032"/>
    </row>
    <row r="1033" spans="1:5">
      <c r="A1033" s="126">
        <v>5913.34</v>
      </c>
      <c r="B1033" s="157">
        <v>710060</v>
      </c>
      <c r="C1033" s="186"/>
      <c r="D1033"/>
      <c r="E1033"/>
    </row>
    <row r="1034" spans="1:5">
      <c r="A1034" s="126">
        <v>5913.33</v>
      </c>
      <c r="B1034" s="157">
        <v>709396.99999997905</v>
      </c>
      <c r="C1034" s="186"/>
      <c r="D1034"/>
      <c r="E1034"/>
    </row>
    <row r="1035" spans="1:5">
      <c r="A1035" s="126">
        <v>5913.32</v>
      </c>
      <c r="B1035" s="157">
        <v>708733.99999995902</v>
      </c>
      <c r="C1035" s="186"/>
      <c r="D1035"/>
      <c r="E1035"/>
    </row>
    <row r="1036" spans="1:5">
      <c r="A1036" s="126">
        <v>5913.31</v>
      </c>
      <c r="B1036" s="157">
        <v>708071</v>
      </c>
      <c r="C1036" s="186"/>
      <c r="D1036"/>
      <c r="E1036"/>
    </row>
    <row r="1037" spans="1:5">
      <c r="A1037" s="126">
        <v>5913.3</v>
      </c>
      <c r="B1037" s="157">
        <v>708071</v>
      </c>
      <c r="C1037" s="187"/>
      <c r="D1037"/>
      <c r="E1037"/>
    </row>
    <row r="1038" spans="1:5">
      <c r="A1038" s="126">
        <v>5913.29</v>
      </c>
      <c r="B1038" s="157">
        <v>708071</v>
      </c>
      <c r="C1038" s="186"/>
      <c r="D1038"/>
      <c r="E1038"/>
    </row>
    <row r="1039" spans="1:5">
      <c r="A1039" s="126">
        <v>5913.28</v>
      </c>
      <c r="B1039" s="157">
        <v>706081</v>
      </c>
      <c r="C1039" s="186"/>
      <c r="D1039"/>
      <c r="E1039"/>
    </row>
    <row r="1040" spans="1:5">
      <c r="A1040" s="126">
        <v>5913.27</v>
      </c>
      <c r="B1040" s="157">
        <v>705418</v>
      </c>
      <c r="C1040" s="186"/>
      <c r="D1040"/>
      <c r="E1040"/>
    </row>
    <row r="1041" spans="1:5">
      <c r="A1041" s="126">
        <v>5913.26</v>
      </c>
      <c r="B1041" s="157">
        <v>704755</v>
      </c>
      <c r="C1041" s="186"/>
      <c r="D1041"/>
      <c r="E1041"/>
    </row>
    <row r="1042" spans="1:5">
      <c r="A1042" s="126">
        <v>5913.25</v>
      </c>
      <c r="B1042" s="157">
        <v>704092</v>
      </c>
      <c r="C1042" s="186"/>
      <c r="D1042"/>
      <c r="E1042"/>
    </row>
    <row r="1043" spans="1:5">
      <c r="A1043" s="126">
        <v>5913.24</v>
      </c>
      <c r="B1043" s="157">
        <v>703429</v>
      </c>
      <c r="C1043" s="186"/>
      <c r="D1043"/>
      <c r="E1043"/>
    </row>
    <row r="1044" spans="1:5">
      <c r="A1044" s="126">
        <v>5913.23</v>
      </c>
      <c r="B1044" s="157">
        <v>702767</v>
      </c>
      <c r="C1044" s="186"/>
      <c r="D1044"/>
      <c r="E1044"/>
    </row>
    <row r="1045" spans="1:5">
      <c r="A1045" s="126">
        <v>5913.22</v>
      </c>
      <c r="B1045" s="157">
        <v>702104.50000003004</v>
      </c>
      <c r="C1045" s="187"/>
      <c r="D1045"/>
      <c r="E1045"/>
    </row>
    <row r="1046" spans="1:5">
      <c r="A1046" s="126">
        <v>5913.21</v>
      </c>
      <c r="B1046" s="157">
        <v>701442</v>
      </c>
      <c r="C1046" s="186"/>
      <c r="D1046"/>
      <c r="E1046"/>
    </row>
    <row r="1047" spans="1:5">
      <c r="A1047" s="126">
        <v>5913.2</v>
      </c>
      <c r="B1047" s="157">
        <v>700780</v>
      </c>
      <c r="C1047" s="186"/>
      <c r="D1047"/>
      <c r="E1047"/>
    </row>
    <row r="1048" spans="1:5">
      <c r="A1048" s="126">
        <v>5913.19</v>
      </c>
      <c r="B1048" s="157">
        <v>700118</v>
      </c>
      <c r="C1048" s="186"/>
      <c r="D1048"/>
      <c r="E1048"/>
    </row>
    <row r="1049" spans="1:5">
      <c r="A1049" s="126">
        <v>5913.18</v>
      </c>
      <c r="B1049" s="157">
        <v>699455</v>
      </c>
      <c r="C1049" s="186"/>
      <c r="D1049"/>
      <c r="E1049"/>
    </row>
    <row r="1050" spans="1:5">
      <c r="A1050" s="126">
        <v>5913.17</v>
      </c>
      <c r="B1050" s="157">
        <v>698793</v>
      </c>
      <c r="C1050" s="186"/>
      <c r="D1050"/>
      <c r="E1050"/>
    </row>
    <row r="1051" spans="1:5">
      <c r="A1051" s="126">
        <v>5913.16</v>
      </c>
      <c r="B1051" s="157">
        <v>698131</v>
      </c>
      <c r="C1051" s="186"/>
      <c r="D1051"/>
      <c r="E1051"/>
    </row>
    <row r="1052" spans="1:5">
      <c r="A1052" s="126">
        <v>5913.15</v>
      </c>
      <c r="B1052" s="157">
        <v>697469</v>
      </c>
      <c r="C1052" s="186"/>
      <c r="D1052"/>
      <c r="E1052"/>
    </row>
    <row r="1053" spans="1:5">
      <c r="A1053" s="126">
        <v>5913.14</v>
      </c>
      <c r="B1053" s="157">
        <v>696806.50000003004</v>
      </c>
      <c r="C1053" s="186"/>
      <c r="D1053"/>
      <c r="E1053"/>
    </row>
    <row r="1054" spans="1:5">
      <c r="A1054" s="126">
        <v>5913.13</v>
      </c>
      <c r="B1054" s="157">
        <v>696144</v>
      </c>
      <c r="C1054" s="186"/>
      <c r="D1054"/>
      <c r="E1054"/>
    </row>
    <row r="1055" spans="1:5">
      <c r="A1055" s="126">
        <v>5913.12</v>
      </c>
      <c r="B1055" s="157">
        <v>695482</v>
      </c>
      <c r="C1055" s="186"/>
      <c r="D1055"/>
      <c r="E1055"/>
    </row>
    <row r="1056" spans="1:5">
      <c r="A1056" s="126">
        <v>5913.11</v>
      </c>
      <c r="B1056" s="157">
        <v>694821</v>
      </c>
      <c r="C1056" s="186"/>
      <c r="D1056"/>
      <c r="E1056"/>
    </row>
    <row r="1057" spans="1:5">
      <c r="A1057" s="126">
        <v>5913.1</v>
      </c>
      <c r="B1057" s="157">
        <v>694159</v>
      </c>
      <c r="C1057" s="186"/>
      <c r="D1057"/>
      <c r="E1057"/>
    </row>
    <row r="1058" spans="1:5">
      <c r="A1058" s="126">
        <v>5913.09</v>
      </c>
      <c r="B1058" s="157">
        <v>693497</v>
      </c>
      <c r="C1058" s="186"/>
      <c r="D1058"/>
      <c r="E1058"/>
    </row>
    <row r="1059" spans="1:5">
      <c r="A1059" s="126">
        <v>5913.08</v>
      </c>
      <c r="B1059" s="157">
        <v>692836</v>
      </c>
      <c r="C1059" s="186"/>
      <c r="D1059"/>
      <c r="E1059"/>
    </row>
    <row r="1060" spans="1:5">
      <c r="A1060" s="126">
        <v>5913.07</v>
      </c>
      <c r="B1060" s="157">
        <v>692174</v>
      </c>
      <c r="C1060" s="186"/>
      <c r="D1060"/>
      <c r="E1060"/>
    </row>
    <row r="1061" spans="1:5">
      <c r="A1061" s="126">
        <v>5913.06</v>
      </c>
      <c r="B1061" s="157">
        <v>691513</v>
      </c>
      <c r="C1061" s="187"/>
      <c r="D1061"/>
      <c r="E1061"/>
    </row>
    <row r="1062" spans="1:5">
      <c r="A1062" s="126">
        <v>5913.05</v>
      </c>
      <c r="B1062" s="157">
        <v>690851</v>
      </c>
      <c r="C1062" s="187"/>
      <c r="D1062"/>
      <c r="E1062"/>
    </row>
    <row r="1063" spans="1:5">
      <c r="A1063" s="126">
        <v>5913.04</v>
      </c>
      <c r="B1063" s="157">
        <v>690190</v>
      </c>
      <c r="C1063" s="187"/>
      <c r="D1063"/>
      <c r="E1063"/>
    </row>
    <row r="1064" spans="1:5">
      <c r="A1064" s="126">
        <v>5913.03</v>
      </c>
      <c r="B1064" s="157">
        <v>689529</v>
      </c>
      <c r="C1064" s="187"/>
      <c r="D1064"/>
      <c r="E1064"/>
    </row>
    <row r="1065" spans="1:5">
      <c r="A1065" s="126">
        <v>5913.02</v>
      </c>
      <c r="B1065" s="157">
        <v>688868</v>
      </c>
      <c r="C1065" s="187"/>
      <c r="D1065"/>
      <c r="E1065"/>
    </row>
    <row r="1066" spans="1:5">
      <c r="A1066" s="126">
        <v>5913.01</v>
      </c>
      <c r="B1066" s="157">
        <v>688207</v>
      </c>
      <c r="C1066" s="187"/>
      <c r="D1066"/>
      <c r="E1066"/>
    </row>
    <row r="1067" spans="1:5">
      <c r="A1067" s="126">
        <v>5913</v>
      </c>
      <c r="B1067" s="157">
        <v>687546</v>
      </c>
      <c r="C1067" s="187"/>
      <c r="D1067"/>
      <c r="E1067"/>
    </row>
    <row r="1068" spans="1:5">
      <c r="A1068" s="126">
        <v>5912.99</v>
      </c>
      <c r="B1068" s="157">
        <v>686885</v>
      </c>
      <c r="C1068" s="187"/>
      <c r="D1068"/>
      <c r="E1068"/>
    </row>
    <row r="1069" spans="1:5">
      <c r="A1069" s="126">
        <v>5912.98</v>
      </c>
      <c r="B1069" s="157">
        <v>686224</v>
      </c>
      <c r="C1069" s="187"/>
      <c r="D1069"/>
      <c r="E1069"/>
    </row>
    <row r="1070" spans="1:5">
      <c r="A1070" s="126">
        <v>5912.97</v>
      </c>
      <c r="B1070" s="157">
        <v>685563</v>
      </c>
      <c r="C1070" s="187"/>
      <c r="D1070"/>
      <c r="E1070"/>
    </row>
    <row r="1071" spans="1:5">
      <c r="A1071" s="126">
        <v>5912.96</v>
      </c>
      <c r="B1071" s="157">
        <v>684902</v>
      </c>
      <c r="C1071" s="187"/>
      <c r="D1071"/>
      <c r="E1071"/>
    </row>
    <row r="1072" spans="1:5">
      <c r="A1072" s="126">
        <v>5912.95</v>
      </c>
      <c r="B1072" s="157">
        <v>684241</v>
      </c>
      <c r="C1072" s="187"/>
      <c r="D1072"/>
      <c r="E1072"/>
    </row>
    <row r="1073" spans="1:5">
      <c r="A1073" s="126">
        <v>5912.94</v>
      </c>
      <c r="B1073" s="157">
        <v>683581</v>
      </c>
      <c r="C1073" s="187"/>
      <c r="D1073"/>
      <c r="E1073"/>
    </row>
    <row r="1074" spans="1:5">
      <c r="A1074" s="126">
        <v>5912.93</v>
      </c>
      <c r="B1074" s="157">
        <v>682920</v>
      </c>
      <c r="C1074" s="187"/>
      <c r="D1074"/>
      <c r="E1074"/>
    </row>
    <row r="1075" spans="1:5">
      <c r="A1075" s="126">
        <v>5912.92</v>
      </c>
      <c r="B1075" s="157">
        <v>682260</v>
      </c>
      <c r="C1075" s="187"/>
      <c r="D1075"/>
      <c r="E1075"/>
    </row>
    <row r="1076" spans="1:5">
      <c r="A1076" s="126">
        <v>5912.91</v>
      </c>
      <c r="B1076" s="157">
        <v>681600</v>
      </c>
      <c r="C1076" s="187"/>
      <c r="D1076"/>
      <c r="E1076"/>
    </row>
    <row r="1077" spans="1:5">
      <c r="A1077" s="126">
        <v>5912.9</v>
      </c>
      <c r="B1077" s="157">
        <v>680940</v>
      </c>
      <c r="C1077" s="187"/>
      <c r="D1077"/>
      <c r="E1077"/>
    </row>
    <row r="1078" spans="1:5">
      <c r="A1078" s="126">
        <v>5912.89</v>
      </c>
      <c r="B1078" s="157">
        <v>680280</v>
      </c>
      <c r="C1078" s="187"/>
      <c r="D1078"/>
      <c r="E1078"/>
    </row>
    <row r="1079" spans="1:5">
      <c r="A1079" s="126">
        <v>5912.88</v>
      </c>
      <c r="B1079" s="157">
        <v>679619</v>
      </c>
      <c r="C1079" s="187"/>
      <c r="D1079"/>
      <c r="E1079"/>
    </row>
    <row r="1080" spans="1:5">
      <c r="A1080" s="126">
        <v>5912.87</v>
      </c>
      <c r="B1080" s="157">
        <v>678958.99999997998</v>
      </c>
      <c r="C1080" s="187"/>
      <c r="D1080"/>
      <c r="E1080"/>
    </row>
    <row r="1081" spans="1:5">
      <c r="A1081" s="126">
        <v>5912.86</v>
      </c>
      <c r="B1081" s="157">
        <v>678298.99999995995</v>
      </c>
      <c r="C1081" s="187"/>
      <c r="D1081"/>
      <c r="E1081"/>
    </row>
    <row r="1082" spans="1:5">
      <c r="A1082" s="126">
        <v>5912.85</v>
      </c>
      <c r="B1082" s="157">
        <v>677639</v>
      </c>
      <c r="C1082" s="187"/>
      <c r="D1082"/>
      <c r="E1082"/>
    </row>
    <row r="1083" spans="1:5">
      <c r="A1083" s="126">
        <v>5912.84</v>
      </c>
      <c r="B1083" s="157">
        <v>676979</v>
      </c>
      <c r="C1083" s="187"/>
      <c r="D1083"/>
      <c r="E1083"/>
    </row>
    <row r="1084" spans="1:5">
      <c r="A1084" s="126">
        <v>5912.83</v>
      </c>
      <c r="B1084" s="157">
        <v>676320</v>
      </c>
      <c r="C1084" s="187"/>
      <c r="D1084"/>
      <c r="E1084"/>
    </row>
    <row r="1085" spans="1:5">
      <c r="A1085" s="126">
        <v>5912.82</v>
      </c>
      <c r="B1085" s="157">
        <v>675660.49999996996</v>
      </c>
      <c r="C1085" s="187"/>
      <c r="D1085"/>
      <c r="E1085"/>
    </row>
    <row r="1086" spans="1:5">
      <c r="A1086" s="126">
        <v>5912.81</v>
      </c>
      <c r="B1086" s="157">
        <v>675001</v>
      </c>
      <c r="C1086" s="187"/>
      <c r="D1086"/>
      <c r="E1086"/>
    </row>
    <row r="1087" spans="1:5">
      <c r="A1087" s="126">
        <v>5912.8</v>
      </c>
      <c r="B1087" s="157">
        <v>674342</v>
      </c>
      <c r="C1087" s="187"/>
      <c r="D1087"/>
      <c r="E1087"/>
    </row>
    <row r="1088" spans="1:5">
      <c r="A1088" s="126">
        <v>5912.79</v>
      </c>
      <c r="B1088" s="157">
        <v>673682</v>
      </c>
      <c r="C1088" s="187"/>
      <c r="D1088"/>
      <c r="E1088"/>
    </row>
    <row r="1089" spans="1:5">
      <c r="A1089" s="126">
        <v>5912.78</v>
      </c>
      <c r="B1089" s="157">
        <v>673023</v>
      </c>
      <c r="C1089" s="187"/>
      <c r="D1089"/>
      <c r="E1089"/>
    </row>
    <row r="1090" spans="1:5">
      <c r="A1090" s="126">
        <v>5912.77</v>
      </c>
      <c r="B1090" s="157">
        <v>672364</v>
      </c>
      <c r="C1090" s="187"/>
      <c r="D1090"/>
      <c r="E1090"/>
    </row>
    <row r="1091" spans="1:5">
      <c r="A1091" s="126">
        <v>5912.76</v>
      </c>
      <c r="B1091" s="157">
        <v>671704</v>
      </c>
      <c r="C1091" s="187"/>
      <c r="D1091"/>
      <c r="E1091"/>
    </row>
    <row r="1092" spans="1:5">
      <c r="A1092" s="126">
        <v>5912.75</v>
      </c>
      <c r="B1092" s="157">
        <v>671045</v>
      </c>
      <c r="C1092" s="187"/>
      <c r="D1092"/>
      <c r="E1092"/>
    </row>
    <row r="1093" spans="1:5">
      <c r="A1093" s="126">
        <v>5912.74</v>
      </c>
      <c r="B1093" s="157">
        <v>670386</v>
      </c>
      <c r="C1093" s="187"/>
      <c r="D1093"/>
      <c r="E1093"/>
    </row>
    <row r="1094" spans="1:5">
      <c r="A1094" s="126">
        <v>5912.73</v>
      </c>
      <c r="B1094" s="157">
        <v>669727</v>
      </c>
      <c r="C1094" s="187"/>
      <c r="D1094"/>
      <c r="E1094"/>
    </row>
    <row r="1095" spans="1:5">
      <c r="A1095" s="126">
        <v>5912.72</v>
      </c>
      <c r="B1095" s="157">
        <v>669069</v>
      </c>
      <c r="C1095" s="187"/>
      <c r="D1095"/>
      <c r="E1095"/>
    </row>
    <row r="1096" spans="1:5">
      <c r="A1096" s="126">
        <v>5912.71</v>
      </c>
      <c r="B1096" s="157">
        <v>668410</v>
      </c>
      <c r="C1096" s="187"/>
      <c r="D1096"/>
      <c r="E1096"/>
    </row>
    <row r="1097" spans="1:5">
      <c r="A1097" s="126">
        <v>5912.7</v>
      </c>
      <c r="B1097" s="157">
        <v>667751</v>
      </c>
      <c r="C1097" s="187"/>
      <c r="D1097"/>
      <c r="E1097"/>
    </row>
    <row r="1098" spans="1:5">
      <c r="A1098" s="126">
        <v>5912.69</v>
      </c>
      <c r="B1098" s="157">
        <v>667093</v>
      </c>
      <c r="C1098" s="187"/>
      <c r="D1098"/>
      <c r="E1098"/>
    </row>
    <row r="1099" spans="1:5">
      <c r="A1099" s="126">
        <v>5912.68</v>
      </c>
      <c r="B1099" s="157">
        <v>666435</v>
      </c>
      <c r="C1099" s="187"/>
      <c r="D1099"/>
      <c r="E1099"/>
    </row>
    <row r="1100" spans="1:5">
      <c r="A1100" s="126">
        <v>5912.67</v>
      </c>
      <c r="B1100" s="157">
        <v>665776</v>
      </c>
      <c r="C1100" s="187"/>
      <c r="D1100"/>
      <c r="E1100"/>
    </row>
    <row r="1101" spans="1:5">
      <c r="A1101" s="126">
        <v>5912.66</v>
      </c>
      <c r="B1101" s="157">
        <v>665118</v>
      </c>
      <c r="C1101" s="187"/>
      <c r="D1101"/>
      <c r="E1101"/>
    </row>
    <row r="1102" spans="1:5">
      <c r="A1102" s="126">
        <v>5912.65</v>
      </c>
      <c r="B1102" s="157">
        <v>664460</v>
      </c>
      <c r="C1102" s="187"/>
      <c r="D1102"/>
      <c r="E1102"/>
    </row>
    <row r="1103" spans="1:5">
      <c r="A1103" s="126">
        <v>5912.64</v>
      </c>
      <c r="B1103" s="157">
        <v>663802</v>
      </c>
      <c r="C1103" s="187"/>
      <c r="D1103"/>
      <c r="E1103"/>
    </row>
    <row r="1104" spans="1:5">
      <c r="A1104" s="126">
        <v>5912.63</v>
      </c>
      <c r="B1104" s="157">
        <v>663143</v>
      </c>
      <c r="C1104" s="187"/>
      <c r="D1104"/>
      <c r="E1104"/>
    </row>
    <row r="1105" spans="1:5">
      <c r="A1105" s="126">
        <v>5912.62</v>
      </c>
      <c r="B1105" s="157">
        <v>662485</v>
      </c>
      <c r="C1105" s="187"/>
      <c r="D1105"/>
      <c r="E1105"/>
    </row>
    <row r="1106" spans="1:5">
      <c r="A1106" s="126">
        <v>5912.61</v>
      </c>
      <c r="B1106" s="157">
        <v>661827</v>
      </c>
      <c r="C1106" s="187"/>
      <c r="D1106"/>
      <c r="E1106"/>
    </row>
    <row r="1107" spans="1:5">
      <c r="A1107" s="126">
        <v>5912.6</v>
      </c>
      <c r="B1107" s="157">
        <v>661169</v>
      </c>
      <c r="C1107" s="187"/>
      <c r="D1107"/>
      <c r="E1107"/>
    </row>
    <row r="1108" spans="1:5">
      <c r="A1108" s="126">
        <v>5912.59</v>
      </c>
      <c r="B1108" s="157">
        <v>660511</v>
      </c>
      <c r="C1108" s="187"/>
      <c r="D1108"/>
      <c r="E1108"/>
    </row>
    <row r="1109" spans="1:5">
      <c r="A1109" s="126">
        <v>5912.58</v>
      </c>
      <c r="B1109" s="157">
        <v>659854</v>
      </c>
      <c r="C1109" s="187"/>
      <c r="D1109"/>
      <c r="E1109"/>
    </row>
    <row r="1110" spans="1:5">
      <c r="A1110" s="126">
        <v>5912.57</v>
      </c>
      <c r="B1110" s="157">
        <v>659196</v>
      </c>
      <c r="C1110" s="187"/>
      <c r="D1110"/>
      <c r="E1110"/>
    </row>
    <row r="1111" spans="1:5">
      <c r="A1111" s="126">
        <v>5912.56</v>
      </c>
      <c r="B1111" s="157">
        <v>658538.50000002899</v>
      </c>
      <c r="C1111" s="187"/>
      <c r="D1111"/>
      <c r="E1111"/>
    </row>
    <row r="1112" spans="1:5">
      <c r="A1112" s="126">
        <v>5912.55</v>
      </c>
      <c r="B1112" s="157">
        <v>657881</v>
      </c>
      <c r="C1112" s="187"/>
      <c r="D1112"/>
      <c r="E1112"/>
    </row>
    <row r="1113" spans="1:5">
      <c r="A1113" s="126">
        <v>5912.54</v>
      </c>
      <c r="B1113" s="157">
        <v>657224</v>
      </c>
      <c r="C1113" s="187"/>
      <c r="D1113"/>
      <c r="E1113"/>
    </row>
    <row r="1114" spans="1:5">
      <c r="A1114" s="126">
        <v>5912.53</v>
      </c>
      <c r="B1114" s="157">
        <v>656566.99999996996</v>
      </c>
      <c r="C1114" s="187"/>
      <c r="D1114"/>
      <c r="E1114"/>
    </row>
    <row r="1115" spans="1:5">
      <c r="A1115" s="126">
        <v>5912.52</v>
      </c>
      <c r="B1115" s="157">
        <v>655910</v>
      </c>
      <c r="C1115" s="187"/>
      <c r="D1115"/>
      <c r="E1115"/>
    </row>
    <row r="1116" spans="1:5">
      <c r="A1116" s="126">
        <v>5912.51</v>
      </c>
      <c r="B1116" s="157">
        <v>655253</v>
      </c>
      <c r="C1116" s="187"/>
      <c r="D1116"/>
      <c r="E1116"/>
    </row>
    <row r="1117" spans="1:5">
      <c r="A1117" s="126">
        <v>5912.5</v>
      </c>
      <c r="B1117" s="157">
        <v>654596</v>
      </c>
      <c r="C1117" s="187"/>
      <c r="D1117"/>
      <c r="E1117"/>
    </row>
    <row r="1118" spans="1:5">
      <c r="A1118" s="126">
        <v>5912.49</v>
      </c>
      <c r="B1118" s="157">
        <v>653938</v>
      </c>
      <c r="C1118" s="187"/>
      <c r="D1118"/>
      <c r="E1118"/>
    </row>
    <row r="1119" spans="1:5">
      <c r="A1119" s="126">
        <v>5912.48</v>
      </c>
      <c r="B1119" s="157">
        <v>653281</v>
      </c>
      <c r="C1119" s="187"/>
      <c r="D1119"/>
      <c r="E1119"/>
    </row>
    <row r="1120" spans="1:5">
      <c r="A1120" s="126">
        <v>5912.47</v>
      </c>
      <c r="B1120" s="157">
        <v>652624</v>
      </c>
      <c r="C1120" s="187"/>
      <c r="D1120"/>
      <c r="E1120"/>
    </row>
    <row r="1121" spans="1:5">
      <c r="A1121" s="126">
        <v>5912.46</v>
      </c>
      <c r="B1121" s="157">
        <v>651967</v>
      </c>
      <c r="C1121" s="187"/>
      <c r="D1121"/>
      <c r="E1121"/>
    </row>
    <row r="1122" spans="1:5">
      <c r="A1122" s="126">
        <v>5912.45</v>
      </c>
      <c r="B1122" s="157">
        <v>651310</v>
      </c>
      <c r="C1122" s="187"/>
      <c r="D1122"/>
      <c r="E1122"/>
    </row>
    <row r="1123" spans="1:5">
      <c r="A1123" s="126">
        <v>5912.44</v>
      </c>
      <c r="B1123" s="157">
        <v>650653</v>
      </c>
      <c r="C1123" s="187"/>
      <c r="D1123"/>
      <c r="E1123"/>
    </row>
    <row r="1124" spans="1:5">
      <c r="A1124" s="126">
        <v>5912.43</v>
      </c>
      <c r="B1124" s="157">
        <v>649997</v>
      </c>
      <c r="C1124" s="187"/>
      <c r="D1124"/>
      <c r="E1124"/>
    </row>
    <row r="1125" spans="1:5">
      <c r="A1125" s="126">
        <v>5912.42</v>
      </c>
      <c r="B1125" s="157">
        <v>649340.5</v>
      </c>
      <c r="C1125" s="187"/>
      <c r="D1125"/>
      <c r="E1125"/>
    </row>
    <row r="1126" spans="1:5">
      <c r="A1126" s="126">
        <v>5912.41</v>
      </c>
      <c r="B1126" s="157">
        <v>648684</v>
      </c>
      <c r="C1126" s="187"/>
      <c r="D1126"/>
      <c r="E1126"/>
    </row>
    <row r="1127" spans="1:5">
      <c r="A1127" s="126">
        <v>5912.4</v>
      </c>
      <c r="B1127" s="157">
        <v>648027</v>
      </c>
      <c r="C1127" s="186"/>
      <c r="D1127"/>
      <c r="E1127"/>
    </row>
    <row r="1128" spans="1:5">
      <c r="A1128" s="126">
        <v>5912.39</v>
      </c>
      <c r="B1128" s="157">
        <v>647371</v>
      </c>
      <c r="C1128" s="187"/>
      <c r="D1128"/>
      <c r="E1128"/>
    </row>
    <row r="1129" spans="1:5">
      <c r="A1129" s="126">
        <v>5912.38</v>
      </c>
      <c r="B1129" s="157">
        <v>646715</v>
      </c>
      <c r="C1129" s="187"/>
      <c r="D1129"/>
      <c r="E1129"/>
    </row>
    <row r="1130" spans="1:5">
      <c r="A1130" s="126">
        <v>5912.37</v>
      </c>
      <c r="B1130" s="157">
        <v>646059</v>
      </c>
      <c r="C1130" s="186"/>
      <c r="D1130"/>
      <c r="E1130"/>
    </row>
    <row r="1131" spans="1:5">
      <c r="A1131" s="126">
        <v>5912.36</v>
      </c>
      <c r="B1131" s="157">
        <v>645403</v>
      </c>
      <c r="C1131" s="187"/>
      <c r="D1131"/>
      <c r="E1131"/>
    </row>
    <row r="1132" spans="1:5">
      <c r="A1132" s="126">
        <v>5912.35</v>
      </c>
      <c r="B1132" s="157">
        <v>644747</v>
      </c>
      <c r="C1132" s="187"/>
      <c r="D1132"/>
      <c r="E1132"/>
    </row>
    <row r="1133" spans="1:5">
      <c r="A1133" s="126">
        <v>5912.34</v>
      </c>
      <c r="B1133" s="157">
        <v>644090</v>
      </c>
      <c r="C1133" s="187"/>
      <c r="D1133"/>
      <c r="E1133"/>
    </row>
    <row r="1134" spans="1:5">
      <c r="A1134" s="126">
        <v>5912.33</v>
      </c>
      <c r="B1134" s="157">
        <v>643434</v>
      </c>
      <c r="C1134" s="187"/>
      <c r="D1134"/>
      <c r="E1134"/>
    </row>
    <row r="1135" spans="1:5">
      <c r="A1135" s="126">
        <v>5912.32</v>
      </c>
      <c r="B1135" s="157">
        <v>642778</v>
      </c>
      <c r="C1135" s="187"/>
      <c r="D1135"/>
      <c r="E1135"/>
    </row>
    <row r="1136" spans="1:5">
      <c r="A1136" s="126">
        <v>5912.31</v>
      </c>
      <c r="B1136" s="157">
        <v>642122</v>
      </c>
      <c r="C1136" s="187"/>
      <c r="D1136"/>
      <c r="E1136"/>
    </row>
    <row r="1137" spans="1:5">
      <c r="A1137" s="126">
        <v>5912.3</v>
      </c>
      <c r="B1137" s="157">
        <v>641467</v>
      </c>
      <c r="C1137" s="187"/>
      <c r="D1137"/>
      <c r="E1137"/>
    </row>
    <row r="1138" spans="1:5">
      <c r="A1138" s="126">
        <v>5912.29</v>
      </c>
      <c r="B1138" s="157">
        <v>640811</v>
      </c>
      <c r="C1138" s="187"/>
      <c r="D1138"/>
      <c r="E1138"/>
    </row>
    <row r="1139" spans="1:5">
      <c r="A1139" s="126">
        <v>5912.28</v>
      </c>
      <c r="B1139" s="157">
        <v>640155</v>
      </c>
      <c r="C1139" s="187"/>
      <c r="D1139"/>
      <c r="E1139"/>
    </row>
    <row r="1140" spans="1:5">
      <c r="A1140" s="126">
        <v>5912.27</v>
      </c>
      <c r="B1140" s="157">
        <v>639499.50000002899</v>
      </c>
      <c r="C1140" s="187"/>
      <c r="D1140"/>
      <c r="E1140"/>
    </row>
    <row r="1141" spans="1:5">
      <c r="A1141" s="126">
        <v>5912.26</v>
      </c>
      <c r="B1141" s="157">
        <v>638844</v>
      </c>
      <c r="C1141" s="187"/>
      <c r="D1141"/>
      <c r="E1141"/>
    </row>
    <row r="1142" spans="1:5">
      <c r="A1142" s="126">
        <v>5912.25</v>
      </c>
      <c r="B1142" s="157">
        <v>638189</v>
      </c>
      <c r="C1142" s="187"/>
      <c r="D1142"/>
      <c r="E1142"/>
    </row>
    <row r="1143" spans="1:5">
      <c r="A1143" s="126">
        <v>5912.24</v>
      </c>
      <c r="B1143" s="157">
        <v>637534</v>
      </c>
      <c r="C1143" s="187"/>
      <c r="D1143"/>
      <c r="E1143"/>
    </row>
    <row r="1144" spans="1:5">
      <c r="A1144" s="126">
        <v>5912.23</v>
      </c>
      <c r="B1144" s="157">
        <v>636879</v>
      </c>
      <c r="C1144" s="187"/>
      <c r="D1144"/>
      <c r="E1144"/>
    </row>
    <row r="1145" spans="1:5">
      <c r="A1145" s="126">
        <v>5912.22</v>
      </c>
      <c r="B1145" s="157">
        <v>636224</v>
      </c>
      <c r="C1145" s="187"/>
      <c r="D1145"/>
      <c r="E1145"/>
    </row>
    <row r="1146" spans="1:5">
      <c r="A1146" s="126">
        <v>5912.21</v>
      </c>
      <c r="B1146" s="157">
        <v>635569</v>
      </c>
      <c r="C1146" s="187"/>
      <c r="D1146"/>
      <c r="E1146"/>
    </row>
    <row r="1147" spans="1:5">
      <c r="A1147" s="126">
        <v>5912.2</v>
      </c>
      <c r="B1147" s="157">
        <v>634913.66666664602</v>
      </c>
      <c r="C1147" s="187"/>
      <c r="D1147"/>
      <c r="E1147"/>
    </row>
    <row r="1148" spans="1:5">
      <c r="A1148" s="126">
        <v>5912.19</v>
      </c>
      <c r="B1148" s="157">
        <v>634258.33333329298</v>
      </c>
      <c r="C1148" s="187"/>
      <c r="D1148"/>
      <c r="E1148"/>
    </row>
    <row r="1149" spans="1:5">
      <c r="A1149" s="126">
        <v>5912.18</v>
      </c>
      <c r="B1149" s="157">
        <v>633603</v>
      </c>
      <c r="C1149" s="187"/>
      <c r="D1149"/>
      <c r="E1149"/>
    </row>
    <row r="1150" spans="1:5">
      <c r="A1150" s="126">
        <v>5912.17</v>
      </c>
      <c r="B1150" s="157">
        <v>632948.19999998796</v>
      </c>
      <c r="C1150" s="187"/>
      <c r="D1150"/>
      <c r="E1150"/>
    </row>
    <row r="1151" spans="1:5">
      <c r="A1151" s="126">
        <v>5912.16</v>
      </c>
      <c r="B1151" s="157">
        <v>632293.39999997604</v>
      </c>
      <c r="C1151" s="187"/>
      <c r="D1151"/>
      <c r="E1151"/>
    </row>
    <row r="1152" spans="1:5">
      <c r="A1152" s="126">
        <v>5912.15</v>
      </c>
      <c r="B1152" s="157">
        <v>631638.599999964</v>
      </c>
      <c r="C1152" s="187"/>
      <c r="D1152"/>
      <c r="E1152"/>
    </row>
    <row r="1153" spans="1:5">
      <c r="A1153" s="126">
        <v>5912.14</v>
      </c>
      <c r="B1153" s="157">
        <v>630983.80000001099</v>
      </c>
      <c r="C1153" s="187"/>
      <c r="D1153"/>
      <c r="E1153"/>
    </row>
    <row r="1154" spans="1:5">
      <c r="A1154" s="126">
        <v>5912.13</v>
      </c>
      <c r="B1154" s="157">
        <v>630329</v>
      </c>
      <c r="C1154" s="187"/>
      <c r="D1154"/>
      <c r="E1154"/>
    </row>
    <row r="1155" spans="1:5">
      <c r="A1155" s="126">
        <v>5912.12</v>
      </c>
      <c r="B1155" s="157">
        <v>629674.59999998799</v>
      </c>
      <c r="C1155" s="187"/>
      <c r="D1155"/>
      <c r="E1155"/>
    </row>
    <row r="1156" spans="1:5">
      <c r="A1156" s="126">
        <v>5912.11</v>
      </c>
      <c r="B1156" s="157">
        <v>629020.19999997597</v>
      </c>
      <c r="C1156" s="187"/>
      <c r="D1156"/>
      <c r="E1156"/>
    </row>
    <row r="1157" spans="1:5">
      <c r="A1157" s="126">
        <v>5912.1</v>
      </c>
      <c r="B1157" s="157">
        <v>628365.80000002298</v>
      </c>
      <c r="C1157" s="187"/>
      <c r="D1157"/>
      <c r="E1157"/>
    </row>
    <row r="1158" spans="1:5">
      <c r="A1158" s="126">
        <v>5912.09</v>
      </c>
      <c r="B1158" s="157">
        <v>627711.40000001097</v>
      </c>
      <c r="C1158" s="187"/>
      <c r="D1158"/>
      <c r="E1158"/>
    </row>
    <row r="1159" spans="1:5">
      <c r="A1159" s="126">
        <v>5912.08</v>
      </c>
      <c r="B1159" s="157">
        <v>627057</v>
      </c>
      <c r="C1159" s="187"/>
      <c r="D1159"/>
      <c r="E1159"/>
    </row>
    <row r="1160" spans="1:5">
      <c r="A1160" s="126">
        <v>5912.07</v>
      </c>
      <c r="B1160" s="157">
        <v>626403</v>
      </c>
      <c r="C1160" s="187"/>
      <c r="D1160"/>
      <c r="E1160"/>
    </row>
    <row r="1161" spans="1:5">
      <c r="A1161" s="126">
        <v>5912.06</v>
      </c>
      <c r="B1161" s="157">
        <v>625748.80000003497</v>
      </c>
      <c r="C1161" s="187"/>
      <c r="D1161"/>
      <c r="E1161"/>
    </row>
    <row r="1162" spans="1:5">
      <c r="A1162" s="126">
        <v>5912.05</v>
      </c>
      <c r="B1162" s="157">
        <v>625094.60000001104</v>
      </c>
      <c r="C1162" s="187"/>
      <c r="D1162"/>
      <c r="E1162"/>
    </row>
    <row r="1163" spans="1:5">
      <c r="A1163" s="126">
        <v>5912.04</v>
      </c>
      <c r="B1163" s="157">
        <v>624440.39999998803</v>
      </c>
      <c r="C1163" s="187"/>
      <c r="D1163"/>
      <c r="E1163"/>
    </row>
    <row r="1164" spans="1:5">
      <c r="A1164" s="126">
        <v>5912.03</v>
      </c>
      <c r="B1164" s="157">
        <v>623786.19999996398</v>
      </c>
      <c r="C1164" s="187"/>
      <c r="D1164"/>
      <c r="E1164"/>
    </row>
    <row r="1165" spans="1:5">
      <c r="A1165" s="126">
        <v>5912.02</v>
      </c>
      <c r="B1165" s="157">
        <v>623132</v>
      </c>
      <c r="C1165" s="187"/>
      <c r="D1165"/>
      <c r="E1165"/>
    </row>
    <row r="1166" spans="1:5">
      <c r="A1166" s="126">
        <v>5912.01</v>
      </c>
      <c r="B1166" s="157">
        <v>622566</v>
      </c>
      <c r="C1166" s="187"/>
      <c r="D1166"/>
      <c r="E1166"/>
    </row>
    <row r="1167" spans="1:5">
      <c r="A1167" s="126">
        <v>5912</v>
      </c>
      <c r="B1167" s="157">
        <v>622000</v>
      </c>
      <c r="C1167" s="187"/>
      <c r="D1167"/>
      <c r="E1167"/>
    </row>
    <row r="1168" spans="1:5">
      <c r="A1168" s="126">
        <v>5911.99</v>
      </c>
      <c r="B1168" s="157">
        <v>621258.5</v>
      </c>
      <c r="C1168" s="187"/>
      <c r="D1168"/>
      <c r="E1168"/>
    </row>
    <row r="1169" spans="1:5">
      <c r="A1169" s="126">
        <v>5911.98</v>
      </c>
      <c r="B1169" s="157">
        <v>620517</v>
      </c>
      <c r="C1169" s="187"/>
      <c r="D1169"/>
      <c r="E1169"/>
    </row>
    <row r="1170" spans="1:5">
      <c r="A1170" s="126">
        <v>5911.97</v>
      </c>
      <c r="B1170" s="157">
        <v>619863</v>
      </c>
      <c r="C1170" s="187"/>
      <c r="D1170"/>
      <c r="E1170"/>
    </row>
    <row r="1171" spans="1:5">
      <c r="A1171" s="126">
        <v>5911.96</v>
      </c>
      <c r="B1171" s="157">
        <v>619209.79999998806</v>
      </c>
      <c r="C1171" s="187"/>
      <c r="D1171"/>
      <c r="E1171"/>
    </row>
    <row r="1172" spans="1:5">
      <c r="A1172" s="126">
        <v>5911.95</v>
      </c>
      <c r="B1172" s="157">
        <v>618556.599999976</v>
      </c>
      <c r="C1172" s="187"/>
      <c r="D1172"/>
      <c r="E1172"/>
    </row>
    <row r="1173" spans="1:5">
      <c r="A1173" s="126">
        <v>5911.94</v>
      </c>
      <c r="B1173" s="157">
        <v>617903.39999996405</v>
      </c>
      <c r="C1173" s="187"/>
      <c r="D1173"/>
      <c r="E1173"/>
    </row>
    <row r="1174" spans="1:5">
      <c r="A1174" s="126">
        <v>5911.93</v>
      </c>
      <c r="B1174" s="157">
        <v>617250.20000001101</v>
      </c>
      <c r="C1174" s="187"/>
      <c r="D1174"/>
      <c r="E1174"/>
    </row>
    <row r="1175" spans="1:5">
      <c r="A1175" s="126">
        <v>5911.92</v>
      </c>
      <c r="B1175" s="157">
        <v>616597</v>
      </c>
      <c r="C1175" s="187"/>
      <c r="D1175"/>
      <c r="E1175"/>
    </row>
    <row r="1176" spans="1:5">
      <c r="A1176" s="126">
        <v>5911.91</v>
      </c>
      <c r="B1176" s="157">
        <v>615943.5</v>
      </c>
      <c r="C1176" s="187"/>
      <c r="D1176"/>
      <c r="E1176"/>
    </row>
    <row r="1177" spans="1:5">
      <c r="A1177" s="126">
        <v>5911.9</v>
      </c>
      <c r="B1177" s="157">
        <v>615290</v>
      </c>
      <c r="C1177" s="187"/>
      <c r="D1177"/>
      <c r="E1177"/>
    </row>
    <row r="1178" spans="1:5">
      <c r="A1178" s="126">
        <v>5911.89</v>
      </c>
      <c r="B1178" s="157">
        <v>614637.000000039</v>
      </c>
      <c r="C1178" s="187"/>
      <c r="D1178"/>
      <c r="E1178"/>
    </row>
    <row r="1179" spans="1:5">
      <c r="A1179" s="126">
        <v>5911.88</v>
      </c>
      <c r="B1179" s="157">
        <v>613984.00000001898</v>
      </c>
      <c r="C1179" s="187"/>
      <c r="D1179"/>
      <c r="E1179"/>
    </row>
    <row r="1180" spans="1:5">
      <c r="A1180" s="126">
        <v>5911.87</v>
      </c>
      <c r="B1180" s="157">
        <v>613331</v>
      </c>
      <c r="C1180" s="187"/>
      <c r="D1180"/>
      <c r="E1180"/>
    </row>
    <row r="1181" spans="1:5">
      <c r="A1181" s="126">
        <v>5911.86</v>
      </c>
      <c r="B1181" s="157">
        <v>612678.333333313</v>
      </c>
      <c r="C1181" s="187"/>
      <c r="D1181"/>
      <c r="E1181"/>
    </row>
    <row r="1182" spans="1:5">
      <c r="A1182" s="126">
        <v>5911.85</v>
      </c>
      <c r="B1182" s="157">
        <v>612025.66666668595</v>
      </c>
      <c r="C1182" s="187"/>
      <c r="D1182"/>
      <c r="E1182"/>
    </row>
    <row r="1183" spans="1:5">
      <c r="A1183" s="126">
        <v>5911.84</v>
      </c>
      <c r="B1183" s="157">
        <v>611373</v>
      </c>
      <c r="C1183" s="187"/>
      <c r="D1183"/>
      <c r="E1183"/>
    </row>
    <row r="1184" spans="1:5">
      <c r="A1184" s="126">
        <v>5911.83</v>
      </c>
      <c r="B1184" s="157">
        <v>610721</v>
      </c>
      <c r="C1184" s="187"/>
      <c r="D1184"/>
      <c r="E1184"/>
    </row>
    <row r="1185" spans="1:5">
      <c r="A1185" s="126">
        <v>5911.82</v>
      </c>
      <c r="B1185" s="157">
        <v>610068.74999998498</v>
      </c>
      <c r="C1185" s="187"/>
      <c r="D1185"/>
      <c r="E1185"/>
    </row>
    <row r="1186" spans="1:5">
      <c r="A1186" s="126">
        <v>5911.81</v>
      </c>
      <c r="B1186" s="157">
        <v>609416.50000002899</v>
      </c>
      <c r="C1186" s="187"/>
      <c r="D1186"/>
      <c r="E1186"/>
    </row>
    <row r="1187" spans="1:5">
      <c r="A1187" s="126">
        <v>5911.8</v>
      </c>
      <c r="B1187" s="157">
        <v>608764.25000001397</v>
      </c>
      <c r="C1187" s="187"/>
      <c r="D1187"/>
      <c r="E1187"/>
    </row>
    <row r="1188" spans="1:5">
      <c r="A1188" s="126">
        <v>5911.79</v>
      </c>
      <c r="B1188" s="157">
        <v>608112</v>
      </c>
      <c r="C1188" s="187"/>
      <c r="D1188"/>
      <c r="E1188"/>
    </row>
    <row r="1189" spans="1:5">
      <c r="A1189" s="126">
        <v>5911.78</v>
      </c>
      <c r="B1189" s="157">
        <v>607459.79999998806</v>
      </c>
      <c r="C1189" s="187"/>
      <c r="D1189"/>
      <c r="E1189"/>
    </row>
    <row r="1190" spans="1:5">
      <c r="A1190" s="126">
        <v>5911.77</v>
      </c>
      <c r="B1190" s="157">
        <v>606807.60000003502</v>
      </c>
      <c r="C1190" s="187"/>
      <c r="D1190"/>
      <c r="E1190"/>
    </row>
    <row r="1191" spans="1:5">
      <c r="A1191" s="126">
        <v>5911.76</v>
      </c>
      <c r="B1191" s="157">
        <v>606155.40000002296</v>
      </c>
      <c r="C1191" s="187"/>
      <c r="D1191"/>
      <c r="E1191"/>
    </row>
    <row r="1192" spans="1:5">
      <c r="A1192" s="126">
        <v>5911.75</v>
      </c>
      <c r="B1192" s="157">
        <v>605503.20000001101</v>
      </c>
      <c r="C1192" s="187"/>
      <c r="D1192"/>
      <c r="E1192"/>
    </row>
    <row r="1193" spans="1:5">
      <c r="A1193" s="126">
        <v>5911.74</v>
      </c>
      <c r="B1193" s="157">
        <v>604851</v>
      </c>
      <c r="C1193" s="187"/>
      <c r="D1193"/>
      <c r="E1193"/>
    </row>
    <row r="1194" spans="1:5">
      <c r="A1194" s="126">
        <v>5911.73</v>
      </c>
      <c r="B1194" s="157">
        <v>604199</v>
      </c>
      <c r="C1194" s="187"/>
      <c r="D1194"/>
      <c r="E1194"/>
    </row>
    <row r="1195" spans="1:5">
      <c r="A1195" s="126">
        <v>5911.72</v>
      </c>
      <c r="B1195" s="157">
        <v>603547</v>
      </c>
      <c r="C1195" s="187"/>
      <c r="D1195"/>
      <c r="E1195"/>
    </row>
    <row r="1196" spans="1:5">
      <c r="A1196" s="126">
        <v>5911.71</v>
      </c>
      <c r="B1196" s="157">
        <v>602895</v>
      </c>
      <c r="C1196" s="187"/>
      <c r="D1196"/>
      <c r="E1196"/>
    </row>
    <row r="1197" spans="1:5">
      <c r="A1197" s="126">
        <v>5911.7</v>
      </c>
      <c r="B1197" s="157">
        <v>602243</v>
      </c>
      <c r="C1197" s="186"/>
      <c r="D1197"/>
      <c r="E1197"/>
    </row>
    <row r="1198" spans="1:5">
      <c r="A1198" s="126">
        <v>5911.69</v>
      </c>
      <c r="B1198" s="157">
        <v>601592</v>
      </c>
      <c r="C1198" s="187"/>
      <c r="D1198"/>
      <c r="E1198"/>
    </row>
    <row r="1199" spans="1:5">
      <c r="A1199" s="126">
        <v>5911.68</v>
      </c>
      <c r="B1199" s="157">
        <v>600940</v>
      </c>
      <c r="C1199" s="187"/>
      <c r="D1199"/>
      <c r="E1199"/>
    </row>
    <row r="1200" spans="1:5">
      <c r="A1200" s="126">
        <v>5911.67</v>
      </c>
      <c r="B1200" s="157">
        <v>600289</v>
      </c>
      <c r="C1200" s="186"/>
      <c r="D1200"/>
      <c r="E1200"/>
    </row>
    <row r="1201" spans="1:5">
      <c r="A1201" s="126">
        <v>5911.66</v>
      </c>
      <c r="B1201" s="157">
        <v>599638</v>
      </c>
      <c r="C1201" s="187"/>
      <c r="D1201"/>
      <c r="E1201"/>
    </row>
    <row r="1202" spans="1:5">
      <c r="A1202" s="126">
        <v>5911.65</v>
      </c>
      <c r="B1202" s="157">
        <v>598987</v>
      </c>
      <c r="C1202" s="187"/>
      <c r="D1202"/>
      <c r="E1202"/>
    </row>
    <row r="1203" spans="1:5">
      <c r="A1203" s="126">
        <v>5911.64</v>
      </c>
      <c r="B1203" s="157">
        <v>598335.50000002899</v>
      </c>
      <c r="C1203" s="187"/>
      <c r="D1203"/>
      <c r="E1203"/>
    </row>
    <row r="1204" spans="1:5">
      <c r="A1204" s="126">
        <v>5911.63</v>
      </c>
      <c r="B1204" s="157">
        <v>597684</v>
      </c>
      <c r="C1204" s="187"/>
      <c r="D1204"/>
      <c r="E1204"/>
    </row>
    <row r="1205" spans="1:5">
      <c r="A1205" s="126">
        <v>5911.62</v>
      </c>
      <c r="B1205" s="157">
        <v>597032.74999998498</v>
      </c>
      <c r="C1205" s="187"/>
      <c r="D1205"/>
      <c r="E1205"/>
    </row>
    <row r="1206" spans="1:5">
      <c r="A1206" s="126">
        <v>5911.61</v>
      </c>
      <c r="B1206" s="157">
        <v>596381.49999996996</v>
      </c>
      <c r="C1206" s="187"/>
      <c r="D1206"/>
      <c r="E1206"/>
    </row>
    <row r="1207" spans="1:5">
      <c r="A1207" s="126">
        <v>5911.6</v>
      </c>
      <c r="B1207" s="157">
        <v>595730.25000001397</v>
      </c>
      <c r="C1207" s="187"/>
      <c r="D1207"/>
      <c r="E1207"/>
    </row>
    <row r="1208" spans="1:5">
      <c r="A1208" s="126">
        <v>5911.59</v>
      </c>
      <c r="B1208" s="157">
        <v>595079</v>
      </c>
      <c r="C1208" s="187"/>
      <c r="D1208"/>
      <c r="E1208"/>
    </row>
    <row r="1209" spans="1:5">
      <c r="A1209" s="126">
        <v>5911.58</v>
      </c>
      <c r="B1209" s="157">
        <v>594428</v>
      </c>
      <c r="C1209" s="187"/>
      <c r="D1209"/>
      <c r="E1209"/>
    </row>
    <row r="1210" spans="1:5">
      <c r="A1210" s="126">
        <v>5911.57</v>
      </c>
      <c r="B1210" s="157">
        <v>593777</v>
      </c>
      <c r="C1210" s="187"/>
      <c r="D1210"/>
      <c r="E1210"/>
    </row>
    <row r="1211" spans="1:5">
      <c r="A1211" s="126">
        <v>5911.56</v>
      </c>
      <c r="B1211" s="157">
        <v>593126.50000002899</v>
      </c>
      <c r="C1211" s="187"/>
      <c r="D1211"/>
      <c r="E1211"/>
    </row>
    <row r="1212" spans="1:5">
      <c r="A1212" s="126">
        <v>5911.55</v>
      </c>
      <c r="B1212" s="157">
        <v>592476</v>
      </c>
      <c r="C1212" s="187"/>
      <c r="D1212"/>
      <c r="E1212"/>
    </row>
    <row r="1213" spans="1:5">
      <c r="A1213" s="126">
        <v>5911.54</v>
      </c>
      <c r="B1213" s="157">
        <v>591825</v>
      </c>
      <c r="C1213" s="187"/>
      <c r="D1213"/>
      <c r="E1213"/>
    </row>
    <row r="1214" spans="1:5">
      <c r="A1214" s="126">
        <v>5911.53</v>
      </c>
      <c r="B1214" s="157">
        <v>591174.49999996996</v>
      </c>
      <c r="C1214" s="187"/>
      <c r="D1214"/>
      <c r="E1214"/>
    </row>
    <row r="1215" spans="1:5">
      <c r="A1215" s="126">
        <v>5911.52</v>
      </c>
      <c r="B1215" s="157">
        <v>590524</v>
      </c>
      <c r="C1215" s="187"/>
      <c r="D1215"/>
      <c r="E1215"/>
    </row>
    <row r="1216" spans="1:5">
      <c r="A1216" s="126">
        <v>5911.51</v>
      </c>
      <c r="B1216" s="157">
        <v>589874</v>
      </c>
      <c r="C1216" s="187"/>
      <c r="D1216"/>
      <c r="E1216"/>
    </row>
    <row r="1217" spans="1:5">
      <c r="A1217" s="126">
        <v>5911.5</v>
      </c>
      <c r="B1217" s="157">
        <v>589224</v>
      </c>
      <c r="C1217" s="187"/>
      <c r="D1217"/>
      <c r="E1217"/>
    </row>
    <row r="1218" spans="1:5">
      <c r="A1218" s="126">
        <v>5911.49</v>
      </c>
      <c r="B1218" s="157">
        <v>588573.66666664695</v>
      </c>
      <c r="C1218" s="187"/>
      <c r="D1218"/>
      <c r="E1218"/>
    </row>
    <row r="1219" spans="1:5">
      <c r="A1219" s="126">
        <v>5911.48</v>
      </c>
      <c r="B1219" s="157">
        <v>587923.33333329298</v>
      </c>
      <c r="C1219" s="187"/>
      <c r="D1219"/>
      <c r="E1219"/>
    </row>
    <row r="1220" spans="1:5">
      <c r="A1220" s="126">
        <v>5911.47</v>
      </c>
      <c r="B1220" s="157">
        <v>587273</v>
      </c>
      <c r="C1220" s="187"/>
      <c r="D1220"/>
      <c r="E1220"/>
    </row>
    <row r="1221" spans="1:5">
      <c r="A1221" s="126">
        <v>5911.46</v>
      </c>
      <c r="B1221" s="157">
        <v>586623</v>
      </c>
      <c r="C1221" s="187"/>
      <c r="D1221"/>
      <c r="E1221"/>
    </row>
    <row r="1222" spans="1:5">
      <c r="A1222" s="126">
        <v>5911.45</v>
      </c>
      <c r="B1222" s="157">
        <v>585973</v>
      </c>
      <c r="C1222" s="187"/>
      <c r="D1222"/>
      <c r="E1222"/>
    </row>
    <row r="1223" spans="1:5">
      <c r="A1223" s="126">
        <v>5911.44</v>
      </c>
      <c r="B1223" s="157">
        <v>585322.49999996996</v>
      </c>
      <c r="C1223" s="187"/>
      <c r="D1223"/>
      <c r="E1223"/>
    </row>
    <row r="1224" spans="1:5">
      <c r="A1224" s="126">
        <v>5911.43</v>
      </c>
      <c r="B1224" s="157">
        <v>584672</v>
      </c>
      <c r="C1224" s="187"/>
      <c r="D1224"/>
      <c r="E1224"/>
    </row>
    <row r="1225" spans="1:5">
      <c r="A1225" s="126">
        <v>5911.42</v>
      </c>
      <c r="B1225" s="157">
        <v>584022</v>
      </c>
      <c r="C1225" s="187"/>
      <c r="D1225"/>
      <c r="E1225"/>
    </row>
    <row r="1226" spans="1:5">
      <c r="A1226" s="126">
        <v>5911.41</v>
      </c>
      <c r="B1226" s="157">
        <v>583372.5</v>
      </c>
      <c r="C1226" s="187"/>
      <c r="D1226"/>
      <c r="E1226"/>
    </row>
    <row r="1227" spans="1:5">
      <c r="A1227" s="126">
        <v>5911.4</v>
      </c>
      <c r="B1227" s="157">
        <v>582723</v>
      </c>
      <c r="C1227" s="187"/>
      <c r="D1227"/>
      <c r="E1227"/>
    </row>
    <row r="1228" spans="1:5">
      <c r="A1228" s="126">
        <v>5911.39</v>
      </c>
      <c r="B1228" s="157">
        <v>582073</v>
      </c>
      <c r="C1228" s="187"/>
      <c r="D1228"/>
      <c r="E1228"/>
    </row>
    <row r="1229" spans="1:5">
      <c r="A1229" s="126">
        <v>5911.38</v>
      </c>
      <c r="B1229" s="157">
        <v>581423.5</v>
      </c>
      <c r="C1229" s="187"/>
      <c r="D1229"/>
      <c r="E1229"/>
    </row>
    <row r="1230" spans="1:5">
      <c r="A1230" s="126">
        <v>5911.37</v>
      </c>
      <c r="B1230" s="157">
        <v>580774</v>
      </c>
      <c r="C1230" s="187"/>
      <c r="D1230"/>
      <c r="E1230"/>
    </row>
    <row r="1231" spans="1:5">
      <c r="A1231" s="126">
        <v>5911.36</v>
      </c>
      <c r="B1231" s="157">
        <v>580124.49999996996</v>
      </c>
      <c r="C1231" s="187"/>
      <c r="D1231"/>
      <c r="E1231"/>
    </row>
    <row r="1232" spans="1:5">
      <c r="A1232" s="126">
        <v>5911.35</v>
      </c>
      <c r="B1232" s="157">
        <v>579475</v>
      </c>
      <c r="C1232" s="187"/>
      <c r="D1232"/>
      <c r="E1232"/>
    </row>
    <row r="1233" spans="1:5">
      <c r="A1233" s="126">
        <v>5911.34</v>
      </c>
      <c r="B1233" s="157">
        <v>578826</v>
      </c>
      <c r="C1233" s="187"/>
      <c r="D1233"/>
      <c r="E1233"/>
    </row>
    <row r="1234" spans="1:5">
      <c r="A1234" s="126">
        <v>5911.33</v>
      </c>
      <c r="B1234" s="157">
        <v>578177</v>
      </c>
      <c r="C1234" s="187"/>
      <c r="D1234"/>
      <c r="E1234"/>
    </row>
    <row r="1235" spans="1:5">
      <c r="A1235" s="126">
        <v>5911.32</v>
      </c>
      <c r="B1235" s="157">
        <v>577528</v>
      </c>
      <c r="C1235" s="187"/>
      <c r="D1235"/>
      <c r="E1235"/>
    </row>
    <row r="1236" spans="1:5">
      <c r="A1236" s="126">
        <v>5911.31</v>
      </c>
      <c r="B1236" s="157">
        <v>576879</v>
      </c>
      <c r="C1236" s="187"/>
      <c r="D1236"/>
      <c r="E1236"/>
    </row>
    <row r="1237" spans="1:5">
      <c r="A1237" s="126">
        <v>5911.3</v>
      </c>
      <c r="B1237" s="157">
        <v>576230</v>
      </c>
      <c r="C1237" s="187"/>
      <c r="D1237"/>
      <c r="E1237"/>
    </row>
    <row r="1238" spans="1:5">
      <c r="A1238" s="126">
        <v>5911.29</v>
      </c>
      <c r="B1238" s="157">
        <v>575581</v>
      </c>
      <c r="C1238" s="187"/>
      <c r="D1238"/>
      <c r="E1238"/>
    </row>
    <row r="1239" spans="1:5">
      <c r="A1239" s="126">
        <v>5911.28</v>
      </c>
      <c r="B1239" s="157">
        <v>574931.49999996996</v>
      </c>
      <c r="C1239" s="187"/>
      <c r="D1239"/>
      <c r="E1239"/>
    </row>
    <row r="1240" spans="1:5">
      <c r="A1240" s="126">
        <v>5911.27</v>
      </c>
      <c r="B1240" s="157">
        <v>574282</v>
      </c>
      <c r="C1240" s="187"/>
      <c r="D1240"/>
      <c r="E1240"/>
    </row>
    <row r="1241" spans="1:5">
      <c r="A1241" s="126">
        <v>5911.26</v>
      </c>
      <c r="B1241" s="157">
        <v>573633</v>
      </c>
      <c r="C1241" s="187"/>
      <c r="D1241"/>
      <c r="E1241"/>
    </row>
    <row r="1242" spans="1:5">
      <c r="A1242" s="126">
        <v>5911.25</v>
      </c>
      <c r="B1242" s="157">
        <v>572984</v>
      </c>
      <c r="C1242" s="187"/>
      <c r="D1242"/>
      <c r="E1242"/>
    </row>
    <row r="1243" spans="1:5">
      <c r="A1243" s="126">
        <v>5911.24</v>
      </c>
      <c r="B1243" s="157">
        <v>572335</v>
      </c>
      <c r="C1243" s="187"/>
      <c r="D1243"/>
      <c r="E1243"/>
    </row>
    <row r="1244" spans="1:5">
      <c r="A1244" s="126">
        <v>5911.23</v>
      </c>
      <c r="B1244" s="157">
        <v>571686</v>
      </c>
      <c r="C1244" s="187"/>
      <c r="D1244"/>
      <c r="E1244"/>
    </row>
    <row r="1245" spans="1:5">
      <c r="A1245" s="126">
        <v>5911.22</v>
      </c>
      <c r="B1245" s="157">
        <v>571038</v>
      </c>
      <c r="C1245" s="187"/>
      <c r="D1245"/>
      <c r="E1245"/>
    </row>
    <row r="1246" spans="1:5">
      <c r="A1246" s="126">
        <v>5911.21</v>
      </c>
      <c r="B1246" s="157">
        <v>570389</v>
      </c>
      <c r="C1246" s="187"/>
      <c r="D1246"/>
      <c r="E1246"/>
    </row>
    <row r="1247" spans="1:5">
      <c r="A1247" s="126">
        <v>5911.2</v>
      </c>
      <c r="B1247" s="157">
        <v>569740.66666664695</v>
      </c>
      <c r="C1247" s="187"/>
      <c r="D1247"/>
      <c r="E1247"/>
    </row>
    <row r="1248" spans="1:5">
      <c r="A1248" s="126">
        <v>5911.19</v>
      </c>
      <c r="B1248" s="157">
        <v>569092.33333329402</v>
      </c>
      <c r="C1248" s="187"/>
      <c r="D1248"/>
      <c r="E1248"/>
    </row>
    <row r="1249" spans="1:5">
      <c r="A1249" s="126">
        <v>5911.18</v>
      </c>
      <c r="B1249" s="157">
        <v>568444</v>
      </c>
      <c r="C1249" s="187"/>
      <c r="D1249"/>
      <c r="E1249"/>
    </row>
    <row r="1250" spans="1:5">
      <c r="A1250" s="126">
        <v>5911.17</v>
      </c>
      <c r="B1250" s="157">
        <v>567795.66666666605</v>
      </c>
      <c r="C1250" s="187"/>
      <c r="D1250"/>
      <c r="E1250"/>
    </row>
    <row r="1251" spans="1:5">
      <c r="A1251" s="126">
        <v>5911.16</v>
      </c>
      <c r="B1251" s="157">
        <v>567147.33333333302</v>
      </c>
      <c r="C1251" s="187"/>
      <c r="D1251"/>
      <c r="E1251"/>
    </row>
    <row r="1252" spans="1:5">
      <c r="A1252" s="126">
        <v>5911.15</v>
      </c>
      <c r="B1252" s="157">
        <v>566499</v>
      </c>
      <c r="C1252" s="187"/>
      <c r="D1252"/>
      <c r="E1252"/>
    </row>
    <row r="1253" spans="1:5">
      <c r="A1253" s="126">
        <v>5911.14</v>
      </c>
      <c r="B1253" s="157">
        <v>565851.00000002899</v>
      </c>
      <c r="C1253" s="187"/>
      <c r="D1253"/>
      <c r="E1253"/>
    </row>
    <row r="1254" spans="1:5">
      <c r="A1254" s="126">
        <v>5911.13</v>
      </c>
      <c r="B1254" s="157">
        <v>565203</v>
      </c>
      <c r="C1254" s="187"/>
      <c r="D1254"/>
      <c r="E1254"/>
    </row>
    <row r="1255" spans="1:5">
      <c r="A1255" s="126">
        <v>5911.12</v>
      </c>
      <c r="B1255" s="157">
        <v>564554</v>
      </c>
      <c r="C1255" s="187"/>
      <c r="D1255"/>
      <c r="E1255"/>
    </row>
    <row r="1256" spans="1:5">
      <c r="A1256" s="126">
        <v>5911.11</v>
      </c>
      <c r="B1256" s="157">
        <v>563906</v>
      </c>
      <c r="C1256" s="187"/>
      <c r="D1256"/>
      <c r="E1256"/>
    </row>
    <row r="1257" spans="1:5">
      <c r="A1257" s="126">
        <v>5911.1</v>
      </c>
      <c r="B1257" s="157">
        <v>563258</v>
      </c>
      <c r="C1257" s="187"/>
      <c r="D1257"/>
      <c r="E1257"/>
    </row>
    <row r="1258" spans="1:5">
      <c r="A1258" s="126">
        <v>5911.09</v>
      </c>
      <c r="B1258" s="157">
        <v>562611</v>
      </c>
      <c r="C1258" s="187"/>
      <c r="D1258"/>
      <c r="E1258"/>
    </row>
    <row r="1259" spans="1:5">
      <c r="A1259" s="126">
        <v>5911.08</v>
      </c>
      <c r="B1259" s="157">
        <v>561963</v>
      </c>
      <c r="C1259" s="187"/>
      <c r="D1259"/>
      <c r="E1259"/>
    </row>
    <row r="1260" spans="1:5">
      <c r="A1260" s="126">
        <v>5911.07</v>
      </c>
      <c r="B1260" s="157">
        <v>561315</v>
      </c>
      <c r="C1260" s="187"/>
      <c r="D1260"/>
      <c r="E1260"/>
    </row>
    <row r="1261" spans="1:5">
      <c r="A1261" s="126">
        <v>5911.06</v>
      </c>
      <c r="B1261" s="157">
        <v>560667</v>
      </c>
      <c r="C1261" s="187"/>
      <c r="D1261"/>
      <c r="E1261"/>
    </row>
    <row r="1262" spans="1:5">
      <c r="A1262" s="126">
        <v>5911.05</v>
      </c>
      <c r="B1262" s="157">
        <v>560020</v>
      </c>
      <c r="C1262" s="187"/>
      <c r="D1262"/>
      <c r="E1262"/>
    </row>
    <row r="1263" spans="1:5">
      <c r="A1263" s="126">
        <v>5911.04</v>
      </c>
      <c r="B1263" s="157">
        <v>559372</v>
      </c>
      <c r="C1263" s="187"/>
      <c r="D1263"/>
      <c r="E1263"/>
    </row>
    <row r="1264" spans="1:5">
      <c r="A1264" s="126">
        <v>5911.03</v>
      </c>
      <c r="B1264" s="157">
        <v>558725</v>
      </c>
      <c r="C1264" s="186"/>
      <c r="D1264"/>
      <c r="E1264"/>
    </row>
    <row r="1265" spans="1:5">
      <c r="A1265" s="126">
        <v>5911.02</v>
      </c>
      <c r="B1265" s="157">
        <v>558077</v>
      </c>
      <c r="C1265" s="187"/>
      <c r="D1265"/>
      <c r="E1265"/>
    </row>
    <row r="1266" spans="1:5">
      <c r="A1266" s="126">
        <v>5911.01</v>
      </c>
      <c r="B1266" s="157">
        <v>557538.5</v>
      </c>
      <c r="C1266" s="187"/>
      <c r="D1266"/>
      <c r="E1266"/>
    </row>
    <row r="1267" spans="1:5">
      <c r="A1267" s="126">
        <v>5911</v>
      </c>
      <c r="B1267" s="157">
        <v>557000</v>
      </c>
      <c r="C1267" s="186"/>
      <c r="D1267"/>
      <c r="E1267"/>
    </row>
    <row r="1268" spans="1:5">
      <c r="A1268" s="126">
        <v>5910.99</v>
      </c>
      <c r="B1268" s="157">
        <v>556136</v>
      </c>
      <c r="C1268" s="187"/>
      <c r="D1268"/>
      <c r="E1268"/>
    </row>
    <row r="1269" spans="1:5">
      <c r="A1269" s="126">
        <v>5910.98</v>
      </c>
      <c r="B1269" s="157">
        <v>555489</v>
      </c>
      <c r="C1269" s="187"/>
      <c r="D1269"/>
      <c r="E1269"/>
    </row>
    <row r="1270" spans="1:5">
      <c r="A1270" s="126">
        <v>5910.97</v>
      </c>
      <c r="B1270" s="157">
        <v>554842.000000039</v>
      </c>
      <c r="C1270" s="187"/>
      <c r="D1270"/>
      <c r="E1270"/>
    </row>
    <row r="1271" spans="1:5">
      <c r="A1271" s="126">
        <v>5910.96</v>
      </c>
      <c r="B1271" s="157">
        <v>554195.00000001898</v>
      </c>
      <c r="C1271" s="187"/>
      <c r="D1271"/>
      <c r="E1271"/>
    </row>
    <row r="1272" spans="1:5">
      <c r="A1272" s="126">
        <v>5910.95</v>
      </c>
      <c r="B1272" s="157">
        <v>553548</v>
      </c>
      <c r="C1272" s="187"/>
      <c r="D1272"/>
      <c r="E1272"/>
    </row>
    <row r="1273" spans="1:5">
      <c r="A1273" s="126">
        <v>5910.94</v>
      </c>
      <c r="B1273" s="157">
        <v>552901</v>
      </c>
      <c r="C1273" s="187"/>
      <c r="D1273"/>
      <c r="E1273"/>
    </row>
    <row r="1274" spans="1:5">
      <c r="A1274" s="126">
        <v>5910.93</v>
      </c>
      <c r="B1274" s="157">
        <v>552254</v>
      </c>
      <c r="C1274" s="187"/>
      <c r="D1274"/>
      <c r="E1274"/>
    </row>
    <row r="1275" spans="1:5">
      <c r="A1275" s="126">
        <v>5910.92</v>
      </c>
      <c r="B1275" s="157">
        <v>551607</v>
      </c>
      <c r="C1275" s="187"/>
      <c r="D1275"/>
      <c r="E1275"/>
    </row>
    <row r="1276" spans="1:5">
      <c r="A1276" s="126">
        <v>5910.91</v>
      </c>
      <c r="B1276" s="157">
        <v>550960</v>
      </c>
      <c r="C1276" s="187"/>
      <c r="D1276"/>
      <c r="E1276"/>
    </row>
    <row r="1277" spans="1:5">
      <c r="A1277" s="126">
        <v>5910.9</v>
      </c>
      <c r="B1277" s="157">
        <v>550313</v>
      </c>
      <c r="C1277" s="187"/>
      <c r="D1277"/>
      <c r="E1277"/>
    </row>
    <row r="1278" spans="1:5">
      <c r="A1278" s="126">
        <v>5910.89</v>
      </c>
      <c r="B1278" s="157">
        <v>549666</v>
      </c>
      <c r="C1278" s="187"/>
      <c r="D1278"/>
      <c r="E1278"/>
    </row>
    <row r="1279" spans="1:5">
      <c r="A1279" s="126">
        <v>5910.88</v>
      </c>
      <c r="B1279" s="157">
        <v>549019</v>
      </c>
      <c r="C1279" s="187"/>
      <c r="D1279"/>
      <c r="E1279"/>
    </row>
    <row r="1280" spans="1:5">
      <c r="A1280" s="126">
        <v>5910.87</v>
      </c>
      <c r="B1280" s="157">
        <v>548372</v>
      </c>
      <c r="C1280" s="187"/>
      <c r="D1280"/>
      <c r="E1280"/>
    </row>
    <row r="1281" spans="1:5">
      <c r="A1281" s="126">
        <v>5910.86</v>
      </c>
      <c r="B1281" s="157">
        <v>547725</v>
      </c>
      <c r="C1281" s="187"/>
      <c r="D1281"/>
      <c r="E1281"/>
    </row>
    <row r="1282" spans="1:5">
      <c r="A1282" s="126">
        <v>5910.85</v>
      </c>
      <c r="B1282" s="157">
        <v>547078</v>
      </c>
      <c r="C1282" s="187"/>
      <c r="D1282"/>
      <c r="E1282"/>
    </row>
    <row r="1283" spans="1:5">
      <c r="A1283" s="126">
        <v>5910.84</v>
      </c>
      <c r="B1283" s="157">
        <v>546431</v>
      </c>
      <c r="C1283" s="187"/>
      <c r="D1283"/>
      <c r="E1283"/>
    </row>
    <row r="1284" spans="1:5">
      <c r="A1284" s="126">
        <v>5910.83</v>
      </c>
      <c r="B1284" s="157">
        <v>545784</v>
      </c>
      <c r="C1284" s="187"/>
      <c r="D1284"/>
      <c r="E1284"/>
    </row>
    <row r="1285" spans="1:5">
      <c r="A1285" s="126">
        <v>5910.82</v>
      </c>
      <c r="B1285" s="157">
        <v>545137</v>
      </c>
      <c r="C1285" s="187"/>
      <c r="D1285"/>
      <c r="E1285"/>
    </row>
    <row r="1286" spans="1:5">
      <c r="A1286" s="126">
        <v>5910.81</v>
      </c>
      <c r="B1286" s="157">
        <v>544491</v>
      </c>
      <c r="C1286" s="187"/>
      <c r="D1286"/>
      <c r="E1286"/>
    </row>
    <row r="1287" spans="1:5">
      <c r="A1287" s="126">
        <v>5910.8</v>
      </c>
      <c r="B1287" s="157">
        <v>543845</v>
      </c>
      <c r="C1287" s="187"/>
      <c r="D1287"/>
      <c r="E1287"/>
    </row>
    <row r="1288" spans="1:5">
      <c r="A1288" s="126">
        <v>5910.79</v>
      </c>
      <c r="B1288" s="157">
        <v>543199</v>
      </c>
      <c r="C1288" s="187"/>
      <c r="D1288"/>
      <c r="E1288"/>
    </row>
    <row r="1289" spans="1:5">
      <c r="A1289" s="126">
        <v>5910.78</v>
      </c>
      <c r="B1289" s="157">
        <v>542552.99999996996</v>
      </c>
      <c r="C1289" s="187"/>
      <c r="D1289"/>
      <c r="E1289"/>
    </row>
    <row r="1290" spans="1:5">
      <c r="A1290" s="126">
        <v>5910.77</v>
      </c>
      <c r="B1290" s="157">
        <v>541907</v>
      </c>
      <c r="C1290" s="187"/>
      <c r="D1290"/>
      <c r="E1290"/>
    </row>
    <row r="1291" spans="1:5">
      <c r="A1291" s="126">
        <v>5910.76</v>
      </c>
      <c r="B1291" s="157">
        <v>541261</v>
      </c>
      <c r="C1291" s="187"/>
      <c r="D1291"/>
      <c r="E1291"/>
    </row>
    <row r="1292" spans="1:5">
      <c r="A1292" s="126">
        <v>5910.75</v>
      </c>
      <c r="B1292" s="157">
        <v>540614</v>
      </c>
      <c r="C1292" s="187"/>
      <c r="D1292"/>
      <c r="E1292"/>
    </row>
    <row r="1293" spans="1:5">
      <c r="A1293" s="126">
        <v>5910.74</v>
      </c>
      <c r="B1293" s="157">
        <v>538999.5</v>
      </c>
      <c r="C1293" s="187"/>
      <c r="D1293"/>
      <c r="E1293"/>
    </row>
    <row r="1294" spans="1:5">
      <c r="A1294" s="126">
        <v>5910.73</v>
      </c>
      <c r="B1294" s="157">
        <v>537385</v>
      </c>
      <c r="C1294" s="187"/>
      <c r="D1294"/>
      <c r="E1294"/>
    </row>
    <row r="1295" spans="1:5">
      <c r="A1295" s="126">
        <v>5910.72</v>
      </c>
      <c r="B1295" s="157">
        <v>537707.49999998498</v>
      </c>
      <c r="C1295" s="187"/>
      <c r="D1295"/>
      <c r="E1295"/>
    </row>
    <row r="1296" spans="1:5">
      <c r="A1296" s="126">
        <v>5910.71</v>
      </c>
      <c r="B1296" s="157">
        <v>538030</v>
      </c>
      <c r="C1296" s="187"/>
      <c r="D1296"/>
      <c r="E1296"/>
    </row>
    <row r="1297" spans="1:5">
      <c r="A1297" s="126">
        <v>5910.7</v>
      </c>
      <c r="B1297" s="157">
        <v>537384.49999998498</v>
      </c>
      <c r="C1297" s="187"/>
      <c r="D1297"/>
      <c r="E1297"/>
    </row>
    <row r="1298" spans="1:5">
      <c r="A1298" s="126">
        <v>5910.69</v>
      </c>
      <c r="B1298" s="157">
        <v>536738.99999996996</v>
      </c>
      <c r="C1298" s="187"/>
      <c r="D1298"/>
      <c r="E1298"/>
    </row>
    <row r="1299" spans="1:5">
      <c r="A1299" s="126">
        <v>5910.68</v>
      </c>
      <c r="B1299" s="157">
        <v>536093.50000001397</v>
      </c>
      <c r="C1299" s="187"/>
      <c r="D1299"/>
      <c r="E1299"/>
    </row>
    <row r="1300" spans="1:5">
      <c r="A1300" s="126">
        <v>5910.67</v>
      </c>
      <c r="B1300" s="157">
        <v>535448</v>
      </c>
      <c r="C1300" s="187"/>
      <c r="D1300"/>
      <c r="E1300"/>
    </row>
    <row r="1301" spans="1:5">
      <c r="A1301" s="126">
        <v>5910.66</v>
      </c>
      <c r="B1301" s="157">
        <v>534802</v>
      </c>
      <c r="C1301" s="187"/>
      <c r="D1301"/>
      <c r="E1301"/>
    </row>
    <row r="1302" spans="1:5">
      <c r="A1302" s="126">
        <v>5910.65</v>
      </c>
      <c r="B1302" s="157">
        <v>534157</v>
      </c>
      <c r="C1302" s="187"/>
      <c r="D1302"/>
      <c r="E1302"/>
    </row>
    <row r="1303" spans="1:5">
      <c r="A1303" s="126">
        <v>5910.64</v>
      </c>
      <c r="B1303" s="157">
        <v>533511</v>
      </c>
      <c r="C1303" s="187"/>
      <c r="D1303"/>
      <c r="E1303"/>
    </row>
    <row r="1304" spans="1:5">
      <c r="A1304" s="126">
        <v>5910.63</v>
      </c>
      <c r="B1304" s="157">
        <v>532866</v>
      </c>
      <c r="C1304" s="187"/>
      <c r="D1304"/>
      <c r="E1304"/>
    </row>
    <row r="1305" spans="1:5">
      <c r="A1305" s="126">
        <v>5910.62</v>
      </c>
      <c r="B1305" s="157">
        <v>532221</v>
      </c>
      <c r="C1305" s="187"/>
      <c r="D1305"/>
      <c r="E1305"/>
    </row>
    <row r="1306" spans="1:5">
      <c r="A1306" s="126">
        <v>5910.61</v>
      </c>
      <c r="B1306" s="157">
        <v>531576</v>
      </c>
      <c r="C1306" s="187"/>
      <c r="D1306"/>
      <c r="E1306"/>
    </row>
    <row r="1307" spans="1:5">
      <c r="A1307" s="126">
        <v>5910.6</v>
      </c>
      <c r="B1307" s="157">
        <v>530931.00000002899</v>
      </c>
      <c r="C1307" s="187"/>
      <c r="D1307"/>
      <c r="E1307"/>
    </row>
    <row r="1308" spans="1:5">
      <c r="A1308" s="126">
        <v>5910.59</v>
      </c>
      <c r="B1308" s="157">
        <v>530286</v>
      </c>
      <c r="C1308" s="187"/>
      <c r="D1308"/>
      <c r="E1308"/>
    </row>
    <row r="1309" spans="1:5">
      <c r="A1309" s="126">
        <v>5910.58</v>
      </c>
      <c r="B1309" s="157">
        <v>529641</v>
      </c>
      <c r="C1309" s="187"/>
      <c r="D1309"/>
      <c r="E1309"/>
    </row>
    <row r="1310" spans="1:5">
      <c r="A1310" s="126">
        <v>5910.57</v>
      </c>
      <c r="B1310" s="157">
        <v>528996</v>
      </c>
      <c r="C1310" s="187"/>
      <c r="D1310"/>
      <c r="E1310"/>
    </row>
    <row r="1311" spans="1:5">
      <c r="A1311" s="126">
        <v>5910.56</v>
      </c>
      <c r="B1311" s="157">
        <v>528351.000000044</v>
      </c>
      <c r="C1311" s="187"/>
      <c r="D1311"/>
      <c r="E1311"/>
    </row>
    <row r="1312" spans="1:5">
      <c r="A1312" s="126">
        <v>5910.55</v>
      </c>
      <c r="B1312" s="157">
        <v>527706.00000002899</v>
      </c>
      <c r="C1312" s="187"/>
      <c r="D1312"/>
      <c r="E1312"/>
    </row>
    <row r="1313" spans="1:5">
      <c r="A1313" s="126">
        <v>5910.54</v>
      </c>
      <c r="B1313" s="157">
        <v>527061.00000001397</v>
      </c>
      <c r="C1313" s="187"/>
      <c r="D1313"/>
      <c r="E1313"/>
    </row>
    <row r="1314" spans="1:5">
      <c r="A1314" s="126">
        <v>5910.53</v>
      </c>
      <c r="B1314" s="157">
        <v>526416</v>
      </c>
      <c r="C1314" s="187"/>
      <c r="D1314"/>
      <c r="E1314"/>
    </row>
    <row r="1315" spans="1:5">
      <c r="A1315" s="126">
        <v>5910.52</v>
      </c>
      <c r="B1315" s="157">
        <v>525771</v>
      </c>
      <c r="C1315" s="187"/>
      <c r="D1315"/>
      <c r="E1315"/>
    </row>
    <row r="1316" spans="1:5">
      <c r="A1316" s="126">
        <v>5910.51</v>
      </c>
      <c r="B1316" s="157">
        <v>525126</v>
      </c>
      <c r="C1316" s="187"/>
      <c r="D1316"/>
      <c r="E1316"/>
    </row>
    <row r="1317" spans="1:5">
      <c r="A1317" s="126">
        <v>5910.5</v>
      </c>
      <c r="B1317" s="157">
        <v>524481</v>
      </c>
      <c r="C1317" s="187"/>
      <c r="D1317"/>
      <c r="E1317"/>
    </row>
    <row r="1318" spans="1:5">
      <c r="A1318" s="126">
        <v>5910.49</v>
      </c>
      <c r="B1318" s="157">
        <v>523836</v>
      </c>
      <c r="C1318" s="187"/>
      <c r="D1318"/>
      <c r="E1318"/>
    </row>
    <row r="1319" spans="1:5">
      <c r="A1319" s="126">
        <v>5910.48</v>
      </c>
      <c r="B1319" s="157">
        <v>523192</v>
      </c>
      <c r="C1319" s="187"/>
      <c r="D1319"/>
      <c r="E1319"/>
    </row>
    <row r="1320" spans="1:5">
      <c r="A1320" s="126">
        <v>5910.47</v>
      </c>
      <c r="B1320" s="157">
        <v>522547</v>
      </c>
      <c r="C1320" s="187"/>
      <c r="D1320"/>
      <c r="E1320"/>
    </row>
    <row r="1321" spans="1:5">
      <c r="A1321" s="126">
        <v>5910.46</v>
      </c>
      <c r="B1321" s="157">
        <v>521903</v>
      </c>
      <c r="C1321" s="187"/>
      <c r="D1321"/>
      <c r="E1321"/>
    </row>
    <row r="1322" spans="1:5">
      <c r="A1322" s="126">
        <v>5910.45</v>
      </c>
      <c r="B1322" s="157">
        <v>521259</v>
      </c>
      <c r="C1322" s="187"/>
      <c r="D1322"/>
      <c r="E1322"/>
    </row>
    <row r="1323" spans="1:5">
      <c r="A1323" s="126">
        <v>5910.44</v>
      </c>
      <c r="B1323" s="157">
        <v>520615</v>
      </c>
      <c r="C1323" s="187"/>
      <c r="D1323"/>
      <c r="E1323"/>
    </row>
    <row r="1324" spans="1:5">
      <c r="A1324" s="126">
        <v>5910.43</v>
      </c>
      <c r="B1324" s="157">
        <v>519971</v>
      </c>
      <c r="C1324" s="187"/>
      <c r="D1324"/>
      <c r="E1324"/>
    </row>
    <row r="1325" spans="1:5">
      <c r="A1325" s="126">
        <v>5910.42</v>
      </c>
      <c r="B1325" s="157">
        <v>519327</v>
      </c>
      <c r="C1325" s="187"/>
      <c r="D1325"/>
      <c r="E1325"/>
    </row>
    <row r="1326" spans="1:5">
      <c r="A1326" s="126">
        <v>5910.41</v>
      </c>
      <c r="B1326" s="157">
        <v>518683</v>
      </c>
      <c r="C1326" s="187"/>
      <c r="D1326"/>
      <c r="E1326"/>
    </row>
    <row r="1327" spans="1:5">
      <c r="A1327" s="126">
        <v>5910.4</v>
      </c>
      <c r="B1327" s="157">
        <v>518039</v>
      </c>
      <c r="C1327" s="187"/>
      <c r="D1327"/>
      <c r="E1327"/>
    </row>
    <row r="1328" spans="1:5">
      <c r="A1328" s="126">
        <v>5910.39</v>
      </c>
      <c r="B1328" s="157">
        <v>517395</v>
      </c>
      <c r="C1328" s="187"/>
      <c r="D1328"/>
      <c r="E1328"/>
    </row>
    <row r="1329" spans="1:5">
      <c r="A1329" s="126">
        <v>5910.38</v>
      </c>
      <c r="B1329" s="157">
        <v>516751</v>
      </c>
      <c r="C1329" s="187"/>
      <c r="D1329"/>
      <c r="E1329"/>
    </row>
    <row r="1330" spans="1:5">
      <c r="A1330" s="126">
        <v>5910.37</v>
      </c>
      <c r="B1330" s="157">
        <v>516107</v>
      </c>
      <c r="C1330" s="187"/>
      <c r="D1330"/>
      <c r="E1330"/>
    </row>
    <row r="1331" spans="1:5">
      <c r="A1331" s="126">
        <v>5910.36</v>
      </c>
      <c r="B1331" s="157">
        <v>515463</v>
      </c>
      <c r="C1331" s="187"/>
      <c r="D1331"/>
      <c r="E1331"/>
    </row>
    <row r="1332" spans="1:5">
      <c r="A1332" s="126">
        <v>5910.35</v>
      </c>
      <c r="B1332" s="157">
        <v>514819</v>
      </c>
      <c r="C1332" s="187"/>
      <c r="D1332"/>
      <c r="E1332"/>
    </row>
    <row r="1333" spans="1:5">
      <c r="A1333" s="126">
        <v>5910.34</v>
      </c>
      <c r="B1333" s="157">
        <v>514175</v>
      </c>
      <c r="C1333" s="187"/>
      <c r="D1333"/>
      <c r="E1333"/>
    </row>
    <row r="1334" spans="1:5">
      <c r="A1334" s="126">
        <v>5910.33</v>
      </c>
      <c r="B1334" s="157">
        <v>513531</v>
      </c>
      <c r="C1334" s="186"/>
      <c r="D1334"/>
      <c r="E1334"/>
    </row>
    <row r="1335" spans="1:5">
      <c r="A1335" s="126">
        <v>5910.32</v>
      </c>
      <c r="B1335" s="157">
        <v>512887</v>
      </c>
      <c r="C1335" s="187"/>
      <c r="D1335"/>
      <c r="E1335"/>
    </row>
    <row r="1336" spans="1:5">
      <c r="A1336" s="126">
        <v>5910.31</v>
      </c>
      <c r="B1336" s="157">
        <v>512243</v>
      </c>
      <c r="C1336" s="187"/>
      <c r="D1336"/>
      <c r="E1336"/>
    </row>
    <row r="1337" spans="1:5">
      <c r="A1337" s="126">
        <v>5910.3</v>
      </c>
      <c r="B1337" s="157">
        <v>511599</v>
      </c>
      <c r="C1337" s="186"/>
      <c r="D1337"/>
      <c r="E1337"/>
    </row>
    <row r="1338" spans="1:5">
      <c r="A1338" s="126">
        <v>5910.29</v>
      </c>
      <c r="B1338" s="157">
        <v>510955</v>
      </c>
      <c r="C1338" s="187"/>
      <c r="D1338"/>
      <c r="E1338"/>
    </row>
    <row r="1339" spans="1:5">
      <c r="A1339" s="126">
        <v>5910.28</v>
      </c>
      <c r="B1339" s="157">
        <v>510312</v>
      </c>
      <c r="C1339" s="187"/>
      <c r="D1339"/>
      <c r="E1339"/>
    </row>
    <row r="1340" spans="1:5">
      <c r="A1340" s="126">
        <v>5910.27</v>
      </c>
      <c r="B1340" s="157">
        <v>509669</v>
      </c>
      <c r="C1340" s="187"/>
      <c r="D1340"/>
      <c r="E1340"/>
    </row>
    <row r="1341" spans="1:5">
      <c r="A1341" s="126">
        <v>5910.26</v>
      </c>
      <c r="B1341" s="157">
        <v>509026</v>
      </c>
      <c r="C1341" s="187"/>
      <c r="D1341"/>
      <c r="E1341"/>
    </row>
    <row r="1342" spans="1:5">
      <c r="A1342" s="126">
        <v>5910.25</v>
      </c>
      <c r="B1342" s="157">
        <v>508382</v>
      </c>
      <c r="C1342" s="187"/>
      <c r="D1342"/>
      <c r="E1342"/>
    </row>
    <row r="1343" spans="1:5">
      <c r="A1343" s="126">
        <v>5910.24</v>
      </c>
      <c r="B1343" s="157">
        <v>507739</v>
      </c>
      <c r="C1343" s="187"/>
      <c r="D1343"/>
      <c r="E1343"/>
    </row>
    <row r="1344" spans="1:5">
      <c r="A1344" s="126">
        <v>5910.23</v>
      </c>
      <c r="B1344" s="157">
        <v>507096</v>
      </c>
      <c r="C1344" s="187"/>
      <c r="D1344"/>
      <c r="E1344"/>
    </row>
    <row r="1345" spans="1:5">
      <c r="A1345" s="126">
        <v>5910.22</v>
      </c>
      <c r="B1345" s="157">
        <v>506452</v>
      </c>
      <c r="C1345" s="187"/>
      <c r="D1345"/>
      <c r="E1345"/>
    </row>
    <row r="1346" spans="1:5">
      <c r="A1346" s="126">
        <v>5910.21</v>
      </c>
      <c r="B1346" s="157">
        <v>505809</v>
      </c>
      <c r="C1346" s="187"/>
      <c r="D1346"/>
      <c r="E1346"/>
    </row>
    <row r="1347" spans="1:5">
      <c r="A1347" s="126">
        <v>5910.2</v>
      </c>
      <c r="B1347" s="157">
        <v>505166.5</v>
      </c>
      <c r="C1347" s="187"/>
      <c r="D1347"/>
      <c r="E1347"/>
    </row>
    <row r="1348" spans="1:5">
      <c r="A1348" s="126">
        <v>5910.19</v>
      </c>
      <c r="B1348" s="157">
        <v>504524</v>
      </c>
      <c r="C1348" s="187"/>
      <c r="D1348"/>
      <c r="E1348"/>
    </row>
    <row r="1349" spans="1:5">
      <c r="A1349" s="126">
        <v>5910.18</v>
      </c>
      <c r="B1349" s="157">
        <v>503881</v>
      </c>
      <c r="C1349" s="187"/>
      <c r="D1349"/>
      <c r="E1349"/>
    </row>
    <row r="1350" spans="1:5">
      <c r="A1350" s="126">
        <v>5910.17</v>
      </c>
      <c r="B1350" s="157">
        <v>503238</v>
      </c>
      <c r="C1350" s="187"/>
      <c r="D1350"/>
      <c r="E1350"/>
    </row>
    <row r="1351" spans="1:5">
      <c r="A1351" s="126">
        <v>5910.16</v>
      </c>
      <c r="B1351" s="157">
        <v>502595</v>
      </c>
      <c r="C1351" s="187"/>
      <c r="D1351"/>
      <c r="E1351"/>
    </row>
    <row r="1352" spans="1:5">
      <c r="A1352" s="126">
        <v>5910.15</v>
      </c>
      <c r="B1352" s="157">
        <v>501953</v>
      </c>
      <c r="C1352" s="187"/>
      <c r="D1352"/>
      <c r="E1352"/>
    </row>
    <row r="1353" spans="1:5">
      <c r="A1353" s="126">
        <v>5910.14</v>
      </c>
      <c r="B1353" s="157">
        <v>501310</v>
      </c>
      <c r="C1353" s="187"/>
      <c r="D1353"/>
      <c r="E1353"/>
    </row>
    <row r="1354" spans="1:5">
      <c r="A1354" s="126">
        <v>5910.13</v>
      </c>
      <c r="B1354" s="157">
        <v>500668</v>
      </c>
      <c r="C1354" s="187"/>
      <c r="D1354"/>
      <c r="E1354"/>
    </row>
    <row r="1355" spans="1:5">
      <c r="A1355" s="126">
        <v>5910.12</v>
      </c>
      <c r="B1355" s="157">
        <v>500025.5</v>
      </c>
      <c r="C1355" s="187"/>
      <c r="D1355"/>
      <c r="E1355"/>
    </row>
    <row r="1356" spans="1:5">
      <c r="A1356" s="126">
        <v>5910.11</v>
      </c>
      <c r="B1356" s="157">
        <v>499383</v>
      </c>
      <c r="C1356" s="187"/>
      <c r="D1356"/>
      <c r="E1356"/>
    </row>
    <row r="1357" spans="1:5">
      <c r="A1357" s="126">
        <v>5910.1</v>
      </c>
      <c r="B1357" s="157">
        <v>498741</v>
      </c>
      <c r="C1357" s="187"/>
      <c r="D1357"/>
      <c r="E1357"/>
    </row>
    <row r="1358" spans="1:5">
      <c r="A1358" s="126">
        <v>5910.09</v>
      </c>
      <c r="B1358" s="157">
        <v>498099</v>
      </c>
      <c r="C1358" s="187"/>
      <c r="D1358"/>
      <c r="E1358"/>
    </row>
    <row r="1359" spans="1:5">
      <c r="A1359" s="126">
        <v>5910.08</v>
      </c>
      <c r="B1359" s="157">
        <v>497457</v>
      </c>
      <c r="C1359" s="187"/>
      <c r="D1359"/>
      <c r="E1359"/>
    </row>
    <row r="1360" spans="1:5">
      <c r="A1360" s="126">
        <v>5910.07</v>
      </c>
      <c r="B1360" s="157">
        <v>496815</v>
      </c>
      <c r="C1360" s="187"/>
      <c r="D1360"/>
      <c r="E1360"/>
    </row>
    <row r="1361" spans="1:5">
      <c r="A1361" s="126">
        <v>5910.06</v>
      </c>
      <c r="B1361" s="157">
        <v>496172</v>
      </c>
      <c r="C1361" s="187"/>
      <c r="D1361"/>
      <c r="E1361"/>
    </row>
    <row r="1362" spans="1:5">
      <c r="A1362" s="126">
        <v>5910.05</v>
      </c>
      <c r="B1362" s="157">
        <v>495530</v>
      </c>
      <c r="C1362" s="187"/>
      <c r="D1362"/>
      <c r="E1362"/>
    </row>
    <row r="1363" spans="1:5">
      <c r="A1363" s="126">
        <v>5910.04</v>
      </c>
      <c r="B1363" s="157">
        <v>494888</v>
      </c>
      <c r="C1363" s="187"/>
      <c r="D1363"/>
      <c r="E1363"/>
    </row>
    <row r="1364" spans="1:5">
      <c r="A1364" s="126">
        <v>5910.03</v>
      </c>
      <c r="B1364" s="157">
        <v>494246</v>
      </c>
      <c r="C1364" s="187"/>
      <c r="D1364"/>
      <c r="E1364"/>
    </row>
    <row r="1365" spans="1:5">
      <c r="A1365" s="126">
        <v>5910.02</v>
      </c>
      <c r="B1365" s="157">
        <v>493604</v>
      </c>
      <c r="C1365" s="187"/>
      <c r="D1365"/>
      <c r="E1365"/>
    </row>
    <row r="1366" spans="1:5">
      <c r="A1366" s="126">
        <v>5910.01</v>
      </c>
      <c r="B1366" s="157">
        <v>492962</v>
      </c>
      <c r="C1366" s="187"/>
      <c r="D1366"/>
      <c r="E1366"/>
    </row>
    <row r="1367" spans="1:5">
      <c r="A1367" s="126">
        <v>5910</v>
      </c>
      <c r="B1367" s="157">
        <v>492320</v>
      </c>
      <c r="C1367" s="187"/>
      <c r="D1367"/>
      <c r="E1367"/>
    </row>
    <row r="1368" spans="1:5">
      <c r="A1368" s="126">
        <v>5909.99</v>
      </c>
      <c r="B1368" s="157">
        <v>491678</v>
      </c>
      <c r="C1368" s="187"/>
      <c r="D1368"/>
      <c r="E1368"/>
    </row>
    <row r="1369" spans="1:5">
      <c r="A1369" s="126">
        <v>5909.98</v>
      </c>
      <c r="B1369" s="157">
        <v>491037</v>
      </c>
      <c r="C1369" s="187"/>
      <c r="D1369"/>
      <c r="E1369"/>
    </row>
    <row r="1370" spans="1:5">
      <c r="A1370" s="126">
        <v>5909.97</v>
      </c>
      <c r="B1370" s="157">
        <v>490395.50000002899</v>
      </c>
      <c r="C1370" s="187"/>
      <c r="D1370"/>
      <c r="E1370"/>
    </row>
    <row r="1371" spans="1:5">
      <c r="A1371" s="126">
        <v>5909.96</v>
      </c>
      <c r="B1371" s="157">
        <v>489754</v>
      </c>
      <c r="C1371" s="187"/>
      <c r="D1371"/>
      <c r="E1371"/>
    </row>
    <row r="1372" spans="1:5">
      <c r="A1372" s="126">
        <v>5909.95</v>
      </c>
      <c r="B1372" s="157">
        <v>489112</v>
      </c>
      <c r="C1372" s="187"/>
      <c r="D1372"/>
      <c r="E1372"/>
    </row>
    <row r="1373" spans="1:5">
      <c r="A1373" s="126">
        <v>5909.94</v>
      </c>
      <c r="B1373" s="157">
        <v>488471</v>
      </c>
      <c r="C1373" s="187"/>
      <c r="D1373"/>
      <c r="E1373"/>
    </row>
    <row r="1374" spans="1:5">
      <c r="A1374" s="126">
        <v>5909.93</v>
      </c>
      <c r="B1374" s="157">
        <v>487829.66666670499</v>
      </c>
      <c r="C1374" s="187"/>
      <c r="D1374"/>
      <c r="E1374"/>
    </row>
    <row r="1375" spans="1:5">
      <c r="A1375" s="126">
        <v>5909.92</v>
      </c>
      <c r="B1375" s="157">
        <v>487188.333333352</v>
      </c>
      <c r="C1375" s="187"/>
      <c r="D1375"/>
      <c r="E1375"/>
    </row>
    <row r="1376" spans="1:5">
      <c r="A1376" s="126">
        <v>5909.91</v>
      </c>
      <c r="B1376" s="157">
        <v>486547</v>
      </c>
      <c r="C1376" s="187"/>
      <c r="D1376"/>
      <c r="E1376"/>
    </row>
    <row r="1377" spans="1:5">
      <c r="A1377" s="126">
        <v>5909.9</v>
      </c>
      <c r="B1377" s="157">
        <v>485906</v>
      </c>
      <c r="C1377" s="187"/>
      <c r="D1377"/>
      <c r="E1377"/>
    </row>
    <row r="1378" spans="1:5">
      <c r="A1378" s="126">
        <v>5909.89</v>
      </c>
      <c r="B1378" s="157">
        <v>485265</v>
      </c>
      <c r="C1378" s="187"/>
      <c r="D1378"/>
      <c r="E1378"/>
    </row>
    <row r="1379" spans="1:5">
      <c r="A1379" s="126">
        <v>5909.88</v>
      </c>
      <c r="B1379" s="157">
        <v>484624</v>
      </c>
      <c r="C1379" s="187"/>
      <c r="D1379"/>
      <c r="E1379"/>
    </row>
    <row r="1380" spans="1:5">
      <c r="A1380" s="126">
        <v>5909.87</v>
      </c>
      <c r="B1380" s="157">
        <v>483983</v>
      </c>
      <c r="C1380" s="187"/>
      <c r="D1380"/>
      <c r="E1380"/>
    </row>
    <row r="1381" spans="1:5">
      <c r="A1381" s="126">
        <v>5909.86</v>
      </c>
      <c r="B1381" s="157">
        <v>483342</v>
      </c>
      <c r="C1381" s="187"/>
      <c r="D1381"/>
      <c r="E1381"/>
    </row>
    <row r="1382" spans="1:5">
      <c r="A1382" s="126">
        <v>5909.85</v>
      </c>
      <c r="B1382" s="157">
        <v>482700</v>
      </c>
      <c r="C1382" s="187"/>
      <c r="D1382"/>
      <c r="E1382"/>
    </row>
    <row r="1383" spans="1:5">
      <c r="A1383" s="126">
        <v>5909.84</v>
      </c>
      <c r="B1383" s="157">
        <v>482059</v>
      </c>
      <c r="C1383" s="187"/>
      <c r="D1383"/>
      <c r="E1383"/>
    </row>
    <row r="1384" spans="1:5">
      <c r="A1384" s="126">
        <v>5909.83</v>
      </c>
      <c r="B1384" s="157">
        <v>481418</v>
      </c>
      <c r="C1384" s="187"/>
      <c r="D1384"/>
      <c r="E1384"/>
    </row>
    <row r="1385" spans="1:5">
      <c r="A1385" s="126">
        <v>5909.82</v>
      </c>
      <c r="B1385" s="157">
        <v>480777</v>
      </c>
      <c r="C1385" s="187"/>
      <c r="D1385"/>
      <c r="E1385"/>
    </row>
    <row r="1386" spans="1:5">
      <c r="A1386" s="126">
        <v>5909.81</v>
      </c>
      <c r="B1386" s="157">
        <v>480136</v>
      </c>
      <c r="C1386" s="187"/>
      <c r="D1386"/>
      <c r="E1386"/>
    </row>
    <row r="1387" spans="1:5">
      <c r="A1387" s="126">
        <v>5909.8</v>
      </c>
      <c r="B1387" s="157">
        <v>479495</v>
      </c>
      <c r="C1387" s="187"/>
      <c r="D1387"/>
      <c r="E1387"/>
    </row>
    <row r="1388" spans="1:5">
      <c r="A1388" s="126">
        <v>5909.79</v>
      </c>
      <c r="B1388" s="157">
        <v>478854</v>
      </c>
      <c r="C1388" s="187"/>
      <c r="D1388"/>
      <c r="E1388"/>
    </row>
    <row r="1389" spans="1:5">
      <c r="A1389" s="126">
        <v>5909.78</v>
      </c>
      <c r="B1389" s="157">
        <v>478214</v>
      </c>
      <c r="C1389" s="187"/>
      <c r="D1389"/>
      <c r="E1389"/>
    </row>
    <row r="1390" spans="1:5">
      <c r="A1390" s="126">
        <v>5909.77</v>
      </c>
      <c r="B1390" s="157">
        <v>477573</v>
      </c>
      <c r="C1390" s="187"/>
      <c r="D1390"/>
      <c r="E1390"/>
    </row>
    <row r="1391" spans="1:5">
      <c r="A1391" s="126">
        <v>5909.76</v>
      </c>
      <c r="B1391" s="157">
        <v>476933</v>
      </c>
      <c r="C1391" s="187"/>
      <c r="D1391"/>
      <c r="E1391"/>
    </row>
    <row r="1392" spans="1:5">
      <c r="A1392" s="126">
        <v>5909.75</v>
      </c>
      <c r="B1392" s="157">
        <v>476292.5</v>
      </c>
      <c r="C1392" s="187"/>
      <c r="D1392"/>
      <c r="E1392"/>
    </row>
    <row r="1393" spans="1:5">
      <c r="A1393" s="126">
        <v>5909.74</v>
      </c>
      <c r="B1393" s="157">
        <v>475652</v>
      </c>
      <c r="C1393" s="187"/>
      <c r="D1393"/>
      <c r="E1393"/>
    </row>
    <row r="1394" spans="1:5">
      <c r="A1394" s="126">
        <v>5909.73</v>
      </c>
      <c r="B1394" s="157">
        <v>475012</v>
      </c>
      <c r="C1394" s="187"/>
      <c r="D1394"/>
      <c r="E1394"/>
    </row>
    <row r="1395" spans="1:5">
      <c r="A1395" s="126">
        <v>5909.72</v>
      </c>
      <c r="B1395" s="157">
        <v>474371</v>
      </c>
      <c r="C1395" s="187"/>
      <c r="D1395"/>
      <c r="E1395"/>
    </row>
    <row r="1396" spans="1:5">
      <c r="A1396" s="126">
        <v>5909.71</v>
      </c>
      <c r="B1396" s="157">
        <v>473731</v>
      </c>
      <c r="C1396" s="187"/>
      <c r="D1396"/>
      <c r="E1396"/>
    </row>
    <row r="1397" spans="1:5">
      <c r="A1397" s="126">
        <v>5909</v>
      </c>
      <c r="B1397" s="157">
        <v>428000</v>
      </c>
      <c r="C1397" s="187"/>
      <c r="D1397" s="183"/>
      <c r="E1397"/>
    </row>
    <row r="1398" spans="1:5">
      <c r="A1398" s="126">
        <v>5908</v>
      </c>
      <c r="B1398" s="157">
        <v>365000</v>
      </c>
      <c r="C1398" s="187"/>
      <c r="D1398"/>
      <c r="E1398"/>
    </row>
    <row r="1399" spans="1:5">
      <c r="A1399" s="126">
        <v>5907</v>
      </c>
      <c r="B1399" s="157">
        <v>303000</v>
      </c>
      <c r="C1399" s="187"/>
      <c r="D1399"/>
      <c r="E1399"/>
    </row>
    <row r="1400" spans="1:5">
      <c r="A1400" s="126">
        <v>5906</v>
      </c>
      <c r="B1400" s="157">
        <v>241000</v>
      </c>
      <c r="C1400" s="187"/>
      <c r="D1400"/>
      <c r="E1400"/>
    </row>
    <row r="1401" spans="1:5">
      <c r="A1401" s="126">
        <v>5905</v>
      </c>
      <c r="B1401" s="157">
        <v>180000</v>
      </c>
      <c r="C1401" s="187"/>
      <c r="D1401"/>
      <c r="E1401"/>
    </row>
    <row r="1402" spans="1:5">
      <c r="A1402" s="126">
        <v>5904</v>
      </c>
      <c r="B1402" s="157">
        <v>119000</v>
      </c>
      <c r="C1402" s="187"/>
      <c r="D1402"/>
      <c r="E1402"/>
    </row>
    <row r="1403" spans="1:5">
      <c r="A1403" s="126">
        <v>5903</v>
      </c>
      <c r="B1403" s="157">
        <v>59000</v>
      </c>
      <c r="C1403" s="187"/>
      <c r="D1403"/>
      <c r="E1403"/>
    </row>
    <row r="1404" spans="1:5">
      <c r="A1404" s="126">
        <v>5902</v>
      </c>
      <c r="B1404" s="189">
        <v>0</v>
      </c>
      <c r="C1404" s="186"/>
      <c r="D1404"/>
      <c r="E1404"/>
    </row>
  </sheetData>
  <sortState xmlns:xlrd2="http://schemas.microsoft.com/office/spreadsheetml/2017/richdata2" ref="A2:B1404">
    <sortCondition descending="1" ref="A1:A1404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35CA-A703-4A14-8767-B92F99338A49}">
  <dimension ref="A1:E1104"/>
  <sheetViews>
    <sheetView zoomScale="188" zoomScaleNormal="145" workbookViewId="0">
      <selection activeCell="B2" sqref="B2"/>
    </sheetView>
  </sheetViews>
  <sheetFormatPr defaultColWidth="8.81640625" defaultRowHeight="14.5"/>
  <cols>
    <col min="1" max="1" width="16.453125" style="126" bestFit="1" customWidth="1"/>
    <col min="2" max="2" width="17.453125" style="1" bestFit="1" customWidth="1"/>
    <col min="4" max="4" width="15.7265625" style="1" bestFit="1" customWidth="1"/>
    <col min="7" max="7" width="15.7265625" bestFit="1" customWidth="1"/>
  </cols>
  <sheetData>
    <row r="1" spans="1:5">
      <c r="A1" s="126" t="s">
        <v>257</v>
      </c>
      <c r="B1" s="1" t="s">
        <v>258</v>
      </c>
    </row>
    <row r="2" spans="1:5">
      <c r="A2" s="126">
        <v>4412</v>
      </c>
      <c r="B2" s="1">
        <v>35828</v>
      </c>
      <c r="D2"/>
      <c r="E2" s="1" t="s">
        <v>259</v>
      </c>
    </row>
    <row r="3" spans="1:5">
      <c r="A3" s="126">
        <v>4411</v>
      </c>
      <c r="B3" s="1">
        <v>29815</v>
      </c>
      <c r="D3"/>
      <c r="E3" s="1">
        <v>4407.5</v>
      </c>
    </row>
    <row r="4" spans="1:5">
      <c r="A4" s="126">
        <v>4410</v>
      </c>
      <c r="B4" s="1">
        <v>23802</v>
      </c>
      <c r="D4"/>
      <c r="E4" s="1">
        <v>4406.5</v>
      </c>
    </row>
    <row r="5" spans="1:5">
      <c r="A5" s="126">
        <v>4409.99</v>
      </c>
      <c r="B5" s="1">
        <v>23733</v>
      </c>
    </row>
    <row r="6" spans="1:5">
      <c r="A6" s="126">
        <v>4409.9799999999996</v>
      </c>
      <c r="B6" s="1">
        <v>23664</v>
      </c>
    </row>
    <row r="7" spans="1:5">
      <c r="A7" s="126">
        <v>4409.97</v>
      </c>
      <c r="B7" s="1">
        <v>23595</v>
      </c>
    </row>
    <row r="8" spans="1:5">
      <c r="A8" s="126">
        <v>4409.96</v>
      </c>
      <c r="B8" s="1">
        <v>23526</v>
      </c>
    </row>
    <row r="9" spans="1:5">
      <c r="A9" s="126">
        <v>4409.95</v>
      </c>
      <c r="B9" s="1">
        <v>23458</v>
      </c>
    </row>
    <row r="10" spans="1:5">
      <c r="A10" s="126">
        <v>4409.9399999999996</v>
      </c>
      <c r="B10" s="1">
        <v>23390</v>
      </c>
    </row>
    <row r="11" spans="1:5">
      <c r="A11" s="126">
        <v>4409.93</v>
      </c>
      <c r="B11" s="1">
        <v>23322</v>
      </c>
    </row>
    <row r="12" spans="1:5">
      <c r="A12" s="126">
        <v>4409.92</v>
      </c>
      <c r="B12" s="1">
        <v>23254</v>
      </c>
    </row>
    <row r="13" spans="1:5">
      <c r="A13" s="126">
        <v>4409.91</v>
      </c>
      <c r="B13" s="1">
        <v>23186</v>
      </c>
    </row>
    <row r="14" spans="1:5">
      <c r="A14" s="126">
        <v>4409.8999999999996</v>
      </c>
      <c r="B14" s="1">
        <v>23119</v>
      </c>
    </row>
    <row r="15" spans="1:5">
      <c r="A15" s="126">
        <v>4409.8900000000003</v>
      </c>
      <c r="B15" s="1">
        <v>23052</v>
      </c>
    </row>
    <row r="16" spans="1:5">
      <c r="A16" s="126">
        <v>4409.88</v>
      </c>
      <c r="B16" s="1">
        <v>22985</v>
      </c>
    </row>
    <row r="17" spans="1:2">
      <c r="A17" s="126">
        <v>4409.87</v>
      </c>
      <c r="B17" s="1">
        <v>22918</v>
      </c>
    </row>
    <row r="18" spans="1:2">
      <c r="A18" s="126">
        <v>4409.8599999999997</v>
      </c>
      <c r="B18" s="1">
        <v>22851</v>
      </c>
    </row>
    <row r="19" spans="1:2">
      <c r="A19" s="126">
        <v>4409.8500000000004</v>
      </c>
      <c r="B19" s="1">
        <v>22785</v>
      </c>
    </row>
    <row r="20" spans="1:2">
      <c r="A20" s="126">
        <v>4409.84</v>
      </c>
      <c r="B20" s="1">
        <v>22718</v>
      </c>
    </row>
    <row r="21" spans="1:2">
      <c r="A21" s="126">
        <v>4409.83</v>
      </c>
      <c r="B21" s="1">
        <v>22652</v>
      </c>
    </row>
    <row r="22" spans="1:2">
      <c r="A22" s="126">
        <v>4409.82</v>
      </c>
      <c r="B22" s="1">
        <v>22587</v>
      </c>
    </row>
    <row r="23" spans="1:2">
      <c r="A23" s="126">
        <v>4409.8100000000004</v>
      </c>
      <c r="B23" s="1">
        <v>22521</v>
      </c>
    </row>
    <row r="24" spans="1:2">
      <c r="A24" s="126">
        <v>4409.8</v>
      </c>
      <c r="B24" s="1">
        <v>22455</v>
      </c>
    </row>
    <row r="25" spans="1:2">
      <c r="A25" s="126">
        <v>4409.79</v>
      </c>
      <c r="B25" s="1">
        <v>22390</v>
      </c>
    </row>
    <row r="26" spans="1:2">
      <c r="A26" s="126">
        <v>4409.78</v>
      </c>
      <c r="B26" s="1">
        <v>22325</v>
      </c>
    </row>
    <row r="27" spans="1:2">
      <c r="A27" s="126">
        <v>4409.7700000000004</v>
      </c>
      <c r="B27" s="1">
        <v>22260</v>
      </c>
    </row>
    <row r="28" spans="1:2">
      <c r="A28" s="126">
        <v>4409.76</v>
      </c>
      <c r="B28" s="1">
        <v>22195</v>
      </c>
    </row>
    <row r="29" spans="1:2">
      <c r="A29" s="126">
        <v>4409.75</v>
      </c>
      <c r="B29" s="1">
        <v>22131</v>
      </c>
    </row>
    <row r="30" spans="1:2">
      <c r="A30" s="126">
        <v>4409.74</v>
      </c>
      <c r="B30" s="1">
        <v>22066</v>
      </c>
    </row>
    <row r="31" spans="1:2">
      <c r="A31" s="126">
        <v>4409.7299999999996</v>
      </c>
      <c r="B31" s="1">
        <v>22002</v>
      </c>
    </row>
    <row r="32" spans="1:2">
      <c r="A32" s="126">
        <v>4409.72</v>
      </c>
      <c r="B32" s="1">
        <v>21938</v>
      </c>
    </row>
    <row r="33" spans="1:2">
      <c r="A33" s="126">
        <v>4409.71</v>
      </c>
      <c r="B33" s="1">
        <v>21875</v>
      </c>
    </row>
    <row r="34" spans="1:2">
      <c r="A34" s="126">
        <v>4409.7</v>
      </c>
      <c r="B34" s="1">
        <v>21811</v>
      </c>
    </row>
    <row r="35" spans="1:2">
      <c r="A35" s="126">
        <v>4409.6899999999996</v>
      </c>
      <c r="B35" s="1">
        <v>21748</v>
      </c>
    </row>
    <row r="36" spans="1:2">
      <c r="A36" s="126">
        <v>4409.68</v>
      </c>
      <c r="B36" s="1">
        <v>21684</v>
      </c>
    </row>
    <row r="37" spans="1:2">
      <c r="A37" s="126">
        <v>4409.67</v>
      </c>
      <c r="B37" s="1">
        <v>21621</v>
      </c>
    </row>
    <row r="38" spans="1:2">
      <c r="A38" s="126">
        <v>4409.66</v>
      </c>
      <c r="B38" s="1">
        <v>21558</v>
      </c>
    </row>
    <row r="39" spans="1:2">
      <c r="A39" s="126">
        <v>4409.6499999999996</v>
      </c>
      <c r="B39" s="1">
        <v>21496</v>
      </c>
    </row>
    <row r="40" spans="1:2">
      <c r="A40" s="126">
        <v>4409.6400000000003</v>
      </c>
      <c r="B40" s="1">
        <v>21433</v>
      </c>
    </row>
    <row r="41" spans="1:2">
      <c r="A41" s="126">
        <v>4409.63</v>
      </c>
      <c r="B41" s="1">
        <v>21371</v>
      </c>
    </row>
    <row r="42" spans="1:2">
      <c r="A42" s="126">
        <v>4409.62</v>
      </c>
      <c r="B42" s="1">
        <v>21309</v>
      </c>
    </row>
    <row r="43" spans="1:2">
      <c r="A43" s="126">
        <v>4409.6099999999997</v>
      </c>
      <c r="B43" s="1">
        <v>21247</v>
      </c>
    </row>
    <row r="44" spans="1:2">
      <c r="A44" s="126">
        <v>4409.6000000000004</v>
      </c>
      <c r="B44" s="1">
        <v>21185</v>
      </c>
    </row>
    <row r="45" spans="1:2">
      <c r="A45" s="126">
        <v>4409.59</v>
      </c>
      <c r="B45" s="1">
        <v>21123</v>
      </c>
    </row>
    <row r="46" spans="1:2">
      <c r="A46" s="126">
        <v>4409.58</v>
      </c>
      <c r="B46" s="1">
        <v>21062</v>
      </c>
    </row>
    <row r="47" spans="1:2">
      <c r="A47" s="126">
        <v>4409.57</v>
      </c>
      <c r="B47" s="1">
        <v>21001</v>
      </c>
    </row>
    <row r="48" spans="1:2">
      <c r="A48" s="126">
        <v>4409.5600000000004</v>
      </c>
      <c r="B48" s="1">
        <v>20940</v>
      </c>
    </row>
    <row r="49" spans="1:2">
      <c r="A49" s="126">
        <v>4409.55</v>
      </c>
      <c r="B49" s="1">
        <v>20879</v>
      </c>
    </row>
    <row r="50" spans="1:2">
      <c r="A50" s="126">
        <v>4409.54</v>
      </c>
      <c r="B50" s="1">
        <v>20818</v>
      </c>
    </row>
    <row r="51" spans="1:2">
      <c r="A51" s="126">
        <v>4409.53</v>
      </c>
      <c r="B51" s="1">
        <v>20758</v>
      </c>
    </row>
    <row r="52" spans="1:2">
      <c r="A52" s="126">
        <v>4409.5200000000004</v>
      </c>
      <c r="B52" s="1">
        <v>20697</v>
      </c>
    </row>
    <row r="53" spans="1:2">
      <c r="A53" s="126">
        <v>4409.51</v>
      </c>
      <c r="B53" s="1">
        <v>20637</v>
      </c>
    </row>
    <row r="54" spans="1:2">
      <c r="A54" s="126">
        <v>4409.5</v>
      </c>
      <c r="B54" s="1">
        <v>20577</v>
      </c>
    </row>
    <row r="55" spans="1:2">
      <c r="A55" s="126">
        <v>4409.49</v>
      </c>
      <c r="B55" s="1">
        <v>20517</v>
      </c>
    </row>
    <row r="56" spans="1:2">
      <c r="A56" s="126">
        <v>4409.4799999999996</v>
      </c>
      <c r="B56" s="1">
        <v>20458</v>
      </c>
    </row>
    <row r="57" spans="1:2">
      <c r="A57" s="126">
        <v>4409.47</v>
      </c>
      <c r="B57" s="1">
        <v>20398</v>
      </c>
    </row>
    <row r="58" spans="1:2">
      <c r="A58" s="126">
        <v>4409.46</v>
      </c>
      <c r="B58" s="1">
        <v>20339</v>
      </c>
    </row>
    <row r="59" spans="1:2">
      <c r="A59" s="126">
        <v>4409.45</v>
      </c>
      <c r="B59" s="1">
        <v>20280</v>
      </c>
    </row>
    <row r="60" spans="1:2">
      <c r="A60" s="126">
        <v>4409.4399999999996</v>
      </c>
      <c r="B60" s="1">
        <v>20221</v>
      </c>
    </row>
    <row r="61" spans="1:2">
      <c r="A61" s="126">
        <v>4409.43</v>
      </c>
      <c r="B61" s="1">
        <v>20162</v>
      </c>
    </row>
    <row r="62" spans="1:2">
      <c r="A62" s="126">
        <v>4409.42</v>
      </c>
      <c r="B62" s="1">
        <v>20103</v>
      </c>
    </row>
    <row r="63" spans="1:2">
      <c r="A63" s="126">
        <v>4409.41</v>
      </c>
      <c r="B63" s="1">
        <v>20045</v>
      </c>
    </row>
    <row r="64" spans="1:2">
      <c r="A64" s="126">
        <v>4409.3999999999996</v>
      </c>
      <c r="B64" s="1">
        <v>19986</v>
      </c>
    </row>
    <row r="65" spans="1:2">
      <c r="A65" s="126">
        <v>4409.3900000000003</v>
      </c>
      <c r="B65" s="1">
        <v>19928</v>
      </c>
    </row>
    <row r="66" spans="1:2">
      <c r="A66" s="126">
        <v>4409.38</v>
      </c>
      <c r="B66" s="1">
        <v>19870</v>
      </c>
    </row>
    <row r="67" spans="1:2">
      <c r="A67" s="126">
        <v>4409.37</v>
      </c>
      <c r="B67" s="1">
        <v>19813</v>
      </c>
    </row>
    <row r="68" spans="1:2">
      <c r="A68" s="126">
        <v>4409.3599999999997</v>
      </c>
      <c r="B68" s="1">
        <v>19755</v>
      </c>
    </row>
    <row r="69" spans="1:2">
      <c r="A69" s="126">
        <v>4409.3500000000004</v>
      </c>
      <c r="B69" s="1">
        <v>19698</v>
      </c>
    </row>
    <row r="70" spans="1:2">
      <c r="A70" s="126">
        <v>4409.34</v>
      </c>
      <c r="B70" s="1">
        <v>19640</v>
      </c>
    </row>
    <row r="71" spans="1:2">
      <c r="A71" s="126">
        <v>4409.33</v>
      </c>
      <c r="B71" s="1">
        <v>19583</v>
      </c>
    </row>
    <row r="72" spans="1:2">
      <c r="A72" s="126">
        <v>4409.32</v>
      </c>
      <c r="B72" s="1">
        <v>19526</v>
      </c>
    </row>
    <row r="73" spans="1:2">
      <c r="A73" s="126">
        <v>4409.3100000000004</v>
      </c>
      <c r="B73" s="1">
        <v>19470</v>
      </c>
    </row>
    <row r="74" spans="1:2">
      <c r="A74" s="126">
        <v>4409.3</v>
      </c>
      <c r="B74" s="1">
        <v>19413</v>
      </c>
    </row>
    <row r="75" spans="1:2">
      <c r="A75" s="126">
        <v>4409.29</v>
      </c>
      <c r="B75" s="1">
        <v>19356</v>
      </c>
    </row>
    <row r="76" spans="1:2">
      <c r="A76" s="126">
        <v>4409.28</v>
      </c>
      <c r="B76" s="1">
        <v>19300</v>
      </c>
    </row>
    <row r="77" spans="1:2">
      <c r="A77" s="126">
        <v>4409.2700000000004</v>
      </c>
      <c r="B77" s="1">
        <v>19244</v>
      </c>
    </row>
    <row r="78" spans="1:2">
      <c r="A78" s="126">
        <v>4409.26</v>
      </c>
      <c r="B78" s="1">
        <v>19188</v>
      </c>
    </row>
    <row r="79" spans="1:2">
      <c r="A79" s="126">
        <v>4409.25</v>
      </c>
      <c r="B79" s="1">
        <v>19132</v>
      </c>
    </row>
    <row r="80" spans="1:2">
      <c r="A80" s="126">
        <v>4409.24</v>
      </c>
      <c r="B80" s="1">
        <v>19077</v>
      </c>
    </row>
    <row r="81" spans="1:2">
      <c r="A81" s="126">
        <v>4409.2299999999996</v>
      </c>
      <c r="B81" s="1">
        <v>19021</v>
      </c>
    </row>
    <row r="82" spans="1:2">
      <c r="A82" s="126">
        <v>4409.22</v>
      </c>
      <c r="B82" s="1">
        <v>18966</v>
      </c>
    </row>
    <row r="83" spans="1:2">
      <c r="A83" s="126">
        <v>4409.21</v>
      </c>
      <c r="B83" s="1">
        <v>18911</v>
      </c>
    </row>
    <row r="84" spans="1:2">
      <c r="A84" s="126">
        <v>4409.2</v>
      </c>
      <c r="B84" s="1">
        <v>18856</v>
      </c>
    </row>
    <row r="85" spans="1:2">
      <c r="A85" s="126">
        <v>4409.1899999999996</v>
      </c>
      <c r="B85" s="1">
        <v>18801</v>
      </c>
    </row>
    <row r="86" spans="1:2">
      <c r="A86" s="126">
        <v>4409.18</v>
      </c>
      <c r="B86" s="1">
        <v>18746</v>
      </c>
    </row>
    <row r="87" spans="1:2">
      <c r="A87" s="126">
        <v>4409.17</v>
      </c>
      <c r="B87" s="1">
        <v>18692</v>
      </c>
    </row>
    <row r="88" spans="1:2">
      <c r="A88" s="126">
        <v>4409.16</v>
      </c>
      <c r="B88" s="1">
        <v>18637</v>
      </c>
    </row>
    <row r="89" spans="1:2">
      <c r="A89" s="126">
        <v>4409.1499999999996</v>
      </c>
      <c r="B89" s="1">
        <v>18583</v>
      </c>
    </row>
    <row r="90" spans="1:2">
      <c r="A90" s="126">
        <v>4409.1400000000003</v>
      </c>
      <c r="B90" s="1">
        <v>18529</v>
      </c>
    </row>
    <row r="91" spans="1:2">
      <c r="A91" s="126">
        <v>4409.13</v>
      </c>
      <c r="B91" s="1">
        <v>18475</v>
      </c>
    </row>
    <row r="92" spans="1:2">
      <c r="A92" s="126">
        <v>4409.12</v>
      </c>
      <c r="B92" s="1">
        <v>18422</v>
      </c>
    </row>
    <row r="93" spans="1:2">
      <c r="A93" s="126">
        <v>4409.1099999999997</v>
      </c>
      <c r="B93" s="1">
        <v>18368</v>
      </c>
    </row>
    <row r="94" spans="1:2">
      <c r="A94" s="126">
        <v>4409.1000000000004</v>
      </c>
      <c r="B94" s="1">
        <v>18315</v>
      </c>
    </row>
    <row r="95" spans="1:2">
      <c r="A95" s="126">
        <v>4409.09</v>
      </c>
      <c r="B95" s="1">
        <v>18261</v>
      </c>
    </row>
    <row r="96" spans="1:2">
      <c r="A96" s="126">
        <v>4409.08</v>
      </c>
      <c r="B96" s="1">
        <v>18208</v>
      </c>
    </row>
    <row r="97" spans="1:2">
      <c r="A97" s="126">
        <v>4409.07</v>
      </c>
      <c r="B97" s="1">
        <v>18155</v>
      </c>
    </row>
    <row r="98" spans="1:2">
      <c r="A98" s="126">
        <v>4409.0600000000004</v>
      </c>
      <c r="B98" s="1">
        <v>18103</v>
      </c>
    </row>
    <row r="99" spans="1:2">
      <c r="A99" s="126">
        <v>4409.05</v>
      </c>
      <c r="B99" s="1">
        <v>18050</v>
      </c>
    </row>
    <row r="100" spans="1:2">
      <c r="A100" s="126">
        <v>4409.04</v>
      </c>
      <c r="B100" s="1">
        <v>17997</v>
      </c>
    </row>
    <row r="101" spans="1:2">
      <c r="A101" s="126">
        <v>4409.03</v>
      </c>
      <c r="B101" s="1">
        <v>17945</v>
      </c>
    </row>
    <row r="102" spans="1:2">
      <c r="A102" s="126">
        <v>4409.0200000000004</v>
      </c>
      <c r="B102" s="1">
        <v>17893</v>
      </c>
    </row>
    <row r="103" spans="1:2">
      <c r="A103" s="126">
        <v>4409.01</v>
      </c>
      <c r="B103" s="1">
        <v>17841</v>
      </c>
    </row>
    <row r="104" spans="1:2">
      <c r="A104" s="126">
        <v>4409</v>
      </c>
      <c r="B104" s="1">
        <v>17789</v>
      </c>
    </row>
    <row r="105" spans="1:2">
      <c r="A105" s="126">
        <v>4408.99</v>
      </c>
      <c r="B105" s="1">
        <v>17728</v>
      </c>
    </row>
    <row r="106" spans="1:2">
      <c r="A106" s="126">
        <v>4408.9799999999996</v>
      </c>
      <c r="B106" s="1">
        <v>17666</v>
      </c>
    </row>
    <row r="107" spans="1:2">
      <c r="A107" s="126">
        <v>4408.97</v>
      </c>
      <c r="B107" s="1">
        <v>17605</v>
      </c>
    </row>
    <row r="108" spans="1:2">
      <c r="A108" s="126">
        <v>4408.96</v>
      </c>
      <c r="B108" s="1">
        <v>17544</v>
      </c>
    </row>
    <row r="109" spans="1:2">
      <c r="A109" s="126">
        <v>4408.95</v>
      </c>
      <c r="B109" s="1">
        <v>17484</v>
      </c>
    </row>
    <row r="110" spans="1:2">
      <c r="A110" s="126">
        <v>4408.9399999999996</v>
      </c>
      <c r="B110" s="1">
        <v>17423</v>
      </c>
    </row>
    <row r="111" spans="1:2">
      <c r="A111" s="126">
        <v>4408.93</v>
      </c>
      <c r="B111" s="1">
        <v>17363</v>
      </c>
    </row>
    <row r="112" spans="1:2">
      <c r="A112" s="126">
        <v>4408.92</v>
      </c>
      <c r="B112" s="1">
        <v>17303</v>
      </c>
    </row>
    <row r="113" spans="1:2">
      <c r="A113" s="126">
        <v>4408.91</v>
      </c>
      <c r="B113" s="1">
        <v>17243</v>
      </c>
    </row>
    <row r="114" spans="1:2">
      <c r="A114" s="126">
        <v>4408.8999999999996</v>
      </c>
      <c r="B114" s="1">
        <v>17183</v>
      </c>
    </row>
    <row r="115" spans="1:2">
      <c r="A115" s="126">
        <v>4408.8900000000003</v>
      </c>
      <c r="B115" s="1">
        <v>17124</v>
      </c>
    </row>
    <row r="116" spans="1:2">
      <c r="A116" s="126">
        <v>4408.88</v>
      </c>
      <c r="B116" s="1">
        <v>17065</v>
      </c>
    </row>
    <row r="117" spans="1:2">
      <c r="A117" s="126">
        <v>4408.87</v>
      </c>
      <c r="B117" s="1">
        <v>17006</v>
      </c>
    </row>
    <row r="118" spans="1:2">
      <c r="A118" s="126">
        <v>4408.8599999999997</v>
      </c>
      <c r="B118" s="1">
        <v>16947</v>
      </c>
    </row>
    <row r="119" spans="1:2">
      <c r="A119" s="126">
        <v>4408.8500000000004</v>
      </c>
      <c r="B119" s="1">
        <v>16889</v>
      </c>
    </row>
    <row r="120" spans="1:2">
      <c r="A120" s="126">
        <v>4408.84</v>
      </c>
      <c r="B120" s="1">
        <v>16830</v>
      </c>
    </row>
    <row r="121" spans="1:2">
      <c r="A121" s="126">
        <v>4408.83</v>
      </c>
      <c r="B121" s="1">
        <v>16772</v>
      </c>
    </row>
    <row r="122" spans="1:2">
      <c r="A122" s="126">
        <v>4408.82</v>
      </c>
      <c r="B122" s="1">
        <v>16714</v>
      </c>
    </row>
    <row r="123" spans="1:2">
      <c r="A123" s="126">
        <v>4408.8100000000004</v>
      </c>
      <c r="B123" s="1">
        <v>16656</v>
      </c>
    </row>
    <row r="124" spans="1:2">
      <c r="A124" s="126">
        <v>4408.8</v>
      </c>
      <c r="B124" s="1">
        <v>16599</v>
      </c>
    </row>
    <row r="125" spans="1:2">
      <c r="A125" s="126">
        <v>4408.79</v>
      </c>
      <c r="B125" s="1">
        <v>16541</v>
      </c>
    </row>
    <row r="126" spans="1:2">
      <c r="A126" s="126">
        <v>4408.78</v>
      </c>
      <c r="B126" s="1">
        <v>16484</v>
      </c>
    </row>
    <row r="127" spans="1:2">
      <c r="A127" s="126">
        <v>4408.7700000000004</v>
      </c>
      <c r="B127" s="1">
        <v>16427</v>
      </c>
    </row>
    <row r="128" spans="1:2">
      <c r="A128" s="126">
        <v>4408.76</v>
      </c>
      <c r="B128" s="1">
        <v>16370</v>
      </c>
    </row>
    <row r="129" spans="1:2">
      <c r="A129" s="126">
        <v>4408.75</v>
      </c>
      <c r="B129" s="1">
        <v>16314</v>
      </c>
    </row>
    <row r="130" spans="1:2">
      <c r="A130" s="126">
        <v>4408.74</v>
      </c>
      <c r="B130" s="1">
        <v>16257</v>
      </c>
    </row>
    <row r="131" spans="1:2">
      <c r="A131" s="126">
        <v>4408.7299999999996</v>
      </c>
      <c r="B131" s="1">
        <v>16201</v>
      </c>
    </row>
    <row r="132" spans="1:2">
      <c r="A132" s="126">
        <v>4408.72</v>
      </c>
      <c r="B132" s="1">
        <v>16145</v>
      </c>
    </row>
    <row r="133" spans="1:2">
      <c r="A133" s="126">
        <v>4408.71</v>
      </c>
      <c r="B133" s="1">
        <v>16089</v>
      </c>
    </row>
    <row r="134" spans="1:2">
      <c r="A134" s="126">
        <v>4408.7</v>
      </c>
      <c r="B134" s="1">
        <v>16034</v>
      </c>
    </row>
    <row r="135" spans="1:2">
      <c r="A135" s="126">
        <v>4408.6899999999996</v>
      </c>
      <c r="B135" s="1">
        <v>15978</v>
      </c>
    </row>
    <row r="136" spans="1:2">
      <c r="A136" s="126">
        <v>4408.68</v>
      </c>
      <c r="B136" s="1">
        <v>15923</v>
      </c>
    </row>
    <row r="137" spans="1:2">
      <c r="A137" s="126">
        <v>4408.67</v>
      </c>
      <c r="B137" s="1">
        <v>15868</v>
      </c>
    </row>
    <row r="138" spans="1:2">
      <c r="A138" s="126">
        <v>4408.66</v>
      </c>
      <c r="B138" s="1">
        <v>15813</v>
      </c>
    </row>
    <row r="139" spans="1:2">
      <c r="A139" s="126">
        <v>4408.6499999999996</v>
      </c>
      <c r="B139" s="1">
        <v>15758</v>
      </c>
    </row>
    <row r="140" spans="1:2">
      <c r="A140" s="126">
        <v>4408.6400000000003</v>
      </c>
      <c r="B140" s="1">
        <v>15704</v>
      </c>
    </row>
    <row r="141" spans="1:2">
      <c r="A141" s="126">
        <v>4408.63</v>
      </c>
      <c r="B141" s="1">
        <v>15650</v>
      </c>
    </row>
    <row r="142" spans="1:2">
      <c r="A142" s="126">
        <v>4408.62</v>
      </c>
      <c r="B142" s="1">
        <v>15595</v>
      </c>
    </row>
    <row r="143" spans="1:2">
      <c r="A143" s="126">
        <v>4408.6099999999997</v>
      </c>
      <c r="B143" s="1">
        <v>15542</v>
      </c>
    </row>
    <row r="144" spans="1:2">
      <c r="A144" s="126">
        <v>4408.6000000000004</v>
      </c>
      <c r="B144" s="1">
        <v>15488</v>
      </c>
    </row>
    <row r="145" spans="1:2">
      <c r="A145" s="126">
        <v>4408.59</v>
      </c>
      <c r="B145" s="1">
        <v>15434</v>
      </c>
    </row>
    <row r="146" spans="1:2">
      <c r="A146" s="126">
        <v>4408.58</v>
      </c>
      <c r="B146" s="1">
        <v>15381</v>
      </c>
    </row>
    <row r="147" spans="1:2">
      <c r="A147" s="126">
        <v>4408.57</v>
      </c>
      <c r="B147" s="1">
        <v>15328</v>
      </c>
    </row>
    <row r="148" spans="1:2">
      <c r="A148" s="126">
        <v>4408.5600000000004</v>
      </c>
      <c r="B148" s="1">
        <v>15275</v>
      </c>
    </row>
    <row r="149" spans="1:2">
      <c r="A149" s="126">
        <v>4408.55</v>
      </c>
      <c r="B149" s="1">
        <v>15222</v>
      </c>
    </row>
    <row r="150" spans="1:2">
      <c r="A150" s="126">
        <v>4408.54</v>
      </c>
      <c r="B150" s="1">
        <v>15169</v>
      </c>
    </row>
    <row r="151" spans="1:2">
      <c r="A151" s="126">
        <v>4408.53</v>
      </c>
      <c r="B151" s="1">
        <v>15117</v>
      </c>
    </row>
    <row r="152" spans="1:2">
      <c r="A152" s="126">
        <v>4408.5200000000004</v>
      </c>
      <c r="B152" s="1">
        <v>15065</v>
      </c>
    </row>
    <row r="153" spans="1:2">
      <c r="A153" s="126">
        <v>4408.51</v>
      </c>
      <c r="B153" s="1">
        <v>15013</v>
      </c>
    </row>
    <row r="154" spans="1:2">
      <c r="A154" s="126">
        <v>4408.5</v>
      </c>
      <c r="B154" s="1">
        <v>14961</v>
      </c>
    </row>
    <row r="155" spans="1:2">
      <c r="A155" s="126">
        <v>4408.49</v>
      </c>
      <c r="B155" s="1">
        <v>14909</v>
      </c>
    </row>
    <row r="156" spans="1:2">
      <c r="A156" s="126">
        <v>4408.4799999999996</v>
      </c>
      <c r="B156" s="1">
        <v>14857</v>
      </c>
    </row>
    <row r="157" spans="1:2">
      <c r="A157" s="126">
        <v>4408.47</v>
      </c>
      <c r="B157" s="1">
        <v>14806</v>
      </c>
    </row>
    <row r="158" spans="1:2">
      <c r="A158" s="126">
        <v>4408.46</v>
      </c>
      <c r="B158" s="1">
        <v>14755</v>
      </c>
    </row>
    <row r="159" spans="1:2">
      <c r="A159" s="126">
        <v>4408.45</v>
      </c>
      <c r="B159" s="1">
        <v>14704</v>
      </c>
    </row>
    <row r="160" spans="1:2">
      <c r="A160" s="126">
        <v>4408.4399999999996</v>
      </c>
      <c r="B160" s="1">
        <v>14653</v>
      </c>
    </row>
    <row r="161" spans="1:2">
      <c r="A161" s="126">
        <v>4408.43</v>
      </c>
      <c r="B161" s="1">
        <v>14602</v>
      </c>
    </row>
    <row r="162" spans="1:2">
      <c r="A162" s="126">
        <v>4408.42</v>
      </c>
      <c r="B162" s="1">
        <v>14552</v>
      </c>
    </row>
    <row r="163" spans="1:2">
      <c r="A163" s="126">
        <v>4408.41</v>
      </c>
      <c r="B163" s="1">
        <v>14502</v>
      </c>
    </row>
    <row r="164" spans="1:2">
      <c r="A164" s="126">
        <v>4408.3999999999996</v>
      </c>
      <c r="B164" s="1">
        <v>14451</v>
      </c>
    </row>
    <row r="165" spans="1:2">
      <c r="A165" s="126">
        <v>4408.3900000000003</v>
      </c>
      <c r="B165" s="1">
        <v>14401</v>
      </c>
    </row>
    <row r="166" spans="1:2">
      <c r="A166" s="126">
        <v>4408.38</v>
      </c>
      <c r="B166" s="1">
        <v>14352</v>
      </c>
    </row>
    <row r="167" spans="1:2">
      <c r="A167" s="126">
        <v>4408.37</v>
      </c>
      <c r="B167" s="1">
        <v>14302</v>
      </c>
    </row>
    <row r="168" spans="1:2">
      <c r="A168" s="126">
        <v>4408.3599999999997</v>
      </c>
      <c r="B168" s="1">
        <v>14253</v>
      </c>
    </row>
    <row r="169" spans="1:2">
      <c r="A169" s="126">
        <v>4408.3500000000004</v>
      </c>
      <c r="B169" s="1">
        <v>14203</v>
      </c>
    </row>
    <row r="170" spans="1:2">
      <c r="A170" s="126">
        <v>4408.34</v>
      </c>
      <c r="B170" s="1">
        <v>14154</v>
      </c>
    </row>
    <row r="171" spans="1:2">
      <c r="A171" s="126">
        <v>4408.33</v>
      </c>
      <c r="B171" s="1">
        <v>14105</v>
      </c>
    </row>
    <row r="172" spans="1:2">
      <c r="A172" s="126">
        <v>4408.32</v>
      </c>
      <c r="B172" s="1">
        <v>14057</v>
      </c>
    </row>
    <row r="173" spans="1:2">
      <c r="A173" s="126">
        <v>4408.3100000000004</v>
      </c>
      <c r="B173" s="1">
        <v>14008</v>
      </c>
    </row>
    <row r="174" spans="1:2">
      <c r="A174" s="126">
        <v>4408.3</v>
      </c>
      <c r="B174" s="1">
        <v>13960</v>
      </c>
    </row>
    <row r="175" spans="1:2">
      <c r="A175" s="126">
        <v>4408.29</v>
      </c>
      <c r="B175" s="1">
        <v>13911</v>
      </c>
    </row>
    <row r="176" spans="1:2">
      <c r="A176" s="126">
        <v>4408.28</v>
      </c>
      <c r="B176" s="1">
        <v>13863</v>
      </c>
    </row>
    <row r="177" spans="1:2">
      <c r="A177" s="126">
        <v>4408.2700000000004</v>
      </c>
      <c r="B177" s="1">
        <v>13815</v>
      </c>
    </row>
    <row r="178" spans="1:2">
      <c r="A178" s="126">
        <v>4408.26</v>
      </c>
      <c r="B178" s="1">
        <v>13767</v>
      </c>
    </row>
    <row r="179" spans="1:2">
      <c r="A179" s="126">
        <v>4408.25</v>
      </c>
      <c r="B179" s="1">
        <v>13720</v>
      </c>
    </row>
    <row r="180" spans="1:2">
      <c r="A180" s="126">
        <v>4408.24</v>
      </c>
      <c r="B180" s="1">
        <v>13672</v>
      </c>
    </row>
    <row r="181" spans="1:2">
      <c r="A181" s="126">
        <v>4408.2299999999996</v>
      </c>
      <c r="B181" s="1">
        <v>13625</v>
      </c>
    </row>
    <row r="182" spans="1:2">
      <c r="A182" s="126">
        <v>4408.22</v>
      </c>
      <c r="B182" s="1">
        <v>13578</v>
      </c>
    </row>
    <row r="183" spans="1:2">
      <c r="A183" s="126">
        <v>4408.21</v>
      </c>
      <c r="B183" s="1">
        <v>13531</v>
      </c>
    </row>
    <row r="184" spans="1:2">
      <c r="A184" s="126">
        <v>4408.2</v>
      </c>
      <c r="B184" s="1">
        <v>13484</v>
      </c>
    </row>
    <row r="185" spans="1:2">
      <c r="A185" s="126">
        <v>4408.1899999999996</v>
      </c>
      <c r="B185" s="1">
        <v>13438</v>
      </c>
    </row>
    <row r="186" spans="1:2">
      <c r="A186" s="126">
        <v>4408.18</v>
      </c>
      <c r="B186" s="1">
        <v>13391</v>
      </c>
    </row>
    <row r="187" spans="1:2">
      <c r="A187" s="126">
        <v>4408.17</v>
      </c>
      <c r="B187" s="1">
        <v>13345</v>
      </c>
    </row>
    <row r="188" spans="1:2">
      <c r="A188" s="126">
        <v>4408.16</v>
      </c>
      <c r="B188" s="1">
        <v>13299</v>
      </c>
    </row>
    <row r="189" spans="1:2">
      <c r="A189" s="126">
        <v>4408.1499999999996</v>
      </c>
      <c r="B189" s="1">
        <v>13253</v>
      </c>
    </row>
    <row r="190" spans="1:2">
      <c r="A190" s="126">
        <v>4408.1400000000003</v>
      </c>
      <c r="B190" s="1">
        <v>13207</v>
      </c>
    </row>
    <row r="191" spans="1:2">
      <c r="A191" s="126">
        <v>4408.13</v>
      </c>
      <c r="B191" s="1">
        <v>13161</v>
      </c>
    </row>
    <row r="192" spans="1:2">
      <c r="A192" s="126">
        <v>4408.12</v>
      </c>
      <c r="B192" s="1">
        <v>13116</v>
      </c>
    </row>
    <row r="193" spans="1:2">
      <c r="A193" s="126">
        <v>4408.1099999999997</v>
      </c>
      <c r="B193" s="1">
        <v>13071</v>
      </c>
    </row>
    <row r="194" spans="1:2">
      <c r="A194" s="126">
        <v>4408.1000000000004</v>
      </c>
      <c r="B194" s="1">
        <v>13025</v>
      </c>
    </row>
    <row r="195" spans="1:2">
      <c r="A195" s="126">
        <v>4408.09</v>
      </c>
      <c r="B195" s="1">
        <v>12980</v>
      </c>
    </row>
    <row r="196" spans="1:2">
      <c r="A196" s="126">
        <v>4408.08</v>
      </c>
      <c r="B196" s="1">
        <v>12935</v>
      </c>
    </row>
    <row r="197" spans="1:2">
      <c r="A197" s="126">
        <v>4408.07</v>
      </c>
      <c r="B197" s="1">
        <v>12891</v>
      </c>
    </row>
    <row r="198" spans="1:2">
      <c r="A198" s="126">
        <v>4408.0600000000004</v>
      </c>
      <c r="B198" s="1">
        <v>12846</v>
      </c>
    </row>
    <row r="199" spans="1:2">
      <c r="A199" s="126">
        <v>4408.05</v>
      </c>
      <c r="B199" s="1">
        <v>12802</v>
      </c>
    </row>
    <row r="200" spans="1:2">
      <c r="A200" s="126">
        <v>4408.04</v>
      </c>
      <c r="B200" s="1">
        <v>12758</v>
      </c>
    </row>
    <row r="201" spans="1:2">
      <c r="A201" s="126">
        <v>4408.03</v>
      </c>
      <c r="B201" s="1">
        <v>12713</v>
      </c>
    </row>
    <row r="202" spans="1:2">
      <c r="A202" s="126">
        <v>4408.0200000000004</v>
      </c>
      <c r="B202" s="1">
        <v>12669</v>
      </c>
    </row>
    <row r="203" spans="1:2">
      <c r="A203" s="126">
        <v>4408.01</v>
      </c>
      <c r="B203" s="1">
        <v>12626</v>
      </c>
    </row>
    <row r="204" spans="1:2">
      <c r="A204" s="126">
        <v>4408</v>
      </c>
      <c r="B204" s="1">
        <v>12582</v>
      </c>
    </row>
    <row r="205" spans="1:2">
      <c r="A205" s="126">
        <v>4407.99</v>
      </c>
      <c r="B205" s="1">
        <v>12532</v>
      </c>
    </row>
    <row r="206" spans="1:2">
      <c r="A206" s="126">
        <v>4407.9799999999996</v>
      </c>
      <c r="B206" s="1">
        <v>12483</v>
      </c>
    </row>
    <row r="207" spans="1:2">
      <c r="A207" s="126">
        <v>4407.97</v>
      </c>
      <c r="B207" s="1">
        <v>12433</v>
      </c>
    </row>
    <row r="208" spans="1:2">
      <c r="A208" s="126">
        <v>4407.96</v>
      </c>
      <c r="B208" s="1">
        <v>12384</v>
      </c>
    </row>
    <row r="209" spans="1:2">
      <c r="A209" s="126">
        <v>4407.95</v>
      </c>
      <c r="B209" s="1">
        <v>12335</v>
      </c>
    </row>
    <row r="210" spans="1:2">
      <c r="A210" s="126">
        <v>4407.9399999999996</v>
      </c>
      <c r="B210" s="1">
        <v>12286</v>
      </c>
    </row>
    <row r="211" spans="1:2">
      <c r="A211" s="126">
        <v>4407.93</v>
      </c>
      <c r="B211" s="1">
        <v>12238</v>
      </c>
    </row>
    <row r="212" spans="1:2">
      <c r="A212" s="126">
        <v>4407.92</v>
      </c>
      <c r="B212" s="1">
        <v>12189</v>
      </c>
    </row>
    <row r="213" spans="1:2">
      <c r="A213" s="126">
        <v>4407.91</v>
      </c>
      <c r="B213" s="1">
        <v>12141</v>
      </c>
    </row>
    <row r="214" spans="1:2">
      <c r="A214" s="126">
        <v>4407.8999999999996</v>
      </c>
      <c r="B214" s="1">
        <v>12093</v>
      </c>
    </row>
    <row r="215" spans="1:2">
      <c r="A215" s="126">
        <v>4407.8900000000003</v>
      </c>
      <c r="B215" s="1">
        <v>12045</v>
      </c>
    </row>
    <row r="216" spans="1:2">
      <c r="A216" s="126">
        <v>4407.88</v>
      </c>
      <c r="B216" s="1">
        <v>11998</v>
      </c>
    </row>
    <row r="217" spans="1:2">
      <c r="A217" s="126">
        <v>4407.87</v>
      </c>
      <c r="B217" s="1">
        <v>11950</v>
      </c>
    </row>
    <row r="218" spans="1:2">
      <c r="A218" s="126">
        <v>4407.8599999999997</v>
      </c>
      <c r="B218" s="1">
        <v>11903</v>
      </c>
    </row>
    <row r="219" spans="1:2">
      <c r="A219" s="126">
        <v>4407.8500000000004</v>
      </c>
      <c r="B219" s="1">
        <v>11856</v>
      </c>
    </row>
    <row r="220" spans="1:2">
      <c r="A220" s="126">
        <v>4407.84</v>
      </c>
      <c r="B220" s="1">
        <v>11809</v>
      </c>
    </row>
    <row r="221" spans="1:2">
      <c r="A221" s="126">
        <v>4407.83</v>
      </c>
      <c r="B221" s="1">
        <v>11763</v>
      </c>
    </row>
    <row r="222" spans="1:2">
      <c r="A222" s="126">
        <v>4407.82</v>
      </c>
      <c r="B222" s="1">
        <v>11716</v>
      </c>
    </row>
    <row r="223" spans="1:2">
      <c r="A223" s="126">
        <v>4407.8100000000004</v>
      </c>
      <c r="B223" s="1">
        <v>11670</v>
      </c>
    </row>
    <row r="224" spans="1:2">
      <c r="A224" s="126">
        <v>4407.8</v>
      </c>
      <c r="B224" s="1">
        <v>11624</v>
      </c>
    </row>
    <row r="225" spans="1:2">
      <c r="A225" s="126">
        <v>4407.79</v>
      </c>
      <c r="B225" s="1">
        <v>11578</v>
      </c>
    </row>
    <row r="226" spans="1:2">
      <c r="A226" s="126">
        <v>4407.78</v>
      </c>
      <c r="B226" s="1">
        <v>11532</v>
      </c>
    </row>
    <row r="227" spans="1:2">
      <c r="A227" s="126">
        <v>4407.7700000000004</v>
      </c>
      <c r="B227" s="1">
        <v>11486</v>
      </c>
    </row>
    <row r="228" spans="1:2">
      <c r="A228" s="126">
        <v>4407.76</v>
      </c>
      <c r="B228" s="1">
        <v>11441</v>
      </c>
    </row>
    <row r="229" spans="1:2">
      <c r="A229" s="126">
        <v>4407.75</v>
      </c>
      <c r="B229" s="1">
        <v>11396</v>
      </c>
    </row>
    <row r="230" spans="1:2">
      <c r="A230" s="126">
        <v>4407.74</v>
      </c>
      <c r="B230" s="1">
        <v>11351</v>
      </c>
    </row>
    <row r="231" spans="1:2">
      <c r="A231" s="126">
        <v>4407.7299999999996</v>
      </c>
      <c r="B231" s="1">
        <v>11306</v>
      </c>
    </row>
    <row r="232" spans="1:2">
      <c r="A232" s="126">
        <v>4407.72</v>
      </c>
      <c r="B232" s="1">
        <v>11261</v>
      </c>
    </row>
    <row r="233" spans="1:2">
      <c r="A233" s="126">
        <v>4407.71</v>
      </c>
      <c r="B233" s="1">
        <v>11216</v>
      </c>
    </row>
    <row r="234" spans="1:2">
      <c r="A234" s="126">
        <v>4407.7</v>
      </c>
      <c r="B234" s="1">
        <v>11172</v>
      </c>
    </row>
    <row r="235" spans="1:2">
      <c r="A235" s="126">
        <v>4407.6899999999996</v>
      </c>
      <c r="B235" s="1">
        <v>11128</v>
      </c>
    </row>
    <row r="236" spans="1:2">
      <c r="A236" s="126">
        <v>4407.68</v>
      </c>
      <c r="B236" s="1">
        <v>11084</v>
      </c>
    </row>
    <row r="237" spans="1:2">
      <c r="A237" s="126">
        <v>4407.67</v>
      </c>
      <c r="B237" s="1">
        <v>11040</v>
      </c>
    </row>
    <row r="238" spans="1:2">
      <c r="A238" s="126">
        <v>4407.66</v>
      </c>
      <c r="B238" s="1">
        <v>10996</v>
      </c>
    </row>
    <row r="239" spans="1:2">
      <c r="A239" s="126">
        <v>4407.6499999999996</v>
      </c>
      <c r="B239" s="1">
        <v>10953</v>
      </c>
    </row>
    <row r="240" spans="1:2">
      <c r="A240" s="126">
        <v>4407.6400000000003</v>
      </c>
      <c r="B240" s="1">
        <v>10910</v>
      </c>
    </row>
    <row r="241" spans="1:2">
      <c r="A241" s="126">
        <v>4407.63</v>
      </c>
      <c r="B241" s="1">
        <v>10866</v>
      </c>
    </row>
    <row r="242" spans="1:2">
      <c r="A242" s="126">
        <v>4407.62</v>
      </c>
      <c r="B242" s="1">
        <v>10824</v>
      </c>
    </row>
    <row r="243" spans="1:2">
      <c r="A243" s="126">
        <v>4407.6099999999997</v>
      </c>
      <c r="B243" s="1">
        <v>10781</v>
      </c>
    </row>
    <row r="244" spans="1:2">
      <c r="A244" s="126">
        <v>4407.6000000000004</v>
      </c>
      <c r="B244" s="1">
        <v>10738</v>
      </c>
    </row>
    <row r="245" spans="1:2">
      <c r="A245" s="126">
        <v>4407.59</v>
      </c>
      <c r="B245" s="1">
        <v>10696</v>
      </c>
    </row>
    <row r="246" spans="1:2">
      <c r="A246" s="126">
        <v>4407.58</v>
      </c>
      <c r="B246" s="1">
        <v>10653</v>
      </c>
    </row>
    <row r="247" spans="1:2">
      <c r="A247" s="126">
        <v>4407.57</v>
      </c>
      <c r="B247" s="1">
        <v>10611</v>
      </c>
    </row>
    <row r="248" spans="1:2">
      <c r="A248" s="126">
        <v>4407.5600000000004</v>
      </c>
      <c r="B248" s="1">
        <v>10569</v>
      </c>
    </row>
    <row r="249" spans="1:2">
      <c r="A249" s="126">
        <v>4407.55</v>
      </c>
      <c r="B249" s="1">
        <v>10527</v>
      </c>
    </row>
    <row r="250" spans="1:2">
      <c r="A250" s="126">
        <v>4407.54</v>
      </c>
      <c r="B250" s="1">
        <v>10486</v>
      </c>
    </row>
    <row r="251" spans="1:2">
      <c r="A251" s="126">
        <v>4407.53</v>
      </c>
      <c r="B251" s="1">
        <v>10444</v>
      </c>
    </row>
    <row r="252" spans="1:2">
      <c r="A252" s="126">
        <v>4407.5200000000004</v>
      </c>
      <c r="B252" s="1">
        <v>10403</v>
      </c>
    </row>
    <row r="253" spans="1:2">
      <c r="A253" s="126">
        <v>4407.51</v>
      </c>
      <c r="B253" s="1">
        <v>10362</v>
      </c>
    </row>
    <row r="254" spans="1:2">
      <c r="A254" s="126">
        <v>4407.5</v>
      </c>
      <c r="B254" s="1">
        <v>10321</v>
      </c>
    </row>
    <row r="255" spans="1:2">
      <c r="A255" s="126">
        <v>4407.49</v>
      </c>
      <c r="B255" s="1">
        <v>10273</v>
      </c>
    </row>
    <row r="256" spans="1:2">
      <c r="A256" s="126">
        <v>4407.4799999999996</v>
      </c>
      <c r="B256" s="1">
        <v>10226</v>
      </c>
    </row>
    <row r="257" spans="1:2">
      <c r="A257" s="126">
        <v>4407.47</v>
      </c>
      <c r="B257" s="1">
        <v>10178</v>
      </c>
    </row>
    <row r="258" spans="1:2">
      <c r="A258" s="126">
        <v>4407.46</v>
      </c>
      <c r="B258" s="1">
        <v>10131</v>
      </c>
    </row>
    <row r="259" spans="1:2">
      <c r="A259" s="126">
        <v>4407.45</v>
      </c>
      <c r="B259" s="1">
        <v>10084</v>
      </c>
    </row>
    <row r="260" spans="1:2">
      <c r="A260" s="126">
        <v>4407.4399999999996</v>
      </c>
      <c r="B260" s="1">
        <v>10037</v>
      </c>
    </row>
    <row r="261" spans="1:2">
      <c r="A261" s="126">
        <v>4407.43</v>
      </c>
      <c r="B261" s="1">
        <v>9991</v>
      </c>
    </row>
    <row r="262" spans="1:2">
      <c r="A262" s="126">
        <v>4407.42</v>
      </c>
      <c r="B262" s="1">
        <v>9944</v>
      </c>
    </row>
    <row r="263" spans="1:2">
      <c r="A263" s="126">
        <v>4407.41</v>
      </c>
      <c r="B263" s="1">
        <v>9898</v>
      </c>
    </row>
    <row r="264" spans="1:2">
      <c r="A264" s="126">
        <v>4407.3999999999996</v>
      </c>
      <c r="B264" s="1">
        <v>9852</v>
      </c>
    </row>
    <row r="265" spans="1:2">
      <c r="A265" s="126">
        <v>4407.3900000000003</v>
      </c>
      <c r="B265" s="1">
        <v>9807</v>
      </c>
    </row>
    <row r="266" spans="1:2">
      <c r="A266" s="126">
        <v>4407.38</v>
      </c>
      <c r="B266" s="1">
        <v>9761</v>
      </c>
    </row>
    <row r="267" spans="1:2">
      <c r="A267" s="126">
        <v>4407.37</v>
      </c>
      <c r="B267" s="1">
        <v>9716</v>
      </c>
    </row>
    <row r="268" spans="1:2">
      <c r="A268" s="126">
        <v>4407.3599999999997</v>
      </c>
      <c r="B268" s="1">
        <v>9671</v>
      </c>
    </row>
    <row r="269" spans="1:2">
      <c r="A269" s="126">
        <v>4407.3500000000004</v>
      </c>
      <c r="B269" s="1">
        <v>9626</v>
      </c>
    </row>
    <row r="270" spans="1:2">
      <c r="A270" s="126">
        <v>4407.34</v>
      </c>
      <c r="B270" s="1">
        <v>9581</v>
      </c>
    </row>
    <row r="271" spans="1:2">
      <c r="A271" s="126">
        <v>4407.33</v>
      </c>
      <c r="B271" s="1">
        <v>9537</v>
      </c>
    </row>
    <row r="272" spans="1:2">
      <c r="A272" s="126">
        <v>4407.32</v>
      </c>
      <c r="B272" s="1">
        <v>9493</v>
      </c>
    </row>
    <row r="273" spans="1:2">
      <c r="A273" s="126">
        <v>4407.3100000000004</v>
      </c>
      <c r="B273" s="1">
        <v>9449</v>
      </c>
    </row>
    <row r="274" spans="1:2">
      <c r="A274" s="126">
        <v>4407.3</v>
      </c>
      <c r="B274" s="1">
        <v>9405</v>
      </c>
    </row>
    <row r="275" spans="1:2">
      <c r="A275" s="126">
        <v>4407.29</v>
      </c>
      <c r="B275" s="1">
        <v>9361</v>
      </c>
    </row>
    <row r="276" spans="1:2">
      <c r="A276" s="126">
        <v>4407.28</v>
      </c>
      <c r="B276" s="1">
        <v>9318</v>
      </c>
    </row>
    <row r="277" spans="1:2">
      <c r="A277" s="126">
        <v>4407.2700000000004</v>
      </c>
      <c r="B277" s="1">
        <v>9275</v>
      </c>
    </row>
    <row r="278" spans="1:2">
      <c r="A278" s="126">
        <v>4407.26</v>
      </c>
      <c r="B278" s="1">
        <v>9232</v>
      </c>
    </row>
    <row r="279" spans="1:2">
      <c r="A279" s="126">
        <v>4407.25</v>
      </c>
      <c r="B279" s="1">
        <v>9189</v>
      </c>
    </row>
    <row r="280" spans="1:2">
      <c r="A280" s="126">
        <v>4407.24</v>
      </c>
      <c r="B280" s="1">
        <v>9146</v>
      </c>
    </row>
    <row r="281" spans="1:2">
      <c r="A281" s="126">
        <v>4407.2299999999996</v>
      </c>
      <c r="B281" s="1">
        <v>9104</v>
      </c>
    </row>
    <row r="282" spans="1:2">
      <c r="A282" s="126">
        <v>4407.22</v>
      </c>
      <c r="B282" s="1">
        <v>9062</v>
      </c>
    </row>
    <row r="283" spans="1:2">
      <c r="A283" s="126">
        <v>4407.21</v>
      </c>
      <c r="B283" s="1">
        <v>9020</v>
      </c>
    </row>
    <row r="284" spans="1:2">
      <c r="A284" s="126">
        <v>4407.2</v>
      </c>
      <c r="B284" s="1">
        <v>8978</v>
      </c>
    </row>
    <row r="285" spans="1:2">
      <c r="A285" s="126">
        <v>4407.1899999999996</v>
      </c>
      <c r="B285" s="1">
        <v>8936</v>
      </c>
    </row>
    <row r="286" spans="1:2">
      <c r="A286" s="126">
        <v>4407.18</v>
      </c>
      <c r="B286" s="1">
        <v>8895</v>
      </c>
    </row>
    <row r="287" spans="1:2">
      <c r="A287" s="126">
        <v>4407.17</v>
      </c>
      <c r="B287" s="1">
        <v>8854</v>
      </c>
    </row>
    <row r="288" spans="1:2">
      <c r="A288" s="126">
        <v>4407.16</v>
      </c>
      <c r="B288" s="1">
        <v>8813</v>
      </c>
    </row>
    <row r="289" spans="1:2">
      <c r="A289" s="126">
        <v>4407.1499999999996</v>
      </c>
      <c r="B289" s="1">
        <v>8772</v>
      </c>
    </row>
    <row r="290" spans="1:2">
      <c r="A290" s="126">
        <v>4407.1400000000003</v>
      </c>
      <c r="B290" s="1">
        <v>8731</v>
      </c>
    </row>
    <row r="291" spans="1:2">
      <c r="A291" s="126">
        <v>4407.13</v>
      </c>
      <c r="B291" s="1">
        <v>8690</v>
      </c>
    </row>
    <row r="292" spans="1:2">
      <c r="A292" s="126">
        <v>4407.12</v>
      </c>
      <c r="B292" s="1">
        <v>8650</v>
      </c>
    </row>
    <row r="293" spans="1:2">
      <c r="A293" s="126">
        <v>4407.1099999999997</v>
      </c>
      <c r="B293" s="1">
        <v>8610</v>
      </c>
    </row>
    <row r="294" spans="1:2">
      <c r="A294" s="126">
        <v>4407.1000000000004</v>
      </c>
      <c r="B294" s="1">
        <v>8570</v>
      </c>
    </row>
    <row r="295" spans="1:2">
      <c r="A295" s="126">
        <v>4407.09</v>
      </c>
      <c r="B295" s="1">
        <v>8530</v>
      </c>
    </row>
    <row r="296" spans="1:2">
      <c r="A296" s="126">
        <v>4407.08</v>
      </c>
      <c r="B296" s="1">
        <v>8491</v>
      </c>
    </row>
    <row r="297" spans="1:2">
      <c r="A297" s="126">
        <v>4407.07</v>
      </c>
      <c r="B297" s="1">
        <v>8452</v>
      </c>
    </row>
    <row r="298" spans="1:2">
      <c r="A298" s="126">
        <v>4407.0600000000004</v>
      </c>
      <c r="B298" s="1">
        <v>8412</v>
      </c>
    </row>
    <row r="299" spans="1:2">
      <c r="A299" s="126">
        <v>4407.05</v>
      </c>
      <c r="B299" s="1">
        <v>8373</v>
      </c>
    </row>
    <row r="300" spans="1:2">
      <c r="A300" s="126">
        <v>4407.04</v>
      </c>
      <c r="B300" s="1">
        <v>8335</v>
      </c>
    </row>
    <row r="301" spans="1:2">
      <c r="A301" s="126">
        <v>4407.03</v>
      </c>
      <c r="B301" s="1">
        <v>8296</v>
      </c>
    </row>
    <row r="302" spans="1:2">
      <c r="A302" s="126">
        <v>4407.0200000000004</v>
      </c>
      <c r="B302" s="1">
        <v>8257</v>
      </c>
    </row>
    <row r="303" spans="1:2">
      <c r="A303" s="126">
        <v>4407.01</v>
      </c>
      <c r="B303" s="1">
        <v>8219</v>
      </c>
    </row>
    <row r="304" spans="1:2">
      <c r="A304" s="126">
        <v>4407</v>
      </c>
      <c r="B304" s="1">
        <v>8181</v>
      </c>
    </row>
    <row r="305" spans="1:2">
      <c r="A305" s="126">
        <v>4406.99</v>
      </c>
      <c r="B305" s="1">
        <v>8139</v>
      </c>
    </row>
    <row r="306" spans="1:2">
      <c r="A306" s="126">
        <v>4406.9799999999996</v>
      </c>
      <c r="B306" s="1">
        <v>8097</v>
      </c>
    </row>
    <row r="307" spans="1:2">
      <c r="A307" s="126">
        <v>4406.97</v>
      </c>
      <c r="B307" s="1">
        <v>8055</v>
      </c>
    </row>
    <row r="308" spans="1:2">
      <c r="A308" s="126">
        <v>4406.96</v>
      </c>
      <c r="B308" s="1">
        <v>8014</v>
      </c>
    </row>
    <row r="309" spans="1:2">
      <c r="A309" s="126">
        <v>4406.95</v>
      </c>
      <c r="B309" s="1">
        <v>7972</v>
      </c>
    </row>
    <row r="310" spans="1:2">
      <c r="A310" s="126">
        <v>4406.9399999999996</v>
      </c>
      <c r="B310" s="1">
        <v>7931</v>
      </c>
    </row>
    <row r="311" spans="1:2">
      <c r="A311" s="126">
        <v>4406.93</v>
      </c>
      <c r="B311" s="1">
        <v>7890</v>
      </c>
    </row>
    <row r="312" spans="1:2">
      <c r="A312" s="126">
        <v>4406.92</v>
      </c>
      <c r="B312" s="1">
        <v>7850</v>
      </c>
    </row>
    <row r="313" spans="1:2">
      <c r="A313" s="126">
        <v>4406.91</v>
      </c>
      <c r="B313" s="1">
        <v>7809</v>
      </c>
    </row>
    <row r="314" spans="1:2">
      <c r="A314" s="126">
        <v>4406.8999999999996</v>
      </c>
      <c r="B314" s="1">
        <v>7769</v>
      </c>
    </row>
    <row r="315" spans="1:2">
      <c r="A315" s="126">
        <v>4406.8900000000003</v>
      </c>
      <c r="B315" s="1">
        <v>7729</v>
      </c>
    </row>
    <row r="316" spans="1:2">
      <c r="A316" s="126">
        <v>4406.88</v>
      </c>
      <c r="B316" s="1">
        <v>7689</v>
      </c>
    </row>
    <row r="317" spans="1:2">
      <c r="A317" s="126">
        <v>4406.87</v>
      </c>
      <c r="B317" s="1">
        <v>7650</v>
      </c>
    </row>
    <row r="318" spans="1:2">
      <c r="A318" s="126">
        <v>4406.8599999999997</v>
      </c>
      <c r="B318" s="1">
        <v>7610</v>
      </c>
    </row>
    <row r="319" spans="1:2">
      <c r="A319" s="126">
        <v>4406.8500000000004</v>
      </c>
      <c r="B319" s="1">
        <v>7571</v>
      </c>
    </row>
    <row r="320" spans="1:2">
      <c r="A320" s="126">
        <v>4406.84</v>
      </c>
      <c r="B320" s="1">
        <v>7532</v>
      </c>
    </row>
    <row r="321" spans="1:2">
      <c r="A321" s="126">
        <v>4406.83</v>
      </c>
      <c r="B321" s="1">
        <v>7493</v>
      </c>
    </row>
    <row r="322" spans="1:2">
      <c r="A322" s="126">
        <v>4406.82</v>
      </c>
      <c r="B322" s="1">
        <v>7454</v>
      </c>
    </row>
    <row r="323" spans="1:2">
      <c r="A323" s="126">
        <v>4406.8100000000004</v>
      </c>
      <c r="B323" s="1">
        <v>7416</v>
      </c>
    </row>
    <row r="324" spans="1:2">
      <c r="A324" s="126">
        <v>4406.8</v>
      </c>
      <c r="B324" s="1">
        <v>7378</v>
      </c>
    </row>
    <row r="325" spans="1:2">
      <c r="A325" s="126">
        <v>4406.79</v>
      </c>
      <c r="B325" s="1">
        <v>7340</v>
      </c>
    </row>
    <row r="326" spans="1:2">
      <c r="A326" s="126">
        <v>4406.78</v>
      </c>
      <c r="B326" s="1">
        <v>7302</v>
      </c>
    </row>
    <row r="327" spans="1:2">
      <c r="A327" s="126">
        <v>4406.7700000000004</v>
      </c>
      <c r="B327" s="1">
        <v>7264</v>
      </c>
    </row>
    <row r="328" spans="1:2">
      <c r="A328" s="126">
        <v>4406.76</v>
      </c>
      <c r="B328" s="1">
        <v>7227</v>
      </c>
    </row>
    <row r="329" spans="1:2">
      <c r="A329" s="126">
        <v>4406.75</v>
      </c>
      <c r="B329" s="1">
        <v>7190</v>
      </c>
    </row>
    <row r="330" spans="1:2">
      <c r="A330" s="126">
        <v>4406.74</v>
      </c>
      <c r="B330" s="1">
        <v>7153</v>
      </c>
    </row>
    <row r="331" spans="1:2">
      <c r="A331" s="126">
        <v>4406.7299999999996</v>
      </c>
      <c r="B331" s="1">
        <v>7116</v>
      </c>
    </row>
    <row r="332" spans="1:2">
      <c r="A332" s="126">
        <v>4406.72</v>
      </c>
      <c r="B332" s="1">
        <v>7079</v>
      </c>
    </row>
    <row r="333" spans="1:2">
      <c r="A333" s="126">
        <v>4406.71</v>
      </c>
      <c r="B333" s="1">
        <v>7043</v>
      </c>
    </row>
    <row r="334" spans="1:2">
      <c r="A334" s="126">
        <v>4406.7</v>
      </c>
      <c r="B334" s="1">
        <v>7006</v>
      </c>
    </row>
    <row r="335" spans="1:2">
      <c r="A335" s="126">
        <v>4406.6899999999996</v>
      </c>
      <c r="B335" s="1">
        <v>6970</v>
      </c>
    </row>
    <row r="336" spans="1:2">
      <c r="A336" s="126">
        <v>4406.68</v>
      </c>
      <c r="B336" s="1">
        <v>6934</v>
      </c>
    </row>
    <row r="337" spans="1:2">
      <c r="A337" s="126">
        <v>4406.67</v>
      </c>
      <c r="B337" s="1">
        <v>6899</v>
      </c>
    </row>
    <row r="338" spans="1:2">
      <c r="A338" s="126">
        <v>4406.66</v>
      </c>
      <c r="B338" s="1">
        <v>6863</v>
      </c>
    </row>
    <row r="339" spans="1:2">
      <c r="A339" s="126">
        <v>4406.6499999999996</v>
      </c>
      <c r="B339" s="1">
        <v>6828</v>
      </c>
    </row>
    <row r="340" spans="1:2">
      <c r="A340" s="126">
        <v>4406.6400000000003</v>
      </c>
      <c r="B340" s="1">
        <v>6792</v>
      </c>
    </row>
    <row r="341" spans="1:2">
      <c r="A341" s="126">
        <v>4406.63</v>
      </c>
      <c r="B341" s="1">
        <v>6757</v>
      </c>
    </row>
    <row r="342" spans="1:2">
      <c r="A342" s="126">
        <v>4406.62</v>
      </c>
      <c r="B342" s="1">
        <v>6723</v>
      </c>
    </row>
    <row r="343" spans="1:2">
      <c r="A343" s="126">
        <v>4406.6099999999997</v>
      </c>
      <c r="B343" s="1">
        <v>6688</v>
      </c>
    </row>
    <row r="344" spans="1:2">
      <c r="A344" s="126">
        <v>4406.6000000000004</v>
      </c>
      <c r="B344" s="1">
        <v>6654</v>
      </c>
    </row>
    <row r="345" spans="1:2">
      <c r="A345" s="126">
        <v>4406.59</v>
      </c>
      <c r="B345" s="1">
        <v>6619</v>
      </c>
    </row>
    <row r="346" spans="1:2">
      <c r="A346" s="126">
        <v>4406.58</v>
      </c>
      <c r="B346" s="1">
        <v>6585</v>
      </c>
    </row>
    <row r="347" spans="1:2">
      <c r="A347" s="126">
        <v>4406.57</v>
      </c>
      <c r="B347" s="1">
        <v>6551</v>
      </c>
    </row>
    <row r="348" spans="1:2">
      <c r="A348" s="126">
        <v>4406.5600000000004</v>
      </c>
      <c r="B348" s="1">
        <v>6517</v>
      </c>
    </row>
    <row r="349" spans="1:2">
      <c r="A349" s="126">
        <v>4406.55</v>
      </c>
      <c r="B349" s="1">
        <v>6484</v>
      </c>
    </row>
    <row r="350" spans="1:2">
      <c r="A350" s="126">
        <v>4406.54</v>
      </c>
      <c r="B350" s="1">
        <v>6450</v>
      </c>
    </row>
    <row r="351" spans="1:2">
      <c r="A351" s="126">
        <v>4406.53</v>
      </c>
      <c r="B351" s="1">
        <v>6417</v>
      </c>
    </row>
    <row r="352" spans="1:2">
      <c r="A352" s="126">
        <v>4406.5200000000004</v>
      </c>
      <c r="B352" s="1">
        <v>6384</v>
      </c>
    </row>
    <row r="353" spans="1:2">
      <c r="A353" s="126">
        <v>4406.51</v>
      </c>
      <c r="B353" s="1">
        <v>6351</v>
      </c>
    </row>
    <row r="354" spans="1:2">
      <c r="A354" s="126">
        <v>4406.5</v>
      </c>
      <c r="B354" s="1">
        <v>6318</v>
      </c>
    </row>
    <row r="355" spans="1:2">
      <c r="A355" s="126">
        <v>4406.49</v>
      </c>
      <c r="B355" s="1">
        <v>6286</v>
      </c>
    </row>
    <row r="356" spans="1:2">
      <c r="A356" s="126">
        <v>4406.4799999999996</v>
      </c>
      <c r="B356" s="1">
        <v>6254</v>
      </c>
    </row>
    <row r="357" spans="1:2">
      <c r="A357" s="126">
        <v>4406.47</v>
      </c>
      <c r="B357" s="1">
        <v>6221</v>
      </c>
    </row>
    <row r="358" spans="1:2">
      <c r="A358" s="126">
        <v>4406.46</v>
      </c>
      <c r="B358" s="1">
        <v>6189</v>
      </c>
    </row>
    <row r="359" spans="1:2">
      <c r="A359" s="126">
        <v>4406.45</v>
      </c>
      <c r="B359" s="1">
        <v>6157</v>
      </c>
    </row>
    <row r="360" spans="1:2">
      <c r="A360" s="126">
        <v>4406.4399999999996</v>
      </c>
      <c r="B360" s="1">
        <v>6126</v>
      </c>
    </row>
    <row r="361" spans="1:2">
      <c r="A361" s="126">
        <v>4406.43</v>
      </c>
      <c r="B361" s="1">
        <v>6094</v>
      </c>
    </row>
    <row r="362" spans="1:2">
      <c r="A362" s="126">
        <v>4406.42</v>
      </c>
      <c r="B362" s="1">
        <v>6063</v>
      </c>
    </row>
    <row r="363" spans="1:2">
      <c r="A363" s="126">
        <v>4406.41</v>
      </c>
      <c r="B363" s="1">
        <v>6031</v>
      </c>
    </row>
    <row r="364" spans="1:2">
      <c r="A364" s="126">
        <v>4406.3999999999996</v>
      </c>
      <c r="B364" s="1">
        <v>6000</v>
      </c>
    </row>
    <row r="365" spans="1:2">
      <c r="A365" s="126">
        <v>4406.3900000000003</v>
      </c>
      <c r="B365" s="1">
        <v>5969</v>
      </c>
    </row>
    <row r="366" spans="1:2">
      <c r="A366" s="126">
        <v>4406.38</v>
      </c>
      <c r="B366" s="1">
        <v>5939</v>
      </c>
    </row>
    <row r="367" spans="1:2">
      <c r="A367" s="126">
        <v>4406.37</v>
      </c>
      <c r="B367" s="1">
        <v>5908</v>
      </c>
    </row>
    <row r="368" spans="1:2">
      <c r="A368" s="126">
        <v>4406.3599999999997</v>
      </c>
      <c r="B368" s="1">
        <v>5878</v>
      </c>
    </row>
    <row r="369" spans="1:2">
      <c r="A369" s="126">
        <v>4406.3500000000004</v>
      </c>
      <c r="B369" s="1">
        <v>5847</v>
      </c>
    </row>
    <row r="370" spans="1:2">
      <c r="A370" s="126">
        <v>4406.34</v>
      </c>
      <c r="B370" s="1">
        <v>5817</v>
      </c>
    </row>
    <row r="371" spans="1:2">
      <c r="A371" s="126">
        <v>4406.33</v>
      </c>
      <c r="B371" s="1">
        <v>5787</v>
      </c>
    </row>
    <row r="372" spans="1:2">
      <c r="A372" s="126">
        <v>4406.32</v>
      </c>
      <c r="B372" s="1">
        <v>5757</v>
      </c>
    </row>
    <row r="373" spans="1:2">
      <c r="A373" s="126">
        <v>4406.3100000000004</v>
      </c>
      <c r="B373" s="1">
        <v>5728</v>
      </c>
    </row>
    <row r="374" spans="1:2">
      <c r="A374" s="126">
        <v>4406.3</v>
      </c>
      <c r="B374" s="1">
        <v>5698</v>
      </c>
    </row>
    <row r="375" spans="1:2">
      <c r="A375" s="126">
        <v>4406.29</v>
      </c>
      <c r="B375" s="1">
        <v>5669</v>
      </c>
    </row>
    <row r="376" spans="1:2">
      <c r="A376" s="126">
        <v>4406.28</v>
      </c>
      <c r="B376" s="1">
        <v>5640</v>
      </c>
    </row>
    <row r="377" spans="1:2">
      <c r="A377" s="126">
        <v>4406.2700000000004</v>
      </c>
      <c r="B377" s="1">
        <v>5611</v>
      </c>
    </row>
    <row r="378" spans="1:2">
      <c r="A378" s="126">
        <v>4406.26</v>
      </c>
      <c r="B378" s="1">
        <v>5582</v>
      </c>
    </row>
    <row r="379" spans="1:2">
      <c r="A379" s="126">
        <v>4406.25</v>
      </c>
      <c r="B379" s="1">
        <v>5553</v>
      </c>
    </row>
    <row r="380" spans="1:2">
      <c r="A380" s="126">
        <v>4406.24</v>
      </c>
      <c r="B380" s="1">
        <v>5524</v>
      </c>
    </row>
    <row r="381" spans="1:2">
      <c r="A381" s="126">
        <v>4406.2299999999996</v>
      </c>
      <c r="B381" s="1">
        <v>5496</v>
      </c>
    </row>
    <row r="382" spans="1:2">
      <c r="A382" s="126">
        <v>4406.22</v>
      </c>
      <c r="B382" s="1">
        <v>5467</v>
      </c>
    </row>
    <row r="383" spans="1:2">
      <c r="A383" s="126">
        <v>4406.21</v>
      </c>
      <c r="B383" s="1">
        <v>5439</v>
      </c>
    </row>
    <row r="384" spans="1:2">
      <c r="A384" s="126">
        <v>4406.2</v>
      </c>
      <c r="B384" s="1">
        <v>5411</v>
      </c>
    </row>
    <row r="385" spans="1:2">
      <c r="A385" s="126">
        <v>4406.1899999999996</v>
      </c>
      <c r="B385" s="1">
        <v>5383</v>
      </c>
    </row>
    <row r="386" spans="1:2">
      <c r="A386" s="126">
        <v>4406.18</v>
      </c>
      <c r="B386" s="1">
        <v>5356</v>
      </c>
    </row>
    <row r="387" spans="1:2">
      <c r="A387" s="126">
        <v>4406.17</v>
      </c>
      <c r="B387" s="1">
        <v>5328</v>
      </c>
    </row>
    <row r="388" spans="1:2">
      <c r="A388" s="126">
        <v>4406.16</v>
      </c>
      <c r="B388" s="1">
        <v>5301</v>
      </c>
    </row>
    <row r="389" spans="1:2">
      <c r="A389" s="126">
        <v>4406.1499999999996</v>
      </c>
      <c r="B389" s="1">
        <v>5273</v>
      </c>
    </row>
    <row r="390" spans="1:2">
      <c r="A390" s="126">
        <v>4406.1400000000003</v>
      </c>
      <c r="B390" s="1">
        <v>5246</v>
      </c>
    </row>
    <row r="391" spans="1:2">
      <c r="A391" s="126">
        <v>4406.13</v>
      </c>
      <c r="B391" s="1">
        <v>5219</v>
      </c>
    </row>
    <row r="392" spans="1:2">
      <c r="A392" s="126">
        <v>4406.12</v>
      </c>
      <c r="B392" s="1">
        <v>5192</v>
      </c>
    </row>
    <row r="393" spans="1:2">
      <c r="A393" s="126">
        <v>4406.1099999999997</v>
      </c>
      <c r="B393" s="1">
        <v>5165</v>
      </c>
    </row>
    <row r="394" spans="1:2">
      <c r="A394" s="126">
        <v>4406.1000000000004</v>
      </c>
      <c r="B394" s="1">
        <v>5139</v>
      </c>
    </row>
    <row r="395" spans="1:2">
      <c r="A395" s="126">
        <v>4406.09</v>
      </c>
      <c r="B395" s="1">
        <v>5112</v>
      </c>
    </row>
    <row r="396" spans="1:2">
      <c r="A396" s="126">
        <v>4406.08</v>
      </c>
      <c r="B396" s="1">
        <v>5086</v>
      </c>
    </row>
    <row r="397" spans="1:2">
      <c r="A397" s="126">
        <v>4406.07</v>
      </c>
      <c r="B397" s="1">
        <v>5060</v>
      </c>
    </row>
    <row r="398" spans="1:2">
      <c r="A398" s="126">
        <v>4406.0600000000004</v>
      </c>
      <c r="B398" s="1">
        <v>5034</v>
      </c>
    </row>
    <row r="399" spans="1:2">
      <c r="A399" s="126">
        <v>4406.05</v>
      </c>
      <c r="B399" s="1">
        <v>5008</v>
      </c>
    </row>
    <row r="400" spans="1:2">
      <c r="A400" s="126">
        <v>4406.04</v>
      </c>
      <c r="B400" s="1">
        <v>4982</v>
      </c>
    </row>
    <row r="401" spans="1:2">
      <c r="A401" s="126">
        <v>4406.03</v>
      </c>
      <c r="B401" s="1">
        <v>4956</v>
      </c>
    </row>
    <row r="402" spans="1:2">
      <c r="A402" s="126">
        <v>4406.0200000000004</v>
      </c>
      <c r="B402" s="1">
        <v>4931</v>
      </c>
    </row>
    <row r="403" spans="1:2">
      <c r="A403" s="126">
        <v>4406.01</v>
      </c>
      <c r="B403" s="1">
        <v>4905</v>
      </c>
    </row>
    <row r="404" spans="1:2">
      <c r="A404" s="126">
        <v>4406</v>
      </c>
      <c r="B404" s="1">
        <v>4880</v>
      </c>
    </row>
    <row r="405" spans="1:2">
      <c r="A405" s="126">
        <v>4405.99</v>
      </c>
      <c r="B405" s="1">
        <v>4851</v>
      </c>
    </row>
    <row r="406" spans="1:2">
      <c r="A406" s="126">
        <v>4405.9799999999996</v>
      </c>
      <c r="B406" s="1">
        <v>4822</v>
      </c>
    </row>
    <row r="407" spans="1:2">
      <c r="A407" s="126">
        <v>4405.97</v>
      </c>
      <c r="B407" s="1">
        <v>4793</v>
      </c>
    </row>
    <row r="408" spans="1:2">
      <c r="A408" s="126">
        <v>4405.96</v>
      </c>
      <c r="B408" s="1">
        <v>4764</v>
      </c>
    </row>
    <row r="409" spans="1:2">
      <c r="A409" s="126">
        <v>4405.95</v>
      </c>
      <c r="B409" s="1">
        <v>4736</v>
      </c>
    </row>
    <row r="410" spans="1:2">
      <c r="A410" s="126">
        <v>4405.9399999999996</v>
      </c>
      <c r="B410" s="1">
        <v>4707</v>
      </c>
    </row>
    <row r="411" spans="1:2">
      <c r="A411" s="126">
        <v>4405.93</v>
      </c>
      <c r="B411" s="1">
        <v>4679</v>
      </c>
    </row>
    <row r="412" spans="1:2">
      <c r="A412" s="126">
        <v>4405.92</v>
      </c>
      <c r="B412" s="1">
        <v>4651</v>
      </c>
    </row>
    <row r="413" spans="1:2">
      <c r="A413" s="126">
        <v>4405.91</v>
      </c>
      <c r="B413" s="1">
        <v>4623</v>
      </c>
    </row>
    <row r="414" spans="1:2">
      <c r="A414" s="126">
        <v>4405.8999999999996</v>
      </c>
      <c r="B414" s="1">
        <v>4596</v>
      </c>
    </row>
    <row r="415" spans="1:2">
      <c r="A415" s="126">
        <v>4405.8900000000003</v>
      </c>
      <c r="B415" s="1">
        <v>4568</v>
      </c>
    </row>
    <row r="416" spans="1:2">
      <c r="A416" s="126">
        <v>4405.88</v>
      </c>
      <c r="B416" s="1">
        <v>4541</v>
      </c>
    </row>
    <row r="417" spans="1:2">
      <c r="A417" s="126">
        <v>4405.87</v>
      </c>
      <c r="B417" s="1">
        <v>4514</v>
      </c>
    </row>
    <row r="418" spans="1:2">
      <c r="A418" s="126">
        <v>4405.8599999999997</v>
      </c>
      <c r="B418" s="1">
        <v>4487</v>
      </c>
    </row>
    <row r="419" spans="1:2">
      <c r="A419" s="126">
        <v>4405.8500000000004</v>
      </c>
      <c r="B419" s="1">
        <v>4460</v>
      </c>
    </row>
    <row r="420" spans="1:2">
      <c r="A420" s="126">
        <v>4405.84</v>
      </c>
      <c r="B420" s="1">
        <v>4433</v>
      </c>
    </row>
    <row r="421" spans="1:2">
      <c r="A421" s="126">
        <v>4405.83</v>
      </c>
      <c r="B421" s="1">
        <v>4406</v>
      </c>
    </row>
    <row r="422" spans="1:2">
      <c r="A422" s="126">
        <v>4405.82</v>
      </c>
      <c r="B422" s="1">
        <v>4380</v>
      </c>
    </row>
    <row r="423" spans="1:2">
      <c r="A423" s="126">
        <v>4405.8100000000004</v>
      </c>
      <c r="B423" s="1">
        <v>4354</v>
      </c>
    </row>
    <row r="424" spans="1:2">
      <c r="A424" s="126">
        <v>4405.8</v>
      </c>
      <c r="B424" s="1">
        <v>4328</v>
      </c>
    </row>
    <row r="425" spans="1:2">
      <c r="A425" s="126">
        <v>4405.79</v>
      </c>
      <c r="B425" s="1">
        <v>4302</v>
      </c>
    </row>
    <row r="426" spans="1:2">
      <c r="A426" s="126">
        <v>4405.78</v>
      </c>
      <c r="B426" s="1">
        <v>4276</v>
      </c>
    </row>
    <row r="427" spans="1:2">
      <c r="A427" s="126">
        <v>4405.7700000000004</v>
      </c>
      <c r="B427" s="1">
        <v>4251</v>
      </c>
    </row>
    <row r="428" spans="1:2">
      <c r="A428" s="126">
        <v>4405.76</v>
      </c>
      <c r="B428" s="1">
        <v>4225</v>
      </c>
    </row>
    <row r="429" spans="1:2">
      <c r="A429" s="126">
        <v>4405.75</v>
      </c>
      <c r="B429" s="1">
        <v>4200</v>
      </c>
    </row>
    <row r="430" spans="1:2">
      <c r="A430" s="126">
        <v>4405.74</v>
      </c>
      <c r="B430" s="1">
        <v>4175</v>
      </c>
    </row>
    <row r="431" spans="1:2">
      <c r="A431" s="126">
        <v>4405.7299999999996</v>
      </c>
      <c r="B431" s="1">
        <v>4150</v>
      </c>
    </row>
    <row r="432" spans="1:2">
      <c r="A432" s="126">
        <v>4405.72</v>
      </c>
      <c r="B432" s="1">
        <v>4125</v>
      </c>
    </row>
    <row r="433" spans="1:2">
      <c r="A433" s="126">
        <v>4405.71</v>
      </c>
      <c r="B433" s="1">
        <v>4100</v>
      </c>
    </row>
    <row r="434" spans="1:2">
      <c r="A434" s="126">
        <v>4405.7</v>
      </c>
      <c r="B434" s="1">
        <v>4076</v>
      </c>
    </row>
    <row r="435" spans="1:2">
      <c r="A435" s="126">
        <v>4405.6899999999996</v>
      </c>
      <c r="B435" s="1">
        <v>4051</v>
      </c>
    </row>
    <row r="436" spans="1:2">
      <c r="A436" s="126">
        <v>4405.68</v>
      </c>
      <c r="B436" s="1">
        <v>4027</v>
      </c>
    </row>
    <row r="437" spans="1:2">
      <c r="A437" s="126">
        <v>4405.67</v>
      </c>
      <c r="B437" s="1">
        <v>4003</v>
      </c>
    </row>
    <row r="438" spans="1:2">
      <c r="A438" s="126">
        <v>4405.66</v>
      </c>
      <c r="B438" s="1">
        <v>3979</v>
      </c>
    </row>
    <row r="439" spans="1:2">
      <c r="A439" s="126">
        <v>4405.6499999999996</v>
      </c>
      <c r="B439" s="1">
        <v>3955</v>
      </c>
    </row>
    <row r="440" spans="1:2">
      <c r="A440" s="126">
        <v>4405.6400000000003</v>
      </c>
      <c r="B440" s="1">
        <v>3931</v>
      </c>
    </row>
    <row r="441" spans="1:2">
      <c r="A441" s="126">
        <v>4405.63</v>
      </c>
      <c r="B441" s="1">
        <v>3908</v>
      </c>
    </row>
    <row r="442" spans="1:2">
      <c r="A442" s="126">
        <v>4405.62</v>
      </c>
      <c r="B442" s="1">
        <v>3884</v>
      </c>
    </row>
    <row r="443" spans="1:2">
      <c r="A443" s="126">
        <v>4405.6099999999997</v>
      </c>
      <c r="B443" s="1">
        <v>3861</v>
      </c>
    </row>
    <row r="444" spans="1:2">
      <c r="A444" s="126">
        <v>4405.6000000000004</v>
      </c>
      <c r="B444" s="1">
        <v>3838</v>
      </c>
    </row>
    <row r="445" spans="1:2">
      <c r="A445" s="126">
        <v>4405.59</v>
      </c>
      <c r="B445" s="1">
        <v>3815</v>
      </c>
    </row>
    <row r="446" spans="1:2">
      <c r="A446" s="126">
        <v>4405.58</v>
      </c>
      <c r="B446" s="1">
        <v>3792</v>
      </c>
    </row>
    <row r="447" spans="1:2">
      <c r="A447" s="126">
        <v>4405.57</v>
      </c>
      <c r="B447" s="1">
        <v>3770</v>
      </c>
    </row>
    <row r="448" spans="1:2">
      <c r="A448" s="126">
        <v>4405.5600000000004</v>
      </c>
      <c r="B448" s="1">
        <v>3747</v>
      </c>
    </row>
    <row r="449" spans="1:2">
      <c r="A449" s="126">
        <v>4405.55</v>
      </c>
      <c r="B449" s="1">
        <v>3725</v>
      </c>
    </row>
    <row r="450" spans="1:2">
      <c r="A450" s="126">
        <v>4405.54</v>
      </c>
      <c r="B450" s="1">
        <v>3702</v>
      </c>
    </row>
    <row r="451" spans="1:2">
      <c r="A451" s="126">
        <v>4405.53</v>
      </c>
      <c r="B451" s="1">
        <v>3680</v>
      </c>
    </row>
    <row r="452" spans="1:2">
      <c r="A452" s="126">
        <v>4405.5200000000004</v>
      </c>
      <c r="B452" s="1">
        <v>3658</v>
      </c>
    </row>
    <row r="453" spans="1:2">
      <c r="A453" s="126">
        <v>4405.51</v>
      </c>
      <c r="B453" s="1">
        <v>3636</v>
      </c>
    </row>
    <row r="454" spans="1:2">
      <c r="A454" s="126">
        <v>4405.5</v>
      </c>
      <c r="B454" s="1">
        <v>3614</v>
      </c>
    </row>
    <row r="455" spans="1:2">
      <c r="A455" s="126">
        <v>4405.49</v>
      </c>
      <c r="B455" s="1">
        <v>3593</v>
      </c>
    </row>
    <row r="456" spans="1:2">
      <c r="A456" s="126">
        <v>4405.4799999999996</v>
      </c>
      <c r="B456" s="1">
        <v>3571</v>
      </c>
    </row>
    <row r="457" spans="1:2">
      <c r="A457" s="126">
        <v>4405.47</v>
      </c>
      <c r="B457" s="1">
        <v>3550</v>
      </c>
    </row>
    <row r="458" spans="1:2">
      <c r="A458" s="126">
        <v>4405.46</v>
      </c>
      <c r="B458" s="1">
        <v>3529</v>
      </c>
    </row>
    <row r="459" spans="1:2">
      <c r="A459" s="126">
        <v>4405.45</v>
      </c>
      <c r="B459" s="1">
        <v>3507</v>
      </c>
    </row>
    <row r="460" spans="1:2">
      <c r="A460" s="126">
        <v>4405.4399999999996</v>
      </c>
      <c r="B460" s="1">
        <v>3486</v>
      </c>
    </row>
    <row r="461" spans="1:2">
      <c r="A461" s="126">
        <v>4405.43</v>
      </c>
      <c r="B461" s="1">
        <v>3466</v>
      </c>
    </row>
    <row r="462" spans="1:2">
      <c r="A462" s="126">
        <v>4405.42</v>
      </c>
      <c r="B462" s="1">
        <v>3445</v>
      </c>
    </row>
    <row r="463" spans="1:2">
      <c r="A463" s="126">
        <v>4405.41</v>
      </c>
      <c r="B463" s="1">
        <v>3424</v>
      </c>
    </row>
    <row r="464" spans="1:2">
      <c r="A464" s="126">
        <v>4405.3999999999996</v>
      </c>
      <c r="B464" s="1">
        <v>3404</v>
      </c>
    </row>
    <row r="465" spans="1:2">
      <c r="A465" s="126">
        <v>4405.3900000000003</v>
      </c>
      <c r="B465" s="1">
        <v>3383</v>
      </c>
    </row>
    <row r="466" spans="1:2">
      <c r="A466" s="126">
        <v>4405.38</v>
      </c>
      <c r="B466" s="1">
        <v>3363</v>
      </c>
    </row>
    <row r="467" spans="1:2">
      <c r="A467" s="126">
        <v>4405.37</v>
      </c>
      <c r="B467" s="1">
        <v>3343</v>
      </c>
    </row>
    <row r="468" spans="1:2">
      <c r="A468" s="126">
        <v>4405.3599999999997</v>
      </c>
      <c r="B468" s="1">
        <v>3323</v>
      </c>
    </row>
    <row r="469" spans="1:2">
      <c r="A469" s="126">
        <v>4405.3500000000004</v>
      </c>
      <c r="B469" s="1">
        <v>3303</v>
      </c>
    </row>
    <row r="470" spans="1:2">
      <c r="A470" s="126">
        <v>4405.34</v>
      </c>
      <c r="B470" s="1">
        <v>3283</v>
      </c>
    </row>
    <row r="471" spans="1:2">
      <c r="A471" s="126">
        <v>4405.33</v>
      </c>
      <c r="B471" s="1">
        <v>3264</v>
      </c>
    </row>
    <row r="472" spans="1:2">
      <c r="A472" s="126">
        <v>4405.32</v>
      </c>
      <c r="B472" s="1">
        <v>3244</v>
      </c>
    </row>
    <row r="473" spans="1:2">
      <c r="A473" s="126">
        <v>4405.3100000000004</v>
      </c>
      <c r="B473" s="1">
        <v>3225</v>
      </c>
    </row>
    <row r="474" spans="1:2">
      <c r="A474" s="126">
        <v>4405.3</v>
      </c>
      <c r="B474" s="1">
        <v>3205</v>
      </c>
    </row>
    <row r="475" spans="1:2">
      <c r="A475" s="126">
        <v>4405.29</v>
      </c>
      <c r="B475" s="1">
        <v>3186</v>
      </c>
    </row>
    <row r="476" spans="1:2">
      <c r="A476" s="126">
        <v>4405.28</v>
      </c>
      <c r="B476" s="1">
        <v>3167</v>
      </c>
    </row>
    <row r="477" spans="1:2">
      <c r="A477" s="126">
        <v>4405.2700000000004</v>
      </c>
      <c r="B477" s="1">
        <v>3148</v>
      </c>
    </row>
    <row r="478" spans="1:2">
      <c r="A478" s="126">
        <v>4405.26</v>
      </c>
      <c r="B478" s="1">
        <v>3129</v>
      </c>
    </row>
    <row r="479" spans="1:2">
      <c r="A479" s="126">
        <v>4405.25</v>
      </c>
      <c r="B479" s="1">
        <v>3111</v>
      </c>
    </row>
    <row r="480" spans="1:2">
      <c r="A480" s="126">
        <v>4405.24</v>
      </c>
      <c r="B480" s="1">
        <v>3092</v>
      </c>
    </row>
    <row r="481" spans="1:2">
      <c r="A481" s="126">
        <v>4405.2299999999996</v>
      </c>
      <c r="B481" s="1">
        <v>3073</v>
      </c>
    </row>
    <row r="482" spans="1:2">
      <c r="A482" s="126">
        <v>4405.22</v>
      </c>
      <c r="B482" s="1">
        <v>3055</v>
      </c>
    </row>
    <row r="483" spans="1:2">
      <c r="A483" s="126">
        <v>4405.21</v>
      </c>
      <c r="B483" s="1">
        <v>3037</v>
      </c>
    </row>
    <row r="484" spans="1:2">
      <c r="A484" s="126">
        <v>4405.2</v>
      </c>
      <c r="B484" s="1">
        <v>3019</v>
      </c>
    </row>
    <row r="485" spans="1:2">
      <c r="A485" s="126">
        <v>4405.1899999999996</v>
      </c>
      <c r="B485" s="1">
        <v>3001</v>
      </c>
    </row>
    <row r="486" spans="1:2">
      <c r="A486" s="126">
        <v>4405.18</v>
      </c>
      <c r="B486" s="1">
        <v>2983</v>
      </c>
    </row>
    <row r="487" spans="1:2">
      <c r="A487" s="126">
        <v>4405.17</v>
      </c>
      <c r="B487" s="1">
        <v>2965</v>
      </c>
    </row>
    <row r="488" spans="1:2">
      <c r="A488" s="126">
        <v>4405.16</v>
      </c>
      <c r="B488" s="1">
        <v>2947</v>
      </c>
    </row>
    <row r="489" spans="1:2">
      <c r="A489" s="126">
        <v>4405.1499999999996</v>
      </c>
      <c r="B489" s="1">
        <v>2929</v>
      </c>
    </row>
    <row r="490" spans="1:2">
      <c r="A490" s="126">
        <v>4405.1400000000003</v>
      </c>
      <c r="B490" s="1">
        <v>2912</v>
      </c>
    </row>
    <row r="491" spans="1:2">
      <c r="A491" s="126">
        <v>4405.13</v>
      </c>
      <c r="B491" s="1">
        <v>2894</v>
      </c>
    </row>
    <row r="492" spans="1:2">
      <c r="A492" s="126">
        <v>4405.12</v>
      </c>
      <c r="B492" s="1">
        <v>2877</v>
      </c>
    </row>
    <row r="493" spans="1:2">
      <c r="A493" s="126">
        <v>4405.1099999999997</v>
      </c>
      <c r="B493" s="1">
        <v>2860</v>
      </c>
    </row>
    <row r="494" spans="1:2">
      <c r="A494" s="126">
        <v>4405.1000000000004</v>
      </c>
      <c r="B494" s="1">
        <v>2843</v>
      </c>
    </row>
    <row r="495" spans="1:2">
      <c r="A495" s="126">
        <v>4405.09</v>
      </c>
      <c r="B495" s="1">
        <v>2826</v>
      </c>
    </row>
    <row r="496" spans="1:2">
      <c r="A496" s="126">
        <v>4405.08</v>
      </c>
      <c r="B496" s="1">
        <v>2809</v>
      </c>
    </row>
    <row r="497" spans="1:2">
      <c r="A497" s="126">
        <v>4405.07</v>
      </c>
      <c r="B497" s="1">
        <v>2792</v>
      </c>
    </row>
    <row r="498" spans="1:2">
      <c r="A498" s="126">
        <v>4405.0600000000004</v>
      </c>
      <c r="B498" s="1">
        <v>2775</v>
      </c>
    </row>
    <row r="499" spans="1:2">
      <c r="A499" s="126">
        <v>4405.05</v>
      </c>
      <c r="B499" s="1">
        <v>2759</v>
      </c>
    </row>
    <row r="500" spans="1:2">
      <c r="A500" s="126">
        <v>4405.04</v>
      </c>
      <c r="B500" s="1">
        <v>2742</v>
      </c>
    </row>
    <row r="501" spans="1:2">
      <c r="A501" s="126">
        <v>4405.03</v>
      </c>
      <c r="B501" s="1">
        <v>2726</v>
      </c>
    </row>
    <row r="502" spans="1:2">
      <c r="A502" s="126">
        <v>4405.0200000000004</v>
      </c>
      <c r="B502" s="1">
        <v>2709</v>
      </c>
    </row>
    <row r="503" spans="1:2">
      <c r="A503" s="126">
        <v>4405.01</v>
      </c>
      <c r="B503" s="1">
        <v>2693</v>
      </c>
    </row>
    <row r="504" spans="1:2">
      <c r="A504" s="126">
        <v>4405</v>
      </c>
      <c r="B504" s="1">
        <v>2677</v>
      </c>
    </row>
    <row r="505" spans="1:2">
      <c r="A505" s="126">
        <v>4404.99</v>
      </c>
      <c r="B505" s="1">
        <v>2655</v>
      </c>
    </row>
    <row r="506" spans="1:2">
      <c r="A506" s="126">
        <v>4404.9799999999996</v>
      </c>
      <c r="B506" s="1">
        <v>2632</v>
      </c>
    </row>
    <row r="507" spans="1:2">
      <c r="A507" s="126">
        <v>4404.97</v>
      </c>
      <c r="B507" s="1">
        <v>2610</v>
      </c>
    </row>
    <row r="508" spans="1:2">
      <c r="A508" s="126">
        <v>4404.96</v>
      </c>
      <c r="B508" s="1">
        <v>2588</v>
      </c>
    </row>
    <row r="509" spans="1:2">
      <c r="A509" s="126">
        <v>4404.95</v>
      </c>
      <c r="B509" s="1">
        <v>2566</v>
      </c>
    </row>
    <row r="510" spans="1:2">
      <c r="A510" s="126">
        <v>4404.9399999999996</v>
      </c>
      <c r="B510" s="1">
        <v>2545</v>
      </c>
    </row>
    <row r="511" spans="1:2">
      <c r="A511" s="126">
        <v>4404.93</v>
      </c>
      <c r="B511" s="1">
        <v>2524</v>
      </c>
    </row>
    <row r="512" spans="1:2">
      <c r="A512" s="126">
        <v>4404.92</v>
      </c>
      <c r="B512" s="1">
        <v>2502</v>
      </c>
    </row>
    <row r="513" spans="1:2">
      <c r="A513" s="126">
        <v>4404.91</v>
      </c>
      <c r="B513" s="1">
        <v>2481</v>
      </c>
    </row>
    <row r="514" spans="1:2">
      <c r="A514" s="126">
        <v>4404.8999999999996</v>
      </c>
      <c r="B514" s="1">
        <v>2461</v>
      </c>
    </row>
    <row r="515" spans="1:2">
      <c r="A515" s="126">
        <v>4404.8900000000003</v>
      </c>
      <c r="B515" s="1">
        <v>2440</v>
      </c>
    </row>
    <row r="516" spans="1:2">
      <c r="A516" s="126">
        <v>4404.88</v>
      </c>
      <c r="B516" s="1">
        <v>2419</v>
      </c>
    </row>
    <row r="517" spans="1:2">
      <c r="A517" s="126">
        <v>4404.87</v>
      </c>
      <c r="B517" s="1">
        <v>2399</v>
      </c>
    </row>
    <row r="518" spans="1:2">
      <c r="A518" s="126">
        <v>4404.8599999999997</v>
      </c>
      <c r="B518" s="1">
        <v>2379</v>
      </c>
    </row>
    <row r="519" spans="1:2">
      <c r="A519" s="126">
        <v>4404.8500000000004</v>
      </c>
      <c r="B519" s="1">
        <v>2359</v>
      </c>
    </row>
    <row r="520" spans="1:2">
      <c r="A520" s="126">
        <v>4404.84</v>
      </c>
      <c r="B520" s="1">
        <v>2339</v>
      </c>
    </row>
    <row r="521" spans="1:2">
      <c r="A521" s="126">
        <v>4404.83</v>
      </c>
      <c r="B521" s="1">
        <v>2320</v>
      </c>
    </row>
    <row r="522" spans="1:2">
      <c r="A522" s="126">
        <v>4404.82</v>
      </c>
      <c r="B522" s="1">
        <v>2300</v>
      </c>
    </row>
    <row r="523" spans="1:2">
      <c r="A523" s="126">
        <v>4404.8100000000004</v>
      </c>
      <c r="B523" s="1">
        <v>2281</v>
      </c>
    </row>
    <row r="524" spans="1:2">
      <c r="A524" s="126">
        <v>4404.8</v>
      </c>
      <c r="B524" s="1">
        <v>2262</v>
      </c>
    </row>
    <row r="525" spans="1:2">
      <c r="A525" s="126">
        <v>4404.79</v>
      </c>
      <c r="B525" s="1">
        <v>2243</v>
      </c>
    </row>
    <row r="526" spans="1:2">
      <c r="A526" s="126">
        <v>4404.78</v>
      </c>
      <c r="B526" s="1">
        <v>2224</v>
      </c>
    </row>
    <row r="527" spans="1:2">
      <c r="A527" s="126">
        <v>4404.7700000000004</v>
      </c>
      <c r="B527" s="1">
        <v>2205</v>
      </c>
    </row>
    <row r="528" spans="1:2">
      <c r="A528" s="126">
        <v>4404.76</v>
      </c>
      <c r="B528" s="1">
        <v>2187</v>
      </c>
    </row>
    <row r="529" spans="1:2">
      <c r="A529" s="126">
        <v>4404.75</v>
      </c>
      <c r="B529" s="1">
        <v>2168</v>
      </c>
    </row>
    <row r="530" spans="1:2">
      <c r="A530" s="126">
        <v>4404.74</v>
      </c>
      <c r="B530" s="1">
        <v>2150</v>
      </c>
    </row>
    <row r="531" spans="1:2">
      <c r="A531" s="126">
        <v>4404.7299999999996</v>
      </c>
      <c r="B531" s="1">
        <v>2132</v>
      </c>
    </row>
    <row r="532" spans="1:2">
      <c r="A532" s="126">
        <v>4404.72</v>
      </c>
      <c r="B532" s="1">
        <v>2114</v>
      </c>
    </row>
    <row r="533" spans="1:2">
      <c r="A533" s="126">
        <v>4404.71</v>
      </c>
      <c r="B533" s="1">
        <v>2096</v>
      </c>
    </row>
    <row r="534" spans="1:2">
      <c r="A534" s="126">
        <v>4404.7</v>
      </c>
      <c r="B534" s="1">
        <v>2079</v>
      </c>
    </row>
    <row r="535" spans="1:2">
      <c r="A535" s="126">
        <v>4404.6899999999996</v>
      </c>
      <c r="B535" s="1">
        <v>2061</v>
      </c>
    </row>
    <row r="536" spans="1:2">
      <c r="A536" s="126">
        <v>4404.68</v>
      </c>
      <c r="B536" s="1">
        <v>2044</v>
      </c>
    </row>
    <row r="537" spans="1:2">
      <c r="A537" s="126">
        <v>4404.67</v>
      </c>
      <c r="B537" s="1">
        <v>2027</v>
      </c>
    </row>
    <row r="538" spans="1:2">
      <c r="A538" s="126">
        <v>4404.66</v>
      </c>
      <c r="B538" s="1">
        <v>2010</v>
      </c>
    </row>
    <row r="539" spans="1:2">
      <c r="A539" s="126">
        <v>4404.6499999999996</v>
      </c>
      <c r="B539" s="1">
        <v>1993</v>
      </c>
    </row>
    <row r="540" spans="1:2">
      <c r="A540" s="126">
        <v>4404.6400000000003</v>
      </c>
      <c r="B540" s="1">
        <v>1976</v>
      </c>
    </row>
    <row r="541" spans="1:2">
      <c r="A541" s="126">
        <v>4404.63</v>
      </c>
      <c r="B541" s="1">
        <v>1960</v>
      </c>
    </row>
    <row r="542" spans="1:2">
      <c r="A542" s="126">
        <v>4404.62</v>
      </c>
      <c r="B542" s="1">
        <v>1943</v>
      </c>
    </row>
    <row r="543" spans="1:2">
      <c r="A543" s="126">
        <v>4404.6099999999997</v>
      </c>
      <c r="B543" s="1">
        <v>1927</v>
      </c>
    </row>
    <row r="544" spans="1:2">
      <c r="A544" s="126">
        <v>4404.6000000000004</v>
      </c>
      <c r="B544" s="1">
        <v>1911</v>
      </c>
    </row>
    <row r="545" spans="1:2">
      <c r="A545" s="126">
        <v>4404.59</v>
      </c>
      <c r="B545" s="1">
        <v>1895</v>
      </c>
    </row>
    <row r="546" spans="1:2">
      <c r="A546" s="126">
        <v>4404.58</v>
      </c>
      <c r="B546" s="1">
        <v>1879</v>
      </c>
    </row>
    <row r="547" spans="1:2">
      <c r="A547" s="126">
        <v>4404.57</v>
      </c>
      <c r="B547" s="1">
        <v>1863</v>
      </c>
    </row>
    <row r="548" spans="1:2">
      <c r="A548" s="126">
        <v>4404.5600000000004</v>
      </c>
      <c r="B548" s="1">
        <v>1847</v>
      </c>
    </row>
    <row r="549" spans="1:2">
      <c r="A549" s="126">
        <v>4404.55</v>
      </c>
      <c r="B549" s="1">
        <v>1832</v>
      </c>
    </row>
    <row r="550" spans="1:2">
      <c r="A550" s="126">
        <v>4404.54</v>
      </c>
      <c r="B550" s="1">
        <v>1816</v>
      </c>
    </row>
    <row r="551" spans="1:2">
      <c r="A551" s="126">
        <v>4404.53</v>
      </c>
      <c r="B551" s="1">
        <v>1801</v>
      </c>
    </row>
    <row r="552" spans="1:2">
      <c r="A552" s="126">
        <v>4404.5200000000004</v>
      </c>
      <c r="B552" s="1">
        <v>1786</v>
      </c>
    </row>
    <row r="553" spans="1:2">
      <c r="A553" s="126">
        <v>4404.51</v>
      </c>
      <c r="B553" s="1">
        <v>1771</v>
      </c>
    </row>
    <row r="554" spans="1:2">
      <c r="A554" s="126">
        <v>4404.5</v>
      </c>
      <c r="B554" s="1">
        <v>1756</v>
      </c>
    </row>
    <row r="555" spans="1:2">
      <c r="A555" s="126">
        <v>4404.49</v>
      </c>
      <c r="B555" s="1">
        <v>1741</v>
      </c>
    </row>
    <row r="556" spans="1:2">
      <c r="A556" s="126">
        <v>4404.4799999999996</v>
      </c>
      <c r="B556" s="1">
        <v>1727</v>
      </c>
    </row>
    <row r="557" spans="1:2">
      <c r="A557" s="126">
        <v>4404.47</v>
      </c>
      <c r="B557" s="1">
        <v>1712</v>
      </c>
    </row>
    <row r="558" spans="1:2">
      <c r="A558" s="126">
        <v>4404.46</v>
      </c>
      <c r="B558" s="1">
        <v>1698</v>
      </c>
    </row>
    <row r="559" spans="1:2">
      <c r="A559" s="126">
        <v>4404.45</v>
      </c>
      <c r="B559" s="1">
        <v>1684</v>
      </c>
    </row>
    <row r="560" spans="1:2">
      <c r="A560" s="126">
        <v>4404.4399999999996</v>
      </c>
      <c r="B560" s="1">
        <v>1669</v>
      </c>
    </row>
    <row r="561" spans="1:2">
      <c r="A561" s="126">
        <v>4404.43</v>
      </c>
      <c r="B561" s="1">
        <v>1655</v>
      </c>
    </row>
    <row r="562" spans="1:2">
      <c r="A562" s="126">
        <v>4404.42</v>
      </c>
      <c r="B562" s="1">
        <v>1642</v>
      </c>
    </row>
    <row r="563" spans="1:2">
      <c r="A563" s="126">
        <v>4404.41</v>
      </c>
      <c r="B563" s="1">
        <v>1628</v>
      </c>
    </row>
    <row r="564" spans="1:2">
      <c r="A564" s="126">
        <v>4404.3999999999996</v>
      </c>
      <c r="B564" s="1">
        <v>1614</v>
      </c>
    </row>
    <row r="565" spans="1:2">
      <c r="A565" s="126">
        <v>4404.3900000000003</v>
      </c>
      <c r="B565" s="1">
        <v>1601</v>
      </c>
    </row>
    <row r="566" spans="1:2">
      <c r="A566" s="126">
        <v>4404.38</v>
      </c>
      <c r="B566" s="1">
        <v>1587</v>
      </c>
    </row>
    <row r="567" spans="1:2">
      <c r="A567" s="126">
        <v>4404.37</v>
      </c>
      <c r="B567" s="1">
        <v>1574</v>
      </c>
    </row>
    <row r="568" spans="1:2">
      <c r="A568" s="126">
        <v>4404.3599999999997</v>
      </c>
      <c r="B568" s="1">
        <v>1561</v>
      </c>
    </row>
    <row r="569" spans="1:2">
      <c r="A569" s="126">
        <v>4404.3500000000004</v>
      </c>
      <c r="B569" s="1">
        <v>1547</v>
      </c>
    </row>
    <row r="570" spans="1:2">
      <c r="A570" s="126">
        <v>4404.34</v>
      </c>
      <c r="B570" s="1">
        <v>1534</v>
      </c>
    </row>
    <row r="571" spans="1:2">
      <c r="A571" s="126">
        <v>4404.33</v>
      </c>
      <c r="B571" s="1">
        <v>1522</v>
      </c>
    </row>
    <row r="572" spans="1:2">
      <c r="A572" s="126">
        <v>4404.32</v>
      </c>
      <c r="B572" s="1">
        <v>1509</v>
      </c>
    </row>
    <row r="573" spans="1:2">
      <c r="A573" s="126">
        <v>4404.3100000000004</v>
      </c>
      <c r="B573" s="1">
        <v>1496</v>
      </c>
    </row>
    <row r="574" spans="1:2">
      <c r="A574" s="126">
        <v>4404.3</v>
      </c>
      <c r="B574" s="1">
        <v>1484</v>
      </c>
    </row>
    <row r="575" spans="1:2">
      <c r="A575" s="126">
        <v>4404.29</v>
      </c>
      <c r="B575" s="1">
        <v>1471</v>
      </c>
    </row>
    <row r="576" spans="1:2">
      <c r="A576" s="126">
        <v>4404.28</v>
      </c>
      <c r="B576" s="1">
        <v>1459</v>
      </c>
    </row>
    <row r="577" spans="1:2">
      <c r="A577" s="126">
        <v>4404.2700000000004</v>
      </c>
      <c r="B577" s="1">
        <v>1447</v>
      </c>
    </row>
    <row r="578" spans="1:2">
      <c r="A578" s="126">
        <v>4404.26</v>
      </c>
      <c r="B578" s="1">
        <v>1434</v>
      </c>
    </row>
    <row r="579" spans="1:2">
      <c r="A579" s="126">
        <v>4404.25</v>
      </c>
      <c r="B579" s="1">
        <v>1422</v>
      </c>
    </row>
    <row r="580" spans="1:2">
      <c r="A580" s="126">
        <v>4404.24</v>
      </c>
      <c r="B580" s="1">
        <v>1410</v>
      </c>
    </row>
    <row r="581" spans="1:2">
      <c r="A581" s="126">
        <v>4404.2299999999996</v>
      </c>
      <c r="B581" s="1">
        <v>1399</v>
      </c>
    </row>
    <row r="582" spans="1:2">
      <c r="A582" s="126">
        <v>4404.22</v>
      </c>
      <c r="B582" s="1">
        <v>1387</v>
      </c>
    </row>
    <row r="583" spans="1:2">
      <c r="A583" s="126">
        <v>4404.21</v>
      </c>
      <c r="B583" s="1">
        <v>1375</v>
      </c>
    </row>
    <row r="584" spans="1:2">
      <c r="A584" s="126">
        <v>4404.2</v>
      </c>
      <c r="B584" s="1">
        <v>1364</v>
      </c>
    </row>
    <row r="585" spans="1:2">
      <c r="A585" s="126">
        <v>4404.1899999999996</v>
      </c>
      <c r="B585" s="1">
        <v>1352</v>
      </c>
    </row>
    <row r="586" spans="1:2">
      <c r="A586" s="126">
        <v>4404.18</v>
      </c>
      <c r="B586" s="1">
        <v>1341</v>
      </c>
    </row>
    <row r="587" spans="1:2">
      <c r="A587" s="126">
        <v>4404.17</v>
      </c>
      <c r="B587" s="1">
        <v>1330</v>
      </c>
    </row>
    <row r="588" spans="1:2">
      <c r="A588" s="126">
        <v>4404.16</v>
      </c>
      <c r="B588" s="1">
        <v>1318</v>
      </c>
    </row>
    <row r="589" spans="1:2">
      <c r="A589" s="126">
        <v>4404.1499999999996</v>
      </c>
      <c r="B589" s="1">
        <v>1307</v>
      </c>
    </row>
    <row r="590" spans="1:2">
      <c r="A590" s="126">
        <v>4404.1400000000003</v>
      </c>
      <c r="B590" s="1">
        <v>1296</v>
      </c>
    </row>
    <row r="591" spans="1:2">
      <c r="A591" s="126">
        <v>4404.13</v>
      </c>
      <c r="B591" s="1">
        <v>1285</v>
      </c>
    </row>
    <row r="592" spans="1:2">
      <c r="A592" s="126">
        <v>4404.12</v>
      </c>
      <c r="B592" s="1">
        <v>1275</v>
      </c>
    </row>
    <row r="593" spans="1:2">
      <c r="A593" s="126">
        <v>4404.1099999999997</v>
      </c>
      <c r="B593" s="1">
        <v>1264</v>
      </c>
    </row>
    <row r="594" spans="1:2">
      <c r="A594" s="126">
        <v>4404.1000000000004</v>
      </c>
      <c r="B594" s="1">
        <v>1253</v>
      </c>
    </row>
    <row r="595" spans="1:2">
      <c r="A595" s="126">
        <v>4404.09</v>
      </c>
      <c r="B595" s="1">
        <v>1243</v>
      </c>
    </row>
    <row r="596" spans="1:2">
      <c r="A596" s="126">
        <v>4404.08</v>
      </c>
      <c r="B596" s="1">
        <v>1232</v>
      </c>
    </row>
    <row r="597" spans="1:2">
      <c r="A597" s="126">
        <v>4404.07</v>
      </c>
      <c r="B597" s="1">
        <v>1222</v>
      </c>
    </row>
    <row r="598" spans="1:2">
      <c r="A598" s="126">
        <v>4404.0600000000004</v>
      </c>
      <c r="B598" s="1">
        <v>1212</v>
      </c>
    </row>
    <row r="599" spans="1:2">
      <c r="A599" s="126">
        <v>4404.05</v>
      </c>
      <c r="B599" s="1">
        <v>1202</v>
      </c>
    </row>
    <row r="600" spans="1:2">
      <c r="A600" s="126">
        <v>4404.04</v>
      </c>
      <c r="B600" s="1">
        <v>1192</v>
      </c>
    </row>
    <row r="601" spans="1:2">
      <c r="A601" s="126">
        <v>4404.03</v>
      </c>
      <c r="B601" s="1">
        <v>1182</v>
      </c>
    </row>
    <row r="602" spans="1:2">
      <c r="A602" s="126">
        <v>4404.0200000000004</v>
      </c>
      <c r="B602" s="1">
        <v>1172</v>
      </c>
    </row>
    <row r="603" spans="1:2">
      <c r="A603" s="126">
        <v>4404.01</v>
      </c>
      <c r="B603" s="1">
        <v>1162</v>
      </c>
    </row>
    <row r="604" spans="1:2">
      <c r="A604" s="126">
        <v>4404</v>
      </c>
      <c r="B604" s="1">
        <v>1152</v>
      </c>
    </row>
    <row r="605" spans="1:2">
      <c r="A605" s="126">
        <v>4403.99</v>
      </c>
      <c r="B605" s="1">
        <v>1145</v>
      </c>
    </row>
    <row r="606" spans="1:2">
      <c r="A606" s="126">
        <v>4403.9799999999996</v>
      </c>
      <c r="B606" s="1">
        <v>1137</v>
      </c>
    </row>
    <row r="607" spans="1:2">
      <c r="A607" s="126">
        <v>4403.97</v>
      </c>
      <c r="B607" s="1">
        <v>1130</v>
      </c>
    </row>
    <row r="608" spans="1:2">
      <c r="A608" s="126">
        <v>4403.96</v>
      </c>
      <c r="B608" s="1">
        <v>1122</v>
      </c>
    </row>
    <row r="609" spans="1:2">
      <c r="A609" s="126">
        <v>4403.95</v>
      </c>
      <c r="B609" s="1">
        <v>1115</v>
      </c>
    </row>
    <row r="610" spans="1:2">
      <c r="A610" s="126">
        <v>4403.9399999999996</v>
      </c>
      <c r="B610" s="1">
        <v>1108</v>
      </c>
    </row>
    <row r="611" spans="1:2">
      <c r="A611" s="126">
        <v>4403.93</v>
      </c>
      <c r="B611" s="1">
        <v>1101</v>
      </c>
    </row>
    <row r="612" spans="1:2">
      <c r="A612" s="126">
        <v>4403.92</v>
      </c>
      <c r="B612" s="1">
        <v>1093</v>
      </c>
    </row>
    <row r="613" spans="1:2">
      <c r="A613" s="126">
        <v>4403.91</v>
      </c>
      <c r="B613" s="1">
        <v>1086</v>
      </c>
    </row>
    <row r="614" spans="1:2">
      <c r="A614" s="126">
        <v>4403.8999999999996</v>
      </c>
      <c r="B614" s="1">
        <v>1079</v>
      </c>
    </row>
    <row r="615" spans="1:2">
      <c r="A615" s="126">
        <v>4403.8900000000003</v>
      </c>
      <c r="B615" s="1">
        <v>1072</v>
      </c>
    </row>
    <row r="616" spans="1:2">
      <c r="A616" s="126">
        <v>4403.88</v>
      </c>
      <c r="B616" s="1">
        <v>1065</v>
      </c>
    </row>
    <row r="617" spans="1:2">
      <c r="A617" s="126">
        <v>4403.87</v>
      </c>
      <c r="B617" s="1">
        <v>1058</v>
      </c>
    </row>
    <row r="618" spans="1:2">
      <c r="A618" s="126">
        <v>4403.8599999999997</v>
      </c>
      <c r="B618" s="1">
        <v>1051</v>
      </c>
    </row>
    <row r="619" spans="1:2">
      <c r="A619" s="126">
        <v>4403.8500000000004</v>
      </c>
      <c r="B619" s="1">
        <v>1045</v>
      </c>
    </row>
    <row r="620" spans="1:2">
      <c r="A620" s="126">
        <v>4403.84</v>
      </c>
      <c r="B620" s="1">
        <v>1038</v>
      </c>
    </row>
    <row r="621" spans="1:2">
      <c r="A621" s="126">
        <v>4403.83</v>
      </c>
      <c r="B621" s="1">
        <v>1031</v>
      </c>
    </row>
    <row r="622" spans="1:2">
      <c r="A622" s="126">
        <v>4403.82</v>
      </c>
      <c r="B622" s="1">
        <v>1024</v>
      </c>
    </row>
    <row r="623" spans="1:2">
      <c r="A623" s="126">
        <v>4403.8100000000004</v>
      </c>
      <c r="B623" s="1">
        <v>1018</v>
      </c>
    </row>
    <row r="624" spans="1:2">
      <c r="A624" s="126">
        <v>4403.8</v>
      </c>
      <c r="B624" s="1">
        <v>1011</v>
      </c>
    </row>
    <row r="625" spans="1:2">
      <c r="A625" s="126">
        <v>4403.79</v>
      </c>
      <c r="B625" s="1">
        <v>1005</v>
      </c>
    </row>
    <row r="626" spans="1:2">
      <c r="A626" s="126">
        <v>4403.78</v>
      </c>
      <c r="B626" s="1">
        <v>998</v>
      </c>
    </row>
    <row r="627" spans="1:2">
      <c r="A627" s="126">
        <v>4403.7700000000004</v>
      </c>
      <c r="B627" s="1">
        <v>992</v>
      </c>
    </row>
    <row r="628" spans="1:2">
      <c r="A628" s="126">
        <v>4403.76</v>
      </c>
      <c r="B628" s="1">
        <v>985</v>
      </c>
    </row>
    <row r="629" spans="1:2">
      <c r="A629" s="126">
        <v>4403.75</v>
      </c>
      <c r="B629" s="1">
        <v>979</v>
      </c>
    </row>
    <row r="630" spans="1:2">
      <c r="A630" s="126">
        <v>4403.74</v>
      </c>
      <c r="B630" s="1">
        <v>972</v>
      </c>
    </row>
    <row r="631" spans="1:2">
      <c r="A631" s="126">
        <v>4403.7299999999996</v>
      </c>
      <c r="B631" s="1">
        <v>966</v>
      </c>
    </row>
    <row r="632" spans="1:2">
      <c r="A632" s="126">
        <v>4403.72</v>
      </c>
      <c r="B632" s="1">
        <v>960</v>
      </c>
    </row>
    <row r="633" spans="1:2">
      <c r="A633" s="126">
        <v>4403.71</v>
      </c>
      <c r="B633" s="1">
        <v>953</v>
      </c>
    </row>
    <row r="634" spans="1:2">
      <c r="A634" s="126">
        <v>4403.7</v>
      </c>
      <c r="B634" s="1">
        <v>947</v>
      </c>
    </row>
    <row r="635" spans="1:2">
      <c r="A635" s="126">
        <v>4403.6899999999996</v>
      </c>
      <c r="B635" s="1">
        <v>941</v>
      </c>
    </row>
    <row r="636" spans="1:2">
      <c r="A636" s="126">
        <v>4403.68</v>
      </c>
      <c r="B636" s="1">
        <v>935</v>
      </c>
    </row>
    <row r="637" spans="1:2">
      <c r="A637" s="126">
        <v>4403.67</v>
      </c>
      <c r="B637" s="1">
        <v>929</v>
      </c>
    </row>
    <row r="638" spans="1:2">
      <c r="A638" s="126">
        <v>4403.66</v>
      </c>
      <c r="B638" s="1">
        <v>923</v>
      </c>
    </row>
    <row r="639" spans="1:2">
      <c r="A639" s="126">
        <v>4403.6499999999996</v>
      </c>
      <c r="B639" s="1">
        <v>917</v>
      </c>
    </row>
    <row r="640" spans="1:2">
      <c r="A640" s="126">
        <v>4403.6400000000003</v>
      </c>
      <c r="B640" s="1">
        <v>911</v>
      </c>
    </row>
    <row r="641" spans="1:2">
      <c r="A641" s="126">
        <v>4403.63</v>
      </c>
      <c r="B641" s="1">
        <v>905</v>
      </c>
    </row>
    <row r="642" spans="1:2">
      <c r="A642" s="126">
        <v>4403.62</v>
      </c>
      <c r="B642" s="1">
        <v>899</v>
      </c>
    </row>
    <row r="643" spans="1:2">
      <c r="A643" s="126">
        <v>4403.6099999999997</v>
      </c>
      <c r="B643" s="1">
        <v>893</v>
      </c>
    </row>
    <row r="644" spans="1:2">
      <c r="A644" s="126">
        <v>4403.6000000000004</v>
      </c>
      <c r="B644" s="1">
        <v>887</v>
      </c>
    </row>
    <row r="645" spans="1:2">
      <c r="A645" s="126">
        <v>4403.59</v>
      </c>
      <c r="B645" s="1">
        <v>882</v>
      </c>
    </row>
    <row r="646" spans="1:2">
      <c r="A646" s="126">
        <v>4403.58</v>
      </c>
      <c r="B646" s="1">
        <v>876</v>
      </c>
    </row>
    <row r="647" spans="1:2">
      <c r="A647" s="126">
        <v>4403.57</v>
      </c>
      <c r="B647" s="1">
        <v>870</v>
      </c>
    </row>
    <row r="648" spans="1:2">
      <c r="A648" s="126">
        <v>4403.5600000000004</v>
      </c>
      <c r="B648" s="1">
        <v>865</v>
      </c>
    </row>
    <row r="649" spans="1:2">
      <c r="A649" s="126">
        <v>4403.55</v>
      </c>
      <c r="B649" s="1">
        <v>859</v>
      </c>
    </row>
    <row r="650" spans="1:2">
      <c r="A650" s="126">
        <v>4403.54</v>
      </c>
      <c r="B650" s="1">
        <v>853</v>
      </c>
    </row>
    <row r="651" spans="1:2">
      <c r="A651" s="126">
        <v>4403.53</v>
      </c>
      <c r="B651" s="1">
        <v>848</v>
      </c>
    </row>
    <row r="652" spans="1:2">
      <c r="A652" s="126">
        <v>4403.5200000000004</v>
      </c>
      <c r="B652" s="1">
        <v>842</v>
      </c>
    </row>
    <row r="653" spans="1:2">
      <c r="A653" s="126">
        <v>4403.51</v>
      </c>
      <c r="B653" s="1">
        <v>837</v>
      </c>
    </row>
    <row r="654" spans="1:2">
      <c r="A654" s="126">
        <v>4403.5</v>
      </c>
      <c r="B654" s="1">
        <v>831</v>
      </c>
    </row>
    <row r="655" spans="1:2">
      <c r="A655" s="126">
        <v>4403.49</v>
      </c>
      <c r="B655" s="1">
        <v>826</v>
      </c>
    </row>
    <row r="656" spans="1:2">
      <c r="A656" s="126">
        <v>4403.4799999999996</v>
      </c>
      <c r="B656" s="1">
        <v>821</v>
      </c>
    </row>
    <row r="657" spans="1:2">
      <c r="A657" s="126">
        <v>4403.47</v>
      </c>
      <c r="B657" s="1">
        <v>815</v>
      </c>
    </row>
    <row r="658" spans="1:2">
      <c r="A658" s="126">
        <v>4403.46</v>
      </c>
      <c r="B658" s="1">
        <v>810</v>
      </c>
    </row>
    <row r="659" spans="1:2">
      <c r="A659" s="126">
        <v>4403.45</v>
      </c>
      <c r="B659" s="1">
        <v>805</v>
      </c>
    </row>
    <row r="660" spans="1:2">
      <c r="A660" s="126">
        <v>4403.4399999999996</v>
      </c>
      <c r="B660" s="1">
        <v>799</v>
      </c>
    </row>
    <row r="661" spans="1:2">
      <c r="A661" s="126">
        <v>4403.43</v>
      </c>
      <c r="B661" s="1">
        <v>794</v>
      </c>
    </row>
    <row r="662" spans="1:2">
      <c r="A662" s="126">
        <v>4403.42</v>
      </c>
      <c r="B662" s="1">
        <v>789</v>
      </c>
    </row>
    <row r="663" spans="1:2">
      <c r="A663" s="126">
        <v>4403.41</v>
      </c>
      <c r="B663" s="1">
        <v>784</v>
      </c>
    </row>
    <row r="664" spans="1:2">
      <c r="A664" s="126">
        <v>4403.3999999999996</v>
      </c>
      <c r="B664" s="1">
        <v>779</v>
      </c>
    </row>
    <row r="665" spans="1:2">
      <c r="A665" s="126">
        <v>4403.3900000000003</v>
      </c>
      <c r="B665" s="1">
        <v>774</v>
      </c>
    </row>
    <row r="666" spans="1:2">
      <c r="A666" s="126">
        <v>4403.38</v>
      </c>
      <c r="B666" s="1">
        <v>769</v>
      </c>
    </row>
    <row r="667" spans="1:2">
      <c r="A667" s="126">
        <v>4403.37</v>
      </c>
      <c r="B667" s="1">
        <v>764</v>
      </c>
    </row>
    <row r="668" spans="1:2">
      <c r="A668" s="126">
        <v>4403.3599999999997</v>
      </c>
      <c r="B668" s="1">
        <v>759</v>
      </c>
    </row>
    <row r="669" spans="1:2">
      <c r="A669" s="126">
        <v>4403.3500000000004</v>
      </c>
      <c r="B669" s="1">
        <v>754</v>
      </c>
    </row>
    <row r="670" spans="1:2">
      <c r="A670" s="126">
        <v>4403.34</v>
      </c>
      <c r="B670" s="1">
        <v>749</v>
      </c>
    </row>
    <row r="671" spans="1:2">
      <c r="A671" s="126">
        <v>4403.33</v>
      </c>
      <c r="B671" s="1">
        <v>744</v>
      </c>
    </row>
    <row r="672" spans="1:2">
      <c r="A672" s="126">
        <v>4403.32</v>
      </c>
      <c r="B672" s="1">
        <v>739</v>
      </c>
    </row>
    <row r="673" spans="1:2">
      <c r="A673" s="126">
        <v>4403.3100000000004</v>
      </c>
      <c r="B673" s="1">
        <v>734</v>
      </c>
    </row>
    <row r="674" spans="1:2">
      <c r="A674" s="126">
        <v>4403.3</v>
      </c>
      <c r="B674" s="1">
        <v>730</v>
      </c>
    </row>
    <row r="675" spans="1:2">
      <c r="A675" s="126">
        <v>4403.29</v>
      </c>
      <c r="B675" s="1">
        <v>725</v>
      </c>
    </row>
    <row r="676" spans="1:2">
      <c r="A676" s="126">
        <v>4403.28</v>
      </c>
      <c r="B676" s="1">
        <v>720</v>
      </c>
    </row>
    <row r="677" spans="1:2">
      <c r="A677" s="126">
        <v>4403.2700000000004</v>
      </c>
      <c r="B677" s="1">
        <v>716</v>
      </c>
    </row>
    <row r="678" spans="1:2">
      <c r="A678" s="126">
        <v>4403.26</v>
      </c>
      <c r="B678" s="1">
        <v>711</v>
      </c>
    </row>
    <row r="679" spans="1:2">
      <c r="A679" s="126">
        <v>4403.25</v>
      </c>
      <c r="B679" s="1">
        <v>706</v>
      </c>
    </row>
    <row r="680" spans="1:2">
      <c r="A680" s="126">
        <v>4403.24</v>
      </c>
      <c r="B680" s="1">
        <v>702</v>
      </c>
    </row>
    <row r="681" spans="1:2">
      <c r="A681" s="126">
        <v>4403.2299999999996</v>
      </c>
      <c r="B681" s="1">
        <v>697</v>
      </c>
    </row>
    <row r="682" spans="1:2">
      <c r="A682" s="126">
        <v>4403.22</v>
      </c>
      <c r="B682" s="1">
        <v>693</v>
      </c>
    </row>
    <row r="683" spans="1:2">
      <c r="A683" s="126">
        <v>4403.21</v>
      </c>
      <c r="B683" s="1">
        <v>688</v>
      </c>
    </row>
    <row r="684" spans="1:2">
      <c r="A684" s="126">
        <v>4403.2</v>
      </c>
      <c r="B684" s="1">
        <v>684</v>
      </c>
    </row>
    <row r="685" spans="1:2">
      <c r="A685" s="126">
        <v>4403.1899999999996</v>
      </c>
      <c r="B685" s="1">
        <v>679</v>
      </c>
    </row>
    <row r="686" spans="1:2">
      <c r="A686" s="126">
        <v>4403.18</v>
      </c>
      <c r="B686" s="1">
        <v>675</v>
      </c>
    </row>
    <row r="687" spans="1:2">
      <c r="A687" s="126">
        <v>4403.17</v>
      </c>
      <c r="B687" s="1">
        <v>670</v>
      </c>
    </row>
    <row r="688" spans="1:2">
      <c r="A688" s="126">
        <v>4403.16</v>
      </c>
      <c r="B688" s="1">
        <v>666</v>
      </c>
    </row>
    <row r="689" spans="1:2">
      <c r="A689" s="126">
        <v>4403.1499999999996</v>
      </c>
      <c r="B689" s="1">
        <v>662</v>
      </c>
    </row>
    <row r="690" spans="1:2">
      <c r="A690" s="126">
        <v>4403.1400000000003</v>
      </c>
      <c r="B690" s="1">
        <v>657</v>
      </c>
    </row>
    <row r="691" spans="1:2">
      <c r="A691" s="126">
        <v>4403.13</v>
      </c>
      <c r="B691" s="1">
        <v>653</v>
      </c>
    </row>
    <row r="692" spans="1:2">
      <c r="A692" s="126">
        <v>4403.12</v>
      </c>
      <c r="B692" s="1">
        <v>649</v>
      </c>
    </row>
    <row r="693" spans="1:2">
      <c r="A693" s="126">
        <v>4403.1099999999997</v>
      </c>
      <c r="B693" s="1">
        <v>645</v>
      </c>
    </row>
    <row r="694" spans="1:2">
      <c r="A694" s="126">
        <v>4403.1000000000004</v>
      </c>
      <c r="B694" s="1">
        <v>640</v>
      </c>
    </row>
    <row r="695" spans="1:2">
      <c r="A695" s="126">
        <v>4403.09</v>
      </c>
      <c r="B695" s="1">
        <v>636</v>
      </c>
    </row>
    <row r="696" spans="1:2">
      <c r="A696" s="126">
        <v>4403.08</v>
      </c>
      <c r="B696" s="1">
        <v>632</v>
      </c>
    </row>
    <row r="697" spans="1:2">
      <c r="A697" s="126">
        <v>4403.07</v>
      </c>
      <c r="B697" s="1">
        <v>628</v>
      </c>
    </row>
    <row r="698" spans="1:2">
      <c r="A698" s="126">
        <v>4403.0600000000004</v>
      </c>
      <c r="B698" s="1">
        <v>624</v>
      </c>
    </row>
    <row r="699" spans="1:2">
      <c r="A699" s="126">
        <v>4403.05</v>
      </c>
      <c r="B699" s="1">
        <v>620</v>
      </c>
    </row>
    <row r="700" spans="1:2">
      <c r="A700" s="126">
        <v>4403.04</v>
      </c>
      <c r="B700" s="1">
        <v>616</v>
      </c>
    </row>
    <row r="701" spans="1:2">
      <c r="A701" s="126">
        <v>4403.03</v>
      </c>
      <c r="B701" s="1">
        <v>612</v>
      </c>
    </row>
    <row r="702" spans="1:2">
      <c r="A702" s="126">
        <v>4403.0200000000004</v>
      </c>
      <c r="B702" s="1">
        <v>608</v>
      </c>
    </row>
    <row r="703" spans="1:2">
      <c r="A703" s="126">
        <v>4403.01</v>
      </c>
      <c r="B703" s="1">
        <v>604</v>
      </c>
    </row>
    <row r="704" spans="1:2">
      <c r="A704" s="126">
        <v>4403</v>
      </c>
      <c r="B704" s="1">
        <v>600</v>
      </c>
    </row>
    <row r="705" spans="1:2">
      <c r="A705" s="126">
        <v>4402.99</v>
      </c>
      <c r="B705" s="1">
        <v>597</v>
      </c>
    </row>
    <row r="706" spans="1:2">
      <c r="A706" s="126">
        <v>4402.9799999999996</v>
      </c>
      <c r="B706" s="1">
        <v>593</v>
      </c>
    </row>
    <row r="707" spans="1:2">
      <c r="A707" s="126">
        <v>4402.97</v>
      </c>
      <c r="B707" s="1">
        <v>590</v>
      </c>
    </row>
    <row r="708" spans="1:2">
      <c r="A708" s="126">
        <v>4402.96</v>
      </c>
      <c r="B708" s="1">
        <v>587</v>
      </c>
    </row>
    <row r="709" spans="1:2">
      <c r="A709" s="126">
        <v>4402.95</v>
      </c>
      <c r="B709" s="1">
        <v>584</v>
      </c>
    </row>
    <row r="710" spans="1:2">
      <c r="A710" s="126">
        <v>4402.9399999999996</v>
      </c>
      <c r="B710" s="1">
        <v>580</v>
      </c>
    </row>
    <row r="711" spans="1:2">
      <c r="A711" s="126">
        <v>4402.93</v>
      </c>
      <c r="B711" s="1">
        <v>577</v>
      </c>
    </row>
    <row r="712" spans="1:2">
      <c r="A712" s="126">
        <v>4402.92</v>
      </c>
      <c r="B712" s="1">
        <v>574</v>
      </c>
    </row>
    <row r="713" spans="1:2">
      <c r="A713" s="126">
        <v>4402.91</v>
      </c>
      <c r="B713" s="1">
        <v>571</v>
      </c>
    </row>
    <row r="714" spans="1:2">
      <c r="A714" s="126">
        <v>4402.8999999999996</v>
      </c>
      <c r="B714" s="1">
        <v>568</v>
      </c>
    </row>
    <row r="715" spans="1:2">
      <c r="A715" s="126">
        <v>4402.8900000000003</v>
      </c>
      <c r="B715" s="1">
        <v>565</v>
      </c>
    </row>
    <row r="716" spans="1:2">
      <c r="A716" s="126">
        <v>4402.88</v>
      </c>
      <c r="B716" s="1">
        <v>561</v>
      </c>
    </row>
    <row r="717" spans="1:2">
      <c r="A717" s="126">
        <v>4402.87</v>
      </c>
      <c r="B717" s="1">
        <v>558</v>
      </c>
    </row>
    <row r="718" spans="1:2">
      <c r="A718" s="126">
        <v>4402.8599999999997</v>
      </c>
      <c r="B718" s="1">
        <v>555</v>
      </c>
    </row>
    <row r="719" spans="1:2">
      <c r="A719" s="126">
        <v>4402.8500000000004</v>
      </c>
      <c r="B719" s="1">
        <v>552</v>
      </c>
    </row>
    <row r="720" spans="1:2">
      <c r="A720" s="126">
        <v>4402.84</v>
      </c>
      <c r="B720" s="1">
        <v>549</v>
      </c>
    </row>
    <row r="721" spans="1:2">
      <c r="A721" s="126">
        <v>4402.83</v>
      </c>
      <c r="B721" s="1">
        <v>546</v>
      </c>
    </row>
    <row r="722" spans="1:2">
      <c r="A722" s="126">
        <v>4402.82</v>
      </c>
      <c r="B722" s="1">
        <v>543</v>
      </c>
    </row>
    <row r="723" spans="1:2">
      <c r="A723" s="126">
        <v>4402.8100000000004</v>
      </c>
      <c r="B723" s="1">
        <v>540</v>
      </c>
    </row>
    <row r="724" spans="1:2">
      <c r="A724" s="126">
        <v>4402.8</v>
      </c>
      <c r="B724" s="1">
        <v>537</v>
      </c>
    </row>
    <row r="725" spans="1:2">
      <c r="A725" s="126">
        <v>4402.79</v>
      </c>
      <c r="B725" s="1">
        <v>534</v>
      </c>
    </row>
    <row r="726" spans="1:2">
      <c r="A726" s="126">
        <v>4402.78</v>
      </c>
      <c r="B726" s="1">
        <v>531</v>
      </c>
    </row>
    <row r="727" spans="1:2">
      <c r="A727" s="126">
        <v>4402.7700000000004</v>
      </c>
      <c r="B727" s="1">
        <v>528</v>
      </c>
    </row>
    <row r="728" spans="1:2">
      <c r="A728" s="126">
        <v>4402.76</v>
      </c>
      <c r="B728" s="1">
        <v>525</v>
      </c>
    </row>
    <row r="729" spans="1:2">
      <c r="A729" s="126">
        <v>4402.75</v>
      </c>
      <c r="B729" s="1">
        <v>522</v>
      </c>
    </row>
    <row r="730" spans="1:2">
      <c r="A730" s="126">
        <v>4402.74</v>
      </c>
      <c r="B730" s="1">
        <v>520</v>
      </c>
    </row>
    <row r="731" spans="1:2">
      <c r="A731" s="126">
        <v>4402.7299999999996</v>
      </c>
      <c r="B731" s="1">
        <v>517</v>
      </c>
    </row>
    <row r="732" spans="1:2">
      <c r="A732" s="126">
        <v>4402.72</v>
      </c>
      <c r="B732" s="1">
        <v>514</v>
      </c>
    </row>
    <row r="733" spans="1:2">
      <c r="A733" s="126">
        <v>4402.71</v>
      </c>
      <c r="B733" s="1">
        <v>511</v>
      </c>
    </row>
    <row r="734" spans="1:2">
      <c r="A734" s="126">
        <v>4402.7</v>
      </c>
      <c r="B734" s="1">
        <v>508</v>
      </c>
    </row>
    <row r="735" spans="1:2">
      <c r="A735" s="126">
        <v>4402.6899999999996</v>
      </c>
      <c r="B735" s="1">
        <v>505</v>
      </c>
    </row>
    <row r="736" spans="1:2">
      <c r="A736" s="126">
        <v>4402.68</v>
      </c>
      <c r="B736" s="1">
        <v>503</v>
      </c>
    </row>
    <row r="737" spans="1:2">
      <c r="A737" s="126">
        <v>4402.67</v>
      </c>
      <c r="B737" s="1">
        <v>500</v>
      </c>
    </row>
    <row r="738" spans="1:2">
      <c r="A738" s="126">
        <v>4402.66</v>
      </c>
      <c r="B738" s="1">
        <v>497</v>
      </c>
    </row>
    <row r="739" spans="1:2">
      <c r="A739" s="126">
        <v>4402.6499999999996</v>
      </c>
      <c r="B739" s="1">
        <v>494</v>
      </c>
    </row>
    <row r="740" spans="1:2">
      <c r="A740" s="126">
        <v>4402.6400000000003</v>
      </c>
      <c r="B740" s="1">
        <v>492</v>
      </c>
    </row>
    <row r="741" spans="1:2">
      <c r="A741" s="126">
        <v>4402.63</v>
      </c>
      <c r="B741" s="1">
        <v>489</v>
      </c>
    </row>
    <row r="742" spans="1:2">
      <c r="A742" s="126">
        <v>4402.62</v>
      </c>
      <c r="B742" s="1">
        <v>486</v>
      </c>
    </row>
    <row r="743" spans="1:2">
      <c r="A743" s="126">
        <v>4402.6099999999997</v>
      </c>
      <c r="B743" s="1">
        <v>484</v>
      </c>
    </row>
    <row r="744" spans="1:2">
      <c r="A744" s="126">
        <v>4402.6000000000004</v>
      </c>
      <c r="B744" s="1">
        <v>481</v>
      </c>
    </row>
    <row r="745" spans="1:2">
      <c r="A745" s="126">
        <v>4402.59</v>
      </c>
      <c r="B745" s="1">
        <v>478</v>
      </c>
    </row>
    <row r="746" spans="1:2">
      <c r="A746" s="126">
        <v>4402.58</v>
      </c>
      <c r="B746" s="1">
        <v>476</v>
      </c>
    </row>
    <row r="747" spans="1:2">
      <c r="A747" s="126">
        <v>4402.57</v>
      </c>
      <c r="B747" s="1">
        <v>473</v>
      </c>
    </row>
    <row r="748" spans="1:2">
      <c r="A748" s="126">
        <v>4402.5600000000004</v>
      </c>
      <c r="B748" s="1">
        <v>470</v>
      </c>
    </row>
    <row r="749" spans="1:2">
      <c r="A749" s="126">
        <v>4402.55</v>
      </c>
      <c r="B749" s="1">
        <v>468</v>
      </c>
    </row>
    <row r="750" spans="1:2">
      <c r="A750" s="126">
        <v>4402.54</v>
      </c>
      <c r="B750" s="1">
        <v>465</v>
      </c>
    </row>
    <row r="751" spans="1:2">
      <c r="A751" s="126">
        <v>4402.53</v>
      </c>
      <c r="B751" s="1">
        <v>463</v>
      </c>
    </row>
    <row r="752" spans="1:2">
      <c r="A752" s="126">
        <v>4402.5200000000004</v>
      </c>
      <c r="B752" s="1">
        <v>460</v>
      </c>
    </row>
    <row r="753" spans="1:2">
      <c r="A753" s="126">
        <v>4402.51</v>
      </c>
      <c r="B753" s="1">
        <v>457</v>
      </c>
    </row>
    <row r="754" spans="1:2">
      <c r="A754" s="126">
        <v>4402.5</v>
      </c>
      <c r="B754" s="1">
        <v>455</v>
      </c>
    </row>
    <row r="755" spans="1:2">
      <c r="A755" s="126">
        <v>4402.49</v>
      </c>
      <c r="B755" s="1">
        <v>452</v>
      </c>
    </row>
    <row r="756" spans="1:2">
      <c r="A756" s="126">
        <v>4402.4799999999996</v>
      </c>
      <c r="B756" s="1">
        <v>450</v>
      </c>
    </row>
    <row r="757" spans="1:2">
      <c r="A757" s="126">
        <v>4402.47</v>
      </c>
      <c r="B757" s="1">
        <v>447</v>
      </c>
    </row>
    <row r="758" spans="1:2">
      <c r="A758" s="126">
        <v>4402.46</v>
      </c>
      <c r="B758" s="1">
        <v>445</v>
      </c>
    </row>
    <row r="759" spans="1:2">
      <c r="A759" s="126">
        <v>4402.45</v>
      </c>
      <c r="B759" s="1">
        <v>443</v>
      </c>
    </row>
    <row r="760" spans="1:2">
      <c r="A760" s="126">
        <v>4402.4399999999996</v>
      </c>
      <c r="B760" s="1">
        <v>440</v>
      </c>
    </row>
    <row r="761" spans="1:2">
      <c r="A761" s="126">
        <v>4402.43</v>
      </c>
      <c r="B761" s="1">
        <v>438</v>
      </c>
    </row>
    <row r="762" spans="1:2">
      <c r="A762" s="126">
        <v>4402.42</v>
      </c>
      <c r="B762" s="1">
        <v>435</v>
      </c>
    </row>
    <row r="763" spans="1:2">
      <c r="A763" s="126">
        <v>4402.41</v>
      </c>
      <c r="B763" s="1">
        <v>433</v>
      </c>
    </row>
    <row r="764" spans="1:2">
      <c r="A764" s="126">
        <v>4402.3999999999996</v>
      </c>
      <c r="B764" s="1">
        <v>430</v>
      </c>
    </row>
    <row r="765" spans="1:2">
      <c r="A765" s="126">
        <v>4402.3900000000003</v>
      </c>
      <c r="B765" s="1">
        <v>428</v>
      </c>
    </row>
    <row r="766" spans="1:2">
      <c r="A766" s="126">
        <v>4402.38</v>
      </c>
      <c r="B766" s="1">
        <v>426</v>
      </c>
    </row>
    <row r="767" spans="1:2">
      <c r="A767" s="126">
        <v>4402.37</v>
      </c>
      <c r="B767" s="1">
        <v>423</v>
      </c>
    </row>
    <row r="768" spans="1:2">
      <c r="A768" s="126">
        <v>4402.3599999999997</v>
      </c>
      <c r="B768" s="1">
        <v>421</v>
      </c>
    </row>
    <row r="769" spans="1:2">
      <c r="A769" s="126">
        <v>4402.3500000000004</v>
      </c>
      <c r="B769" s="1">
        <v>419</v>
      </c>
    </row>
    <row r="770" spans="1:2">
      <c r="A770" s="126">
        <v>4402.34</v>
      </c>
      <c r="B770" s="1">
        <v>416</v>
      </c>
    </row>
    <row r="771" spans="1:2">
      <c r="A771" s="126">
        <v>4402.33</v>
      </c>
      <c r="B771" s="1">
        <v>414</v>
      </c>
    </row>
    <row r="772" spans="1:2">
      <c r="A772" s="126">
        <v>4402.32</v>
      </c>
      <c r="B772" s="1">
        <v>412</v>
      </c>
    </row>
    <row r="773" spans="1:2">
      <c r="A773" s="126">
        <v>4402.3100000000004</v>
      </c>
      <c r="B773" s="1">
        <v>410</v>
      </c>
    </row>
    <row r="774" spans="1:2">
      <c r="A774" s="126">
        <v>4402.3</v>
      </c>
      <c r="B774" s="1">
        <v>407</v>
      </c>
    </row>
    <row r="775" spans="1:2">
      <c r="A775" s="126">
        <v>4402.29</v>
      </c>
      <c r="B775" s="1">
        <v>405</v>
      </c>
    </row>
    <row r="776" spans="1:2">
      <c r="A776" s="126">
        <v>4402.28</v>
      </c>
      <c r="B776" s="1">
        <v>403</v>
      </c>
    </row>
    <row r="777" spans="1:2">
      <c r="A777" s="126">
        <v>4402.2700000000004</v>
      </c>
      <c r="B777" s="1">
        <v>401</v>
      </c>
    </row>
    <row r="778" spans="1:2">
      <c r="A778" s="126">
        <v>4402.26</v>
      </c>
      <c r="B778" s="1">
        <v>398</v>
      </c>
    </row>
    <row r="779" spans="1:2">
      <c r="A779" s="126">
        <v>4402.25</v>
      </c>
      <c r="B779" s="1">
        <v>396</v>
      </c>
    </row>
    <row r="780" spans="1:2">
      <c r="A780" s="126">
        <v>4402.24</v>
      </c>
      <c r="B780" s="1">
        <v>394</v>
      </c>
    </row>
    <row r="781" spans="1:2">
      <c r="A781" s="126">
        <v>4402.2299999999996</v>
      </c>
      <c r="B781" s="1">
        <v>392</v>
      </c>
    </row>
    <row r="782" spans="1:2">
      <c r="A782" s="126">
        <v>4402.22</v>
      </c>
      <c r="B782" s="1">
        <v>390</v>
      </c>
    </row>
    <row r="783" spans="1:2">
      <c r="A783" s="126">
        <v>4402.21</v>
      </c>
      <c r="B783" s="1">
        <v>388</v>
      </c>
    </row>
    <row r="784" spans="1:2">
      <c r="A784" s="126">
        <v>4402.2</v>
      </c>
      <c r="B784" s="1">
        <v>385</v>
      </c>
    </row>
    <row r="785" spans="1:2">
      <c r="A785" s="126">
        <v>4402.1899999999996</v>
      </c>
      <c r="B785" s="1">
        <v>383</v>
      </c>
    </row>
    <row r="786" spans="1:2">
      <c r="A786" s="126">
        <v>4402.18</v>
      </c>
      <c r="B786" s="1">
        <v>381</v>
      </c>
    </row>
    <row r="787" spans="1:2">
      <c r="A787" s="126">
        <v>4402.17</v>
      </c>
      <c r="B787" s="1">
        <v>379</v>
      </c>
    </row>
    <row r="788" spans="1:2">
      <c r="A788" s="126">
        <v>4402.16</v>
      </c>
      <c r="B788" s="1">
        <v>377</v>
      </c>
    </row>
    <row r="789" spans="1:2">
      <c r="A789" s="126">
        <v>4402.1499999999996</v>
      </c>
      <c r="B789" s="1">
        <v>375</v>
      </c>
    </row>
    <row r="790" spans="1:2">
      <c r="A790" s="126">
        <v>4402.1400000000003</v>
      </c>
      <c r="B790" s="1">
        <v>373</v>
      </c>
    </row>
    <row r="791" spans="1:2">
      <c r="A791" s="126">
        <v>4402.13</v>
      </c>
      <c r="B791" s="1">
        <v>371</v>
      </c>
    </row>
    <row r="792" spans="1:2">
      <c r="A792" s="126">
        <v>4402.12</v>
      </c>
      <c r="B792" s="1">
        <v>369</v>
      </c>
    </row>
    <row r="793" spans="1:2">
      <c r="A793" s="126">
        <v>4402.1099999999997</v>
      </c>
      <c r="B793" s="1">
        <v>367</v>
      </c>
    </row>
    <row r="794" spans="1:2">
      <c r="A794" s="126">
        <v>4402.1000000000004</v>
      </c>
      <c r="B794" s="1">
        <v>365</v>
      </c>
    </row>
    <row r="795" spans="1:2">
      <c r="A795" s="126">
        <v>4402.09</v>
      </c>
      <c r="B795" s="1">
        <v>363</v>
      </c>
    </row>
    <row r="796" spans="1:2">
      <c r="A796" s="126">
        <v>4402.08</v>
      </c>
      <c r="B796" s="1">
        <v>361</v>
      </c>
    </row>
    <row r="797" spans="1:2">
      <c r="A797" s="126">
        <v>4402.07</v>
      </c>
      <c r="B797" s="1">
        <v>359</v>
      </c>
    </row>
    <row r="798" spans="1:2">
      <c r="A798" s="126">
        <v>4402.0600000000004</v>
      </c>
      <c r="B798" s="1">
        <v>357</v>
      </c>
    </row>
    <row r="799" spans="1:2">
      <c r="A799" s="126">
        <v>4402.05</v>
      </c>
      <c r="B799" s="1">
        <v>355</v>
      </c>
    </row>
    <row r="800" spans="1:2">
      <c r="A800" s="126">
        <v>4402.04</v>
      </c>
      <c r="B800" s="1">
        <v>353</v>
      </c>
    </row>
    <row r="801" spans="1:2">
      <c r="A801" s="126">
        <v>4402.03</v>
      </c>
      <c r="B801" s="1">
        <v>351</v>
      </c>
    </row>
    <row r="802" spans="1:2">
      <c r="A802" s="126">
        <v>4402.0200000000004</v>
      </c>
      <c r="B802" s="1">
        <v>349</v>
      </c>
    </row>
    <row r="803" spans="1:2">
      <c r="A803" s="126">
        <v>4402.01</v>
      </c>
      <c r="B803" s="1">
        <v>347</v>
      </c>
    </row>
    <row r="804" spans="1:2">
      <c r="A804" s="126">
        <v>4402</v>
      </c>
      <c r="B804" s="1">
        <v>345</v>
      </c>
    </row>
    <row r="805" spans="1:2">
      <c r="A805" s="126">
        <v>4401.99</v>
      </c>
      <c r="B805" s="1">
        <v>343</v>
      </c>
    </row>
    <row r="806" spans="1:2">
      <c r="A806" s="126">
        <v>4401.9799999999996</v>
      </c>
      <c r="B806" s="1">
        <v>341</v>
      </c>
    </row>
    <row r="807" spans="1:2">
      <c r="A807" s="126">
        <v>4401.97</v>
      </c>
      <c r="B807" s="1">
        <v>339</v>
      </c>
    </row>
    <row r="808" spans="1:2">
      <c r="A808" s="126">
        <v>4401.96</v>
      </c>
      <c r="B808" s="1">
        <v>337</v>
      </c>
    </row>
    <row r="809" spans="1:2">
      <c r="A809" s="126">
        <v>4401.95</v>
      </c>
      <c r="B809" s="1">
        <v>335</v>
      </c>
    </row>
    <row r="810" spans="1:2">
      <c r="A810" s="126">
        <v>4401.9399999999996</v>
      </c>
      <c r="B810" s="1">
        <v>333</v>
      </c>
    </row>
    <row r="811" spans="1:2">
      <c r="A811" s="126">
        <v>4401.93</v>
      </c>
      <c r="B811" s="1">
        <v>331</v>
      </c>
    </row>
    <row r="812" spans="1:2">
      <c r="A812" s="126">
        <v>4401.92</v>
      </c>
      <c r="B812" s="1">
        <v>329</v>
      </c>
    </row>
    <row r="813" spans="1:2">
      <c r="A813" s="126">
        <v>4401.91</v>
      </c>
      <c r="B813" s="1">
        <v>327</v>
      </c>
    </row>
    <row r="814" spans="1:2">
      <c r="A814" s="126">
        <v>4401.8999999999996</v>
      </c>
      <c r="B814" s="1">
        <v>326</v>
      </c>
    </row>
    <row r="815" spans="1:2">
      <c r="A815" s="126">
        <v>4401.8900000000003</v>
      </c>
      <c r="B815" s="1">
        <v>324</v>
      </c>
    </row>
    <row r="816" spans="1:2">
      <c r="A816" s="126">
        <v>4401.88</v>
      </c>
      <c r="B816" s="1">
        <v>322</v>
      </c>
    </row>
    <row r="817" spans="1:2">
      <c r="A817" s="126">
        <v>4401.87</v>
      </c>
      <c r="B817" s="1">
        <v>320</v>
      </c>
    </row>
    <row r="818" spans="1:2">
      <c r="A818" s="126">
        <v>4401.8599999999997</v>
      </c>
      <c r="B818" s="1">
        <v>318</v>
      </c>
    </row>
    <row r="819" spans="1:2">
      <c r="A819" s="126">
        <v>4401.8500000000004</v>
      </c>
      <c r="B819" s="1">
        <v>316</v>
      </c>
    </row>
    <row r="820" spans="1:2">
      <c r="A820" s="126">
        <v>4401.84</v>
      </c>
      <c r="B820" s="1">
        <v>314</v>
      </c>
    </row>
    <row r="821" spans="1:2">
      <c r="A821" s="126">
        <v>4401.83</v>
      </c>
      <c r="B821" s="1">
        <v>313</v>
      </c>
    </row>
    <row r="822" spans="1:2">
      <c r="A822" s="126">
        <v>4401.82</v>
      </c>
      <c r="B822" s="1">
        <v>311</v>
      </c>
    </row>
    <row r="823" spans="1:2">
      <c r="A823" s="126">
        <v>4401.8100000000004</v>
      </c>
      <c r="B823" s="1">
        <v>309</v>
      </c>
    </row>
    <row r="824" spans="1:2">
      <c r="A824" s="126">
        <v>4401.8</v>
      </c>
      <c r="B824" s="1">
        <v>307</v>
      </c>
    </row>
    <row r="825" spans="1:2">
      <c r="A825" s="126">
        <v>4401.79</v>
      </c>
      <c r="B825" s="1">
        <v>305</v>
      </c>
    </row>
    <row r="826" spans="1:2">
      <c r="A826" s="126">
        <v>4401.78</v>
      </c>
      <c r="B826" s="1">
        <v>304</v>
      </c>
    </row>
    <row r="827" spans="1:2">
      <c r="A827" s="126">
        <v>4401.7700000000004</v>
      </c>
      <c r="B827" s="1">
        <v>302</v>
      </c>
    </row>
    <row r="828" spans="1:2">
      <c r="A828" s="126">
        <v>4401.76</v>
      </c>
      <c r="B828" s="1">
        <v>300</v>
      </c>
    </row>
    <row r="829" spans="1:2">
      <c r="A829" s="126">
        <v>4401.75</v>
      </c>
      <c r="B829" s="1">
        <v>298</v>
      </c>
    </row>
    <row r="830" spans="1:2">
      <c r="A830" s="126">
        <v>4401.74</v>
      </c>
      <c r="B830" s="1">
        <v>297</v>
      </c>
    </row>
    <row r="831" spans="1:2">
      <c r="A831" s="126">
        <v>4401.7299999999996</v>
      </c>
      <c r="B831" s="1">
        <v>295</v>
      </c>
    </row>
    <row r="832" spans="1:2">
      <c r="A832" s="126">
        <v>4401.72</v>
      </c>
      <c r="B832" s="1">
        <v>293</v>
      </c>
    </row>
    <row r="833" spans="1:2">
      <c r="A833" s="126">
        <v>4401.71</v>
      </c>
      <c r="B833" s="1">
        <v>292</v>
      </c>
    </row>
    <row r="834" spans="1:2">
      <c r="A834" s="126">
        <v>4401.7</v>
      </c>
      <c r="B834" s="1">
        <v>290</v>
      </c>
    </row>
    <row r="835" spans="1:2">
      <c r="A835" s="126">
        <v>4401.6899999999996</v>
      </c>
      <c r="B835" s="1">
        <v>288</v>
      </c>
    </row>
    <row r="836" spans="1:2">
      <c r="A836" s="126">
        <v>4401.68</v>
      </c>
      <c r="B836" s="1">
        <v>286</v>
      </c>
    </row>
    <row r="837" spans="1:2">
      <c r="A837" s="126">
        <v>4401.67</v>
      </c>
      <c r="B837" s="1">
        <v>285</v>
      </c>
    </row>
    <row r="838" spans="1:2">
      <c r="A838" s="126">
        <v>4401.66</v>
      </c>
      <c r="B838" s="1">
        <v>283</v>
      </c>
    </row>
    <row r="839" spans="1:2">
      <c r="A839" s="126">
        <v>4401.6499999999996</v>
      </c>
      <c r="B839" s="1">
        <v>282</v>
      </c>
    </row>
    <row r="840" spans="1:2">
      <c r="A840" s="126">
        <v>4401.6400000000003</v>
      </c>
      <c r="B840" s="1">
        <v>280</v>
      </c>
    </row>
    <row r="841" spans="1:2">
      <c r="A841" s="126">
        <v>4401.63</v>
      </c>
      <c r="B841" s="1">
        <v>278</v>
      </c>
    </row>
    <row r="842" spans="1:2">
      <c r="A842" s="126">
        <v>4401.62</v>
      </c>
      <c r="B842" s="1">
        <v>277</v>
      </c>
    </row>
    <row r="843" spans="1:2">
      <c r="A843" s="126">
        <v>4401.6099999999997</v>
      </c>
      <c r="B843" s="1">
        <v>275</v>
      </c>
    </row>
    <row r="844" spans="1:2">
      <c r="A844" s="126">
        <v>4401.6000000000004</v>
      </c>
      <c r="B844" s="1">
        <v>273</v>
      </c>
    </row>
    <row r="845" spans="1:2">
      <c r="A845" s="126">
        <v>4401.59</v>
      </c>
      <c r="B845" s="1">
        <v>272</v>
      </c>
    </row>
    <row r="846" spans="1:2">
      <c r="A846" s="126">
        <v>4401.58</v>
      </c>
      <c r="B846" s="1">
        <v>270</v>
      </c>
    </row>
    <row r="847" spans="1:2">
      <c r="A847" s="126">
        <v>4401.57</v>
      </c>
      <c r="B847" s="1">
        <v>269</v>
      </c>
    </row>
    <row r="848" spans="1:2">
      <c r="A848" s="126">
        <v>4401.5600000000004</v>
      </c>
      <c r="B848" s="1">
        <v>267</v>
      </c>
    </row>
    <row r="849" spans="1:2">
      <c r="A849" s="126">
        <v>4401.55</v>
      </c>
      <c r="B849" s="1">
        <v>266</v>
      </c>
    </row>
    <row r="850" spans="1:2">
      <c r="A850" s="126">
        <v>4401.54</v>
      </c>
      <c r="B850" s="1">
        <v>264</v>
      </c>
    </row>
    <row r="851" spans="1:2">
      <c r="A851" s="126">
        <v>4401.53</v>
      </c>
      <c r="B851" s="1">
        <v>263</v>
      </c>
    </row>
    <row r="852" spans="1:2">
      <c r="A852" s="126">
        <v>4401.5200000000004</v>
      </c>
      <c r="B852" s="1">
        <v>261</v>
      </c>
    </row>
    <row r="853" spans="1:2">
      <c r="A853" s="126">
        <v>4401.51</v>
      </c>
      <c r="B853" s="1">
        <v>260</v>
      </c>
    </row>
    <row r="854" spans="1:2">
      <c r="A854" s="126">
        <v>4401.5</v>
      </c>
      <c r="B854" s="1">
        <v>258</v>
      </c>
    </row>
    <row r="855" spans="1:2">
      <c r="A855" s="126">
        <v>4401.49</v>
      </c>
      <c r="B855" s="1">
        <v>257</v>
      </c>
    </row>
    <row r="856" spans="1:2">
      <c r="A856" s="126">
        <v>4401.4799999999996</v>
      </c>
      <c r="B856" s="1">
        <v>255</v>
      </c>
    </row>
    <row r="857" spans="1:2">
      <c r="A857" s="126">
        <v>4401.47</v>
      </c>
      <c r="B857" s="1">
        <v>254</v>
      </c>
    </row>
    <row r="858" spans="1:2">
      <c r="A858" s="126">
        <v>4401.46</v>
      </c>
      <c r="B858" s="1">
        <v>252</v>
      </c>
    </row>
    <row r="859" spans="1:2">
      <c r="A859" s="126">
        <v>4401.45</v>
      </c>
      <c r="B859" s="1">
        <v>251</v>
      </c>
    </row>
    <row r="860" spans="1:2">
      <c r="A860" s="126">
        <v>4401.4399999999996</v>
      </c>
      <c r="B860" s="1">
        <v>249</v>
      </c>
    </row>
    <row r="861" spans="1:2">
      <c r="A861" s="126">
        <v>4401.43</v>
      </c>
      <c r="B861" s="1">
        <v>248</v>
      </c>
    </row>
    <row r="862" spans="1:2">
      <c r="A862" s="126">
        <v>4401.42</v>
      </c>
      <c r="B862" s="1">
        <v>246</v>
      </c>
    </row>
    <row r="863" spans="1:2">
      <c r="A863" s="126">
        <v>4401.41</v>
      </c>
      <c r="B863" s="1">
        <v>245</v>
      </c>
    </row>
    <row r="864" spans="1:2">
      <c r="A864" s="126">
        <v>4401.3999999999996</v>
      </c>
      <c r="B864" s="1">
        <v>243</v>
      </c>
    </row>
    <row r="865" spans="1:2">
      <c r="A865" s="126">
        <v>4401.3900000000003</v>
      </c>
      <c r="B865" s="1">
        <v>242</v>
      </c>
    </row>
    <row r="866" spans="1:2">
      <c r="A866" s="126">
        <v>4401.38</v>
      </c>
      <c r="B866" s="1">
        <v>241</v>
      </c>
    </row>
    <row r="867" spans="1:2">
      <c r="A867" s="126">
        <v>4401.37</v>
      </c>
      <c r="B867" s="1">
        <v>239</v>
      </c>
    </row>
    <row r="868" spans="1:2">
      <c r="A868" s="126">
        <v>4401.3599999999997</v>
      </c>
      <c r="B868" s="1">
        <v>238</v>
      </c>
    </row>
    <row r="869" spans="1:2">
      <c r="A869" s="126">
        <v>4401.3500000000004</v>
      </c>
      <c r="B869" s="1">
        <v>237</v>
      </c>
    </row>
    <row r="870" spans="1:2">
      <c r="A870" s="126">
        <v>4401.34</v>
      </c>
      <c r="B870" s="1">
        <v>235</v>
      </c>
    </row>
    <row r="871" spans="1:2">
      <c r="A871" s="126">
        <v>4401.33</v>
      </c>
      <c r="B871" s="1">
        <v>234</v>
      </c>
    </row>
    <row r="872" spans="1:2">
      <c r="A872" s="126">
        <v>4401.32</v>
      </c>
      <c r="B872" s="1">
        <v>232</v>
      </c>
    </row>
    <row r="873" spans="1:2">
      <c r="A873" s="126">
        <v>4401.3100000000004</v>
      </c>
      <c r="B873" s="1">
        <v>231</v>
      </c>
    </row>
    <row r="874" spans="1:2">
      <c r="A874" s="126">
        <v>4401.3</v>
      </c>
      <c r="B874" s="1">
        <v>230</v>
      </c>
    </row>
    <row r="875" spans="1:2">
      <c r="A875" s="126">
        <v>4401.29</v>
      </c>
      <c r="B875" s="1">
        <v>228</v>
      </c>
    </row>
    <row r="876" spans="1:2">
      <c r="A876" s="126">
        <v>4401.28</v>
      </c>
      <c r="B876" s="1">
        <v>227</v>
      </c>
    </row>
    <row r="877" spans="1:2">
      <c r="A877" s="126">
        <v>4401.2700000000004</v>
      </c>
      <c r="B877" s="1">
        <v>226</v>
      </c>
    </row>
    <row r="878" spans="1:2">
      <c r="A878" s="126">
        <v>4401.26</v>
      </c>
      <c r="B878" s="1">
        <v>224</v>
      </c>
    </row>
    <row r="879" spans="1:2">
      <c r="A879" s="126">
        <v>4401.25</v>
      </c>
      <c r="B879" s="1">
        <v>223</v>
      </c>
    </row>
    <row r="880" spans="1:2">
      <c r="A880" s="126">
        <v>4401.24</v>
      </c>
      <c r="B880" s="1">
        <v>222</v>
      </c>
    </row>
    <row r="881" spans="1:2">
      <c r="A881" s="126">
        <v>4401.2299999999996</v>
      </c>
      <c r="B881" s="1">
        <v>221</v>
      </c>
    </row>
    <row r="882" spans="1:2">
      <c r="A882" s="126">
        <v>4401.22</v>
      </c>
      <c r="B882" s="1">
        <v>219</v>
      </c>
    </row>
    <row r="883" spans="1:2">
      <c r="A883" s="126">
        <v>4401.21</v>
      </c>
      <c r="B883" s="1">
        <v>218</v>
      </c>
    </row>
    <row r="884" spans="1:2">
      <c r="A884" s="126">
        <v>4401.2</v>
      </c>
      <c r="B884" s="1">
        <v>217</v>
      </c>
    </row>
    <row r="885" spans="1:2">
      <c r="A885" s="126">
        <v>4401.1899999999996</v>
      </c>
      <c r="B885" s="1">
        <v>216</v>
      </c>
    </row>
    <row r="886" spans="1:2">
      <c r="A886" s="126">
        <v>4401.18</v>
      </c>
      <c r="B886" s="1">
        <v>214</v>
      </c>
    </row>
    <row r="887" spans="1:2">
      <c r="A887" s="126">
        <v>4401.17</v>
      </c>
      <c r="B887" s="1">
        <v>213</v>
      </c>
    </row>
    <row r="888" spans="1:2">
      <c r="A888" s="126">
        <v>4401.16</v>
      </c>
      <c r="B888" s="1">
        <v>212</v>
      </c>
    </row>
    <row r="889" spans="1:2">
      <c r="A889" s="126">
        <v>4401.1499999999996</v>
      </c>
      <c r="B889" s="1">
        <v>211</v>
      </c>
    </row>
    <row r="890" spans="1:2">
      <c r="A890" s="126">
        <v>4401.1400000000003</v>
      </c>
      <c r="B890" s="1">
        <v>209</v>
      </c>
    </row>
    <row r="891" spans="1:2">
      <c r="A891" s="126">
        <v>4401.13</v>
      </c>
      <c r="B891" s="1">
        <v>208</v>
      </c>
    </row>
    <row r="892" spans="1:2">
      <c r="A892" s="126">
        <v>4401.12</v>
      </c>
      <c r="B892" s="1">
        <v>207</v>
      </c>
    </row>
    <row r="893" spans="1:2">
      <c r="A893" s="126">
        <v>4401.1099999999997</v>
      </c>
      <c r="B893" s="1">
        <v>206</v>
      </c>
    </row>
    <row r="894" spans="1:2">
      <c r="A894" s="126">
        <v>4401.1000000000004</v>
      </c>
      <c r="B894" s="1">
        <v>205</v>
      </c>
    </row>
    <row r="895" spans="1:2">
      <c r="A895" s="126">
        <v>4401.09</v>
      </c>
      <c r="B895" s="1">
        <v>203</v>
      </c>
    </row>
    <row r="896" spans="1:2">
      <c r="A896" s="126">
        <v>4401.08</v>
      </c>
      <c r="B896" s="1">
        <v>202</v>
      </c>
    </row>
    <row r="897" spans="1:2">
      <c r="A897" s="126">
        <v>4401.07</v>
      </c>
      <c r="B897" s="1">
        <v>201</v>
      </c>
    </row>
    <row r="898" spans="1:2">
      <c r="A898" s="126">
        <v>4401.0600000000004</v>
      </c>
      <c r="B898" s="1">
        <v>200</v>
      </c>
    </row>
    <row r="899" spans="1:2">
      <c r="A899" s="126">
        <v>4401.05</v>
      </c>
      <c r="B899" s="1">
        <v>199</v>
      </c>
    </row>
    <row r="900" spans="1:2">
      <c r="A900" s="126">
        <v>4401.04</v>
      </c>
      <c r="B900" s="1">
        <v>198</v>
      </c>
    </row>
    <row r="901" spans="1:2">
      <c r="A901" s="126">
        <v>4401.03</v>
      </c>
      <c r="B901" s="1">
        <v>196</v>
      </c>
    </row>
    <row r="902" spans="1:2">
      <c r="A902" s="126">
        <v>4401.0200000000004</v>
      </c>
      <c r="B902" s="1">
        <v>195</v>
      </c>
    </row>
    <row r="903" spans="1:2">
      <c r="A903" s="126">
        <v>4401.01</v>
      </c>
      <c r="B903" s="1">
        <v>194</v>
      </c>
    </row>
    <row r="904" spans="1:2">
      <c r="A904" s="126">
        <v>4401</v>
      </c>
      <c r="B904" s="1">
        <v>193</v>
      </c>
    </row>
    <row r="905" spans="1:2">
      <c r="A905" s="126">
        <v>4400.99</v>
      </c>
      <c r="B905" s="1">
        <v>191</v>
      </c>
    </row>
    <row r="906" spans="1:2">
      <c r="A906" s="126">
        <v>4400.9799999999996</v>
      </c>
      <c r="B906" s="1">
        <v>190</v>
      </c>
    </row>
    <row r="907" spans="1:2">
      <c r="A907" s="126">
        <v>4400.97</v>
      </c>
      <c r="B907" s="1">
        <v>188</v>
      </c>
    </row>
    <row r="908" spans="1:2">
      <c r="A908" s="126">
        <v>4400.96</v>
      </c>
      <c r="B908" s="1">
        <v>186</v>
      </c>
    </row>
    <row r="909" spans="1:2">
      <c r="A909" s="126">
        <v>4400.95</v>
      </c>
      <c r="B909" s="1">
        <v>185</v>
      </c>
    </row>
    <row r="910" spans="1:2">
      <c r="A910" s="126">
        <v>4400.9399999999996</v>
      </c>
      <c r="B910" s="1">
        <v>183</v>
      </c>
    </row>
    <row r="911" spans="1:2">
      <c r="A911" s="126">
        <v>4400.93</v>
      </c>
      <c r="B911" s="1">
        <v>182</v>
      </c>
    </row>
    <row r="912" spans="1:2">
      <c r="A912" s="126">
        <v>4400.92</v>
      </c>
      <c r="B912" s="1">
        <v>180</v>
      </c>
    </row>
    <row r="913" spans="1:2">
      <c r="A913" s="126">
        <v>4400.91</v>
      </c>
      <c r="B913" s="1">
        <v>178</v>
      </c>
    </row>
    <row r="914" spans="1:2">
      <c r="A914" s="126">
        <v>4400.8999999999996</v>
      </c>
      <c r="B914" s="1">
        <v>177</v>
      </c>
    </row>
    <row r="915" spans="1:2">
      <c r="A915" s="126">
        <v>4400.8900000000003</v>
      </c>
      <c r="B915" s="1">
        <v>175</v>
      </c>
    </row>
    <row r="916" spans="1:2">
      <c r="A916" s="126">
        <v>4400.88</v>
      </c>
      <c r="B916" s="1">
        <v>174</v>
      </c>
    </row>
    <row r="917" spans="1:2">
      <c r="A917" s="126">
        <v>4400.87</v>
      </c>
      <c r="B917" s="1">
        <v>172</v>
      </c>
    </row>
    <row r="918" spans="1:2">
      <c r="A918" s="126">
        <v>4400.8599999999997</v>
      </c>
      <c r="B918" s="1">
        <v>171</v>
      </c>
    </row>
    <row r="919" spans="1:2">
      <c r="A919" s="126">
        <v>4400.8500000000004</v>
      </c>
      <c r="B919" s="1">
        <v>169</v>
      </c>
    </row>
    <row r="920" spans="1:2">
      <c r="A920" s="126">
        <v>4400.84</v>
      </c>
      <c r="B920" s="1">
        <v>168</v>
      </c>
    </row>
    <row r="921" spans="1:2">
      <c r="A921" s="126">
        <v>4400.83</v>
      </c>
      <c r="B921" s="1">
        <v>167</v>
      </c>
    </row>
    <row r="922" spans="1:2">
      <c r="A922" s="126">
        <v>4400.82</v>
      </c>
      <c r="B922" s="1">
        <v>165</v>
      </c>
    </row>
    <row r="923" spans="1:2">
      <c r="A923" s="126">
        <v>4400.8100000000004</v>
      </c>
      <c r="B923" s="1">
        <v>164</v>
      </c>
    </row>
    <row r="924" spans="1:2">
      <c r="A924" s="126">
        <v>4400.8</v>
      </c>
      <c r="B924" s="1">
        <v>162</v>
      </c>
    </row>
    <row r="925" spans="1:2">
      <c r="A925" s="126">
        <v>4400.79</v>
      </c>
      <c r="B925" s="1">
        <v>161</v>
      </c>
    </row>
    <row r="926" spans="1:2">
      <c r="A926" s="126">
        <v>4400.78</v>
      </c>
      <c r="B926" s="1">
        <v>159</v>
      </c>
    </row>
    <row r="927" spans="1:2">
      <c r="A927" s="126">
        <v>4400.7700000000004</v>
      </c>
      <c r="B927" s="1">
        <v>158</v>
      </c>
    </row>
    <row r="928" spans="1:2">
      <c r="A928" s="126">
        <v>4400.76</v>
      </c>
      <c r="B928" s="1">
        <v>157</v>
      </c>
    </row>
    <row r="929" spans="1:2">
      <c r="A929" s="126">
        <v>4400.75</v>
      </c>
      <c r="B929" s="1">
        <v>155</v>
      </c>
    </row>
    <row r="930" spans="1:2">
      <c r="A930" s="126">
        <v>4400.74</v>
      </c>
      <c r="B930" s="1">
        <v>154</v>
      </c>
    </row>
    <row r="931" spans="1:2">
      <c r="A931" s="126">
        <v>4400.7299999999996</v>
      </c>
      <c r="B931" s="1">
        <v>153</v>
      </c>
    </row>
    <row r="932" spans="1:2">
      <c r="A932" s="126">
        <v>4400.72</v>
      </c>
      <c r="B932" s="1">
        <v>151</v>
      </c>
    </row>
    <row r="933" spans="1:2">
      <c r="A933" s="126">
        <v>4400.71</v>
      </c>
      <c r="B933" s="1">
        <v>150</v>
      </c>
    </row>
    <row r="934" spans="1:2">
      <c r="A934" s="126">
        <v>4400.7</v>
      </c>
      <c r="B934" s="1">
        <v>149</v>
      </c>
    </row>
    <row r="935" spans="1:2">
      <c r="A935" s="126">
        <v>4400.6899999999996</v>
      </c>
      <c r="B935" s="1">
        <v>147</v>
      </c>
    </row>
    <row r="936" spans="1:2">
      <c r="A936" s="126">
        <v>4400.68</v>
      </c>
      <c r="B936" s="1">
        <v>146</v>
      </c>
    </row>
    <row r="937" spans="1:2">
      <c r="A937" s="126">
        <v>4400.67</v>
      </c>
      <c r="B937" s="1">
        <v>145</v>
      </c>
    </row>
    <row r="938" spans="1:2">
      <c r="A938" s="126">
        <v>4400.66</v>
      </c>
      <c r="B938" s="1">
        <v>144</v>
      </c>
    </row>
    <row r="939" spans="1:2">
      <c r="A939" s="126">
        <v>4400.6499999999996</v>
      </c>
      <c r="B939" s="1">
        <v>142</v>
      </c>
    </row>
    <row r="940" spans="1:2">
      <c r="A940" s="126">
        <v>4400.6400000000003</v>
      </c>
      <c r="B940" s="1">
        <v>141</v>
      </c>
    </row>
    <row r="941" spans="1:2">
      <c r="A941" s="126">
        <v>4400.63</v>
      </c>
      <c r="B941" s="1">
        <v>140</v>
      </c>
    </row>
    <row r="942" spans="1:2">
      <c r="A942" s="126">
        <v>4400.62</v>
      </c>
      <c r="B942" s="1">
        <v>139</v>
      </c>
    </row>
    <row r="943" spans="1:2">
      <c r="A943" s="126">
        <v>4400.6099999999997</v>
      </c>
      <c r="B943" s="1">
        <v>138</v>
      </c>
    </row>
    <row r="944" spans="1:2">
      <c r="A944" s="126">
        <v>4400.6000000000004</v>
      </c>
      <c r="B944" s="1">
        <v>136</v>
      </c>
    </row>
    <row r="945" spans="1:2">
      <c r="A945" s="126">
        <v>4400.59</v>
      </c>
      <c r="B945" s="1">
        <v>135</v>
      </c>
    </row>
    <row r="946" spans="1:2">
      <c r="A946" s="126">
        <v>4400.58</v>
      </c>
      <c r="B946" s="1">
        <v>134</v>
      </c>
    </row>
    <row r="947" spans="1:2">
      <c r="A947" s="126">
        <v>4400.57</v>
      </c>
      <c r="B947" s="1">
        <v>133</v>
      </c>
    </row>
    <row r="948" spans="1:2">
      <c r="A948" s="126">
        <v>4400.5600000000004</v>
      </c>
      <c r="B948" s="1">
        <v>132</v>
      </c>
    </row>
    <row r="949" spans="1:2">
      <c r="A949" s="126">
        <v>4400.55</v>
      </c>
      <c r="B949" s="1">
        <v>131</v>
      </c>
    </row>
    <row r="950" spans="1:2">
      <c r="A950" s="126">
        <v>4400.54</v>
      </c>
      <c r="B950" s="1">
        <v>129</v>
      </c>
    </row>
    <row r="951" spans="1:2">
      <c r="A951" s="126">
        <v>4400.53</v>
      </c>
      <c r="B951" s="1">
        <v>128</v>
      </c>
    </row>
    <row r="952" spans="1:2">
      <c r="A952" s="126">
        <v>4400.5200000000004</v>
      </c>
      <c r="B952" s="1">
        <v>127</v>
      </c>
    </row>
    <row r="953" spans="1:2">
      <c r="A953" s="126">
        <v>4400.51</v>
      </c>
      <c r="B953" s="1">
        <v>126</v>
      </c>
    </row>
    <row r="954" spans="1:2">
      <c r="A954" s="126">
        <v>4400.5</v>
      </c>
      <c r="B954" s="1">
        <v>125</v>
      </c>
    </row>
    <row r="955" spans="1:2">
      <c r="A955" s="126">
        <v>4400.49</v>
      </c>
      <c r="B955" s="1">
        <v>124</v>
      </c>
    </row>
    <row r="956" spans="1:2">
      <c r="A956" s="126">
        <v>4400.4799999999996</v>
      </c>
      <c r="B956" s="1">
        <v>123</v>
      </c>
    </row>
    <row r="957" spans="1:2">
      <c r="A957" s="126">
        <v>4400.47</v>
      </c>
      <c r="B957" s="1">
        <v>122</v>
      </c>
    </row>
    <row r="958" spans="1:2">
      <c r="A958" s="126">
        <v>4400.46</v>
      </c>
      <c r="B958" s="1">
        <v>121</v>
      </c>
    </row>
    <row r="959" spans="1:2">
      <c r="A959" s="126">
        <v>4400.45</v>
      </c>
      <c r="B959" s="1">
        <v>120</v>
      </c>
    </row>
    <row r="960" spans="1:2">
      <c r="A960" s="126">
        <v>4400.4399999999996</v>
      </c>
      <c r="B960" s="1">
        <v>119</v>
      </c>
    </row>
    <row r="961" spans="1:2">
      <c r="A961" s="126">
        <v>4400.43</v>
      </c>
      <c r="B961" s="1">
        <v>118</v>
      </c>
    </row>
    <row r="962" spans="1:2">
      <c r="A962" s="126">
        <v>4400.42</v>
      </c>
      <c r="B962" s="1">
        <v>117</v>
      </c>
    </row>
    <row r="963" spans="1:2">
      <c r="A963" s="126">
        <v>4400.41</v>
      </c>
      <c r="B963" s="1">
        <v>116</v>
      </c>
    </row>
    <row r="964" spans="1:2">
      <c r="A964" s="126">
        <v>4400.3999999999996</v>
      </c>
      <c r="B964" s="1">
        <v>115</v>
      </c>
    </row>
    <row r="965" spans="1:2">
      <c r="A965" s="126">
        <v>4400.3900000000003</v>
      </c>
      <c r="B965" s="1">
        <v>114</v>
      </c>
    </row>
    <row r="966" spans="1:2">
      <c r="A966" s="126">
        <v>4400.38</v>
      </c>
      <c r="B966" s="1">
        <v>113</v>
      </c>
    </row>
    <row r="967" spans="1:2">
      <c r="A967" s="126">
        <v>4400.37</v>
      </c>
      <c r="B967" s="1">
        <v>112</v>
      </c>
    </row>
    <row r="968" spans="1:2">
      <c r="A968" s="126">
        <v>4400.3599999999997</v>
      </c>
      <c r="B968" s="1">
        <v>111</v>
      </c>
    </row>
    <row r="969" spans="1:2">
      <c r="A969" s="126">
        <v>4400.3500000000004</v>
      </c>
      <c r="B969" s="1">
        <v>110</v>
      </c>
    </row>
    <row r="970" spans="1:2">
      <c r="A970" s="126">
        <v>4400.34</v>
      </c>
      <c r="B970" s="1">
        <v>109</v>
      </c>
    </row>
    <row r="971" spans="1:2">
      <c r="A971" s="126">
        <v>4400.33</v>
      </c>
      <c r="B971" s="1">
        <v>108</v>
      </c>
    </row>
    <row r="972" spans="1:2">
      <c r="A972" s="126">
        <v>4400.32</v>
      </c>
      <c r="B972" s="1">
        <v>107</v>
      </c>
    </row>
    <row r="973" spans="1:2">
      <c r="A973" s="126">
        <v>4400.3100000000004</v>
      </c>
      <c r="B973" s="1">
        <v>106</v>
      </c>
    </row>
    <row r="974" spans="1:2">
      <c r="A974" s="126">
        <v>4400.3</v>
      </c>
      <c r="B974" s="1">
        <v>105</v>
      </c>
    </row>
    <row r="975" spans="1:2">
      <c r="A975" s="126">
        <v>4400.29</v>
      </c>
      <c r="B975" s="1">
        <v>104</v>
      </c>
    </row>
    <row r="976" spans="1:2">
      <c r="A976" s="126">
        <v>4400.28</v>
      </c>
      <c r="B976" s="1">
        <v>103</v>
      </c>
    </row>
    <row r="977" spans="1:2">
      <c r="A977" s="126">
        <v>4400.2700000000004</v>
      </c>
      <c r="B977" s="1">
        <v>102</v>
      </c>
    </row>
    <row r="978" spans="1:2">
      <c r="A978" s="126">
        <v>4400.26</v>
      </c>
      <c r="B978" s="1">
        <v>102</v>
      </c>
    </row>
    <row r="979" spans="1:2">
      <c r="A979" s="126">
        <v>4400.25</v>
      </c>
      <c r="B979" s="1">
        <v>101</v>
      </c>
    </row>
    <row r="980" spans="1:2">
      <c r="A980" s="126">
        <v>4400.24</v>
      </c>
      <c r="B980" s="1">
        <v>100</v>
      </c>
    </row>
    <row r="981" spans="1:2">
      <c r="A981" s="126">
        <v>4400.2299999999996</v>
      </c>
      <c r="B981" s="1">
        <v>99</v>
      </c>
    </row>
    <row r="982" spans="1:2">
      <c r="A982" s="126">
        <v>4400.22</v>
      </c>
      <c r="B982" s="1">
        <v>98</v>
      </c>
    </row>
    <row r="983" spans="1:2">
      <c r="A983" s="126">
        <v>4400.21</v>
      </c>
      <c r="B983" s="1">
        <v>97</v>
      </c>
    </row>
    <row r="984" spans="1:2">
      <c r="A984" s="126">
        <v>4400.2</v>
      </c>
      <c r="B984" s="1">
        <v>96</v>
      </c>
    </row>
    <row r="985" spans="1:2">
      <c r="A985" s="126">
        <v>4400.1899999999996</v>
      </c>
      <c r="B985" s="1">
        <v>96</v>
      </c>
    </row>
    <row r="986" spans="1:2">
      <c r="A986" s="126">
        <v>4400.18</v>
      </c>
      <c r="B986" s="1">
        <v>95</v>
      </c>
    </row>
    <row r="987" spans="1:2">
      <c r="A987" s="126">
        <v>4400.17</v>
      </c>
      <c r="B987" s="1">
        <v>94</v>
      </c>
    </row>
    <row r="988" spans="1:2">
      <c r="A988" s="126">
        <v>4400.16</v>
      </c>
      <c r="B988" s="1">
        <v>93</v>
      </c>
    </row>
    <row r="989" spans="1:2">
      <c r="A989" s="126">
        <v>4400.1499999999996</v>
      </c>
      <c r="B989" s="1">
        <v>92</v>
      </c>
    </row>
    <row r="990" spans="1:2">
      <c r="A990" s="126">
        <v>4400.1400000000003</v>
      </c>
      <c r="B990" s="1">
        <v>91</v>
      </c>
    </row>
    <row r="991" spans="1:2">
      <c r="A991" s="126">
        <v>4400.13</v>
      </c>
      <c r="B991" s="1">
        <v>91</v>
      </c>
    </row>
    <row r="992" spans="1:2">
      <c r="A992" s="126">
        <v>4400.12</v>
      </c>
      <c r="B992" s="1">
        <v>90</v>
      </c>
    </row>
    <row r="993" spans="1:2">
      <c r="A993" s="126">
        <v>4400.1099999999997</v>
      </c>
      <c r="B993" s="1">
        <v>89</v>
      </c>
    </row>
    <row r="994" spans="1:2">
      <c r="A994" s="126">
        <v>4400.1000000000004</v>
      </c>
      <c r="B994" s="1">
        <v>88</v>
      </c>
    </row>
    <row r="995" spans="1:2">
      <c r="A995" s="126">
        <v>4400.09</v>
      </c>
      <c r="B995" s="1">
        <v>88</v>
      </c>
    </row>
    <row r="996" spans="1:2">
      <c r="A996" s="126">
        <v>4400.08</v>
      </c>
      <c r="B996" s="1">
        <v>87</v>
      </c>
    </row>
    <row r="997" spans="1:2">
      <c r="A997" s="126">
        <v>4400.07</v>
      </c>
      <c r="B997" s="1">
        <v>86</v>
      </c>
    </row>
    <row r="998" spans="1:2">
      <c r="A998" s="126">
        <v>4400.0600000000004</v>
      </c>
      <c r="B998" s="1">
        <v>85</v>
      </c>
    </row>
    <row r="999" spans="1:2">
      <c r="A999" s="126">
        <v>4400.05</v>
      </c>
      <c r="B999" s="1">
        <v>85</v>
      </c>
    </row>
    <row r="1000" spans="1:2">
      <c r="A1000" s="126">
        <v>4400.04</v>
      </c>
      <c r="B1000" s="1">
        <v>84</v>
      </c>
    </row>
    <row r="1001" spans="1:2">
      <c r="A1001" s="126">
        <v>4400.03</v>
      </c>
      <c r="B1001" s="1">
        <v>83</v>
      </c>
    </row>
    <row r="1002" spans="1:2">
      <c r="A1002" s="126">
        <v>4400.0200000000004</v>
      </c>
      <c r="B1002" s="1">
        <v>82</v>
      </c>
    </row>
    <row r="1003" spans="1:2">
      <c r="A1003" s="126">
        <v>4400.01</v>
      </c>
      <c r="B1003" s="1">
        <v>82</v>
      </c>
    </row>
    <row r="1004" spans="1:2">
      <c r="A1004" s="126">
        <v>4400</v>
      </c>
      <c r="B1004" s="1">
        <v>81</v>
      </c>
    </row>
    <row r="1005" spans="1:2">
      <c r="A1005" s="126">
        <v>4399.99</v>
      </c>
      <c r="B1005" s="1">
        <v>79</v>
      </c>
    </row>
    <row r="1006" spans="1:2">
      <c r="A1006" s="126">
        <v>4399.9799999999996</v>
      </c>
      <c r="B1006" s="1">
        <v>76</v>
      </c>
    </row>
    <row r="1007" spans="1:2">
      <c r="A1007" s="126">
        <v>4399.97</v>
      </c>
      <c r="B1007" s="1">
        <v>74</v>
      </c>
    </row>
    <row r="1008" spans="1:2">
      <c r="A1008" s="126">
        <v>4399.96</v>
      </c>
      <c r="B1008" s="1">
        <v>72</v>
      </c>
    </row>
    <row r="1009" spans="1:2">
      <c r="A1009" s="126">
        <v>4399.95</v>
      </c>
      <c r="B1009" s="1">
        <v>70</v>
      </c>
    </row>
    <row r="1010" spans="1:2">
      <c r="A1010" s="126">
        <v>4399.9399999999996</v>
      </c>
      <c r="B1010" s="1">
        <v>68</v>
      </c>
    </row>
    <row r="1011" spans="1:2">
      <c r="A1011" s="126">
        <v>4399.93</v>
      </c>
      <c r="B1011" s="1">
        <v>66</v>
      </c>
    </row>
    <row r="1012" spans="1:2">
      <c r="A1012" s="126">
        <v>4399.92</v>
      </c>
      <c r="B1012" s="1">
        <v>64</v>
      </c>
    </row>
    <row r="1013" spans="1:2">
      <c r="A1013" s="126">
        <v>4399.91</v>
      </c>
      <c r="B1013" s="1">
        <v>62</v>
      </c>
    </row>
    <row r="1014" spans="1:2">
      <c r="A1014" s="126">
        <v>4399.8999999999996</v>
      </c>
      <c r="B1014" s="1">
        <v>60</v>
      </c>
    </row>
    <row r="1015" spans="1:2">
      <c r="A1015" s="126">
        <v>4399.8900000000003</v>
      </c>
      <c r="B1015" s="1">
        <v>58</v>
      </c>
    </row>
    <row r="1016" spans="1:2">
      <c r="A1016" s="126">
        <v>4399.88</v>
      </c>
      <c r="B1016" s="1">
        <v>56</v>
      </c>
    </row>
    <row r="1017" spans="1:2">
      <c r="A1017" s="126">
        <v>4399.87</v>
      </c>
      <c r="B1017" s="1">
        <v>55</v>
      </c>
    </row>
    <row r="1018" spans="1:2">
      <c r="A1018" s="126">
        <v>4399.8599999999997</v>
      </c>
      <c r="B1018" s="1">
        <v>53</v>
      </c>
    </row>
    <row r="1019" spans="1:2">
      <c r="A1019" s="126">
        <v>4399.8500000000004</v>
      </c>
      <c r="B1019" s="1">
        <v>52</v>
      </c>
    </row>
    <row r="1020" spans="1:2">
      <c r="A1020" s="126">
        <v>4399.84</v>
      </c>
      <c r="B1020" s="1">
        <v>50</v>
      </c>
    </row>
    <row r="1021" spans="1:2">
      <c r="A1021" s="126">
        <v>4399.83</v>
      </c>
      <c r="B1021" s="1">
        <v>49</v>
      </c>
    </row>
    <row r="1022" spans="1:2">
      <c r="A1022" s="126">
        <v>4399.82</v>
      </c>
      <c r="B1022" s="1">
        <v>47</v>
      </c>
    </row>
    <row r="1023" spans="1:2">
      <c r="A1023" s="126">
        <v>4399.8100000000004</v>
      </c>
      <c r="B1023" s="1">
        <v>46</v>
      </c>
    </row>
    <row r="1024" spans="1:2">
      <c r="A1024" s="126">
        <v>4399.8</v>
      </c>
      <c r="B1024" s="1">
        <v>44</v>
      </c>
    </row>
    <row r="1025" spans="1:2">
      <c r="A1025" s="126">
        <v>4399.79</v>
      </c>
      <c r="B1025" s="1">
        <v>43</v>
      </c>
    </row>
    <row r="1026" spans="1:2">
      <c r="A1026" s="126">
        <v>4399.78</v>
      </c>
      <c r="B1026" s="1">
        <v>42</v>
      </c>
    </row>
    <row r="1027" spans="1:2">
      <c r="A1027" s="126">
        <v>4399.7700000000004</v>
      </c>
      <c r="B1027" s="1">
        <v>41</v>
      </c>
    </row>
    <row r="1028" spans="1:2">
      <c r="A1028" s="126">
        <v>4399.76</v>
      </c>
      <c r="B1028" s="1">
        <v>39</v>
      </c>
    </row>
    <row r="1029" spans="1:2">
      <c r="A1029" s="126">
        <v>4399.75</v>
      </c>
      <c r="B1029" s="1">
        <v>38</v>
      </c>
    </row>
    <row r="1030" spans="1:2">
      <c r="A1030" s="126">
        <v>4399.74</v>
      </c>
      <c r="B1030" s="1">
        <v>37</v>
      </c>
    </row>
    <row r="1031" spans="1:2">
      <c r="A1031" s="126">
        <v>4399.7299999999996</v>
      </c>
      <c r="B1031" s="1">
        <v>36</v>
      </c>
    </row>
    <row r="1032" spans="1:2">
      <c r="A1032" s="126">
        <v>4399.72</v>
      </c>
      <c r="B1032" s="1">
        <v>35</v>
      </c>
    </row>
    <row r="1033" spans="1:2">
      <c r="A1033" s="126">
        <v>4399.71</v>
      </c>
      <c r="B1033" s="1">
        <v>34</v>
      </c>
    </row>
    <row r="1034" spans="1:2">
      <c r="A1034" s="126">
        <v>4399.7</v>
      </c>
      <c r="B1034" s="1">
        <v>33</v>
      </c>
    </row>
    <row r="1035" spans="1:2">
      <c r="A1035" s="126">
        <v>4399.6899999999996</v>
      </c>
      <c r="B1035" s="1">
        <v>32</v>
      </c>
    </row>
    <row r="1036" spans="1:2">
      <c r="A1036" s="126">
        <v>4399.68</v>
      </c>
      <c r="B1036" s="1">
        <v>31</v>
      </c>
    </row>
    <row r="1037" spans="1:2">
      <c r="A1037" s="126">
        <v>4399.67</v>
      </c>
      <c r="B1037" s="1">
        <v>30</v>
      </c>
    </row>
    <row r="1038" spans="1:2">
      <c r="A1038" s="126">
        <v>4399.66</v>
      </c>
      <c r="B1038" s="1">
        <v>29</v>
      </c>
    </row>
    <row r="1039" spans="1:2">
      <c r="A1039" s="126">
        <v>4399.6499999999996</v>
      </c>
      <c r="B1039" s="1">
        <v>28</v>
      </c>
    </row>
    <row r="1040" spans="1:2">
      <c r="A1040" s="126">
        <v>4399.6400000000003</v>
      </c>
      <c r="B1040" s="1">
        <v>27.63</v>
      </c>
    </row>
    <row r="1041" spans="1:2">
      <c r="A1041" s="126">
        <v>4399.63</v>
      </c>
      <c r="B1041" s="1">
        <v>27.26</v>
      </c>
    </row>
    <row r="1042" spans="1:2">
      <c r="A1042" s="126">
        <v>4399.62</v>
      </c>
      <c r="B1042" s="1">
        <v>26.89</v>
      </c>
    </row>
    <row r="1043" spans="1:2">
      <c r="A1043" s="126">
        <v>4399.6099999999997</v>
      </c>
      <c r="B1043" s="1">
        <v>26.52</v>
      </c>
    </row>
    <row r="1044" spans="1:2">
      <c r="A1044" s="126">
        <v>4399.6000000000004</v>
      </c>
      <c r="B1044" s="1">
        <v>26.15</v>
      </c>
    </row>
    <row r="1045" spans="1:2">
      <c r="A1045" s="126">
        <v>4399.59</v>
      </c>
      <c r="B1045" s="1">
        <v>25.78</v>
      </c>
    </row>
    <row r="1046" spans="1:2">
      <c r="A1046" s="126">
        <v>4399.58</v>
      </c>
      <c r="B1046" s="1">
        <v>25.42</v>
      </c>
    </row>
    <row r="1047" spans="1:2">
      <c r="A1047" s="126">
        <v>4399.57</v>
      </c>
      <c r="B1047" s="1">
        <v>25.05</v>
      </c>
    </row>
    <row r="1048" spans="1:2">
      <c r="A1048" s="126">
        <v>4399.5600000000004</v>
      </c>
      <c r="B1048" s="1">
        <v>24.68</v>
      </c>
    </row>
    <row r="1049" spans="1:2">
      <c r="A1049" s="126">
        <v>4399.55</v>
      </c>
      <c r="B1049" s="1">
        <v>24.31</v>
      </c>
    </row>
    <row r="1050" spans="1:2">
      <c r="A1050" s="126">
        <v>4399.54</v>
      </c>
      <c r="B1050" s="1">
        <v>23.94</v>
      </c>
    </row>
    <row r="1051" spans="1:2">
      <c r="A1051" s="126">
        <v>4399.53</v>
      </c>
      <c r="B1051" s="1">
        <v>23.57</v>
      </c>
    </row>
    <row r="1052" spans="1:2">
      <c r="A1052" s="126">
        <v>4399.5200000000004</v>
      </c>
      <c r="B1052" s="1">
        <v>23.2</v>
      </c>
    </row>
    <row r="1053" spans="1:2">
      <c r="A1053" s="126">
        <v>4399.51</v>
      </c>
      <c r="B1053" s="1">
        <v>22.83</v>
      </c>
    </row>
    <row r="1054" spans="1:2">
      <c r="A1054" s="126">
        <v>4399.5</v>
      </c>
      <c r="B1054" s="1">
        <v>22.46</v>
      </c>
    </row>
    <row r="1055" spans="1:2">
      <c r="A1055" s="126">
        <v>4399.49</v>
      </c>
      <c r="B1055" s="1">
        <v>22.09</v>
      </c>
    </row>
    <row r="1056" spans="1:2">
      <c r="A1056" s="126">
        <v>4399.4799999999996</v>
      </c>
      <c r="B1056" s="1">
        <v>21.72</v>
      </c>
    </row>
    <row r="1057" spans="1:2">
      <c r="A1057" s="126">
        <v>4399.47</v>
      </c>
      <c r="B1057" s="1">
        <v>21.35</v>
      </c>
    </row>
    <row r="1058" spans="1:2">
      <c r="A1058" s="126">
        <v>4399.46</v>
      </c>
      <c r="B1058" s="1">
        <v>20.98</v>
      </c>
    </row>
    <row r="1059" spans="1:2">
      <c r="A1059" s="126">
        <v>4399.45</v>
      </c>
      <c r="B1059" s="1">
        <v>20.62</v>
      </c>
    </row>
    <row r="1060" spans="1:2">
      <c r="A1060" s="126">
        <v>4399.4399999999996</v>
      </c>
      <c r="B1060" s="1">
        <v>20.25</v>
      </c>
    </row>
    <row r="1061" spans="1:2">
      <c r="A1061" s="126">
        <v>4399.43</v>
      </c>
      <c r="B1061" s="1">
        <v>19.88</v>
      </c>
    </row>
    <row r="1062" spans="1:2">
      <c r="A1062" s="126">
        <v>4399.42</v>
      </c>
      <c r="B1062" s="1">
        <v>19.510000000000002</v>
      </c>
    </row>
    <row r="1063" spans="1:2">
      <c r="A1063" s="126">
        <v>4399.41</v>
      </c>
      <c r="B1063" s="1">
        <v>19.14</v>
      </c>
    </row>
    <row r="1064" spans="1:2">
      <c r="A1064" s="126">
        <v>4399.3999999999996</v>
      </c>
      <c r="B1064" s="1">
        <v>18.77</v>
      </c>
    </row>
    <row r="1065" spans="1:2">
      <c r="A1065" s="126">
        <v>4399.3900000000003</v>
      </c>
      <c r="B1065" s="1">
        <v>18.399999999999999</v>
      </c>
    </row>
    <row r="1066" spans="1:2">
      <c r="A1066" s="126">
        <v>4399.38</v>
      </c>
      <c r="B1066" s="1">
        <v>18.03</v>
      </c>
    </row>
    <row r="1067" spans="1:2">
      <c r="A1067" s="126">
        <v>4399.37</v>
      </c>
      <c r="B1067" s="1">
        <v>17.66</v>
      </c>
    </row>
    <row r="1068" spans="1:2">
      <c r="A1068" s="126">
        <v>4399.3599999999997</v>
      </c>
      <c r="B1068" s="1">
        <v>17.29</v>
      </c>
    </row>
    <row r="1069" spans="1:2">
      <c r="A1069" s="126">
        <v>4399.3500000000004</v>
      </c>
      <c r="B1069" s="1">
        <v>16.920000000000002</v>
      </c>
    </row>
    <row r="1070" spans="1:2">
      <c r="A1070" s="126">
        <v>4399.34</v>
      </c>
      <c r="B1070" s="1">
        <v>16.55</v>
      </c>
    </row>
    <row r="1071" spans="1:2">
      <c r="A1071" s="126">
        <v>4399.33</v>
      </c>
      <c r="B1071" s="1">
        <v>16.18</v>
      </c>
    </row>
    <row r="1072" spans="1:2">
      <c r="A1072" s="126">
        <v>4399.32</v>
      </c>
      <c r="B1072" s="1">
        <v>15.82</v>
      </c>
    </row>
    <row r="1073" spans="1:2">
      <c r="A1073" s="126">
        <v>4399.3100000000004</v>
      </c>
      <c r="B1073" s="1">
        <v>15.45</v>
      </c>
    </row>
    <row r="1074" spans="1:2">
      <c r="A1074" s="126">
        <v>4399.3</v>
      </c>
      <c r="B1074" s="1">
        <v>15.08</v>
      </c>
    </row>
    <row r="1075" spans="1:2">
      <c r="A1075" s="126">
        <v>4399.29</v>
      </c>
      <c r="B1075" s="1">
        <v>14.71</v>
      </c>
    </row>
    <row r="1076" spans="1:2">
      <c r="A1076" s="126">
        <v>4399.28</v>
      </c>
      <c r="B1076" s="1">
        <v>14.34</v>
      </c>
    </row>
    <row r="1077" spans="1:2">
      <c r="A1077" s="126">
        <v>4399.2700000000004</v>
      </c>
      <c r="B1077" s="1">
        <v>13.97</v>
      </c>
    </row>
    <row r="1078" spans="1:2">
      <c r="A1078" s="126">
        <v>4399.26</v>
      </c>
      <c r="B1078" s="1">
        <v>13.6</v>
      </c>
    </row>
    <row r="1079" spans="1:2">
      <c r="A1079" s="126">
        <v>4399.25</v>
      </c>
      <c r="B1079" s="1">
        <v>13.23</v>
      </c>
    </row>
    <row r="1080" spans="1:2">
      <c r="A1080" s="126">
        <v>4399.24</v>
      </c>
      <c r="B1080" s="1">
        <v>12.86</v>
      </c>
    </row>
    <row r="1081" spans="1:2">
      <c r="A1081" s="126">
        <v>4399.2299999999996</v>
      </c>
      <c r="B1081" s="1">
        <v>12.49</v>
      </c>
    </row>
    <row r="1082" spans="1:2">
      <c r="A1082" s="126">
        <v>4399.22</v>
      </c>
      <c r="B1082" s="1">
        <v>12.12</v>
      </c>
    </row>
    <row r="1083" spans="1:2">
      <c r="A1083" s="126">
        <v>4399.21</v>
      </c>
      <c r="B1083" s="1">
        <v>11.75</v>
      </c>
    </row>
    <row r="1084" spans="1:2">
      <c r="A1084" s="126">
        <v>4399.2</v>
      </c>
      <c r="B1084" s="1">
        <v>11.38</v>
      </c>
    </row>
    <row r="1085" spans="1:2">
      <c r="A1085" s="126">
        <v>4399.1899999999996</v>
      </c>
      <c r="B1085" s="1">
        <v>11.02</v>
      </c>
    </row>
    <row r="1086" spans="1:2">
      <c r="A1086" s="126">
        <v>4399.18</v>
      </c>
      <c r="B1086" s="1">
        <v>10.65</v>
      </c>
    </row>
    <row r="1087" spans="1:2">
      <c r="A1087" s="126">
        <v>4399.17</v>
      </c>
      <c r="B1087" s="1">
        <v>10.28</v>
      </c>
    </row>
    <row r="1088" spans="1:2">
      <c r="A1088" s="126">
        <v>4399.16</v>
      </c>
      <c r="B1088" s="1">
        <v>9.91</v>
      </c>
    </row>
    <row r="1089" spans="1:2">
      <c r="A1089" s="126">
        <v>4399.1499999999996</v>
      </c>
      <c r="B1089" s="1">
        <v>9.5399999999999991</v>
      </c>
    </row>
    <row r="1090" spans="1:2">
      <c r="A1090" s="126">
        <v>4399.1400000000003</v>
      </c>
      <c r="B1090" s="1">
        <v>9.17</v>
      </c>
    </row>
    <row r="1091" spans="1:2">
      <c r="A1091" s="126">
        <v>4399.13</v>
      </c>
      <c r="B1091" s="1">
        <v>8.8000000000000007</v>
      </c>
    </row>
    <row r="1092" spans="1:2">
      <c r="A1092" s="126">
        <v>4399.12</v>
      </c>
      <c r="B1092" s="1">
        <v>8.43</v>
      </c>
    </row>
    <row r="1093" spans="1:2">
      <c r="A1093" s="126">
        <v>4399.1099999999997</v>
      </c>
      <c r="B1093" s="1">
        <v>8.06</v>
      </c>
    </row>
    <row r="1094" spans="1:2">
      <c r="A1094" s="126">
        <v>4399.1000000000004</v>
      </c>
      <c r="B1094" s="1">
        <v>7.69</v>
      </c>
    </row>
    <row r="1095" spans="1:2">
      <c r="A1095" s="126">
        <v>4399.09</v>
      </c>
      <c r="B1095" s="1">
        <v>7.32</v>
      </c>
    </row>
    <row r="1096" spans="1:2">
      <c r="A1096" s="126">
        <v>4399.08</v>
      </c>
      <c r="B1096" s="1">
        <v>6.95</v>
      </c>
    </row>
    <row r="1097" spans="1:2">
      <c r="A1097" s="126">
        <v>4399.07</v>
      </c>
      <c r="B1097" s="1">
        <v>6.58</v>
      </c>
    </row>
    <row r="1098" spans="1:2">
      <c r="A1098" s="126">
        <v>4399.0600000000004</v>
      </c>
      <c r="B1098" s="1">
        <v>6.22</v>
      </c>
    </row>
    <row r="1099" spans="1:2">
      <c r="A1099" s="126">
        <v>4399.05</v>
      </c>
      <c r="B1099" s="1">
        <v>5.85</v>
      </c>
    </row>
    <row r="1100" spans="1:2">
      <c r="A1100" s="126">
        <v>4399.04</v>
      </c>
      <c r="B1100" s="1">
        <v>5.48</v>
      </c>
    </row>
    <row r="1101" spans="1:2">
      <c r="A1101" s="126">
        <v>4399.03</v>
      </c>
      <c r="B1101" s="1">
        <v>5.1100000000000003</v>
      </c>
    </row>
    <row r="1102" spans="1:2">
      <c r="A1102" s="126">
        <v>4399.0200000000004</v>
      </c>
      <c r="B1102" s="1">
        <v>4.74</v>
      </c>
    </row>
    <row r="1103" spans="1:2">
      <c r="A1103" s="126">
        <v>4399.01</v>
      </c>
      <c r="B1103" s="1">
        <v>4.37</v>
      </c>
    </row>
    <row r="1104" spans="1:2">
      <c r="A1104" s="126">
        <v>4399</v>
      </c>
      <c r="B1104" s="1">
        <v>4</v>
      </c>
    </row>
  </sheetData>
  <autoFilter ref="A1:A1104" xr:uid="{8A8E35CA-A703-4A14-8767-B92F99338A49}"/>
  <sortState xmlns:xlrd2="http://schemas.microsoft.com/office/spreadsheetml/2017/richdata2" ref="A2:B1104">
    <sortCondition descending="1" ref="A2:A110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779A-7FA5-1D4C-853F-32979D43761D}">
  <dimension ref="A1:I2010"/>
  <sheetViews>
    <sheetView zoomScale="145" zoomScaleNormal="145" workbookViewId="0">
      <selection activeCell="I1" sqref="I1"/>
    </sheetView>
  </sheetViews>
  <sheetFormatPr defaultColWidth="10.81640625" defaultRowHeight="16"/>
  <cols>
    <col min="1" max="1" width="10.7265625" style="170" customWidth="1"/>
    <col min="2" max="2" width="6.81640625" style="173" bestFit="1" customWidth="1"/>
    <col min="3" max="3" width="4.453125" style="173" bestFit="1" customWidth="1"/>
    <col min="4" max="4" width="10.26953125" style="173" bestFit="1" customWidth="1"/>
    <col min="5" max="5" width="13.7265625" style="173" bestFit="1" customWidth="1"/>
    <col min="6" max="6" width="12.26953125" style="173" customWidth="1"/>
    <col min="7" max="16384" width="10.81640625" style="170"/>
  </cols>
  <sheetData>
    <row r="1" spans="1:9" s="295" customFormat="1">
      <c r="A1" s="294" t="s">
        <v>260</v>
      </c>
      <c r="I1" s="314" t="s">
        <v>271</v>
      </c>
    </row>
    <row r="2" spans="1:9" s="173" customFormat="1" ht="14.15" customHeight="1">
      <c r="A2" s="246" t="s">
        <v>234</v>
      </c>
      <c r="B2" s="246" t="s">
        <v>245</v>
      </c>
      <c r="C2" s="246" t="s">
        <v>246</v>
      </c>
      <c r="D2" s="246" t="s">
        <v>235</v>
      </c>
      <c r="E2" s="246" t="s">
        <v>236</v>
      </c>
      <c r="F2" s="246" t="s">
        <v>225</v>
      </c>
    </row>
    <row r="3" spans="1:9">
      <c r="A3" s="171">
        <v>43848</v>
      </c>
      <c r="B3" s="173">
        <f t="shared" ref="B3:B66" si="0">MONTH(A3)</f>
        <v>1</v>
      </c>
      <c r="C3" s="173">
        <f>DAY(A3)</f>
        <v>18</v>
      </c>
      <c r="D3" s="173">
        <v>2020</v>
      </c>
      <c r="E3" s="244">
        <v>5918.05</v>
      </c>
      <c r="F3" s="245">
        <v>1029325</v>
      </c>
    </row>
    <row r="4" spans="1:9">
      <c r="A4" s="171">
        <v>43849</v>
      </c>
      <c r="B4" s="173">
        <f t="shared" si="0"/>
        <v>1</v>
      </c>
      <c r="C4" s="173">
        <f t="shared" ref="C4:C67" si="1">DAY(A4)</f>
        <v>19</v>
      </c>
      <c r="D4" s="173">
        <v>2020</v>
      </c>
      <c r="E4" s="244">
        <v>5918.05</v>
      </c>
      <c r="F4" s="245">
        <v>1029325</v>
      </c>
    </row>
    <row r="5" spans="1:9">
      <c r="A5" s="171">
        <v>43850</v>
      </c>
      <c r="B5" s="173">
        <f t="shared" si="0"/>
        <v>1</v>
      </c>
      <c r="C5" s="173">
        <f t="shared" si="1"/>
        <v>20</v>
      </c>
      <c r="D5" s="173">
        <v>2020</v>
      </c>
      <c r="E5" s="244">
        <v>5918.05</v>
      </c>
      <c r="F5" s="245">
        <v>1029325</v>
      </c>
    </row>
    <row r="6" spans="1:9">
      <c r="A6" s="171">
        <v>43851</v>
      </c>
      <c r="B6" s="173">
        <f t="shared" si="0"/>
        <v>1</v>
      </c>
      <c r="C6" s="173">
        <f t="shared" si="1"/>
        <v>21</v>
      </c>
      <c r="D6" s="173">
        <v>2020</v>
      </c>
      <c r="E6" s="244">
        <v>5918.05</v>
      </c>
      <c r="F6" s="245">
        <v>1029325</v>
      </c>
    </row>
    <row r="7" spans="1:9">
      <c r="A7" s="171">
        <v>43852</v>
      </c>
      <c r="B7" s="173">
        <f t="shared" si="0"/>
        <v>1</v>
      </c>
      <c r="C7" s="173">
        <f t="shared" si="1"/>
        <v>22</v>
      </c>
      <c r="D7" s="173">
        <v>2020</v>
      </c>
      <c r="E7" s="244">
        <v>5918.05</v>
      </c>
      <c r="F7" s="245">
        <v>1029325</v>
      </c>
    </row>
    <row r="8" spans="1:9">
      <c r="A8" s="171">
        <v>43853</v>
      </c>
      <c r="B8" s="173">
        <f t="shared" si="0"/>
        <v>1</v>
      </c>
      <c r="C8" s="173">
        <f t="shared" si="1"/>
        <v>23</v>
      </c>
      <c r="D8" s="173">
        <v>2020</v>
      </c>
      <c r="E8" s="244">
        <v>5918.05</v>
      </c>
      <c r="F8" s="245">
        <v>1029325</v>
      </c>
    </row>
    <row r="9" spans="1:9">
      <c r="A9" s="171">
        <v>43854</v>
      </c>
      <c r="B9" s="173">
        <f t="shared" si="0"/>
        <v>1</v>
      </c>
      <c r="C9" s="173">
        <f t="shared" si="1"/>
        <v>24</v>
      </c>
      <c r="D9" s="173">
        <v>2020</v>
      </c>
      <c r="E9" s="244">
        <v>5918.06</v>
      </c>
      <c r="F9" s="245">
        <v>1030017</v>
      </c>
    </row>
    <row r="10" spans="1:9">
      <c r="A10" s="171">
        <v>43855</v>
      </c>
      <c r="B10" s="173">
        <f t="shared" si="0"/>
        <v>1</v>
      </c>
      <c r="C10" s="173">
        <f t="shared" si="1"/>
        <v>25</v>
      </c>
      <c r="D10" s="173">
        <v>2020</v>
      </c>
      <c r="E10" s="244">
        <v>5918.06</v>
      </c>
      <c r="F10" s="245">
        <v>1030017</v>
      </c>
    </row>
    <row r="11" spans="1:9">
      <c r="A11" s="171">
        <v>43856</v>
      </c>
      <c r="B11" s="173">
        <f t="shared" si="0"/>
        <v>1</v>
      </c>
      <c r="C11" s="173">
        <f t="shared" si="1"/>
        <v>26</v>
      </c>
      <c r="D11" s="173">
        <v>2020</v>
      </c>
      <c r="E11" s="244">
        <v>5918.07</v>
      </c>
      <c r="F11" s="245">
        <v>1030709</v>
      </c>
    </row>
    <row r="12" spans="1:9">
      <c r="A12" s="171">
        <v>43857</v>
      </c>
      <c r="B12" s="173">
        <f t="shared" si="0"/>
        <v>1</v>
      </c>
      <c r="C12" s="173">
        <f t="shared" si="1"/>
        <v>27</v>
      </c>
      <c r="D12" s="173">
        <v>2020</v>
      </c>
      <c r="E12" s="244">
        <v>5918.07</v>
      </c>
      <c r="F12" s="245">
        <v>1030709</v>
      </c>
    </row>
    <row r="13" spans="1:9">
      <c r="A13" s="171">
        <v>43858</v>
      </c>
      <c r="B13" s="173">
        <f t="shared" si="0"/>
        <v>1</v>
      </c>
      <c r="C13" s="173">
        <f t="shared" si="1"/>
        <v>28</v>
      </c>
      <c r="D13" s="173">
        <v>2020</v>
      </c>
      <c r="E13" s="244">
        <v>5918.07</v>
      </c>
      <c r="F13" s="245">
        <v>1030709</v>
      </c>
    </row>
    <row r="14" spans="1:9">
      <c r="A14" s="171">
        <v>43859</v>
      </c>
      <c r="B14" s="173">
        <f t="shared" si="0"/>
        <v>1</v>
      </c>
      <c r="C14" s="173">
        <f t="shared" si="1"/>
        <v>29</v>
      </c>
      <c r="D14" s="173">
        <v>2020</v>
      </c>
      <c r="E14" s="244">
        <v>5918.07</v>
      </c>
      <c r="F14" s="245">
        <v>1030709</v>
      </c>
    </row>
    <row r="15" spans="1:9">
      <c r="A15" s="171">
        <v>43860</v>
      </c>
      <c r="B15" s="173">
        <f t="shared" si="0"/>
        <v>1</v>
      </c>
      <c r="C15" s="173">
        <f t="shared" si="1"/>
        <v>30</v>
      </c>
      <c r="D15" s="173">
        <v>2020</v>
      </c>
      <c r="E15" s="244">
        <v>5918.07</v>
      </c>
      <c r="F15" s="245">
        <v>1030709</v>
      </c>
    </row>
    <row r="16" spans="1:9">
      <c r="A16" s="171">
        <v>43861</v>
      </c>
      <c r="B16" s="173">
        <f t="shared" si="0"/>
        <v>1</v>
      </c>
      <c r="C16" s="173">
        <f t="shared" si="1"/>
        <v>31</v>
      </c>
      <c r="D16" s="173">
        <v>2020</v>
      </c>
      <c r="E16" s="244">
        <v>5918.08</v>
      </c>
      <c r="F16" s="245">
        <v>1031401</v>
      </c>
    </row>
    <row r="17" spans="1:6">
      <c r="A17" s="171">
        <v>43862</v>
      </c>
      <c r="B17" s="173">
        <f t="shared" si="0"/>
        <v>2</v>
      </c>
      <c r="C17" s="173">
        <f t="shared" si="1"/>
        <v>1</v>
      </c>
      <c r="D17" s="173">
        <v>2020</v>
      </c>
      <c r="E17" s="244">
        <v>5918.07</v>
      </c>
      <c r="F17" s="245">
        <v>1030709</v>
      </c>
    </row>
    <row r="18" spans="1:6">
      <c r="A18" s="171">
        <v>43863</v>
      </c>
      <c r="B18" s="173">
        <f t="shared" si="0"/>
        <v>2</v>
      </c>
      <c r="C18" s="173">
        <f t="shared" si="1"/>
        <v>2</v>
      </c>
      <c r="D18" s="173">
        <v>2020</v>
      </c>
      <c r="E18" s="244">
        <v>5918.08</v>
      </c>
      <c r="F18" s="245">
        <v>1031401</v>
      </c>
    </row>
    <row r="19" spans="1:6">
      <c r="A19" s="171">
        <v>43864</v>
      </c>
      <c r="B19" s="173">
        <f t="shared" si="0"/>
        <v>2</v>
      </c>
      <c r="C19" s="173">
        <f t="shared" si="1"/>
        <v>3</v>
      </c>
      <c r="D19" s="173">
        <v>2020</v>
      </c>
      <c r="E19" s="244">
        <v>5918.08</v>
      </c>
      <c r="F19" s="245">
        <v>1031401</v>
      </c>
    </row>
    <row r="20" spans="1:6">
      <c r="A20" s="171">
        <v>43865</v>
      </c>
      <c r="B20" s="173">
        <f t="shared" si="0"/>
        <v>2</v>
      </c>
      <c r="C20" s="173">
        <f t="shared" si="1"/>
        <v>4</v>
      </c>
      <c r="D20" s="173">
        <v>2020</v>
      </c>
      <c r="E20" s="244">
        <v>5918.11</v>
      </c>
      <c r="F20" s="245">
        <v>1033478</v>
      </c>
    </row>
    <row r="21" spans="1:6">
      <c r="A21" s="171">
        <v>43866</v>
      </c>
      <c r="B21" s="173">
        <f t="shared" si="0"/>
        <v>2</v>
      </c>
      <c r="C21" s="173">
        <f t="shared" si="1"/>
        <v>5</v>
      </c>
      <c r="D21" s="173">
        <v>2020</v>
      </c>
      <c r="E21" s="244">
        <v>5918.11</v>
      </c>
      <c r="F21" s="245">
        <v>1033478</v>
      </c>
    </row>
    <row r="22" spans="1:6">
      <c r="A22" s="171">
        <v>43867</v>
      </c>
      <c r="B22" s="173">
        <f t="shared" si="0"/>
        <v>2</v>
      </c>
      <c r="C22" s="173">
        <f t="shared" si="1"/>
        <v>6</v>
      </c>
      <c r="D22" s="173">
        <v>2020</v>
      </c>
      <c r="E22" s="244">
        <v>5918.11</v>
      </c>
      <c r="F22" s="245">
        <v>1033478</v>
      </c>
    </row>
    <row r="23" spans="1:6">
      <c r="A23" s="171">
        <v>43868</v>
      </c>
      <c r="B23" s="173">
        <f t="shared" si="0"/>
        <v>2</v>
      </c>
      <c r="C23" s="173">
        <f t="shared" si="1"/>
        <v>7</v>
      </c>
      <c r="D23" s="173">
        <v>2020</v>
      </c>
      <c r="E23" s="244">
        <v>5918.11</v>
      </c>
      <c r="F23" s="245">
        <v>1033478</v>
      </c>
    </row>
    <row r="24" spans="1:6">
      <c r="A24" s="171">
        <v>43869</v>
      </c>
      <c r="B24" s="173">
        <f t="shared" si="0"/>
        <v>2</v>
      </c>
      <c r="C24" s="173">
        <f t="shared" si="1"/>
        <v>8</v>
      </c>
      <c r="D24" s="173">
        <v>2020</v>
      </c>
      <c r="E24" s="244">
        <v>5918.12</v>
      </c>
      <c r="F24" s="245">
        <v>1034171</v>
      </c>
    </row>
    <row r="25" spans="1:6">
      <c r="A25" s="171">
        <v>43870</v>
      </c>
      <c r="B25" s="173">
        <f t="shared" si="0"/>
        <v>2</v>
      </c>
      <c r="C25" s="173">
        <f t="shared" si="1"/>
        <v>9</v>
      </c>
      <c r="D25" s="173">
        <v>2020</v>
      </c>
      <c r="E25" s="244">
        <v>5918.12</v>
      </c>
      <c r="F25" s="245">
        <v>1034171</v>
      </c>
    </row>
    <row r="26" spans="1:6">
      <c r="A26" s="171">
        <v>43871</v>
      </c>
      <c r="B26" s="173">
        <f t="shared" si="0"/>
        <v>2</v>
      </c>
      <c r="C26" s="173">
        <f t="shared" si="1"/>
        <v>10</v>
      </c>
      <c r="D26" s="173">
        <v>2020</v>
      </c>
      <c r="E26" s="244">
        <v>5918.12</v>
      </c>
      <c r="F26" s="245">
        <v>1034171</v>
      </c>
    </row>
    <row r="27" spans="1:6">
      <c r="A27" s="171">
        <v>43872</v>
      </c>
      <c r="B27" s="173">
        <f t="shared" si="0"/>
        <v>2</v>
      </c>
      <c r="C27" s="173">
        <f t="shared" si="1"/>
        <v>11</v>
      </c>
      <c r="D27" s="173">
        <v>2020</v>
      </c>
      <c r="E27" s="244">
        <v>5918.12</v>
      </c>
      <c r="F27" s="245">
        <v>1034171</v>
      </c>
    </row>
    <row r="28" spans="1:6">
      <c r="A28" s="171">
        <v>43873</v>
      </c>
      <c r="B28" s="173">
        <f t="shared" si="0"/>
        <v>2</v>
      </c>
      <c r="C28" s="173">
        <f t="shared" si="1"/>
        <v>12</v>
      </c>
      <c r="D28" s="173">
        <v>2020</v>
      </c>
      <c r="E28" s="244">
        <v>5918.12</v>
      </c>
      <c r="F28" s="245">
        <v>1034171</v>
      </c>
    </row>
    <row r="29" spans="1:6">
      <c r="A29" s="171">
        <v>43874</v>
      </c>
      <c r="B29" s="173">
        <f t="shared" si="0"/>
        <v>2</v>
      </c>
      <c r="C29" s="173">
        <f t="shared" si="1"/>
        <v>13</v>
      </c>
      <c r="D29" s="173">
        <v>2020</v>
      </c>
      <c r="E29" s="244">
        <v>5918.12</v>
      </c>
      <c r="F29" s="245">
        <v>1034171</v>
      </c>
    </row>
    <row r="30" spans="1:6">
      <c r="A30" s="171">
        <v>43875</v>
      </c>
      <c r="B30" s="173">
        <f t="shared" si="0"/>
        <v>2</v>
      </c>
      <c r="C30" s="173">
        <f t="shared" si="1"/>
        <v>14</v>
      </c>
      <c r="D30" s="173">
        <v>2020</v>
      </c>
      <c r="E30" s="244">
        <v>5918.12</v>
      </c>
      <c r="F30" s="245">
        <v>1034171</v>
      </c>
    </row>
    <row r="31" spans="1:6">
      <c r="A31" s="171">
        <v>43876</v>
      </c>
      <c r="B31" s="173">
        <f t="shared" si="0"/>
        <v>2</v>
      </c>
      <c r="C31" s="173">
        <f t="shared" si="1"/>
        <v>15</v>
      </c>
      <c r="D31" s="173">
        <v>2020</v>
      </c>
      <c r="E31" s="244">
        <v>5918.12</v>
      </c>
      <c r="F31" s="245">
        <v>1034171</v>
      </c>
    </row>
    <row r="32" spans="1:6">
      <c r="A32" s="171">
        <v>43877</v>
      </c>
      <c r="B32" s="173">
        <f t="shared" si="0"/>
        <v>2</v>
      </c>
      <c r="C32" s="173">
        <f t="shared" si="1"/>
        <v>16</v>
      </c>
      <c r="D32" s="173">
        <v>2020</v>
      </c>
      <c r="E32" s="244">
        <v>5918.12</v>
      </c>
      <c r="F32" s="245">
        <v>1034171</v>
      </c>
    </row>
    <row r="33" spans="1:6">
      <c r="A33" s="171">
        <v>43878</v>
      </c>
      <c r="B33" s="173">
        <f t="shared" si="0"/>
        <v>2</v>
      </c>
      <c r="C33" s="173">
        <f t="shared" si="1"/>
        <v>17</v>
      </c>
      <c r="D33" s="173">
        <v>2020</v>
      </c>
      <c r="E33" s="244">
        <v>5918.12</v>
      </c>
      <c r="F33" s="245">
        <v>1034171</v>
      </c>
    </row>
    <row r="34" spans="1:6">
      <c r="A34" s="171">
        <v>43879</v>
      </c>
      <c r="B34" s="173">
        <f t="shared" si="0"/>
        <v>2</v>
      </c>
      <c r="C34" s="173">
        <f t="shared" si="1"/>
        <v>18</v>
      </c>
      <c r="D34" s="173">
        <v>2020</v>
      </c>
      <c r="E34" s="244">
        <v>5918.13</v>
      </c>
      <c r="F34" s="245">
        <v>1034863</v>
      </c>
    </row>
    <row r="35" spans="1:6">
      <c r="A35" s="171">
        <v>43880</v>
      </c>
      <c r="B35" s="173">
        <f t="shared" si="0"/>
        <v>2</v>
      </c>
      <c r="C35" s="173">
        <f t="shared" si="1"/>
        <v>19</v>
      </c>
      <c r="D35" s="173">
        <v>2020</v>
      </c>
      <c r="E35" s="244">
        <v>5918.13</v>
      </c>
      <c r="F35" s="245">
        <v>1034863</v>
      </c>
    </row>
    <row r="36" spans="1:6">
      <c r="A36" s="171">
        <v>43881</v>
      </c>
      <c r="B36" s="173">
        <f t="shared" si="0"/>
        <v>2</v>
      </c>
      <c r="C36" s="173">
        <f t="shared" si="1"/>
        <v>20</v>
      </c>
      <c r="D36" s="173">
        <v>2020</v>
      </c>
      <c r="E36" s="244">
        <v>5918.13</v>
      </c>
      <c r="F36" s="245">
        <v>1034863</v>
      </c>
    </row>
    <row r="37" spans="1:6">
      <c r="A37" s="171">
        <v>43882</v>
      </c>
      <c r="B37" s="173">
        <f t="shared" si="0"/>
        <v>2</v>
      </c>
      <c r="C37" s="173">
        <f t="shared" si="1"/>
        <v>21</v>
      </c>
      <c r="D37" s="173">
        <v>2020</v>
      </c>
      <c r="E37" s="244">
        <v>5918.12</v>
      </c>
      <c r="F37" s="245">
        <v>1034171</v>
      </c>
    </row>
    <row r="38" spans="1:6">
      <c r="A38" s="171">
        <v>43883</v>
      </c>
      <c r="B38" s="173">
        <f t="shared" si="0"/>
        <v>2</v>
      </c>
      <c r="C38" s="173">
        <f t="shared" si="1"/>
        <v>22</v>
      </c>
      <c r="D38" s="173">
        <v>2020</v>
      </c>
      <c r="E38" s="244">
        <v>5918.1</v>
      </c>
      <c r="F38" s="245">
        <v>1032786</v>
      </c>
    </row>
    <row r="39" spans="1:6">
      <c r="A39" s="171">
        <v>43884</v>
      </c>
      <c r="B39" s="173">
        <f t="shared" si="0"/>
        <v>2</v>
      </c>
      <c r="C39" s="173">
        <f t="shared" si="1"/>
        <v>23</v>
      </c>
      <c r="D39" s="173">
        <v>2020</v>
      </c>
      <c r="E39" s="244">
        <v>5918.08</v>
      </c>
      <c r="F39" s="245">
        <v>1031401</v>
      </c>
    </row>
    <row r="40" spans="1:6">
      <c r="A40" s="171">
        <v>43885</v>
      </c>
      <c r="B40" s="173">
        <f t="shared" si="0"/>
        <v>2</v>
      </c>
      <c r="C40" s="173">
        <f t="shared" si="1"/>
        <v>24</v>
      </c>
      <c r="D40" s="173">
        <v>2020</v>
      </c>
      <c r="E40" s="244">
        <v>5918.07</v>
      </c>
      <c r="F40" s="245">
        <v>1030709</v>
      </c>
    </row>
    <row r="41" spans="1:6">
      <c r="A41" s="171">
        <v>43886</v>
      </c>
      <c r="B41" s="173">
        <f t="shared" si="0"/>
        <v>2</v>
      </c>
      <c r="C41" s="173">
        <f t="shared" si="1"/>
        <v>25</v>
      </c>
      <c r="D41" s="173">
        <v>2020</v>
      </c>
      <c r="E41" s="244">
        <v>5918.07</v>
      </c>
      <c r="F41" s="245">
        <v>1030709</v>
      </c>
    </row>
    <row r="42" spans="1:6">
      <c r="A42" s="171">
        <v>43887</v>
      </c>
      <c r="B42" s="173">
        <f t="shared" si="0"/>
        <v>2</v>
      </c>
      <c r="C42" s="173">
        <f t="shared" si="1"/>
        <v>26</v>
      </c>
      <c r="D42" s="173">
        <v>2020</v>
      </c>
      <c r="E42" s="244">
        <v>5918.06</v>
      </c>
      <c r="F42" s="245">
        <v>1030017</v>
      </c>
    </row>
    <row r="43" spans="1:6">
      <c r="A43" s="171">
        <v>43888</v>
      </c>
      <c r="B43" s="173">
        <f t="shared" si="0"/>
        <v>2</v>
      </c>
      <c r="C43" s="173">
        <f t="shared" si="1"/>
        <v>27</v>
      </c>
      <c r="D43" s="173">
        <v>2020</v>
      </c>
      <c r="E43" s="244">
        <v>5918.05</v>
      </c>
      <c r="F43" s="245">
        <v>1029325</v>
      </c>
    </row>
    <row r="44" spans="1:6">
      <c r="A44" s="171">
        <v>43889</v>
      </c>
      <c r="B44" s="173">
        <f t="shared" si="0"/>
        <v>2</v>
      </c>
      <c r="C44" s="173">
        <f t="shared" si="1"/>
        <v>28</v>
      </c>
      <c r="D44" s="173">
        <v>2020</v>
      </c>
      <c r="E44" s="244">
        <v>5918.03</v>
      </c>
      <c r="F44" s="245">
        <v>1027941</v>
      </c>
    </row>
    <row r="45" spans="1:6">
      <c r="A45" s="171">
        <v>43890</v>
      </c>
      <c r="B45" s="173">
        <f t="shared" si="0"/>
        <v>2</v>
      </c>
      <c r="C45" s="173">
        <f t="shared" si="1"/>
        <v>29</v>
      </c>
      <c r="D45" s="173">
        <v>2020</v>
      </c>
      <c r="E45" s="244">
        <v>5918.02</v>
      </c>
      <c r="F45" s="245">
        <v>1027248</v>
      </c>
    </row>
    <row r="46" spans="1:6">
      <c r="A46" s="171">
        <v>43891</v>
      </c>
      <c r="B46" s="173">
        <f t="shared" si="0"/>
        <v>3</v>
      </c>
      <c r="C46" s="173">
        <f t="shared" si="1"/>
        <v>1</v>
      </c>
      <c r="D46" s="173">
        <v>2020</v>
      </c>
      <c r="E46" s="244">
        <v>5918.02</v>
      </c>
      <c r="F46" s="245">
        <v>1027248</v>
      </c>
    </row>
    <row r="47" spans="1:6">
      <c r="A47" s="171">
        <v>43892</v>
      </c>
      <c r="B47" s="173">
        <f t="shared" si="0"/>
        <v>3</v>
      </c>
      <c r="C47" s="173">
        <f t="shared" si="1"/>
        <v>2</v>
      </c>
      <c r="D47" s="173">
        <v>2020</v>
      </c>
      <c r="E47" s="244">
        <v>5918.02</v>
      </c>
      <c r="F47" s="245">
        <v>1027248</v>
      </c>
    </row>
    <row r="48" spans="1:6">
      <c r="A48" s="171">
        <v>43893</v>
      </c>
      <c r="B48" s="173">
        <f t="shared" si="0"/>
        <v>3</v>
      </c>
      <c r="C48" s="173">
        <f t="shared" si="1"/>
        <v>3</v>
      </c>
      <c r="D48" s="173">
        <v>2020</v>
      </c>
      <c r="E48" s="244">
        <v>5918.01</v>
      </c>
      <c r="F48" s="245">
        <v>1026556</v>
      </c>
    </row>
    <row r="49" spans="1:6">
      <c r="A49" s="171">
        <v>43894</v>
      </c>
      <c r="B49" s="173">
        <f t="shared" si="0"/>
        <v>3</v>
      </c>
      <c r="C49" s="173">
        <f t="shared" si="1"/>
        <v>4</v>
      </c>
      <c r="D49" s="173">
        <v>2020</v>
      </c>
      <c r="E49" s="244">
        <v>5918</v>
      </c>
      <c r="F49" s="245">
        <v>1025864</v>
      </c>
    </row>
    <row r="50" spans="1:6">
      <c r="A50" s="171">
        <v>43895</v>
      </c>
      <c r="B50" s="173">
        <f t="shared" si="0"/>
        <v>3</v>
      </c>
      <c r="C50" s="173">
        <f t="shared" si="1"/>
        <v>5</v>
      </c>
      <c r="D50" s="173">
        <v>2020</v>
      </c>
      <c r="E50" s="244">
        <v>5917.99</v>
      </c>
      <c r="F50" s="245">
        <v>1025172</v>
      </c>
    </row>
    <row r="51" spans="1:6">
      <c r="A51" s="171">
        <v>43896</v>
      </c>
      <c r="B51" s="173">
        <f t="shared" si="0"/>
        <v>3</v>
      </c>
      <c r="C51" s="173">
        <f t="shared" si="1"/>
        <v>6</v>
      </c>
      <c r="D51" s="173">
        <v>2020</v>
      </c>
      <c r="E51" s="244">
        <v>5917.98</v>
      </c>
      <c r="F51" s="245">
        <v>1024480</v>
      </c>
    </row>
    <row r="52" spans="1:6">
      <c r="A52" s="171">
        <v>43897</v>
      </c>
      <c r="B52" s="173">
        <f t="shared" si="0"/>
        <v>3</v>
      </c>
      <c r="C52" s="173">
        <f t="shared" si="1"/>
        <v>7</v>
      </c>
      <c r="D52" s="173">
        <v>2020</v>
      </c>
      <c r="E52" s="244">
        <v>5917.97</v>
      </c>
      <c r="F52" s="245">
        <v>1023789</v>
      </c>
    </row>
    <row r="53" spans="1:6">
      <c r="A53" s="171">
        <v>43898</v>
      </c>
      <c r="B53" s="173">
        <f t="shared" si="0"/>
        <v>3</v>
      </c>
      <c r="C53" s="173">
        <f t="shared" si="1"/>
        <v>8</v>
      </c>
      <c r="D53" s="173">
        <v>2020</v>
      </c>
      <c r="E53" s="244">
        <v>5917.97</v>
      </c>
      <c r="F53" s="245">
        <v>1023789</v>
      </c>
    </row>
    <row r="54" spans="1:6">
      <c r="A54" s="171">
        <v>43899</v>
      </c>
      <c r="B54" s="173">
        <f t="shared" si="0"/>
        <v>3</v>
      </c>
      <c r="C54" s="173">
        <f t="shared" si="1"/>
        <v>9</v>
      </c>
      <c r="D54" s="173">
        <v>2020</v>
      </c>
      <c r="E54" s="244">
        <v>5917.96</v>
      </c>
      <c r="F54" s="245">
        <v>1023097</v>
      </c>
    </row>
    <row r="55" spans="1:6">
      <c r="A55" s="171">
        <v>43900</v>
      </c>
      <c r="B55" s="173">
        <f t="shared" si="0"/>
        <v>3</v>
      </c>
      <c r="C55" s="173">
        <f t="shared" si="1"/>
        <v>10</v>
      </c>
      <c r="D55" s="173">
        <v>2020</v>
      </c>
      <c r="E55" s="244">
        <v>5917.96</v>
      </c>
      <c r="F55" s="245">
        <v>1023097</v>
      </c>
    </row>
    <row r="56" spans="1:6">
      <c r="A56" s="171">
        <v>43901</v>
      </c>
      <c r="B56" s="173">
        <f t="shared" si="0"/>
        <v>3</v>
      </c>
      <c r="C56" s="173">
        <f t="shared" si="1"/>
        <v>11</v>
      </c>
      <c r="D56" s="173">
        <v>2020</v>
      </c>
      <c r="E56" s="244">
        <v>5917.96</v>
      </c>
      <c r="F56" s="245">
        <v>1023097</v>
      </c>
    </row>
    <row r="57" spans="1:6">
      <c r="A57" s="171">
        <v>43902</v>
      </c>
      <c r="B57" s="173">
        <f t="shared" si="0"/>
        <v>3</v>
      </c>
      <c r="C57" s="173">
        <f t="shared" si="1"/>
        <v>12</v>
      </c>
      <c r="D57" s="173">
        <v>2020</v>
      </c>
      <c r="E57" s="244">
        <v>5917.95</v>
      </c>
      <c r="F57" s="245">
        <v>1022405</v>
      </c>
    </row>
    <row r="58" spans="1:6">
      <c r="A58" s="171">
        <v>43903</v>
      </c>
      <c r="B58" s="173">
        <f t="shared" si="0"/>
        <v>3</v>
      </c>
      <c r="C58" s="173">
        <f t="shared" si="1"/>
        <v>13</v>
      </c>
      <c r="D58" s="173">
        <v>2020</v>
      </c>
      <c r="E58" s="244">
        <v>5917.94</v>
      </c>
      <c r="F58" s="245">
        <v>1021714</v>
      </c>
    </row>
    <row r="59" spans="1:6">
      <c r="A59" s="171">
        <v>43904</v>
      </c>
      <c r="B59" s="173">
        <f t="shared" si="0"/>
        <v>3</v>
      </c>
      <c r="C59" s="173">
        <f t="shared" si="1"/>
        <v>14</v>
      </c>
      <c r="D59" s="173">
        <v>2020</v>
      </c>
      <c r="E59" s="244">
        <v>5917.93</v>
      </c>
      <c r="F59" s="245">
        <v>1021022</v>
      </c>
    </row>
    <row r="60" spans="1:6">
      <c r="A60" s="171">
        <v>43905</v>
      </c>
      <c r="B60" s="173">
        <f t="shared" si="0"/>
        <v>3</v>
      </c>
      <c r="C60" s="173">
        <f t="shared" si="1"/>
        <v>15</v>
      </c>
      <c r="D60" s="173">
        <v>2020</v>
      </c>
      <c r="E60" s="244">
        <v>5917.92</v>
      </c>
      <c r="F60" s="245">
        <v>1020331</v>
      </c>
    </row>
    <row r="61" spans="1:6">
      <c r="A61" s="171">
        <v>43906</v>
      </c>
      <c r="B61" s="173">
        <f t="shared" si="0"/>
        <v>3</v>
      </c>
      <c r="C61" s="173">
        <f t="shared" si="1"/>
        <v>16</v>
      </c>
      <c r="D61" s="173">
        <v>2020</v>
      </c>
      <c r="E61" s="244">
        <v>5917.92</v>
      </c>
      <c r="F61" s="245">
        <v>1020331</v>
      </c>
    </row>
    <row r="62" spans="1:6">
      <c r="A62" s="171">
        <v>43907</v>
      </c>
      <c r="B62" s="173">
        <f t="shared" si="0"/>
        <v>3</v>
      </c>
      <c r="C62" s="173">
        <f t="shared" si="1"/>
        <v>17</v>
      </c>
      <c r="D62" s="173">
        <v>2020</v>
      </c>
      <c r="E62" s="244">
        <v>5917.91</v>
      </c>
      <c r="F62" s="245">
        <v>1019639</v>
      </c>
    </row>
    <row r="63" spans="1:6">
      <c r="A63" s="171">
        <v>43908</v>
      </c>
      <c r="B63" s="173">
        <f t="shared" si="0"/>
        <v>3</v>
      </c>
      <c r="C63" s="173">
        <f t="shared" si="1"/>
        <v>18</v>
      </c>
      <c r="D63" s="173">
        <v>2020</v>
      </c>
      <c r="E63" s="244">
        <v>5917.91</v>
      </c>
      <c r="F63" s="245">
        <v>1019639</v>
      </c>
    </row>
    <row r="64" spans="1:6">
      <c r="A64" s="171">
        <v>43909</v>
      </c>
      <c r="B64" s="173">
        <f t="shared" si="0"/>
        <v>3</v>
      </c>
      <c r="C64" s="173">
        <f t="shared" si="1"/>
        <v>19</v>
      </c>
      <c r="D64" s="173">
        <v>2020</v>
      </c>
      <c r="E64" s="244">
        <v>5917.91</v>
      </c>
      <c r="F64" s="245">
        <v>1019639</v>
      </c>
    </row>
    <row r="65" spans="1:6">
      <c r="A65" s="171">
        <v>43910</v>
      </c>
      <c r="B65" s="173">
        <f t="shared" si="0"/>
        <v>3</v>
      </c>
      <c r="C65" s="173">
        <f t="shared" si="1"/>
        <v>20</v>
      </c>
      <c r="D65" s="173">
        <v>2020</v>
      </c>
      <c r="E65" s="244">
        <v>5917.92</v>
      </c>
      <c r="F65" s="245">
        <v>1020331</v>
      </c>
    </row>
    <row r="66" spans="1:6">
      <c r="A66" s="171">
        <v>43911</v>
      </c>
      <c r="B66" s="173">
        <f t="shared" si="0"/>
        <v>3</v>
      </c>
      <c r="C66" s="173">
        <f t="shared" si="1"/>
        <v>21</v>
      </c>
      <c r="D66" s="173">
        <v>2020</v>
      </c>
      <c r="E66" s="244">
        <v>5917.94</v>
      </c>
      <c r="F66" s="245">
        <v>1021714</v>
      </c>
    </row>
    <row r="67" spans="1:6">
      <c r="A67" s="171">
        <v>43912</v>
      </c>
      <c r="B67" s="173">
        <f t="shared" ref="B67:B130" si="2">MONTH(A67)</f>
        <v>3</v>
      </c>
      <c r="C67" s="173">
        <f t="shared" si="1"/>
        <v>22</v>
      </c>
      <c r="D67" s="173">
        <v>2020</v>
      </c>
      <c r="E67" s="244">
        <v>5917.94</v>
      </c>
      <c r="F67" s="245">
        <v>1021714</v>
      </c>
    </row>
    <row r="68" spans="1:6">
      <c r="A68" s="171">
        <v>43913</v>
      </c>
      <c r="B68" s="173">
        <f t="shared" si="2"/>
        <v>3</v>
      </c>
      <c r="C68" s="173">
        <f t="shared" ref="C68:C131" si="3">DAY(A68)</f>
        <v>23</v>
      </c>
      <c r="D68" s="173">
        <v>2020</v>
      </c>
      <c r="E68" s="244">
        <v>5917.94</v>
      </c>
      <c r="F68" s="245">
        <v>1021714</v>
      </c>
    </row>
    <row r="69" spans="1:6">
      <c r="A69" s="171">
        <v>43914</v>
      </c>
      <c r="B69" s="173">
        <f t="shared" si="2"/>
        <v>3</v>
      </c>
      <c r="C69" s="173">
        <f t="shared" si="3"/>
        <v>24</v>
      </c>
      <c r="D69" s="173">
        <v>2020</v>
      </c>
      <c r="E69" s="244">
        <v>5917.95</v>
      </c>
      <c r="F69" s="245">
        <v>1022405</v>
      </c>
    </row>
    <row r="70" spans="1:6">
      <c r="A70" s="171">
        <v>43915</v>
      </c>
      <c r="B70" s="173">
        <f t="shared" si="2"/>
        <v>3</v>
      </c>
      <c r="C70" s="173">
        <f t="shared" si="3"/>
        <v>25</v>
      </c>
      <c r="D70" s="173">
        <v>2020</v>
      </c>
      <c r="E70" s="244">
        <v>5917.97</v>
      </c>
      <c r="F70" s="245">
        <v>1023789</v>
      </c>
    </row>
    <row r="71" spans="1:6">
      <c r="A71" s="171">
        <v>43916</v>
      </c>
      <c r="B71" s="173">
        <f t="shared" si="2"/>
        <v>3</v>
      </c>
      <c r="C71" s="173">
        <f t="shared" si="3"/>
        <v>26</v>
      </c>
      <c r="D71" s="173">
        <v>2020</v>
      </c>
      <c r="E71" s="244">
        <v>5918.02</v>
      </c>
      <c r="F71" s="245">
        <v>1027248</v>
      </c>
    </row>
    <row r="72" spans="1:6">
      <c r="A72" s="171">
        <v>43917</v>
      </c>
      <c r="B72" s="173">
        <f t="shared" si="2"/>
        <v>3</v>
      </c>
      <c r="C72" s="173">
        <f t="shared" si="3"/>
        <v>27</v>
      </c>
      <c r="D72" s="173">
        <v>2020</v>
      </c>
      <c r="E72" s="244">
        <v>5918.05</v>
      </c>
      <c r="F72" s="245">
        <v>1029325</v>
      </c>
    </row>
    <row r="73" spans="1:6">
      <c r="A73" s="171">
        <v>43918</v>
      </c>
      <c r="B73" s="173">
        <f t="shared" si="2"/>
        <v>3</v>
      </c>
      <c r="C73" s="173">
        <f t="shared" si="3"/>
        <v>28</v>
      </c>
      <c r="D73" s="173">
        <v>2020</v>
      </c>
      <c r="E73" s="244">
        <v>5918.06</v>
      </c>
      <c r="F73" s="245">
        <v>1030017</v>
      </c>
    </row>
    <row r="74" spans="1:6">
      <c r="A74" s="171">
        <v>43919</v>
      </c>
      <c r="B74" s="173">
        <f t="shared" si="2"/>
        <v>3</v>
      </c>
      <c r="C74" s="173">
        <f t="shared" si="3"/>
        <v>29</v>
      </c>
      <c r="D74" s="173">
        <v>2020</v>
      </c>
      <c r="E74" s="244">
        <v>5918.08</v>
      </c>
      <c r="F74" s="245">
        <v>1031401</v>
      </c>
    </row>
    <row r="75" spans="1:6">
      <c r="A75" s="171">
        <v>43920</v>
      </c>
      <c r="B75" s="173">
        <f t="shared" si="2"/>
        <v>3</v>
      </c>
      <c r="C75" s="173">
        <f t="shared" si="3"/>
        <v>30</v>
      </c>
      <c r="D75" s="173">
        <v>2020</v>
      </c>
      <c r="E75" s="244">
        <v>5918.08</v>
      </c>
      <c r="F75" s="245">
        <v>1031401</v>
      </c>
    </row>
    <row r="76" spans="1:6">
      <c r="A76" s="171">
        <v>43921</v>
      </c>
      <c r="B76" s="173">
        <f t="shared" si="2"/>
        <v>3</v>
      </c>
      <c r="C76" s="173">
        <f t="shared" si="3"/>
        <v>31</v>
      </c>
      <c r="D76" s="173">
        <v>2020</v>
      </c>
      <c r="E76" s="244">
        <v>5918.08</v>
      </c>
      <c r="F76" s="245">
        <v>1031401</v>
      </c>
    </row>
    <row r="77" spans="1:6">
      <c r="A77" s="171">
        <v>43922</v>
      </c>
      <c r="B77" s="173">
        <f t="shared" si="2"/>
        <v>4</v>
      </c>
      <c r="C77" s="173">
        <f t="shared" si="3"/>
        <v>1</v>
      </c>
      <c r="D77" s="173">
        <v>2020</v>
      </c>
      <c r="E77" s="244">
        <v>5918.12</v>
      </c>
      <c r="F77" s="245">
        <v>1034171</v>
      </c>
    </row>
    <row r="78" spans="1:6">
      <c r="A78" s="171">
        <v>43923</v>
      </c>
      <c r="B78" s="173">
        <f t="shared" si="2"/>
        <v>4</v>
      </c>
      <c r="C78" s="173">
        <f t="shared" si="3"/>
        <v>2</v>
      </c>
      <c r="D78" s="173">
        <v>2020</v>
      </c>
      <c r="E78" s="244">
        <v>5918.12</v>
      </c>
      <c r="F78" s="245">
        <v>1034171</v>
      </c>
    </row>
    <row r="79" spans="1:6">
      <c r="A79" s="171">
        <v>43924</v>
      </c>
      <c r="B79" s="173">
        <f t="shared" si="2"/>
        <v>4</v>
      </c>
      <c r="C79" s="173">
        <f t="shared" si="3"/>
        <v>3</v>
      </c>
      <c r="D79" s="173">
        <v>2020</v>
      </c>
      <c r="E79" s="244">
        <v>5918.17</v>
      </c>
      <c r="F79" s="245">
        <v>1037634</v>
      </c>
    </row>
    <row r="80" spans="1:6">
      <c r="A80" s="171">
        <v>43925</v>
      </c>
      <c r="B80" s="173">
        <f t="shared" si="2"/>
        <v>4</v>
      </c>
      <c r="C80" s="173">
        <f t="shared" si="3"/>
        <v>4</v>
      </c>
      <c r="D80" s="173">
        <v>2020</v>
      </c>
      <c r="E80" s="244">
        <v>5918.18</v>
      </c>
      <c r="F80" s="245">
        <v>1038327</v>
      </c>
    </row>
    <row r="81" spans="1:6">
      <c r="A81" s="171">
        <v>43926</v>
      </c>
      <c r="B81" s="173">
        <f t="shared" si="2"/>
        <v>4</v>
      </c>
      <c r="C81" s="173">
        <f t="shared" si="3"/>
        <v>5</v>
      </c>
      <c r="D81" s="173">
        <v>2020</v>
      </c>
      <c r="E81" s="244">
        <v>5918.19</v>
      </c>
      <c r="F81" s="245">
        <v>1039020</v>
      </c>
    </row>
    <row r="82" spans="1:6">
      <c r="A82" s="171">
        <v>43927</v>
      </c>
      <c r="B82" s="173">
        <f t="shared" si="2"/>
        <v>4</v>
      </c>
      <c r="C82" s="173">
        <f t="shared" si="3"/>
        <v>6</v>
      </c>
      <c r="D82" s="173">
        <v>2020</v>
      </c>
      <c r="E82" s="244">
        <v>5918.22</v>
      </c>
      <c r="F82" s="245">
        <v>1041099</v>
      </c>
    </row>
    <row r="83" spans="1:6">
      <c r="A83" s="171">
        <v>43928</v>
      </c>
      <c r="B83" s="173">
        <f t="shared" si="2"/>
        <v>4</v>
      </c>
      <c r="C83" s="173">
        <f t="shared" si="3"/>
        <v>7</v>
      </c>
      <c r="D83" s="173">
        <v>2020</v>
      </c>
      <c r="E83" s="244">
        <v>5918.24</v>
      </c>
      <c r="F83" s="245">
        <v>1042485</v>
      </c>
    </row>
    <row r="84" spans="1:6">
      <c r="A84" s="171">
        <v>43929</v>
      </c>
      <c r="B84" s="173">
        <f t="shared" si="2"/>
        <v>4</v>
      </c>
      <c r="C84" s="173">
        <f t="shared" si="3"/>
        <v>8</v>
      </c>
      <c r="D84" s="173">
        <v>2020</v>
      </c>
      <c r="E84" s="244">
        <v>5918.26</v>
      </c>
      <c r="F84" s="245">
        <v>1043871</v>
      </c>
    </row>
    <row r="85" spans="1:6">
      <c r="A85" s="171">
        <v>43930</v>
      </c>
      <c r="B85" s="173">
        <f t="shared" si="2"/>
        <v>4</v>
      </c>
      <c r="C85" s="173">
        <f t="shared" si="3"/>
        <v>9</v>
      </c>
      <c r="D85" s="173">
        <v>2020</v>
      </c>
      <c r="E85" s="244">
        <v>5918.29</v>
      </c>
      <c r="F85" s="245">
        <v>1045950</v>
      </c>
    </row>
    <row r="86" spans="1:6">
      <c r="A86" s="171">
        <v>43931</v>
      </c>
      <c r="B86" s="173">
        <f t="shared" si="2"/>
        <v>4</v>
      </c>
      <c r="C86" s="173">
        <f t="shared" si="3"/>
        <v>10</v>
      </c>
      <c r="D86" s="173">
        <v>2020</v>
      </c>
      <c r="E86" s="244">
        <v>5918.31</v>
      </c>
      <c r="F86" s="245">
        <v>1047336</v>
      </c>
    </row>
    <row r="87" spans="1:6">
      <c r="A87" s="171">
        <v>43932</v>
      </c>
      <c r="B87" s="173">
        <f t="shared" si="2"/>
        <v>4</v>
      </c>
      <c r="C87" s="173">
        <f t="shared" si="3"/>
        <v>11</v>
      </c>
      <c r="D87" s="173">
        <v>2020</v>
      </c>
      <c r="E87" s="244">
        <v>5918.33</v>
      </c>
      <c r="F87" s="245">
        <v>1048723</v>
      </c>
    </row>
    <row r="88" spans="1:6">
      <c r="A88" s="171">
        <v>43933</v>
      </c>
      <c r="B88" s="173">
        <f t="shared" si="2"/>
        <v>4</v>
      </c>
      <c r="C88" s="173">
        <f t="shared" si="3"/>
        <v>12</v>
      </c>
      <c r="D88" s="173">
        <v>2020</v>
      </c>
      <c r="E88" s="244">
        <v>5918.36</v>
      </c>
      <c r="F88" s="245">
        <v>1050803</v>
      </c>
    </row>
    <row r="89" spans="1:6">
      <c r="A89" s="171">
        <v>43934</v>
      </c>
      <c r="B89" s="173">
        <f t="shared" si="2"/>
        <v>4</v>
      </c>
      <c r="C89" s="173">
        <f t="shared" si="3"/>
        <v>13</v>
      </c>
      <c r="D89" s="173">
        <v>2020</v>
      </c>
      <c r="E89" s="244">
        <v>5918.38</v>
      </c>
      <c r="F89" s="245">
        <v>1052191</v>
      </c>
    </row>
    <row r="90" spans="1:6">
      <c r="A90" s="171">
        <v>43935</v>
      </c>
      <c r="B90" s="173">
        <f t="shared" si="2"/>
        <v>4</v>
      </c>
      <c r="C90" s="173">
        <f t="shared" si="3"/>
        <v>14</v>
      </c>
      <c r="D90" s="173">
        <v>2020</v>
      </c>
      <c r="E90" s="244">
        <v>5918.4</v>
      </c>
      <c r="F90" s="245">
        <v>1053578</v>
      </c>
    </row>
    <row r="91" spans="1:6">
      <c r="A91" s="171">
        <v>43936</v>
      </c>
      <c r="B91" s="173">
        <f t="shared" si="2"/>
        <v>4</v>
      </c>
      <c r="C91" s="173">
        <f t="shared" si="3"/>
        <v>15</v>
      </c>
      <c r="D91" s="173">
        <v>2020</v>
      </c>
      <c r="E91" s="244">
        <v>5918.41</v>
      </c>
      <c r="F91" s="245">
        <v>1054272</v>
      </c>
    </row>
    <row r="92" spans="1:6">
      <c r="A92" s="171">
        <v>43937</v>
      </c>
      <c r="B92" s="173">
        <f t="shared" si="2"/>
        <v>4</v>
      </c>
      <c r="C92" s="173">
        <f t="shared" si="3"/>
        <v>16</v>
      </c>
      <c r="D92" s="173">
        <v>2020</v>
      </c>
      <c r="E92" s="244">
        <v>5918.44</v>
      </c>
      <c r="F92" s="245">
        <v>1056354</v>
      </c>
    </row>
    <row r="93" spans="1:6">
      <c r="A93" s="171">
        <v>43938</v>
      </c>
      <c r="B93" s="173">
        <f t="shared" si="2"/>
        <v>4</v>
      </c>
      <c r="C93" s="173">
        <f t="shared" si="3"/>
        <v>17</v>
      </c>
      <c r="D93" s="173">
        <v>2020</v>
      </c>
      <c r="E93" s="244">
        <v>5918.47</v>
      </c>
      <c r="F93" s="245">
        <v>1058437</v>
      </c>
    </row>
    <row r="94" spans="1:6">
      <c r="A94" s="171">
        <v>43939</v>
      </c>
      <c r="B94" s="173">
        <f t="shared" si="2"/>
        <v>4</v>
      </c>
      <c r="C94" s="173">
        <f t="shared" si="3"/>
        <v>18</v>
      </c>
      <c r="D94" s="173">
        <v>2020</v>
      </c>
      <c r="E94" s="244">
        <v>5918.49</v>
      </c>
      <c r="F94" s="245">
        <v>1059825</v>
      </c>
    </row>
    <row r="95" spans="1:6">
      <c r="A95" s="171">
        <v>43940</v>
      </c>
      <c r="B95" s="173">
        <f t="shared" si="2"/>
        <v>4</v>
      </c>
      <c r="C95" s="173">
        <f t="shared" si="3"/>
        <v>19</v>
      </c>
      <c r="D95" s="173">
        <v>2020</v>
      </c>
      <c r="E95" s="244">
        <v>5918.52</v>
      </c>
      <c r="F95" s="245">
        <v>1061907</v>
      </c>
    </row>
    <row r="96" spans="1:6">
      <c r="A96" s="171">
        <v>43941</v>
      </c>
      <c r="B96" s="173">
        <f t="shared" si="2"/>
        <v>4</v>
      </c>
      <c r="C96" s="173">
        <f t="shared" si="3"/>
        <v>20</v>
      </c>
      <c r="D96" s="173">
        <v>2020</v>
      </c>
      <c r="E96" s="244">
        <v>5918.54</v>
      </c>
      <c r="F96" s="245">
        <v>1063295</v>
      </c>
    </row>
    <row r="97" spans="1:6">
      <c r="A97" s="171">
        <v>43942</v>
      </c>
      <c r="B97" s="173">
        <f t="shared" si="2"/>
        <v>4</v>
      </c>
      <c r="C97" s="173">
        <f t="shared" si="3"/>
        <v>21</v>
      </c>
      <c r="D97" s="173">
        <v>2020</v>
      </c>
      <c r="E97" s="244">
        <v>5918.56</v>
      </c>
      <c r="F97" s="245">
        <v>1064684</v>
      </c>
    </row>
    <row r="98" spans="1:6">
      <c r="A98" s="171">
        <v>43943</v>
      </c>
      <c r="B98" s="173">
        <f t="shared" si="2"/>
        <v>4</v>
      </c>
      <c r="C98" s="173">
        <f t="shared" si="3"/>
        <v>22</v>
      </c>
      <c r="D98" s="173">
        <v>2020</v>
      </c>
      <c r="E98" s="244">
        <v>5918.58</v>
      </c>
      <c r="F98" s="245">
        <v>1066073</v>
      </c>
    </row>
    <row r="99" spans="1:6">
      <c r="A99" s="171">
        <v>43944</v>
      </c>
      <c r="B99" s="173">
        <f t="shared" si="2"/>
        <v>4</v>
      </c>
      <c r="C99" s="173">
        <f t="shared" si="3"/>
        <v>23</v>
      </c>
      <c r="D99" s="173">
        <v>2020</v>
      </c>
      <c r="E99" s="244">
        <v>5918.59</v>
      </c>
      <c r="F99" s="245">
        <v>1066767</v>
      </c>
    </row>
    <row r="100" spans="1:6">
      <c r="A100" s="171">
        <v>43945</v>
      </c>
      <c r="B100" s="173">
        <f t="shared" si="2"/>
        <v>4</v>
      </c>
      <c r="C100" s="173">
        <f t="shared" si="3"/>
        <v>24</v>
      </c>
      <c r="D100" s="173">
        <v>2020</v>
      </c>
      <c r="E100" s="244">
        <v>5918.59</v>
      </c>
      <c r="F100" s="245">
        <v>1066767</v>
      </c>
    </row>
    <row r="101" spans="1:6">
      <c r="A101" s="171">
        <v>43946</v>
      </c>
      <c r="B101" s="173">
        <f t="shared" si="2"/>
        <v>4</v>
      </c>
      <c r="C101" s="173">
        <f t="shared" si="3"/>
        <v>25</v>
      </c>
      <c r="D101" s="173">
        <v>2020</v>
      </c>
      <c r="E101" s="244">
        <v>5918.63</v>
      </c>
      <c r="F101" s="245">
        <v>1069545</v>
      </c>
    </row>
    <row r="102" spans="1:6">
      <c r="A102" s="171">
        <v>43947</v>
      </c>
      <c r="B102" s="173">
        <f t="shared" si="2"/>
        <v>4</v>
      </c>
      <c r="C102" s="173">
        <f t="shared" si="3"/>
        <v>26</v>
      </c>
      <c r="D102" s="173">
        <v>2020</v>
      </c>
      <c r="E102" s="244">
        <v>5918.63</v>
      </c>
      <c r="F102" s="245">
        <v>1069545</v>
      </c>
    </row>
    <row r="103" spans="1:6">
      <c r="A103" s="171">
        <v>43948</v>
      </c>
      <c r="B103" s="173">
        <f t="shared" si="2"/>
        <v>4</v>
      </c>
      <c r="C103" s="173">
        <f t="shared" si="3"/>
        <v>27</v>
      </c>
      <c r="D103" s="173">
        <v>2020</v>
      </c>
      <c r="E103" s="244">
        <v>5918.67</v>
      </c>
      <c r="F103" s="245">
        <v>1072324</v>
      </c>
    </row>
    <row r="104" spans="1:6">
      <c r="A104" s="171">
        <v>43949</v>
      </c>
      <c r="B104" s="173">
        <f t="shared" si="2"/>
        <v>4</v>
      </c>
      <c r="C104" s="173">
        <f t="shared" si="3"/>
        <v>28</v>
      </c>
      <c r="D104" s="173">
        <v>2020</v>
      </c>
      <c r="E104" s="244">
        <v>5918.69</v>
      </c>
      <c r="F104" s="245">
        <v>1073714</v>
      </c>
    </row>
    <row r="105" spans="1:6">
      <c r="A105" s="171">
        <v>43950</v>
      </c>
      <c r="B105" s="173">
        <f t="shared" si="2"/>
        <v>4</v>
      </c>
      <c r="C105" s="173">
        <f t="shared" si="3"/>
        <v>29</v>
      </c>
      <c r="D105" s="173">
        <v>2020</v>
      </c>
      <c r="E105" s="244">
        <v>5918.71</v>
      </c>
      <c r="F105" s="245">
        <v>1075104</v>
      </c>
    </row>
    <row r="106" spans="1:6">
      <c r="A106" s="171">
        <v>43951</v>
      </c>
      <c r="B106" s="173">
        <f t="shared" si="2"/>
        <v>4</v>
      </c>
      <c r="C106" s="173">
        <f t="shared" si="3"/>
        <v>30</v>
      </c>
      <c r="D106" s="173">
        <v>2020</v>
      </c>
      <c r="E106" s="244">
        <v>5918.73</v>
      </c>
      <c r="F106" s="245">
        <v>1076494</v>
      </c>
    </row>
    <row r="107" spans="1:6">
      <c r="A107" s="171">
        <v>43952</v>
      </c>
      <c r="B107" s="173">
        <f t="shared" si="2"/>
        <v>5</v>
      </c>
      <c r="C107" s="173">
        <f t="shared" si="3"/>
        <v>1</v>
      </c>
      <c r="D107" s="173">
        <v>2020</v>
      </c>
      <c r="E107" s="244">
        <v>5918.76</v>
      </c>
      <c r="F107" s="245">
        <v>1078580</v>
      </c>
    </row>
    <row r="108" spans="1:6">
      <c r="A108" s="171">
        <v>43953</v>
      </c>
      <c r="B108" s="173">
        <f t="shared" si="2"/>
        <v>5</v>
      </c>
      <c r="C108" s="173">
        <f t="shared" si="3"/>
        <v>2</v>
      </c>
      <c r="D108" s="173">
        <v>2020</v>
      </c>
      <c r="E108" s="244">
        <v>5918.78</v>
      </c>
      <c r="F108" s="245">
        <v>1079970</v>
      </c>
    </row>
    <row r="109" spans="1:6">
      <c r="A109" s="171">
        <v>43954</v>
      </c>
      <c r="B109" s="173">
        <f t="shared" si="2"/>
        <v>5</v>
      </c>
      <c r="C109" s="173">
        <f t="shared" si="3"/>
        <v>3</v>
      </c>
      <c r="D109" s="173">
        <v>2020</v>
      </c>
      <c r="E109" s="244">
        <v>5918.81</v>
      </c>
      <c r="F109" s="245">
        <v>1082055</v>
      </c>
    </row>
    <row r="110" spans="1:6">
      <c r="A110" s="171">
        <v>43955</v>
      </c>
      <c r="B110" s="173">
        <f t="shared" si="2"/>
        <v>5</v>
      </c>
      <c r="C110" s="173">
        <f t="shared" si="3"/>
        <v>4</v>
      </c>
      <c r="D110" s="173">
        <v>2020</v>
      </c>
      <c r="E110" s="244">
        <v>5918.84</v>
      </c>
      <c r="F110" s="245">
        <v>1084141</v>
      </c>
    </row>
    <row r="111" spans="1:6">
      <c r="A111" s="171">
        <v>43956</v>
      </c>
      <c r="B111" s="173">
        <f t="shared" si="2"/>
        <v>5</v>
      </c>
      <c r="C111" s="173">
        <f t="shared" si="3"/>
        <v>5</v>
      </c>
      <c r="D111" s="173">
        <v>2020</v>
      </c>
      <c r="E111" s="244">
        <v>5918.86</v>
      </c>
      <c r="F111" s="245">
        <v>1085532</v>
      </c>
    </row>
    <row r="112" spans="1:6">
      <c r="A112" s="171">
        <v>43957</v>
      </c>
      <c r="B112" s="173">
        <f t="shared" si="2"/>
        <v>5</v>
      </c>
      <c r="C112" s="173">
        <f t="shared" si="3"/>
        <v>6</v>
      </c>
      <c r="D112" s="173">
        <v>2020</v>
      </c>
      <c r="E112" s="244">
        <v>5918.88</v>
      </c>
      <c r="F112" s="245">
        <v>1086923</v>
      </c>
    </row>
    <row r="113" spans="1:6">
      <c r="A113" s="171">
        <v>43958</v>
      </c>
      <c r="B113" s="173">
        <f t="shared" si="2"/>
        <v>5</v>
      </c>
      <c r="C113" s="173">
        <f t="shared" si="3"/>
        <v>7</v>
      </c>
      <c r="D113" s="173">
        <v>2020</v>
      </c>
      <c r="E113" s="244">
        <v>5918.91</v>
      </c>
      <c r="F113" s="245">
        <v>1089009</v>
      </c>
    </row>
    <row r="114" spans="1:6">
      <c r="A114" s="171">
        <v>43959</v>
      </c>
      <c r="B114" s="173">
        <f t="shared" si="2"/>
        <v>5</v>
      </c>
      <c r="C114" s="173">
        <f t="shared" si="3"/>
        <v>8</v>
      </c>
      <c r="D114" s="173">
        <v>2020</v>
      </c>
      <c r="E114" s="244">
        <v>5918.93</v>
      </c>
      <c r="F114" s="245">
        <v>1090400</v>
      </c>
    </row>
    <row r="115" spans="1:6">
      <c r="A115" s="171">
        <v>43960</v>
      </c>
      <c r="B115" s="173">
        <f t="shared" si="2"/>
        <v>5</v>
      </c>
      <c r="C115" s="173">
        <f t="shared" si="3"/>
        <v>9</v>
      </c>
      <c r="D115" s="173">
        <v>2020</v>
      </c>
      <c r="E115" s="244">
        <v>5918.96</v>
      </c>
      <c r="F115" s="245">
        <v>1092487</v>
      </c>
    </row>
    <row r="116" spans="1:6">
      <c r="A116" s="171">
        <v>43961</v>
      </c>
      <c r="B116" s="173">
        <f t="shared" si="2"/>
        <v>5</v>
      </c>
      <c r="C116" s="173">
        <f t="shared" si="3"/>
        <v>10</v>
      </c>
      <c r="D116" s="173">
        <v>2020</v>
      </c>
      <c r="E116" s="244">
        <v>5918.98</v>
      </c>
      <c r="F116" s="245">
        <v>1093878</v>
      </c>
    </row>
    <row r="117" spans="1:6">
      <c r="A117" s="171">
        <v>43962</v>
      </c>
      <c r="B117" s="173">
        <f t="shared" si="2"/>
        <v>5</v>
      </c>
      <c r="C117" s="173">
        <f t="shared" si="3"/>
        <v>11</v>
      </c>
      <c r="D117" s="173">
        <v>2020</v>
      </c>
      <c r="E117" s="244">
        <v>5919</v>
      </c>
      <c r="F117" s="245">
        <v>1095269</v>
      </c>
    </row>
    <row r="118" spans="1:6">
      <c r="A118" s="171">
        <v>43963</v>
      </c>
      <c r="B118" s="173">
        <f t="shared" si="2"/>
        <v>5</v>
      </c>
      <c r="C118" s="173">
        <f t="shared" si="3"/>
        <v>12</v>
      </c>
      <c r="D118" s="173">
        <v>2020</v>
      </c>
      <c r="E118" s="244">
        <v>5919.03</v>
      </c>
      <c r="F118" s="245">
        <v>1097356</v>
      </c>
    </row>
    <row r="119" spans="1:6">
      <c r="A119" s="171">
        <v>43964</v>
      </c>
      <c r="B119" s="173">
        <f t="shared" si="2"/>
        <v>5</v>
      </c>
      <c r="C119" s="173">
        <f t="shared" si="3"/>
        <v>13</v>
      </c>
      <c r="D119" s="173">
        <v>2020</v>
      </c>
      <c r="E119" s="244">
        <v>5919.07</v>
      </c>
      <c r="F119" s="245">
        <v>1100139</v>
      </c>
    </row>
    <row r="120" spans="1:6">
      <c r="A120" s="171">
        <v>43965</v>
      </c>
      <c r="B120" s="173">
        <f t="shared" si="2"/>
        <v>5</v>
      </c>
      <c r="C120" s="173">
        <f t="shared" si="3"/>
        <v>14</v>
      </c>
      <c r="D120" s="173">
        <v>2020</v>
      </c>
      <c r="E120" s="244">
        <v>5919.1</v>
      </c>
      <c r="F120" s="245">
        <v>1102227</v>
      </c>
    </row>
    <row r="121" spans="1:6">
      <c r="A121" s="171">
        <v>43966</v>
      </c>
      <c r="B121" s="173">
        <f t="shared" si="2"/>
        <v>5</v>
      </c>
      <c r="C121" s="173">
        <f t="shared" si="3"/>
        <v>15</v>
      </c>
      <c r="D121" s="173">
        <v>2020</v>
      </c>
      <c r="E121" s="244">
        <v>5919.12</v>
      </c>
      <c r="F121" s="245">
        <v>1103620</v>
      </c>
    </row>
    <row r="122" spans="1:6">
      <c r="A122" s="171">
        <v>43967</v>
      </c>
      <c r="B122" s="173">
        <f t="shared" si="2"/>
        <v>5</v>
      </c>
      <c r="C122" s="173">
        <f t="shared" si="3"/>
        <v>16</v>
      </c>
      <c r="D122" s="173">
        <v>2020</v>
      </c>
      <c r="E122" s="244">
        <v>5919.13</v>
      </c>
      <c r="F122" s="245">
        <v>1104316</v>
      </c>
    </row>
    <row r="123" spans="1:6">
      <c r="A123" s="171">
        <v>43968</v>
      </c>
      <c r="B123" s="173">
        <f t="shared" si="2"/>
        <v>5</v>
      </c>
      <c r="C123" s="173">
        <f t="shared" si="3"/>
        <v>17</v>
      </c>
      <c r="D123" s="173">
        <v>2020</v>
      </c>
      <c r="E123" s="244">
        <v>5919.15</v>
      </c>
      <c r="F123" s="245">
        <v>1105708</v>
      </c>
    </row>
    <row r="124" spans="1:6">
      <c r="A124" s="171">
        <v>43969</v>
      </c>
      <c r="B124" s="173">
        <f t="shared" si="2"/>
        <v>5</v>
      </c>
      <c r="C124" s="173">
        <f t="shared" si="3"/>
        <v>18</v>
      </c>
      <c r="D124" s="173">
        <v>2020</v>
      </c>
      <c r="E124" s="244">
        <v>5919.17</v>
      </c>
      <c r="F124" s="245">
        <v>1107101</v>
      </c>
    </row>
    <row r="125" spans="1:6">
      <c r="A125" s="171">
        <v>43970</v>
      </c>
      <c r="B125" s="173">
        <f t="shared" si="2"/>
        <v>5</v>
      </c>
      <c r="C125" s="173">
        <f t="shared" si="3"/>
        <v>19</v>
      </c>
      <c r="D125" s="173">
        <v>2020</v>
      </c>
      <c r="E125" s="244">
        <v>5919.18</v>
      </c>
      <c r="F125" s="245">
        <v>1107797</v>
      </c>
    </row>
    <row r="126" spans="1:6">
      <c r="A126" s="171">
        <v>43971</v>
      </c>
      <c r="B126" s="173">
        <f t="shared" si="2"/>
        <v>5</v>
      </c>
      <c r="C126" s="173">
        <f t="shared" si="3"/>
        <v>20</v>
      </c>
      <c r="D126" s="173">
        <v>2020</v>
      </c>
      <c r="E126" s="244">
        <v>5919.19</v>
      </c>
      <c r="F126" s="245">
        <v>1108493</v>
      </c>
    </row>
    <row r="127" spans="1:6">
      <c r="A127" s="171">
        <v>43972</v>
      </c>
      <c r="B127" s="173">
        <f t="shared" si="2"/>
        <v>5</v>
      </c>
      <c r="C127" s="173">
        <f t="shared" si="3"/>
        <v>21</v>
      </c>
      <c r="D127" s="173">
        <v>2020</v>
      </c>
      <c r="E127" s="244">
        <v>5919.21</v>
      </c>
      <c r="F127" s="245">
        <v>1109886</v>
      </c>
    </row>
    <row r="128" spans="1:6">
      <c r="A128" s="171">
        <v>43973</v>
      </c>
      <c r="B128" s="173">
        <f t="shared" si="2"/>
        <v>5</v>
      </c>
      <c r="C128" s="173">
        <f t="shared" si="3"/>
        <v>22</v>
      </c>
      <c r="D128" s="173">
        <v>2020</v>
      </c>
      <c r="E128" s="244">
        <v>5919.23</v>
      </c>
      <c r="F128" s="245">
        <v>1111279</v>
      </c>
    </row>
    <row r="129" spans="1:6">
      <c r="A129" s="171">
        <v>43974</v>
      </c>
      <c r="B129" s="173">
        <f t="shared" si="2"/>
        <v>5</v>
      </c>
      <c r="C129" s="173">
        <f t="shared" si="3"/>
        <v>23</v>
      </c>
      <c r="D129" s="173">
        <v>2020</v>
      </c>
      <c r="E129" s="244">
        <v>5919.26</v>
      </c>
      <c r="F129" s="245">
        <v>1113368</v>
      </c>
    </row>
    <row r="130" spans="1:6">
      <c r="A130" s="171">
        <v>43975</v>
      </c>
      <c r="B130" s="173">
        <f t="shared" si="2"/>
        <v>5</v>
      </c>
      <c r="C130" s="173">
        <f t="shared" si="3"/>
        <v>24</v>
      </c>
      <c r="D130" s="173">
        <v>2020</v>
      </c>
      <c r="E130" s="244">
        <v>5919.3</v>
      </c>
      <c r="F130" s="245">
        <v>1116154</v>
      </c>
    </row>
    <row r="131" spans="1:6">
      <c r="A131" s="171">
        <v>43976</v>
      </c>
      <c r="B131" s="173">
        <f t="shared" ref="B131:B194" si="4">MONTH(A131)</f>
        <v>5</v>
      </c>
      <c r="C131" s="173">
        <f t="shared" si="3"/>
        <v>25</v>
      </c>
      <c r="D131" s="173">
        <v>2020</v>
      </c>
      <c r="E131" s="244">
        <v>5919.31</v>
      </c>
      <c r="F131" s="245">
        <v>1116851</v>
      </c>
    </row>
    <row r="132" spans="1:6">
      <c r="A132" s="171">
        <v>43977</v>
      </c>
      <c r="B132" s="173">
        <f t="shared" si="4"/>
        <v>5</v>
      </c>
      <c r="C132" s="173">
        <f t="shared" ref="C132:C195" si="5">DAY(A132)</f>
        <v>26</v>
      </c>
      <c r="D132" s="173">
        <v>2020</v>
      </c>
      <c r="E132" s="244">
        <v>5919.32</v>
      </c>
      <c r="F132" s="245">
        <v>1117547</v>
      </c>
    </row>
    <row r="133" spans="1:6">
      <c r="A133" s="171">
        <v>43978</v>
      </c>
      <c r="B133" s="173">
        <f t="shared" si="4"/>
        <v>5</v>
      </c>
      <c r="C133" s="173">
        <f t="shared" si="5"/>
        <v>27</v>
      </c>
      <c r="D133" s="173">
        <v>2020</v>
      </c>
      <c r="E133" s="244">
        <v>5919.34</v>
      </c>
      <c r="F133" s="245">
        <v>1118941</v>
      </c>
    </row>
    <row r="134" spans="1:6">
      <c r="A134" s="171">
        <v>43979</v>
      </c>
      <c r="B134" s="173">
        <f t="shared" si="4"/>
        <v>5</v>
      </c>
      <c r="C134" s="173">
        <f t="shared" si="5"/>
        <v>28</v>
      </c>
      <c r="D134" s="173">
        <v>2020</v>
      </c>
      <c r="E134" s="244">
        <v>5919.35</v>
      </c>
      <c r="F134" s="245">
        <v>1119638</v>
      </c>
    </row>
    <row r="135" spans="1:6">
      <c r="A135" s="171">
        <v>43980</v>
      </c>
      <c r="B135" s="173">
        <f t="shared" si="4"/>
        <v>5</v>
      </c>
      <c r="C135" s="173">
        <f t="shared" si="5"/>
        <v>29</v>
      </c>
      <c r="D135" s="173">
        <v>2020</v>
      </c>
      <c r="E135" s="244">
        <v>5919.35</v>
      </c>
      <c r="F135" s="245">
        <v>1119638</v>
      </c>
    </row>
    <row r="136" spans="1:6">
      <c r="A136" s="171">
        <v>43981</v>
      </c>
      <c r="B136" s="173">
        <f t="shared" si="4"/>
        <v>5</v>
      </c>
      <c r="C136" s="173">
        <f t="shared" si="5"/>
        <v>30</v>
      </c>
      <c r="D136" s="173">
        <v>2020</v>
      </c>
      <c r="E136" s="244">
        <v>5919.38</v>
      </c>
      <c r="F136" s="245">
        <v>1121728</v>
      </c>
    </row>
    <row r="137" spans="1:6">
      <c r="A137" s="171">
        <v>43982</v>
      </c>
      <c r="B137" s="173">
        <f t="shared" si="4"/>
        <v>5</v>
      </c>
      <c r="C137" s="173">
        <f t="shared" si="5"/>
        <v>31</v>
      </c>
      <c r="D137" s="173">
        <v>2020</v>
      </c>
      <c r="E137" s="244">
        <v>5919.39</v>
      </c>
      <c r="F137" s="245">
        <v>1122425</v>
      </c>
    </row>
    <row r="138" spans="1:6">
      <c r="A138" s="171">
        <v>43983</v>
      </c>
      <c r="B138" s="173">
        <f t="shared" si="4"/>
        <v>6</v>
      </c>
      <c r="C138" s="173">
        <f t="shared" si="5"/>
        <v>1</v>
      </c>
      <c r="D138" s="173">
        <v>2020</v>
      </c>
      <c r="E138" s="244">
        <v>5919.41</v>
      </c>
      <c r="F138" s="245">
        <v>1123819</v>
      </c>
    </row>
    <row r="139" spans="1:6">
      <c r="A139" s="171">
        <v>43984</v>
      </c>
      <c r="B139" s="173">
        <f t="shared" si="4"/>
        <v>6</v>
      </c>
      <c r="C139" s="173">
        <f t="shared" si="5"/>
        <v>2</v>
      </c>
      <c r="D139" s="173">
        <v>2020</v>
      </c>
      <c r="E139" s="244">
        <v>5919.41</v>
      </c>
      <c r="F139" s="245">
        <v>1123819</v>
      </c>
    </row>
    <row r="140" spans="1:6">
      <c r="A140" s="171">
        <v>43985</v>
      </c>
      <c r="B140" s="173">
        <f t="shared" si="4"/>
        <v>6</v>
      </c>
      <c r="C140" s="173">
        <f t="shared" si="5"/>
        <v>3</v>
      </c>
      <c r="D140" s="173">
        <v>2020</v>
      </c>
      <c r="E140" s="244">
        <v>5919.42</v>
      </c>
      <c r="F140" s="245">
        <v>1124517</v>
      </c>
    </row>
    <row r="141" spans="1:6">
      <c r="A141" s="171">
        <v>43986</v>
      </c>
      <c r="B141" s="173">
        <f t="shared" si="4"/>
        <v>6</v>
      </c>
      <c r="C141" s="173">
        <f t="shared" si="5"/>
        <v>4</v>
      </c>
      <c r="D141" s="173">
        <v>2020</v>
      </c>
      <c r="E141" s="244">
        <v>5919.42</v>
      </c>
      <c r="F141" s="245">
        <v>1124517</v>
      </c>
    </row>
    <row r="142" spans="1:6">
      <c r="A142" s="171">
        <v>43987</v>
      </c>
      <c r="B142" s="173">
        <f t="shared" si="4"/>
        <v>6</v>
      </c>
      <c r="C142" s="173">
        <f t="shared" si="5"/>
        <v>5</v>
      </c>
      <c r="D142" s="173">
        <v>2020</v>
      </c>
      <c r="E142" s="244">
        <v>5919.41</v>
      </c>
      <c r="F142" s="245">
        <v>1123819</v>
      </c>
    </row>
    <row r="143" spans="1:6">
      <c r="A143" s="171">
        <v>43988</v>
      </c>
      <c r="B143" s="173">
        <f t="shared" si="4"/>
        <v>6</v>
      </c>
      <c r="C143" s="173">
        <f t="shared" si="5"/>
        <v>6</v>
      </c>
      <c r="D143" s="173">
        <v>2020</v>
      </c>
      <c r="E143" s="244">
        <v>5919.4</v>
      </c>
      <c r="F143" s="245">
        <v>1123122</v>
      </c>
    </row>
    <row r="144" spans="1:6">
      <c r="A144" s="171">
        <v>43989</v>
      </c>
      <c r="B144" s="173">
        <f t="shared" si="4"/>
        <v>6</v>
      </c>
      <c r="C144" s="173">
        <f t="shared" si="5"/>
        <v>7</v>
      </c>
      <c r="D144" s="173">
        <v>2020</v>
      </c>
      <c r="E144" s="244">
        <v>5919.4</v>
      </c>
      <c r="F144" s="245">
        <v>1123122</v>
      </c>
    </row>
    <row r="145" spans="1:6">
      <c r="A145" s="171">
        <v>43990</v>
      </c>
      <c r="B145" s="173">
        <f t="shared" si="4"/>
        <v>6</v>
      </c>
      <c r="C145" s="173">
        <f t="shared" si="5"/>
        <v>8</v>
      </c>
      <c r="D145" s="173">
        <v>2020</v>
      </c>
      <c r="E145" s="244">
        <v>5919.44</v>
      </c>
      <c r="F145" s="245">
        <v>1125911</v>
      </c>
    </row>
    <row r="146" spans="1:6">
      <c r="A146" s="171">
        <v>43991</v>
      </c>
      <c r="B146" s="173">
        <f t="shared" si="4"/>
        <v>6</v>
      </c>
      <c r="C146" s="173">
        <f t="shared" si="5"/>
        <v>9</v>
      </c>
      <c r="D146" s="173">
        <v>2020</v>
      </c>
      <c r="E146" s="244">
        <v>5919.42</v>
      </c>
      <c r="F146" s="245">
        <v>1124517</v>
      </c>
    </row>
    <row r="147" spans="1:6">
      <c r="A147" s="171">
        <v>43992</v>
      </c>
      <c r="B147" s="173">
        <f t="shared" si="4"/>
        <v>6</v>
      </c>
      <c r="C147" s="173">
        <f t="shared" si="5"/>
        <v>10</v>
      </c>
      <c r="D147" s="173">
        <v>2020</v>
      </c>
      <c r="E147" s="244">
        <v>5915.41</v>
      </c>
      <c r="F147" s="245">
        <v>848672</v>
      </c>
    </row>
    <row r="148" spans="1:6">
      <c r="A148" s="171">
        <v>43993</v>
      </c>
      <c r="B148" s="173">
        <f t="shared" si="4"/>
        <v>6</v>
      </c>
      <c r="C148" s="173">
        <f t="shared" si="5"/>
        <v>11</v>
      </c>
      <c r="D148" s="173">
        <v>2020</v>
      </c>
      <c r="E148" s="244">
        <v>5915.41</v>
      </c>
      <c r="F148" s="245">
        <v>848672</v>
      </c>
    </row>
    <row r="149" spans="1:6">
      <c r="A149" s="171">
        <v>43994</v>
      </c>
      <c r="B149" s="173">
        <f t="shared" si="4"/>
        <v>6</v>
      </c>
      <c r="C149" s="173">
        <f t="shared" si="5"/>
        <v>12</v>
      </c>
      <c r="D149" s="173">
        <v>2020</v>
      </c>
      <c r="E149" s="244">
        <v>5919.41</v>
      </c>
      <c r="F149" s="245">
        <v>1123819</v>
      </c>
    </row>
    <row r="150" spans="1:6">
      <c r="A150" s="171">
        <v>43995</v>
      </c>
      <c r="B150" s="173">
        <f t="shared" si="4"/>
        <v>6</v>
      </c>
      <c r="C150" s="173">
        <f t="shared" si="5"/>
        <v>13</v>
      </c>
      <c r="D150" s="173">
        <v>2020</v>
      </c>
      <c r="E150" s="244">
        <v>5919.41</v>
      </c>
      <c r="F150" s="245">
        <v>1123819</v>
      </c>
    </row>
    <row r="151" spans="1:6">
      <c r="A151" s="171">
        <v>43996</v>
      </c>
      <c r="B151" s="173">
        <f t="shared" si="4"/>
        <v>6</v>
      </c>
      <c r="C151" s="173">
        <f t="shared" si="5"/>
        <v>14</v>
      </c>
      <c r="D151" s="173">
        <v>2020</v>
      </c>
      <c r="E151" s="244">
        <v>5919.4</v>
      </c>
      <c r="F151" s="245">
        <v>1123122</v>
      </c>
    </row>
    <row r="152" spans="1:6">
      <c r="A152" s="171">
        <v>43997</v>
      </c>
      <c r="B152" s="173">
        <f t="shared" si="4"/>
        <v>6</v>
      </c>
      <c r="C152" s="173">
        <f t="shared" si="5"/>
        <v>15</v>
      </c>
      <c r="D152" s="173">
        <v>2020</v>
      </c>
      <c r="E152" s="244">
        <v>5919.4</v>
      </c>
      <c r="F152" s="245">
        <v>1123122</v>
      </c>
    </row>
    <row r="153" spans="1:6">
      <c r="A153" s="171">
        <v>43998</v>
      </c>
      <c r="B153" s="173">
        <f t="shared" si="4"/>
        <v>6</v>
      </c>
      <c r="C153" s="173">
        <f t="shared" si="5"/>
        <v>16</v>
      </c>
      <c r="D153" s="173">
        <v>2020</v>
      </c>
      <c r="E153" s="244">
        <v>5919.39</v>
      </c>
      <c r="F153" s="245">
        <v>1122425</v>
      </c>
    </row>
    <row r="154" spans="1:6">
      <c r="A154" s="171">
        <v>43999</v>
      </c>
      <c r="B154" s="173">
        <f t="shared" si="4"/>
        <v>6</v>
      </c>
      <c r="C154" s="173">
        <f t="shared" si="5"/>
        <v>17</v>
      </c>
      <c r="D154" s="173">
        <v>2020</v>
      </c>
      <c r="E154" s="244">
        <v>5919.41</v>
      </c>
      <c r="F154" s="245">
        <v>1123819</v>
      </c>
    </row>
    <row r="155" spans="1:6">
      <c r="A155" s="171">
        <v>44000</v>
      </c>
      <c r="B155" s="173">
        <f t="shared" si="4"/>
        <v>6</v>
      </c>
      <c r="C155" s="173">
        <f t="shared" si="5"/>
        <v>18</v>
      </c>
      <c r="D155" s="173">
        <v>2020</v>
      </c>
      <c r="E155" s="244">
        <v>5919.46</v>
      </c>
      <c r="F155" s="245">
        <v>1127305</v>
      </c>
    </row>
    <row r="156" spans="1:6">
      <c r="A156" s="171">
        <v>44001</v>
      </c>
      <c r="B156" s="173">
        <f t="shared" si="4"/>
        <v>6</v>
      </c>
      <c r="C156" s="173">
        <f t="shared" si="5"/>
        <v>19</v>
      </c>
      <c r="D156" s="173">
        <v>2020</v>
      </c>
      <c r="E156" s="244">
        <v>5919.46</v>
      </c>
      <c r="F156" s="245">
        <v>1127305</v>
      </c>
    </row>
    <row r="157" spans="1:6">
      <c r="A157" s="171">
        <v>44002</v>
      </c>
      <c r="B157" s="173">
        <f t="shared" si="4"/>
        <v>6</v>
      </c>
      <c r="C157" s="173">
        <f t="shared" si="5"/>
        <v>20</v>
      </c>
      <c r="D157" s="173">
        <v>2020</v>
      </c>
      <c r="E157" s="244">
        <v>5919.46</v>
      </c>
      <c r="F157" s="245">
        <v>1127305</v>
      </c>
    </row>
    <row r="158" spans="1:6">
      <c r="A158" s="171">
        <v>44003</v>
      </c>
      <c r="B158" s="173">
        <f t="shared" si="4"/>
        <v>6</v>
      </c>
      <c r="C158" s="173">
        <f t="shared" si="5"/>
        <v>21</v>
      </c>
      <c r="D158" s="173">
        <v>2020</v>
      </c>
      <c r="E158" s="244">
        <v>5919.45</v>
      </c>
      <c r="F158" s="245">
        <v>1126608</v>
      </c>
    </row>
    <row r="159" spans="1:6">
      <c r="A159" s="171">
        <v>44004</v>
      </c>
      <c r="B159" s="173">
        <f t="shared" si="4"/>
        <v>6</v>
      </c>
      <c r="C159" s="173">
        <f t="shared" si="5"/>
        <v>22</v>
      </c>
      <c r="D159" s="173">
        <v>2020</v>
      </c>
      <c r="E159" s="244">
        <v>5919.46</v>
      </c>
      <c r="F159" s="245">
        <v>1127305</v>
      </c>
    </row>
    <row r="160" spans="1:6">
      <c r="A160" s="171">
        <v>44005</v>
      </c>
      <c r="B160" s="173">
        <f t="shared" si="4"/>
        <v>6</v>
      </c>
      <c r="C160" s="173">
        <f t="shared" si="5"/>
        <v>23</v>
      </c>
      <c r="D160" s="173">
        <v>2020</v>
      </c>
      <c r="E160" s="244">
        <v>5919.46</v>
      </c>
      <c r="F160" s="245">
        <v>1127305</v>
      </c>
    </row>
    <row r="161" spans="1:6">
      <c r="A161" s="171">
        <v>44006</v>
      </c>
      <c r="B161" s="173">
        <f t="shared" si="4"/>
        <v>6</v>
      </c>
      <c r="C161" s="173">
        <f t="shared" si="5"/>
        <v>24</v>
      </c>
      <c r="D161" s="173">
        <v>2020</v>
      </c>
      <c r="E161" s="244">
        <v>5919.46</v>
      </c>
      <c r="F161" s="245">
        <v>1127305</v>
      </c>
    </row>
    <row r="162" spans="1:6">
      <c r="A162" s="171">
        <v>44007</v>
      </c>
      <c r="B162" s="173">
        <f t="shared" si="4"/>
        <v>6</v>
      </c>
      <c r="C162" s="173">
        <f t="shared" si="5"/>
        <v>25</v>
      </c>
      <c r="D162" s="173">
        <v>2020</v>
      </c>
      <c r="E162" s="244">
        <v>5919.46</v>
      </c>
      <c r="F162" s="245">
        <v>1127305</v>
      </c>
    </row>
    <row r="163" spans="1:6">
      <c r="A163" s="171">
        <v>44008</v>
      </c>
      <c r="B163" s="173">
        <f t="shared" si="4"/>
        <v>6</v>
      </c>
      <c r="C163" s="173">
        <f t="shared" si="5"/>
        <v>26</v>
      </c>
      <c r="D163" s="173">
        <v>2020</v>
      </c>
      <c r="E163" s="244">
        <v>5919.46</v>
      </c>
      <c r="F163" s="245">
        <v>1127305</v>
      </c>
    </row>
    <row r="164" spans="1:6">
      <c r="A164" s="171">
        <v>44009</v>
      </c>
      <c r="B164" s="173">
        <f t="shared" si="4"/>
        <v>6</v>
      </c>
      <c r="C164" s="173">
        <f t="shared" si="5"/>
        <v>27</v>
      </c>
      <c r="D164" s="173">
        <v>2020</v>
      </c>
      <c r="E164" s="244">
        <v>5919.45</v>
      </c>
      <c r="F164" s="245">
        <v>1126608</v>
      </c>
    </row>
    <row r="165" spans="1:6">
      <c r="A165" s="171">
        <v>44010</v>
      </c>
      <c r="B165" s="173">
        <f t="shared" si="4"/>
        <v>6</v>
      </c>
      <c r="C165" s="173">
        <f t="shared" si="5"/>
        <v>28</v>
      </c>
      <c r="D165" s="173">
        <v>2020</v>
      </c>
      <c r="E165" s="244">
        <v>5919.45</v>
      </c>
      <c r="F165" s="245">
        <v>1126608</v>
      </c>
    </row>
    <row r="166" spans="1:6">
      <c r="A166" s="171">
        <v>44011</v>
      </c>
      <c r="B166" s="173">
        <f t="shared" si="4"/>
        <v>6</v>
      </c>
      <c r="C166" s="173">
        <f t="shared" si="5"/>
        <v>29</v>
      </c>
      <c r="D166" s="173">
        <v>2020</v>
      </c>
      <c r="E166" s="244">
        <v>5919.45</v>
      </c>
      <c r="F166" s="245">
        <v>1126608</v>
      </c>
    </row>
    <row r="167" spans="1:6">
      <c r="A167" s="171">
        <v>44012</v>
      </c>
      <c r="B167" s="173">
        <f t="shared" si="4"/>
        <v>6</v>
      </c>
      <c r="C167" s="173">
        <f t="shared" si="5"/>
        <v>30</v>
      </c>
      <c r="D167" s="173">
        <v>2020</v>
      </c>
      <c r="E167" s="244">
        <v>5919.44</v>
      </c>
      <c r="F167" s="245">
        <v>1125911</v>
      </c>
    </row>
    <row r="168" spans="1:6">
      <c r="A168" s="171">
        <v>44013</v>
      </c>
      <c r="B168" s="173">
        <f t="shared" si="4"/>
        <v>7</v>
      </c>
      <c r="C168" s="173">
        <f t="shared" si="5"/>
        <v>1</v>
      </c>
      <c r="D168" s="173">
        <v>2020</v>
      </c>
      <c r="E168" s="244">
        <v>5919.42</v>
      </c>
      <c r="F168" s="245">
        <v>1124517</v>
      </c>
    </row>
    <row r="169" spans="1:6">
      <c r="A169" s="171">
        <v>44014</v>
      </c>
      <c r="B169" s="173">
        <f t="shared" si="4"/>
        <v>7</v>
      </c>
      <c r="C169" s="173">
        <f t="shared" si="5"/>
        <v>2</v>
      </c>
      <c r="D169" s="173">
        <v>2020</v>
      </c>
      <c r="E169" s="244">
        <v>5919.42</v>
      </c>
      <c r="F169" s="245">
        <v>1124517</v>
      </c>
    </row>
    <row r="170" spans="1:6">
      <c r="A170" s="171">
        <v>44015</v>
      </c>
      <c r="B170" s="173">
        <f t="shared" si="4"/>
        <v>7</v>
      </c>
      <c r="C170" s="173">
        <f t="shared" si="5"/>
        <v>3</v>
      </c>
      <c r="D170" s="173">
        <v>2020</v>
      </c>
      <c r="E170" s="244">
        <v>5919.42</v>
      </c>
      <c r="F170" s="245">
        <v>1124517</v>
      </c>
    </row>
    <row r="171" spans="1:6">
      <c r="A171" s="171">
        <v>44016</v>
      </c>
      <c r="B171" s="173">
        <f t="shared" si="4"/>
        <v>7</v>
      </c>
      <c r="C171" s="173">
        <f t="shared" si="5"/>
        <v>4</v>
      </c>
      <c r="D171" s="173">
        <v>2020</v>
      </c>
      <c r="E171" s="244">
        <v>5919.42</v>
      </c>
      <c r="F171" s="245">
        <v>1124517</v>
      </c>
    </row>
    <row r="172" spans="1:6">
      <c r="A172" s="171">
        <v>44017</v>
      </c>
      <c r="B172" s="173">
        <f t="shared" si="4"/>
        <v>7</v>
      </c>
      <c r="C172" s="173">
        <f t="shared" si="5"/>
        <v>5</v>
      </c>
      <c r="D172" s="173">
        <v>2020</v>
      </c>
      <c r="E172" s="244">
        <v>5919.42</v>
      </c>
      <c r="F172" s="245">
        <v>1124517</v>
      </c>
    </row>
    <row r="173" spans="1:6">
      <c r="A173" s="171">
        <v>44018</v>
      </c>
      <c r="B173" s="173">
        <f t="shared" si="4"/>
        <v>7</v>
      </c>
      <c r="C173" s="173">
        <f t="shared" si="5"/>
        <v>6</v>
      </c>
      <c r="D173" s="173">
        <v>2020</v>
      </c>
      <c r="E173" s="244">
        <v>5919.42</v>
      </c>
      <c r="F173" s="245">
        <v>1124517</v>
      </c>
    </row>
    <row r="174" spans="1:6">
      <c r="A174" s="171">
        <v>44019</v>
      </c>
      <c r="B174" s="173">
        <f t="shared" si="4"/>
        <v>7</v>
      </c>
      <c r="C174" s="173">
        <f t="shared" si="5"/>
        <v>7</v>
      </c>
      <c r="D174" s="173">
        <v>2020</v>
      </c>
      <c r="E174" s="244">
        <v>5919.42</v>
      </c>
      <c r="F174" s="245">
        <v>1124517</v>
      </c>
    </row>
    <row r="175" spans="1:6">
      <c r="A175" s="171">
        <v>44020</v>
      </c>
      <c r="B175" s="173">
        <f t="shared" si="4"/>
        <v>7</v>
      </c>
      <c r="C175" s="173">
        <f t="shared" si="5"/>
        <v>8</v>
      </c>
      <c r="D175" s="173">
        <v>2020</v>
      </c>
      <c r="E175" s="244">
        <v>5919.41</v>
      </c>
      <c r="F175" s="245">
        <v>1123819</v>
      </c>
    </row>
    <row r="176" spans="1:6">
      <c r="A176" s="171">
        <v>44021</v>
      </c>
      <c r="B176" s="173">
        <f t="shared" si="4"/>
        <v>7</v>
      </c>
      <c r="C176" s="173">
        <f t="shared" si="5"/>
        <v>9</v>
      </c>
      <c r="D176" s="173">
        <v>2020</v>
      </c>
      <c r="E176" s="244">
        <v>5919.39</v>
      </c>
      <c r="F176" s="245">
        <v>1122425</v>
      </c>
    </row>
    <row r="177" spans="1:6">
      <c r="A177" s="171">
        <v>44022</v>
      </c>
      <c r="B177" s="173">
        <f t="shared" si="4"/>
        <v>7</v>
      </c>
      <c r="C177" s="173">
        <f t="shared" si="5"/>
        <v>10</v>
      </c>
      <c r="D177" s="173">
        <v>2020</v>
      </c>
      <c r="E177" s="244">
        <v>5919.37</v>
      </c>
      <c r="F177" s="245">
        <v>1121031</v>
      </c>
    </row>
    <row r="178" spans="1:6">
      <c r="A178" s="171">
        <v>44023</v>
      </c>
      <c r="B178" s="173">
        <f t="shared" si="4"/>
        <v>7</v>
      </c>
      <c r="C178" s="173">
        <f t="shared" si="5"/>
        <v>11</v>
      </c>
      <c r="D178" s="173">
        <v>2020</v>
      </c>
      <c r="E178" s="244">
        <v>5919.34</v>
      </c>
      <c r="F178" s="245">
        <v>1118941</v>
      </c>
    </row>
    <row r="179" spans="1:6">
      <c r="A179" s="171">
        <v>44024</v>
      </c>
      <c r="B179" s="173">
        <f t="shared" si="4"/>
        <v>7</v>
      </c>
      <c r="C179" s="173">
        <f t="shared" si="5"/>
        <v>12</v>
      </c>
      <c r="D179" s="173">
        <v>2020</v>
      </c>
      <c r="E179" s="244">
        <v>5919.3</v>
      </c>
      <c r="F179" s="245">
        <v>1116154</v>
      </c>
    </row>
    <row r="180" spans="1:6">
      <c r="A180" s="171">
        <v>44025</v>
      </c>
      <c r="B180" s="173">
        <f t="shared" si="4"/>
        <v>7</v>
      </c>
      <c r="C180" s="173">
        <f t="shared" si="5"/>
        <v>13</v>
      </c>
      <c r="D180" s="173">
        <v>2020</v>
      </c>
      <c r="E180" s="244">
        <v>5919.26</v>
      </c>
      <c r="F180" s="245">
        <v>1113368</v>
      </c>
    </row>
    <row r="181" spans="1:6">
      <c r="A181" s="171">
        <v>44026</v>
      </c>
      <c r="B181" s="173">
        <f t="shared" si="4"/>
        <v>7</v>
      </c>
      <c r="C181" s="173">
        <f t="shared" si="5"/>
        <v>14</v>
      </c>
      <c r="D181" s="173">
        <v>2020</v>
      </c>
      <c r="E181" s="244">
        <v>5919.21</v>
      </c>
      <c r="F181" s="245">
        <v>1109886</v>
      </c>
    </row>
    <row r="182" spans="1:6">
      <c r="A182" s="171">
        <v>44027</v>
      </c>
      <c r="B182" s="173">
        <f t="shared" si="4"/>
        <v>7</v>
      </c>
      <c r="C182" s="173">
        <f t="shared" si="5"/>
        <v>15</v>
      </c>
      <c r="D182" s="173">
        <v>2020</v>
      </c>
      <c r="E182" s="244">
        <v>5919.16</v>
      </c>
      <c r="F182" s="245">
        <v>1106405</v>
      </c>
    </row>
    <row r="183" spans="1:6">
      <c r="A183" s="171">
        <v>44028</v>
      </c>
      <c r="B183" s="173">
        <f t="shared" si="4"/>
        <v>7</v>
      </c>
      <c r="C183" s="173">
        <f t="shared" si="5"/>
        <v>16</v>
      </c>
      <c r="D183" s="173">
        <v>2020</v>
      </c>
      <c r="E183" s="244">
        <v>5919.09</v>
      </c>
      <c r="F183" s="245">
        <v>1101531</v>
      </c>
    </row>
    <row r="184" spans="1:6">
      <c r="A184" s="171">
        <v>44029</v>
      </c>
      <c r="B184" s="173">
        <f t="shared" si="4"/>
        <v>7</v>
      </c>
      <c r="C184" s="173">
        <f t="shared" si="5"/>
        <v>17</v>
      </c>
      <c r="D184" s="173">
        <v>2020</v>
      </c>
      <c r="E184" s="244">
        <v>5919.04</v>
      </c>
      <c r="F184" s="245">
        <v>1098052</v>
      </c>
    </row>
    <row r="185" spans="1:6">
      <c r="A185" s="171">
        <v>44030</v>
      </c>
      <c r="B185" s="173">
        <f t="shared" si="4"/>
        <v>7</v>
      </c>
      <c r="C185" s="173">
        <f t="shared" si="5"/>
        <v>18</v>
      </c>
      <c r="D185" s="173">
        <v>2020</v>
      </c>
      <c r="E185" s="244">
        <v>5918.98</v>
      </c>
      <c r="F185" s="245">
        <v>1093878</v>
      </c>
    </row>
    <row r="186" spans="1:6">
      <c r="A186" s="171">
        <v>44031</v>
      </c>
      <c r="B186" s="173">
        <f t="shared" si="4"/>
        <v>7</v>
      </c>
      <c r="C186" s="173">
        <f t="shared" si="5"/>
        <v>19</v>
      </c>
      <c r="D186" s="173">
        <v>2020</v>
      </c>
      <c r="E186" s="244">
        <v>5918.93</v>
      </c>
      <c r="F186" s="245">
        <v>1090400</v>
      </c>
    </row>
    <row r="187" spans="1:6">
      <c r="A187" s="171">
        <v>44032</v>
      </c>
      <c r="B187" s="173">
        <f t="shared" si="4"/>
        <v>7</v>
      </c>
      <c r="C187" s="173">
        <f t="shared" si="5"/>
        <v>20</v>
      </c>
      <c r="D187" s="173">
        <v>2020</v>
      </c>
      <c r="E187" s="244">
        <v>5918.89</v>
      </c>
      <c r="F187" s="245">
        <v>1087618</v>
      </c>
    </row>
    <row r="188" spans="1:6">
      <c r="A188" s="171">
        <v>44033</v>
      </c>
      <c r="B188" s="173">
        <f t="shared" si="4"/>
        <v>7</v>
      </c>
      <c r="C188" s="173">
        <f t="shared" si="5"/>
        <v>21</v>
      </c>
      <c r="D188" s="173">
        <v>2020</v>
      </c>
      <c r="E188" s="244">
        <v>5918.86</v>
      </c>
      <c r="F188" s="245">
        <v>1085532</v>
      </c>
    </row>
    <row r="189" spans="1:6">
      <c r="A189" s="171">
        <v>44034</v>
      </c>
      <c r="B189" s="173">
        <f t="shared" si="4"/>
        <v>7</v>
      </c>
      <c r="C189" s="173">
        <f t="shared" si="5"/>
        <v>22</v>
      </c>
      <c r="D189" s="173">
        <v>2020</v>
      </c>
      <c r="E189" s="244">
        <v>5918.82</v>
      </c>
      <c r="F189" s="245">
        <v>1082751</v>
      </c>
    </row>
    <row r="190" spans="1:6">
      <c r="A190" s="171">
        <v>44035</v>
      </c>
      <c r="B190" s="173">
        <f t="shared" si="4"/>
        <v>7</v>
      </c>
      <c r="C190" s="173">
        <f t="shared" si="5"/>
        <v>23</v>
      </c>
      <c r="D190" s="173">
        <v>2020</v>
      </c>
      <c r="E190" s="244">
        <v>5918.79</v>
      </c>
      <c r="F190" s="245">
        <v>1080665</v>
      </c>
    </row>
    <row r="191" spans="1:6">
      <c r="A191" s="171">
        <v>44036</v>
      </c>
      <c r="B191" s="173">
        <f t="shared" si="4"/>
        <v>7</v>
      </c>
      <c r="C191" s="173">
        <f t="shared" si="5"/>
        <v>24</v>
      </c>
      <c r="D191" s="173">
        <v>2020</v>
      </c>
      <c r="E191" s="244">
        <v>5918.78</v>
      </c>
      <c r="F191" s="245">
        <v>1079970</v>
      </c>
    </row>
    <row r="192" spans="1:6">
      <c r="A192" s="171">
        <v>44037</v>
      </c>
      <c r="B192" s="173">
        <f t="shared" si="4"/>
        <v>7</v>
      </c>
      <c r="C192" s="173">
        <f t="shared" si="5"/>
        <v>25</v>
      </c>
      <c r="D192" s="173">
        <v>2020</v>
      </c>
      <c r="E192" s="244">
        <v>5918.75</v>
      </c>
      <c r="F192" s="245">
        <v>1077885</v>
      </c>
    </row>
    <row r="193" spans="1:6">
      <c r="A193" s="171">
        <v>44038</v>
      </c>
      <c r="B193" s="173">
        <f t="shared" si="4"/>
        <v>7</v>
      </c>
      <c r="C193" s="173">
        <f t="shared" si="5"/>
        <v>26</v>
      </c>
      <c r="D193" s="173">
        <v>2020</v>
      </c>
      <c r="E193" s="244">
        <v>5918.71</v>
      </c>
      <c r="F193" s="245">
        <v>1075104</v>
      </c>
    </row>
    <row r="194" spans="1:6">
      <c r="A194" s="171">
        <v>44039</v>
      </c>
      <c r="B194" s="173">
        <f t="shared" si="4"/>
        <v>7</v>
      </c>
      <c r="C194" s="173">
        <f t="shared" si="5"/>
        <v>27</v>
      </c>
      <c r="D194" s="173">
        <v>2020</v>
      </c>
      <c r="E194" s="244">
        <v>5918.68</v>
      </c>
      <c r="F194" s="245">
        <v>1073019</v>
      </c>
    </row>
    <row r="195" spans="1:6">
      <c r="A195" s="171">
        <v>44040</v>
      </c>
      <c r="B195" s="173">
        <f t="shared" ref="B195:B258" si="6">MONTH(A195)</f>
        <v>7</v>
      </c>
      <c r="C195" s="173">
        <f t="shared" si="5"/>
        <v>28</v>
      </c>
      <c r="D195" s="173">
        <v>2020</v>
      </c>
      <c r="E195" s="244">
        <v>5918.65</v>
      </c>
      <c r="F195" s="245">
        <v>1070935</v>
      </c>
    </row>
    <row r="196" spans="1:6">
      <c r="A196" s="171">
        <v>44041</v>
      </c>
      <c r="B196" s="173">
        <f t="shared" si="6"/>
        <v>7</v>
      </c>
      <c r="C196" s="173">
        <f t="shared" ref="C196:C259" si="7">DAY(A196)</f>
        <v>29</v>
      </c>
      <c r="D196" s="173">
        <v>2020</v>
      </c>
      <c r="E196" s="244">
        <v>5918.62</v>
      </c>
      <c r="F196" s="245">
        <v>1068851</v>
      </c>
    </row>
    <row r="197" spans="1:6">
      <c r="A197" s="171">
        <v>44042</v>
      </c>
      <c r="B197" s="173">
        <f t="shared" si="6"/>
        <v>7</v>
      </c>
      <c r="C197" s="173">
        <f t="shared" si="7"/>
        <v>30</v>
      </c>
      <c r="D197" s="173">
        <v>2020</v>
      </c>
      <c r="E197" s="244">
        <v>5918.59</v>
      </c>
      <c r="F197" s="245">
        <v>1066767</v>
      </c>
    </row>
    <row r="198" spans="1:6">
      <c r="A198" s="171">
        <v>44043</v>
      </c>
      <c r="B198" s="173">
        <f t="shared" si="6"/>
        <v>7</v>
      </c>
      <c r="C198" s="173">
        <f t="shared" si="7"/>
        <v>31</v>
      </c>
      <c r="D198" s="173">
        <v>2020</v>
      </c>
      <c r="E198" s="244">
        <v>5918.55</v>
      </c>
      <c r="F198" s="245">
        <v>1063989</v>
      </c>
    </row>
    <row r="199" spans="1:6">
      <c r="A199" s="171">
        <v>44044</v>
      </c>
      <c r="B199" s="173">
        <f t="shared" si="6"/>
        <v>8</v>
      </c>
      <c r="C199" s="173">
        <f t="shared" si="7"/>
        <v>1</v>
      </c>
      <c r="D199" s="173">
        <v>2020</v>
      </c>
      <c r="E199" s="244">
        <v>5918.51</v>
      </c>
      <c r="F199" s="245">
        <v>1061213</v>
      </c>
    </row>
    <row r="200" spans="1:6">
      <c r="A200" s="171">
        <v>44045</v>
      </c>
      <c r="B200" s="173">
        <f t="shared" si="6"/>
        <v>8</v>
      </c>
      <c r="C200" s="173">
        <f t="shared" si="7"/>
        <v>2</v>
      </c>
      <c r="D200" s="173">
        <v>2020</v>
      </c>
      <c r="E200" s="244">
        <v>5918.48</v>
      </c>
      <c r="F200" s="245">
        <v>1059131</v>
      </c>
    </row>
    <row r="201" spans="1:6">
      <c r="A201" s="171">
        <v>44046</v>
      </c>
      <c r="B201" s="173">
        <f t="shared" si="6"/>
        <v>8</v>
      </c>
      <c r="C201" s="173">
        <f t="shared" si="7"/>
        <v>3</v>
      </c>
      <c r="D201" s="173">
        <v>2020</v>
      </c>
      <c r="E201" s="244">
        <v>5917.81</v>
      </c>
      <c r="F201" s="245">
        <v>1012729</v>
      </c>
    </row>
    <row r="202" spans="1:6">
      <c r="A202" s="171">
        <v>44047</v>
      </c>
      <c r="B202" s="173">
        <f t="shared" si="6"/>
        <v>8</v>
      </c>
      <c r="C202" s="173">
        <f t="shared" si="7"/>
        <v>4</v>
      </c>
      <c r="D202" s="173">
        <v>2020</v>
      </c>
      <c r="E202" s="244">
        <v>5918.4</v>
      </c>
      <c r="F202" s="245">
        <v>1053578</v>
      </c>
    </row>
    <row r="203" spans="1:6">
      <c r="A203" s="171">
        <v>44048</v>
      </c>
      <c r="B203" s="173">
        <f t="shared" si="6"/>
        <v>8</v>
      </c>
      <c r="C203" s="173">
        <f t="shared" si="7"/>
        <v>5</v>
      </c>
      <c r="D203" s="173">
        <v>2020</v>
      </c>
      <c r="E203" s="244">
        <v>5918.36</v>
      </c>
      <c r="F203" s="245">
        <v>1050803</v>
      </c>
    </row>
    <row r="204" spans="1:6">
      <c r="A204" s="171">
        <v>44049</v>
      </c>
      <c r="B204" s="173">
        <f t="shared" si="6"/>
        <v>8</v>
      </c>
      <c r="C204" s="173">
        <f t="shared" si="7"/>
        <v>6</v>
      </c>
      <c r="D204" s="173">
        <v>2020</v>
      </c>
      <c r="E204" s="244">
        <v>5918.32</v>
      </c>
      <c r="F204" s="245">
        <v>1048029</v>
      </c>
    </row>
    <row r="205" spans="1:6">
      <c r="A205" s="171">
        <v>44050</v>
      </c>
      <c r="B205" s="173">
        <f t="shared" si="6"/>
        <v>8</v>
      </c>
      <c r="C205" s="173">
        <f t="shared" si="7"/>
        <v>7</v>
      </c>
      <c r="D205" s="173">
        <v>2020</v>
      </c>
      <c r="E205" s="244">
        <v>5918.27</v>
      </c>
      <c r="F205" s="245">
        <v>1044564</v>
      </c>
    </row>
    <row r="206" spans="1:6">
      <c r="A206" s="171">
        <v>44051</v>
      </c>
      <c r="B206" s="173">
        <f t="shared" si="6"/>
        <v>8</v>
      </c>
      <c r="C206" s="173">
        <f t="shared" si="7"/>
        <v>8</v>
      </c>
      <c r="D206" s="173">
        <v>2020</v>
      </c>
      <c r="E206" s="244">
        <v>5918.23</v>
      </c>
      <c r="F206" s="245">
        <v>1041792</v>
      </c>
    </row>
    <row r="207" spans="1:6">
      <c r="A207" s="171">
        <v>44052</v>
      </c>
      <c r="B207" s="173">
        <f t="shared" si="6"/>
        <v>8</v>
      </c>
      <c r="C207" s="173">
        <f t="shared" si="7"/>
        <v>9</v>
      </c>
      <c r="D207" s="173">
        <v>2020</v>
      </c>
      <c r="E207" s="244">
        <v>5918.18</v>
      </c>
      <c r="F207" s="245">
        <v>1038327</v>
      </c>
    </row>
    <row r="208" spans="1:6">
      <c r="A208" s="171">
        <v>44053</v>
      </c>
      <c r="B208" s="173">
        <f t="shared" si="6"/>
        <v>8</v>
      </c>
      <c r="C208" s="173">
        <f t="shared" si="7"/>
        <v>10</v>
      </c>
      <c r="D208" s="173">
        <v>2020</v>
      </c>
      <c r="E208" s="244">
        <v>5918.14</v>
      </c>
      <c r="F208" s="245">
        <v>1035556</v>
      </c>
    </row>
    <row r="209" spans="1:6">
      <c r="A209" s="171">
        <v>44054</v>
      </c>
      <c r="B209" s="173">
        <f t="shared" si="6"/>
        <v>8</v>
      </c>
      <c r="C209" s="173">
        <f t="shared" si="7"/>
        <v>11</v>
      </c>
      <c r="D209" s="173">
        <v>2020</v>
      </c>
      <c r="E209" s="244">
        <v>5918.09</v>
      </c>
      <c r="F209" s="245">
        <v>1032094</v>
      </c>
    </row>
    <row r="210" spans="1:6">
      <c r="A210" s="171">
        <v>44055</v>
      </c>
      <c r="B210" s="173">
        <f t="shared" si="6"/>
        <v>8</v>
      </c>
      <c r="C210" s="173">
        <f t="shared" si="7"/>
        <v>12</v>
      </c>
      <c r="D210" s="173">
        <v>2020</v>
      </c>
      <c r="E210" s="244">
        <v>5918.05</v>
      </c>
      <c r="F210" s="245">
        <v>1029325</v>
      </c>
    </row>
    <row r="211" spans="1:6">
      <c r="A211" s="171">
        <v>44056</v>
      </c>
      <c r="B211" s="173">
        <f t="shared" si="6"/>
        <v>8</v>
      </c>
      <c r="C211" s="173">
        <f t="shared" si="7"/>
        <v>13</v>
      </c>
      <c r="D211" s="173">
        <v>2020</v>
      </c>
      <c r="E211" s="244">
        <v>5918</v>
      </c>
      <c r="F211" s="245">
        <v>1025864</v>
      </c>
    </row>
    <row r="212" spans="1:6">
      <c r="A212" s="171">
        <v>44057</v>
      </c>
      <c r="B212" s="173">
        <f t="shared" si="6"/>
        <v>8</v>
      </c>
      <c r="C212" s="173">
        <f t="shared" si="7"/>
        <v>14</v>
      </c>
      <c r="D212" s="173">
        <v>2020</v>
      </c>
      <c r="E212" s="244">
        <v>5917.94</v>
      </c>
      <c r="F212" s="245">
        <v>1021714</v>
      </c>
    </row>
    <row r="213" spans="1:6">
      <c r="A213" s="171">
        <v>44058</v>
      </c>
      <c r="B213" s="173">
        <f t="shared" si="6"/>
        <v>8</v>
      </c>
      <c r="C213" s="173">
        <f t="shared" si="7"/>
        <v>15</v>
      </c>
      <c r="D213" s="173">
        <v>2020</v>
      </c>
      <c r="E213" s="244">
        <v>5917.91</v>
      </c>
      <c r="F213" s="245">
        <v>1019639</v>
      </c>
    </row>
    <row r="214" spans="1:6">
      <c r="A214" s="171">
        <v>44059</v>
      </c>
      <c r="B214" s="173">
        <f t="shared" si="6"/>
        <v>8</v>
      </c>
      <c r="C214" s="173">
        <f t="shared" si="7"/>
        <v>16</v>
      </c>
      <c r="D214" s="173">
        <v>2020</v>
      </c>
      <c r="E214" s="244">
        <v>5917.87</v>
      </c>
      <c r="F214" s="245">
        <v>1016875</v>
      </c>
    </row>
    <row r="215" spans="1:6">
      <c r="A215" s="171">
        <v>44060</v>
      </c>
      <c r="B215" s="173">
        <f t="shared" si="6"/>
        <v>8</v>
      </c>
      <c r="C215" s="173">
        <f t="shared" si="7"/>
        <v>17</v>
      </c>
      <c r="D215" s="173">
        <v>2020</v>
      </c>
      <c r="E215" s="244">
        <v>5917.83</v>
      </c>
      <c r="F215" s="245">
        <v>1014111</v>
      </c>
    </row>
    <row r="216" spans="1:6">
      <c r="A216" s="171">
        <v>44061</v>
      </c>
      <c r="B216" s="173">
        <f t="shared" si="6"/>
        <v>8</v>
      </c>
      <c r="C216" s="173">
        <f t="shared" si="7"/>
        <v>18</v>
      </c>
      <c r="D216" s="173">
        <v>2020</v>
      </c>
      <c r="E216" s="244">
        <v>5917.8</v>
      </c>
      <c r="F216" s="245">
        <v>1012038</v>
      </c>
    </row>
    <row r="217" spans="1:6">
      <c r="A217" s="171">
        <v>44062</v>
      </c>
      <c r="B217" s="173">
        <f t="shared" si="6"/>
        <v>8</v>
      </c>
      <c r="C217" s="173">
        <f t="shared" si="7"/>
        <v>19</v>
      </c>
      <c r="D217" s="173">
        <v>2020</v>
      </c>
      <c r="E217" s="244">
        <v>5917.76</v>
      </c>
      <c r="F217" s="245">
        <v>1009274</v>
      </c>
    </row>
    <row r="218" spans="1:6">
      <c r="A218" s="171">
        <v>44063</v>
      </c>
      <c r="B218" s="173">
        <f t="shared" si="6"/>
        <v>8</v>
      </c>
      <c r="C218" s="173">
        <f t="shared" si="7"/>
        <v>20</v>
      </c>
      <c r="D218" s="173">
        <v>2020</v>
      </c>
      <c r="E218" s="244">
        <v>5917.72</v>
      </c>
      <c r="F218" s="245">
        <v>1006513</v>
      </c>
    </row>
    <row r="219" spans="1:6">
      <c r="A219" s="171">
        <v>44064</v>
      </c>
      <c r="B219" s="173">
        <f t="shared" si="6"/>
        <v>8</v>
      </c>
      <c r="C219" s="173">
        <f t="shared" si="7"/>
        <v>21</v>
      </c>
      <c r="D219" s="173">
        <v>2020</v>
      </c>
      <c r="E219" s="244">
        <v>5917.68</v>
      </c>
      <c r="F219" s="245">
        <v>1003752</v>
      </c>
    </row>
    <row r="220" spans="1:6">
      <c r="A220" s="171">
        <v>44065</v>
      </c>
      <c r="B220" s="173">
        <f t="shared" si="6"/>
        <v>8</v>
      </c>
      <c r="C220" s="173">
        <f t="shared" si="7"/>
        <v>22</v>
      </c>
      <c r="D220" s="173">
        <v>2020</v>
      </c>
      <c r="E220" s="244">
        <v>5917.64</v>
      </c>
      <c r="F220" s="245">
        <v>1000991</v>
      </c>
    </row>
    <row r="221" spans="1:6">
      <c r="A221" s="171">
        <v>44066</v>
      </c>
      <c r="B221" s="173">
        <f t="shared" si="6"/>
        <v>8</v>
      </c>
      <c r="C221" s="173">
        <f t="shared" si="7"/>
        <v>23</v>
      </c>
      <c r="D221" s="173">
        <v>2020</v>
      </c>
      <c r="E221" s="244">
        <v>5917.6</v>
      </c>
      <c r="F221" s="245">
        <v>998232</v>
      </c>
    </row>
    <row r="222" spans="1:6">
      <c r="A222" s="171">
        <v>44067</v>
      </c>
      <c r="B222" s="173">
        <f t="shared" si="6"/>
        <v>8</v>
      </c>
      <c r="C222" s="173">
        <f t="shared" si="7"/>
        <v>24</v>
      </c>
      <c r="D222" s="173">
        <v>2020</v>
      </c>
      <c r="E222" s="244">
        <v>5917.56</v>
      </c>
      <c r="F222" s="245">
        <v>995474</v>
      </c>
    </row>
    <row r="223" spans="1:6">
      <c r="A223" s="171">
        <v>44068</v>
      </c>
      <c r="B223" s="173">
        <f t="shared" si="6"/>
        <v>8</v>
      </c>
      <c r="C223" s="173">
        <f t="shared" si="7"/>
        <v>25</v>
      </c>
      <c r="D223" s="173">
        <v>2020</v>
      </c>
      <c r="E223" s="244">
        <v>5917.52</v>
      </c>
      <c r="F223" s="245">
        <v>992717</v>
      </c>
    </row>
    <row r="224" spans="1:6">
      <c r="A224" s="171">
        <v>44069</v>
      </c>
      <c r="B224" s="173">
        <f t="shared" si="6"/>
        <v>8</v>
      </c>
      <c r="C224" s="173">
        <f t="shared" si="7"/>
        <v>26</v>
      </c>
      <c r="D224" s="173">
        <v>2020</v>
      </c>
      <c r="E224" s="244">
        <v>5917.48</v>
      </c>
      <c r="F224" s="245">
        <v>989960</v>
      </c>
    </row>
    <row r="225" spans="1:6">
      <c r="A225" s="171">
        <v>44070</v>
      </c>
      <c r="B225" s="173">
        <f t="shared" si="6"/>
        <v>8</v>
      </c>
      <c r="C225" s="173">
        <f t="shared" si="7"/>
        <v>27</v>
      </c>
      <c r="D225" s="173">
        <v>2020</v>
      </c>
      <c r="E225" s="244">
        <v>5917.44</v>
      </c>
      <c r="F225" s="245">
        <v>987204</v>
      </c>
    </row>
    <row r="226" spans="1:6">
      <c r="A226" s="171">
        <v>44071</v>
      </c>
      <c r="B226" s="173">
        <f t="shared" si="6"/>
        <v>8</v>
      </c>
      <c r="C226" s="173">
        <f t="shared" si="7"/>
        <v>28</v>
      </c>
      <c r="D226" s="173">
        <v>2020</v>
      </c>
      <c r="E226" s="244">
        <v>5917.4</v>
      </c>
      <c r="F226" s="245">
        <v>984450</v>
      </c>
    </row>
    <row r="227" spans="1:6">
      <c r="A227" s="171">
        <v>44072</v>
      </c>
      <c r="B227" s="173">
        <f t="shared" si="6"/>
        <v>8</v>
      </c>
      <c r="C227" s="173">
        <f t="shared" si="7"/>
        <v>29</v>
      </c>
      <c r="D227" s="173">
        <v>2020</v>
      </c>
      <c r="E227" s="244">
        <v>5917.35</v>
      </c>
      <c r="F227" s="245">
        <v>981008</v>
      </c>
    </row>
    <row r="228" spans="1:6">
      <c r="A228" s="171">
        <v>44073</v>
      </c>
      <c r="B228" s="173">
        <f t="shared" si="6"/>
        <v>8</v>
      </c>
      <c r="C228" s="173">
        <f t="shared" si="7"/>
        <v>30</v>
      </c>
      <c r="D228" s="173">
        <v>2020</v>
      </c>
      <c r="E228" s="244">
        <v>5917.3</v>
      </c>
      <c r="F228" s="245">
        <v>977568</v>
      </c>
    </row>
    <row r="229" spans="1:6">
      <c r="A229" s="171">
        <v>44074</v>
      </c>
      <c r="B229" s="173">
        <f t="shared" si="6"/>
        <v>8</v>
      </c>
      <c r="C229" s="173">
        <f t="shared" si="7"/>
        <v>31</v>
      </c>
      <c r="D229" s="173">
        <v>2020</v>
      </c>
      <c r="E229" s="244">
        <v>5917.25</v>
      </c>
      <c r="F229" s="245">
        <v>974128</v>
      </c>
    </row>
    <row r="230" spans="1:6">
      <c r="A230" s="171">
        <v>44075</v>
      </c>
      <c r="B230" s="173">
        <f t="shared" si="6"/>
        <v>9</v>
      </c>
      <c r="C230" s="173">
        <f t="shared" si="7"/>
        <v>1</v>
      </c>
      <c r="D230" s="173">
        <v>2020</v>
      </c>
      <c r="E230" s="244">
        <v>5917.2</v>
      </c>
      <c r="F230" s="245">
        <v>970690</v>
      </c>
    </row>
    <row r="231" spans="1:6">
      <c r="A231" s="171">
        <v>44076</v>
      </c>
      <c r="B231" s="173">
        <f t="shared" si="6"/>
        <v>9</v>
      </c>
      <c r="C231" s="173">
        <f t="shared" si="7"/>
        <v>2</v>
      </c>
      <c r="D231" s="173">
        <v>2020</v>
      </c>
      <c r="E231" s="244">
        <v>5917.13</v>
      </c>
      <c r="F231" s="245">
        <v>965879</v>
      </c>
    </row>
    <row r="232" spans="1:6">
      <c r="A232" s="171">
        <v>44077</v>
      </c>
      <c r="B232" s="173">
        <f t="shared" si="6"/>
        <v>9</v>
      </c>
      <c r="C232" s="173">
        <f t="shared" si="7"/>
        <v>3</v>
      </c>
      <c r="D232" s="173">
        <v>2020</v>
      </c>
      <c r="E232" s="244">
        <v>5917.1</v>
      </c>
      <c r="F232" s="245">
        <v>963818</v>
      </c>
    </row>
    <row r="233" spans="1:6">
      <c r="A233" s="171">
        <v>44078</v>
      </c>
      <c r="B233" s="173">
        <f t="shared" si="6"/>
        <v>9</v>
      </c>
      <c r="C233" s="173">
        <f t="shared" si="7"/>
        <v>4</v>
      </c>
      <c r="D233" s="173">
        <v>2020</v>
      </c>
      <c r="E233" s="244">
        <v>5917.07</v>
      </c>
      <c r="F233" s="245">
        <v>961758</v>
      </c>
    </row>
    <row r="234" spans="1:6">
      <c r="A234" s="171">
        <v>44079</v>
      </c>
      <c r="B234" s="173">
        <f t="shared" si="6"/>
        <v>9</v>
      </c>
      <c r="C234" s="173">
        <f t="shared" si="7"/>
        <v>5</v>
      </c>
      <c r="D234" s="173">
        <v>2020</v>
      </c>
      <c r="E234" s="244">
        <v>5917.04</v>
      </c>
      <c r="F234" s="245">
        <v>959698</v>
      </c>
    </row>
    <row r="235" spans="1:6">
      <c r="A235" s="171">
        <v>44080</v>
      </c>
      <c r="B235" s="173">
        <f t="shared" si="6"/>
        <v>9</v>
      </c>
      <c r="C235" s="173">
        <f t="shared" si="7"/>
        <v>6</v>
      </c>
      <c r="D235" s="173">
        <v>2020</v>
      </c>
      <c r="E235" s="244">
        <v>5917.02</v>
      </c>
      <c r="F235" s="245">
        <v>958326</v>
      </c>
    </row>
    <row r="236" spans="1:6">
      <c r="A236" s="171">
        <v>44081</v>
      </c>
      <c r="B236" s="173">
        <f t="shared" si="6"/>
        <v>9</v>
      </c>
      <c r="C236" s="173">
        <f t="shared" si="7"/>
        <v>7</v>
      </c>
      <c r="D236" s="173">
        <v>2020</v>
      </c>
      <c r="E236" s="244">
        <v>5916.98</v>
      </c>
      <c r="F236" s="245">
        <v>955581</v>
      </c>
    </row>
    <row r="237" spans="1:6">
      <c r="A237" s="171">
        <v>44082</v>
      </c>
      <c r="B237" s="173">
        <f t="shared" si="6"/>
        <v>9</v>
      </c>
      <c r="C237" s="173">
        <f t="shared" si="7"/>
        <v>8</v>
      </c>
      <c r="D237" s="173">
        <v>2020</v>
      </c>
      <c r="E237" s="244">
        <v>5916.95</v>
      </c>
      <c r="F237" s="245">
        <v>953522</v>
      </c>
    </row>
    <row r="238" spans="1:6">
      <c r="A238" s="171">
        <v>44083</v>
      </c>
      <c r="B238" s="173">
        <f t="shared" si="6"/>
        <v>9</v>
      </c>
      <c r="C238" s="173">
        <f t="shared" si="7"/>
        <v>9</v>
      </c>
      <c r="D238" s="173">
        <v>2020</v>
      </c>
      <c r="E238" s="244">
        <v>5916.88</v>
      </c>
      <c r="F238" s="245">
        <v>948722</v>
      </c>
    </row>
    <row r="239" spans="1:6">
      <c r="A239" s="171">
        <v>44084</v>
      </c>
      <c r="B239" s="173">
        <f t="shared" si="6"/>
        <v>9</v>
      </c>
      <c r="C239" s="173">
        <f t="shared" si="7"/>
        <v>10</v>
      </c>
      <c r="D239" s="173">
        <v>2020</v>
      </c>
      <c r="E239" s="244">
        <v>5916.83</v>
      </c>
      <c r="F239" s="245">
        <v>945295</v>
      </c>
    </row>
    <row r="240" spans="1:6">
      <c r="A240" s="171">
        <v>44085</v>
      </c>
      <c r="B240" s="173">
        <f t="shared" si="6"/>
        <v>9</v>
      </c>
      <c r="C240" s="173">
        <f t="shared" si="7"/>
        <v>11</v>
      </c>
      <c r="D240" s="173">
        <v>2020</v>
      </c>
      <c r="E240" s="244">
        <v>5916.79</v>
      </c>
      <c r="F240" s="245">
        <v>942554</v>
      </c>
    </row>
    <row r="241" spans="1:6">
      <c r="A241" s="171">
        <v>44086</v>
      </c>
      <c r="B241" s="173">
        <f t="shared" si="6"/>
        <v>9</v>
      </c>
      <c r="C241" s="173">
        <f t="shared" si="7"/>
        <v>12</v>
      </c>
      <c r="D241" s="173">
        <v>2020</v>
      </c>
      <c r="E241" s="244">
        <v>5916.76</v>
      </c>
      <c r="F241" s="245">
        <v>940499</v>
      </c>
    </row>
    <row r="242" spans="1:6">
      <c r="A242" s="171">
        <v>44087</v>
      </c>
      <c r="B242" s="173">
        <f t="shared" si="6"/>
        <v>9</v>
      </c>
      <c r="C242" s="173">
        <f t="shared" si="7"/>
        <v>13</v>
      </c>
      <c r="D242" s="173">
        <v>2020</v>
      </c>
      <c r="E242" s="244">
        <v>5916.72</v>
      </c>
      <c r="F242" s="245">
        <v>937760</v>
      </c>
    </row>
    <row r="243" spans="1:6">
      <c r="A243" s="171">
        <v>44088</v>
      </c>
      <c r="B243" s="173">
        <f t="shared" si="6"/>
        <v>9</v>
      </c>
      <c r="C243" s="173">
        <f t="shared" si="7"/>
        <v>14</v>
      </c>
      <c r="D243" s="173">
        <v>2020</v>
      </c>
      <c r="E243" s="244">
        <v>5916.7</v>
      </c>
      <c r="F243" s="245">
        <v>936391</v>
      </c>
    </row>
    <row r="244" spans="1:6">
      <c r="A244" s="171">
        <v>44089</v>
      </c>
      <c r="B244" s="173">
        <f t="shared" si="6"/>
        <v>9</v>
      </c>
      <c r="C244" s="173">
        <f t="shared" si="7"/>
        <v>15</v>
      </c>
      <c r="D244" s="173">
        <v>2020</v>
      </c>
      <c r="E244" s="244">
        <v>5916.67</v>
      </c>
      <c r="F244" s="245">
        <v>934338</v>
      </c>
    </row>
    <row r="245" spans="1:6">
      <c r="A245" s="171">
        <v>44090</v>
      </c>
      <c r="B245" s="173">
        <f t="shared" si="6"/>
        <v>9</v>
      </c>
      <c r="C245" s="173">
        <f t="shared" si="7"/>
        <v>16</v>
      </c>
      <c r="D245" s="173">
        <v>2020</v>
      </c>
      <c r="E245" s="244">
        <v>5916.64</v>
      </c>
      <c r="F245" s="245">
        <v>932286</v>
      </c>
    </row>
    <row r="246" spans="1:6">
      <c r="A246" s="171">
        <v>44091</v>
      </c>
      <c r="B246" s="173">
        <f t="shared" si="6"/>
        <v>9</v>
      </c>
      <c r="C246" s="173">
        <f t="shared" si="7"/>
        <v>17</v>
      </c>
      <c r="D246" s="173">
        <v>2020</v>
      </c>
      <c r="E246" s="244">
        <v>5916.62</v>
      </c>
      <c r="F246" s="245">
        <v>930917</v>
      </c>
    </row>
    <row r="247" spans="1:6">
      <c r="A247" s="171">
        <v>44092</v>
      </c>
      <c r="B247" s="173">
        <f t="shared" si="6"/>
        <v>9</v>
      </c>
      <c r="C247" s="173">
        <f t="shared" si="7"/>
        <v>18</v>
      </c>
      <c r="D247" s="173">
        <v>2020</v>
      </c>
      <c r="E247" s="244">
        <v>5916.61</v>
      </c>
      <c r="F247" s="245">
        <v>930233</v>
      </c>
    </row>
    <row r="248" spans="1:6">
      <c r="A248" s="171">
        <v>44093</v>
      </c>
      <c r="B248" s="173">
        <f t="shared" si="6"/>
        <v>9</v>
      </c>
      <c r="C248" s="173">
        <f t="shared" si="7"/>
        <v>19</v>
      </c>
      <c r="D248" s="173">
        <v>2020</v>
      </c>
      <c r="E248" s="244">
        <v>5916.59</v>
      </c>
      <c r="F248" s="245">
        <v>928865</v>
      </c>
    </row>
    <row r="249" spans="1:6">
      <c r="A249" s="171">
        <v>44094</v>
      </c>
      <c r="B249" s="173">
        <f t="shared" si="6"/>
        <v>9</v>
      </c>
      <c r="C249" s="173">
        <f t="shared" si="7"/>
        <v>20</v>
      </c>
      <c r="D249" s="173">
        <v>2020</v>
      </c>
      <c r="E249" s="244">
        <v>5916.58</v>
      </c>
      <c r="F249" s="245">
        <v>928181</v>
      </c>
    </row>
    <row r="250" spans="1:6">
      <c r="A250" s="171">
        <v>44095</v>
      </c>
      <c r="B250" s="173">
        <f t="shared" si="6"/>
        <v>9</v>
      </c>
      <c r="C250" s="173">
        <f t="shared" si="7"/>
        <v>21</v>
      </c>
      <c r="D250" s="173">
        <v>2020</v>
      </c>
      <c r="E250" s="244">
        <v>5916.56</v>
      </c>
      <c r="F250" s="245">
        <v>926814</v>
      </c>
    </row>
    <row r="251" spans="1:6">
      <c r="A251" s="171">
        <v>44096</v>
      </c>
      <c r="B251" s="173">
        <f t="shared" si="6"/>
        <v>9</v>
      </c>
      <c r="C251" s="173">
        <f t="shared" si="7"/>
        <v>22</v>
      </c>
      <c r="D251" s="173">
        <v>2020</v>
      </c>
      <c r="E251" s="244">
        <v>5916.54</v>
      </c>
      <c r="F251" s="245">
        <v>925447</v>
      </c>
    </row>
    <row r="252" spans="1:6">
      <c r="A252" s="171">
        <v>44097</v>
      </c>
      <c r="B252" s="173">
        <f t="shared" si="6"/>
        <v>9</v>
      </c>
      <c r="C252" s="173">
        <f t="shared" si="7"/>
        <v>23</v>
      </c>
      <c r="D252" s="173">
        <v>2020</v>
      </c>
      <c r="E252" s="244">
        <v>5916.52</v>
      </c>
      <c r="F252" s="245">
        <v>924081</v>
      </c>
    </row>
    <row r="253" spans="1:6">
      <c r="A253" s="171">
        <v>44098</v>
      </c>
      <c r="B253" s="173">
        <f t="shared" si="6"/>
        <v>9</v>
      </c>
      <c r="C253" s="173">
        <f t="shared" si="7"/>
        <v>24</v>
      </c>
      <c r="D253" s="173">
        <v>2020</v>
      </c>
      <c r="E253" s="244">
        <v>5916.51</v>
      </c>
      <c r="F253" s="245">
        <v>923397</v>
      </c>
    </row>
    <row r="254" spans="1:6">
      <c r="A254" s="171">
        <v>44099</v>
      </c>
      <c r="B254" s="173">
        <f t="shared" si="6"/>
        <v>9</v>
      </c>
      <c r="C254" s="173">
        <f t="shared" si="7"/>
        <v>25</v>
      </c>
      <c r="D254" s="173">
        <v>2020</v>
      </c>
      <c r="E254" s="244">
        <v>5916.49</v>
      </c>
      <c r="F254" s="245">
        <v>922031</v>
      </c>
    </row>
    <row r="255" spans="1:6">
      <c r="A255" s="171">
        <v>44100</v>
      </c>
      <c r="B255" s="173">
        <f t="shared" si="6"/>
        <v>9</v>
      </c>
      <c r="C255" s="173">
        <f t="shared" si="7"/>
        <v>26</v>
      </c>
      <c r="D255" s="173">
        <v>2020</v>
      </c>
      <c r="E255" s="244">
        <v>5916.47</v>
      </c>
      <c r="F255" s="245">
        <v>920664</v>
      </c>
    </row>
    <row r="256" spans="1:6">
      <c r="A256" s="171">
        <v>44101</v>
      </c>
      <c r="B256" s="173">
        <f t="shared" si="6"/>
        <v>9</v>
      </c>
      <c r="C256" s="173">
        <f t="shared" si="7"/>
        <v>27</v>
      </c>
      <c r="D256" s="173">
        <v>2020</v>
      </c>
      <c r="E256" s="244">
        <v>5916.45</v>
      </c>
      <c r="F256" s="245">
        <v>919298</v>
      </c>
    </row>
    <row r="257" spans="1:6">
      <c r="A257" s="171">
        <v>44102</v>
      </c>
      <c r="B257" s="173">
        <f t="shared" si="6"/>
        <v>9</v>
      </c>
      <c r="C257" s="173">
        <f t="shared" si="7"/>
        <v>28</v>
      </c>
      <c r="D257" s="173">
        <v>2020</v>
      </c>
      <c r="E257" s="244">
        <v>5916.41</v>
      </c>
      <c r="F257" s="245">
        <v>916567</v>
      </c>
    </row>
    <row r="258" spans="1:6">
      <c r="A258" s="171">
        <v>44103</v>
      </c>
      <c r="B258" s="173">
        <f t="shared" si="6"/>
        <v>9</v>
      </c>
      <c r="C258" s="173">
        <f t="shared" si="7"/>
        <v>29</v>
      </c>
      <c r="D258" s="173">
        <v>2020</v>
      </c>
      <c r="E258" s="244">
        <v>5916.39</v>
      </c>
      <c r="F258" s="245">
        <v>915202</v>
      </c>
    </row>
    <row r="259" spans="1:6">
      <c r="A259" s="171">
        <v>44104</v>
      </c>
      <c r="B259" s="173">
        <f t="shared" ref="B259:B322" si="8">MONTH(A259)</f>
        <v>9</v>
      </c>
      <c r="C259" s="173">
        <f t="shared" si="7"/>
        <v>30</v>
      </c>
      <c r="D259" s="173">
        <v>2020</v>
      </c>
      <c r="E259" s="244">
        <v>5916.37</v>
      </c>
      <c r="F259" s="245">
        <v>913837</v>
      </c>
    </row>
    <row r="260" spans="1:6">
      <c r="A260" s="171">
        <v>44105</v>
      </c>
      <c r="B260" s="173">
        <f t="shared" si="8"/>
        <v>10</v>
      </c>
      <c r="C260" s="173">
        <f t="shared" ref="C260:C290" si="9">DAY(A260)</f>
        <v>1</v>
      </c>
      <c r="D260" s="173">
        <v>2021</v>
      </c>
      <c r="E260" s="190">
        <v>5916.35</v>
      </c>
      <c r="F260" s="245">
        <v>912473</v>
      </c>
    </row>
    <row r="261" spans="1:6">
      <c r="A261" s="171">
        <v>44106</v>
      </c>
      <c r="B261" s="173">
        <f t="shared" si="8"/>
        <v>10</v>
      </c>
      <c r="C261" s="173">
        <f t="shared" si="9"/>
        <v>2</v>
      </c>
      <c r="D261" s="173">
        <v>2021</v>
      </c>
      <c r="E261" s="190">
        <v>5916.34</v>
      </c>
      <c r="F261" s="245">
        <v>911791</v>
      </c>
    </row>
    <row r="262" spans="1:6">
      <c r="A262" s="171">
        <v>44107</v>
      </c>
      <c r="B262" s="173">
        <f t="shared" si="8"/>
        <v>10</v>
      </c>
      <c r="C262" s="173">
        <f t="shared" si="9"/>
        <v>3</v>
      </c>
      <c r="D262" s="173">
        <v>2021</v>
      </c>
      <c r="E262" s="190">
        <v>5916.32</v>
      </c>
      <c r="F262" s="245">
        <v>910427</v>
      </c>
    </row>
    <row r="263" spans="1:6">
      <c r="A263" s="171">
        <v>44108</v>
      </c>
      <c r="B263" s="173">
        <f t="shared" si="8"/>
        <v>10</v>
      </c>
      <c r="C263" s="173">
        <f t="shared" si="9"/>
        <v>4</v>
      </c>
      <c r="D263" s="173">
        <v>2021</v>
      </c>
      <c r="E263" s="190">
        <v>5916.31</v>
      </c>
      <c r="F263" s="245">
        <v>909744</v>
      </c>
    </row>
    <row r="264" spans="1:6">
      <c r="A264" s="171">
        <v>44109</v>
      </c>
      <c r="B264" s="173">
        <f t="shared" si="8"/>
        <v>10</v>
      </c>
      <c r="C264" s="173">
        <f t="shared" si="9"/>
        <v>5</v>
      </c>
      <c r="D264" s="173">
        <v>2021</v>
      </c>
      <c r="E264" s="190">
        <v>5916.29</v>
      </c>
      <c r="F264" s="245">
        <v>908380</v>
      </c>
    </row>
    <row r="265" spans="1:6">
      <c r="A265" s="171">
        <v>44110</v>
      </c>
      <c r="B265" s="173">
        <f t="shared" si="8"/>
        <v>10</v>
      </c>
      <c r="C265" s="173">
        <f t="shared" si="9"/>
        <v>6</v>
      </c>
      <c r="D265" s="173">
        <v>2021</v>
      </c>
      <c r="E265" s="190">
        <v>5916.29</v>
      </c>
      <c r="F265" s="245">
        <v>908380</v>
      </c>
    </row>
    <row r="266" spans="1:6">
      <c r="A266" s="171">
        <v>44111</v>
      </c>
      <c r="B266" s="173">
        <f t="shared" si="8"/>
        <v>10</v>
      </c>
      <c r="C266" s="173">
        <f t="shared" si="9"/>
        <v>7</v>
      </c>
      <c r="D266" s="173">
        <v>2021</v>
      </c>
      <c r="E266" s="190">
        <v>5916.29</v>
      </c>
      <c r="F266" s="245">
        <v>908380</v>
      </c>
    </row>
    <row r="267" spans="1:6">
      <c r="A267" s="171">
        <v>44112</v>
      </c>
      <c r="B267" s="173">
        <f t="shared" si="8"/>
        <v>10</v>
      </c>
      <c r="C267" s="173">
        <f t="shared" si="9"/>
        <v>8</v>
      </c>
      <c r="D267" s="173">
        <v>2021</v>
      </c>
      <c r="E267" s="190">
        <v>5916.29</v>
      </c>
      <c r="F267" s="245">
        <v>908380</v>
      </c>
    </row>
    <row r="268" spans="1:6">
      <c r="A268" s="171">
        <v>44113</v>
      </c>
      <c r="B268" s="173">
        <f t="shared" si="8"/>
        <v>10</v>
      </c>
      <c r="C268" s="173">
        <f t="shared" si="9"/>
        <v>9</v>
      </c>
      <c r="D268" s="173">
        <v>2021</v>
      </c>
      <c r="E268" s="190">
        <v>5916.29</v>
      </c>
      <c r="F268" s="245">
        <v>908380</v>
      </c>
    </row>
    <row r="269" spans="1:6">
      <c r="A269" s="171">
        <v>44114</v>
      </c>
      <c r="B269" s="173">
        <f t="shared" si="8"/>
        <v>10</v>
      </c>
      <c r="C269" s="173">
        <f t="shared" si="9"/>
        <v>10</v>
      </c>
      <c r="D269" s="173">
        <v>2021</v>
      </c>
      <c r="E269" s="190">
        <v>5916.29</v>
      </c>
      <c r="F269" s="245">
        <v>908380</v>
      </c>
    </row>
    <row r="270" spans="1:6">
      <c r="A270" s="171">
        <v>44115</v>
      </c>
      <c r="B270" s="173">
        <f t="shared" si="8"/>
        <v>10</v>
      </c>
      <c r="C270" s="173">
        <f t="shared" si="9"/>
        <v>11</v>
      </c>
      <c r="D270" s="173">
        <v>2021</v>
      </c>
      <c r="E270" s="190">
        <v>5916.28</v>
      </c>
      <c r="F270" s="245">
        <v>907698</v>
      </c>
    </row>
    <row r="271" spans="1:6">
      <c r="A271" s="171">
        <v>44116</v>
      </c>
      <c r="B271" s="173">
        <f t="shared" si="8"/>
        <v>10</v>
      </c>
      <c r="C271" s="173">
        <f t="shared" si="9"/>
        <v>12</v>
      </c>
      <c r="D271" s="173">
        <v>2021</v>
      </c>
      <c r="E271" s="190">
        <v>5916.3</v>
      </c>
      <c r="F271" s="245">
        <v>909062</v>
      </c>
    </row>
    <row r="272" spans="1:6">
      <c r="A272" s="171">
        <v>44117</v>
      </c>
      <c r="B272" s="173">
        <f t="shared" si="8"/>
        <v>10</v>
      </c>
      <c r="C272" s="173">
        <f t="shared" si="9"/>
        <v>13</v>
      </c>
      <c r="D272" s="173">
        <v>2021</v>
      </c>
      <c r="E272" s="190">
        <v>5916.3</v>
      </c>
      <c r="F272" s="245">
        <v>909062</v>
      </c>
    </row>
    <row r="273" spans="1:6">
      <c r="A273" s="171">
        <v>44118</v>
      </c>
      <c r="B273" s="173">
        <f t="shared" si="8"/>
        <v>10</v>
      </c>
      <c r="C273" s="173">
        <f t="shared" si="9"/>
        <v>14</v>
      </c>
      <c r="D273" s="173">
        <v>2021</v>
      </c>
      <c r="E273" s="190">
        <v>5916.3</v>
      </c>
      <c r="F273" s="245">
        <v>909062</v>
      </c>
    </row>
    <row r="274" spans="1:6">
      <c r="A274" s="171">
        <v>44119</v>
      </c>
      <c r="B274" s="173">
        <f t="shared" si="8"/>
        <v>10</v>
      </c>
      <c r="C274" s="173">
        <f t="shared" si="9"/>
        <v>15</v>
      </c>
      <c r="D274" s="173">
        <v>2021</v>
      </c>
      <c r="E274" s="190">
        <v>5916.25</v>
      </c>
      <c r="F274" s="245">
        <v>905653</v>
      </c>
    </row>
    <row r="275" spans="1:6">
      <c r="A275" s="171">
        <v>44120</v>
      </c>
      <c r="B275" s="173">
        <f t="shared" si="8"/>
        <v>10</v>
      </c>
      <c r="C275" s="173">
        <f t="shared" si="9"/>
        <v>16</v>
      </c>
      <c r="D275" s="173">
        <v>2021</v>
      </c>
      <c r="E275" s="190">
        <v>5916.22</v>
      </c>
      <c r="F275" s="245">
        <v>903609</v>
      </c>
    </row>
    <row r="276" spans="1:6">
      <c r="A276" s="171">
        <v>44121</v>
      </c>
      <c r="B276" s="173">
        <f t="shared" si="8"/>
        <v>10</v>
      </c>
      <c r="C276" s="173">
        <f t="shared" si="9"/>
        <v>17</v>
      </c>
      <c r="D276" s="173">
        <v>2021</v>
      </c>
      <c r="E276" s="190">
        <v>5916.23</v>
      </c>
      <c r="F276" s="245">
        <v>904291</v>
      </c>
    </row>
    <row r="277" spans="1:6">
      <c r="A277" s="171">
        <v>44122</v>
      </c>
      <c r="B277" s="173">
        <f t="shared" si="8"/>
        <v>10</v>
      </c>
      <c r="C277" s="173">
        <f t="shared" si="9"/>
        <v>18</v>
      </c>
      <c r="D277" s="173">
        <v>2021</v>
      </c>
      <c r="E277" s="190">
        <v>5916.21</v>
      </c>
      <c r="F277" s="245">
        <v>902928</v>
      </c>
    </row>
    <row r="278" spans="1:6">
      <c r="A278" s="171">
        <v>44123</v>
      </c>
      <c r="B278" s="173">
        <f t="shared" si="8"/>
        <v>10</v>
      </c>
      <c r="C278" s="173">
        <f t="shared" si="9"/>
        <v>19</v>
      </c>
      <c r="D278" s="173">
        <v>2021</v>
      </c>
      <c r="E278" s="190">
        <v>5916.2</v>
      </c>
      <c r="F278" s="245">
        <v>902247</v>
      </c>
    </row>
    <row r="279" spans="1:6">
      <c r="A279" s="171">
        <v>44124</v>
      </c>
      <c r="B279" s="173">
        <f t="shared" si="8"/>
        <v>10</v>
      </c>
      <c r="C279" s="173">
        <f t="shared" si="9"/>
        <v>20</v>
      </c>
      <c r="D279" s="173">
        <v>2021</v>
      </c>
      <c r="E279" s="190">
        <v>5916.19</v>
      </c>
      <c r="F279" s="245">
        <v>901566</v>
      </c>
    </row>
    <row r="280" spans="1:6">
      <c r="A280" s="171">
        <v>44125</v>
      </c>
      <c r="B280" s="173">
        <f t="shared" si="8"/>
        <v>10</v>
      </c>
      <c r="C280" s="173">
        <f t="shared" si="9"/>
        <v>21</v>
      </c>
      <c r="D280" s="173">
        <v>2021</v>
      </c>
      <c r="E280" s="190">
        <v>5916.18</v>
      </c>
      <c r="F280" s="245">
        <v>900885</v>
      </c>
    </row>
    <row r="281" spans="1:6">
      <c r="A281" s="171">
        <v>44126</v>
      </c>
      <c r="B281" s="173">
        <f t="shared" si="8"/>
        <v>10</v>
      </c>
      <c r="C281" s="173">
        <f t="shared" si="9"/>
        <v>22</v>
      </c>
      <c r="D281" s="173">
        <v>2021</v>
      </c>
      <c r="E281" s="190">
        <v>5916.18</v>
      </c>
      <c r="F281" s="245">
        <v>900885</v>
      </c>
    </row>
    <row r="282" spans="1:6">
      <c r="A282" s="171">
        <v>44127</v>
      </c>
      <c r="B282" s="173">
        <f t="shared" si="8"/>
        <v>10</v>
      </c>
      <c r="C282" s="173">
        <f t="shared" si="9"/>
        <v>23</v>
      </c>
      <c r="D282" s="173">
        <v>2021</v>
      </c>
      <c r="E282" s="190">
        <v>5916.17</v>
      </c>
      <c r="F282" s="245">
        <v>900203</v>
      </c>
    </row>
    <row r="283" spans="1:6">
      <c r="A283" s="171">
        <v>44128</v>
      </c>
      <c r="B283" s="173">
        <f t="shared" si="8"/>
        <v>10</v>
      </c>
      <c r="C283" s="173">
        <f t="shared" si="9"/>
        <v>24</v>
      </c>
      <c r="D283" s="173">
        <v>2021</v>
      </c>
      <c r="E283" s="190">
        <v>5916.15</v>
      </c>
      <c r="F283" s="245">
        <v>898841</v>
      </c>
    </row>
    <row r="284" spans="1:6">
      <c r="A284" s="171">
        <v>44129</v>
      </c>
      <c r="B284" s="173">
        <f t="shared" si="8"/>
        <v>10</v>
      </c>
      <c r="C284" s="173">
        <f t="shared" si="9"/>
        <v>25</v>
      </c>
      <c r="D284" s="173">
        <v>2021</v>
      </c>
      <c r="E284" s="190">
        <v>5916.14</v>
      </c>
      <c r="F284" s="245">
        <v>898160</v>
      </c>
    </row>
    <row r="285" spans="1:6">
      <c r="A285" s="171">
        <v>44130</v>
      </c>
      <c r="B285" s="173">
        <f t="shared" si="8"/>
        <v>10</v>
      </c>
      <c r="C285" s="173">
        <f t="shared" si="9"/>
        <v>26</v>
      </c>
      <c r="D285" s="173">
        <v>2021</v>
      </c>
      <c r="E285" s="190">
        <v>5916.13</v>
      </c>
      <c r="F285" s="245">
        <v>897479</v>
      </c>
    </row>
    <row r="286" spans="1:6">
      <c r="A286" s="171">
        <v>44131</v>
      </c>
      <c r="B286" s="173">
        <f t="shared" si="8"/>
        <v>10</v>
      </c>
      <c r="C286" s="173">
        <f t="shared" si="9"/>
        <v>27</v>
      </c>
      <c r="D286" s="173">
        <v>2021</v>
      </c>
      <c r="E286" s="190">
        <v>5916.1</v>
      </c>
      <c r="F286" s="245">
        <v>895437</v>
      </c>
    </row>
    <row r="287" spans="1:6">
      <c r="A287" s="171">
        <v>44132</v>
      </c>
      <c r="B287" s="173">
        <f t="shared" si="8"/>
        <v>10</v>
      </c>
      <c r="C287" s="173">
        <f t="shared" si="9"/>
        <v>28</v>
      </c>
      <c r="D287" s="173">
        <v>2021</v>
      </c>
      <c r="E287" s="190">
        <v>5916.09</v>
      </c>
      <c r="F287" s="245">
        <v>894757</v>
      </c>
    </row>
    <row r="288" spans="1:6">
      <c r="A288" s="171">
        <v>44133</v>
      </c>
      <c r="B288" s="173">
        <f t="shared" si="8"/>
        <v>10</v>
      </c>
      <c r="C288" s="173">
        <f t="shared" si="9"/>
        <v>29</v>
      </c>
      <c r="D288" s="173">
        <v>2021</v>
      </c>
      <c r="E288" s="190">
        <v>5916.08</v>
      </c>
      <c r="F288" s="245">
        <v>894076</v>
      </c>
    </row>
    <row r="289" spans="1:6">
      <c r="A289" s="171">
        <v>44134</v>
      </c>
      <c r="B289" s="173">
        <f t="shared" si="8"/>
        <v>10</v>
      </c>
      <c r="C289" s="173">
        <f t="shared" si="9"/>
        <v>30</v>
      </c>
      <c r="D289" s="173">
        <v>2021</v>
      </c>
      <c r="E289" s="190">
        <v>5916.08</v>
      </c>
      <c r="F289" s="245">
        <v>894076</v>
      </c>
    </row>
    <row r="290" spans="1:6">
      <c r="A290" s="171">
        <v>44135</v>
      </c>
      <c r="B290" s="173">
        <f t="shared" si="8"/>
        <v>10</v>
      </c>
      <c r="C290" s="173">
        <f t="shared" si="9"/>
        <v>31</v>
      </c>
      <c r="D290" s="173">
        <v>2021</v>
      </c>
      <c r="E290" s="190">
        <v>5916.08</v>
      </c>
      <c r="F290" s="245">
        <v>894076</v>
      </c>
    </row>
    <row r="291" spans="1:6">
      <c r="A291" s="171">
        <v>44136</v>
      </c>
      <c r="B291" s="173">
        <f t="shared" si="8"/>
        <v>11</v>
      </c>
      <c r="C291" s="170"/>
      <c r="D291" s="173">
        <v>2021</v>
      </c>
      <c r="E291" s="244">
        <v>5916.08</v>
      </c>
      <c r="F291" s="245">
        <v>894076</v>
      </c>
    </row>
    <row r="292" spans="1:6">
      <c r="A292" s="171">
        <v>44137</v>
      </c>
      <c r="B292" s="173">
        <f t="shared" si="8"/>
        <v>11</v>
      </c>
      <c r="C292" s="170"/>
      <c r="D292" s="173">
        <v>2021</v>
      </c>
      <c r="E292" s="244">
        <v>5916.08</v>
      </c>
      <c r="F292" s="245">
        <v>894076</v>
      </c>
    </row>
    <row r="293" spans="1:6">
      <c r="A293" s="171">
        <v>44138</v>
      </c>
      <c r="B293" s="173">
        <f t="shared" si="8"/>
        <v>11</v>
      </c>
      <c r="C293" s="170"/>
      <c r="D293" s="173">
        <v>2021</v>
      </c>
      <c r="E293" s="244">
        <v>5916.08</v>
      </c>
      <c r="F293" s="245">
        <v>894076</v>
      </c>
    </row>
    <row r="294" spans="1:6">
      <c r="A294" s="171">
        <v>44139</v>
      </c>
      <c r="B294" s="173">
        <f t="shared" si="8"/>
        <v>11</v>
      </c>
      <c r="C294" s="170"/>
      <c r="D294" s="173">
        <v>2021</v>
      </c>
      <c r="E294" s="244">
        <v>5916.08</v>
      </c>
      <c r="F294" s="245">
        <v>894076</v>
      </c>
    </row>
    <row r="295" spans="1:6">
      <c r="A295" s="171">
        <v>44140</v>
      </c>
      <c r="B295" s="173">
        <f t="shared" si="8"/>
        <v>11</v>
      </c>
      <c r="C295" s="170"/>
      <c r="D295" s="173">
        <v>2021</v>
      </c>
      <c r="E295" s="244">
        <v>5916.08</v>
      </c>
      <c r="F295" s="245">
        <v>894076</v>
      </c>
    </row>
    <row r="296" spans="1:6">
      <c r="A296" s="171">
        <v>44141</v>
      </c>
      <c r="B296" s="173">
        <f t="shared" si="8"/>
        <v>11</v>
      </c>
      <c r="C296" s="170"/>
      <c r="D296" s="173">
        <v>2021</v>
      </c>
      <c r="E296" s="244">
        <v>5916.09</v>
      </c>
      <c r="F296" s="245">
        <v>894757</v>
      </c>
    </row>
    <row r="297" spans="1:6">
      <c r="A297" s="171">
        <v>44142</v>
      </c>
      <c r="B297" s="173">
        <f t="shared" si="8"/>
        <v>11</v>
      </c>
      <c r="C297" s="170"/>
      <c r="D297" s="173">
        <v>2021</v>
      </c>
      <c r="E297" s="244">
        <v>5916.09</v>
      </c>
      <c r="F297" s="245">
        <v>894757</v>
      </c>
    </row>
    <row r="298" spans="1:6">
      <c r="A298" s="171">
        <v>44143</v>
      </c>
      <c r="B298" s="173">
        <f t="shared" si="8"/>
        <v>11</v>
      </c>
      <c r="C298" s="170"/>
      <c r="D298" s="173">
        <v>2021</v>
      </c>
      <c r="E298" s="244">
        <v>5916.09</v>
      </c>
      <c r="F298" s="245">
        <v>894757</v>
      </c>
    </row>
    <row r="299" spans="1:6">
      <c r="A299" s="171">
        <v>44144</v>
      </c>
      <c r="B299" s="173">
        <f t="shared" si="8"/>
        <v>11</v>
      </c>
      <c r="C299" s="170"/>
      <c r="D299" s="173">
        <v>2021</v>
      </c>
      <c r="E299" s="244">
        <v>5916.1</v>
      </c>
      <c r="F299" s="245">
        <v>895437</v>
      </c>
    </row>
    <row r="300" spans="1:6">
      <c r="A300" s="171">
        <v>44145</v>
      </c>
      <c r="B300" s="173">
        <f t="shared" si="8"/>
        <v>11</v>
      </c>
      <c r="C300" s="170"/>
      <c r="D300" s="173">
        <v>2021</v>
      </c>
      <c r="E300" s="244">
        <v>5916.1</v>
      </c>
      <c r="F300" s="245">
        <v>895437</v>
      </c>
    </row>
    <row r="301" spans="1:6">
      <c r="A301" s="171">
        <v>44146</v>
      </c>
      <c r="B301" s="173">
        <f t="shared" si="8"/>
        <v>11</v>
      </c>
      <c r="C301" s="170"/>
      <c r="D301" s="173">
        <v>2021</v>
      </c>
      <c r="E301" s="244">
        <v>5916.1</v>
      </c>
      <c r="F301" s="245">
        <v>895437</v>
      </c>
    </row>
    <row r="302" spans="1:6">
      <c r="A302" s="171">
        <v>44147</v>
      </c>
      <c r="B302" s="173">
        <f t="shared" si="8"/>
        <v>11</v>
      </c>
      <c r="C302" s="170"/>
      <c r="D302" s="173">
        <v>2021</v>
      </c>
      <c r="E302" s="244">
        <v>5916.07</v>
      </c>
      <c r="F302" s="245">
        <v>893396</v>
      </c>
    </row>
    <row r="303" spans="1:6">
      <c r="A303" s="171">
        <v>44148</v>
      </c>
      <c r="B303" s="173">
        <f t="shared" si="8"/>
        <v>11</v>
      </c>
      <c r="C303" s="170"/>
      <c r="D303" s="173">
        <v>2021</v>
      </c>
      <c r="E303" s="244">
        <v>5916.07</v>
      </c>
      <c r="F303" s="245">
        <v>893396</v>
      </c>
    </row>
    <row r="304" spans="1:6">
      <c r="A304" s="171">
        <v>44149</v>
      </c>
      <c r="B304" s="173">
        <f t="shared" si="8"/>
        <v>11</v>
      </c>
      <c r="C304" s="170"/>
      <c r="D304" s="173">
        <v>2021</v>
      </c>
      <c r="E304" s="244">
        <v>5916.07</v>
      </c>
      <c r="F304" s="245">
        <v>893396</v>
      </c>
    </row>
    <row r="305" spans="1:6">
      <c r="A305" s="171">
        <v>44150</v>
      </c>
      <c r="B305" s="173">
        <f t="shared" si="8"/>
        <v>11</v>
      </c>
      <c r="C305" s="170"/>
      <c r="D305" s="173">
        <v>2021</v>
      </c>
      <c r="E305" s="244">
        <v>5916.08</v>
      </c>
      <c r="F305" s="245">
        <v>894076</v>
      </c>
    </row>
    <row r="306" spans="1:6">
      <c r="A306" s="171">
        <v>44151</v>
      </c>
      <c r="B306" s="173">
        <f t="shared" si="8"/>
        <v>11</v>
      </c>
      <c r="C306" s="170"/>
      <c r="D306" s="173">
        <v>2021</v>
      </c>
      <c r="E306" s="244">
        <v>5916.09</v>
      </c>
      <c r="F306" s="245">
        <v>894757</v>
      </c>
    </row>
    <row r="307" spans="1:6">
      <c r="A307" s="171">
        <v>44152</v>
      </c>
      <c r="B307" s="173">
        <f t="shared" si="8"/>
        <v>11</v>
      </c>
      <c r="C307" s="170"/>
      <c r="D307" s="173">
        <v>2021</v>
      </c>
      <c r="E307" s="244">
        <v>5916.09</v>
      </c>
      <c r="F307" s="245">
        <v>894757</v>
      </c>
    </row>
    <row r="308" spans="1:6">
      <c r="A308" s="171">
        <v>44153</v>
      </c>
      <c r="B308" s="173">
        <f t="shared" si="8"/>
        <v>11</v>
      </c>
      <c r="C308" s="170"/>
      <c r="D308" s="173">
        <v>2021</v>
      </c>
      <c r="E308" s="244">
        <v>5916.1</v>
      </c>
      <c r="F308" s="245">
        <v>895437</v>
      </c>
    </row>
    <row r="309" spans="1:6">
      <c r="A309" s="171">
        <v>44154</v>
      </c>
      <c r="B309" s="173">
        <f t="shared" si="8"/>
        <v>11</v>
      </c>
      <c r="C309" s="170"/>
      <c r="D309" s="173">
        <v>2021</v>
      </c>
      <c r="E309" s="244">
        <v>5916.11</v>
      </c>
      <c r="F309" s="245">
        <v>896118</v>
      </c>
    </row>
    <row r="310" spans="1:6">
      <c r="A310" s="171">
        <v>44155</v>
      </c>
      <c r="B310" s="173">
        <f t="shared" si="8"/>
        <v>11</v>
      </c>
      <c r="C310" s="170"/>
      <c r="D310" s="173">
        <v>2021</v>
      </c>
      <c r="E310" s="244">
        <v>5916.12</v>
      </c>
      <c r="F310" s="245">
        <v>896798</v>
      </c>
    </row>
    <row r="311" spans="1:6">
      <c r="A311" s="171">
        <v>44156</v>
      </c>
      <c r="B311" s="173">
        <f t="shared" si="8"/>
        <v>11</v>
      </c>
      <c r="C311" s="170"/>
      <c r="D311" s="173">
        <v>2021</v>
      </c>
      <c r="E311" s="244">
        <v>5916.12</v>
      </c>
      <c r="F311" s="245">
        <v>896798</v>
      </c>
    </row>
    <row r="312" spans="1:6">
      <c r="A312" s="171">
        <v>44157</v>
      </c>
      <c r="B312" s="173">
        <f t="shared" si="8"/>
        <v>11</v>
      </c>
      <c r="C312" s="170"/>
      <c r="D312" s="173">
        <v>2021</v>
      </c>
      <c r="E312" s="244">
        <v>5916.12</v>
      </c>
      <c r="F312" s="245">
        <v>896798</v>
      </c>
    </row>
    <row r="313" spans="1:6">
      <c r="A313" s="171">
        <v>44158</v>
      </c>
      <c r="B313" s="173">
        <f t="shared" si="8"/>
        <v>11</v>
      </c>
      <c r="C313" s="170"/>
      <c r="D313" s="173">
        <v>2021</v>
      </c>
      <c r="E313" s="244">
        <v>5916.12</v>
      </c>
      <c r="F313" s="245">
        <v>896798</v>
      </c>
    </row>
    <row r="314" spans="1:6">
      <c r="A314" s="171">
        <v>44159</v>
      </c>
      <c r="B314" s="173">
        <f t="shared" si="8"/>
        <v>11</v>
      </c>
      <c r="C314" s="170"/>
      <c r="D314" s="173">
        <v>2021</v>
      </c>
      <c r="E314" s="244">
        <v>5916.12</v>
      </c>
      <c r="F314" s="245">
        <v>896798</v>
      </c>
    </row>
    <row r="315" spans="1:6">
      <c r="A315" s="171">
        <v>44160</v>
      </c>
      <c r="B315" s="173">
        <f t="shared" si="8"/>
        <v>11</v>
      </c>
      <c r="C315" s="170"/>
      <c r="D315" s="173">
        <v>2021</v>
      </c>
      <c r="E315" s="244">
        <v>5916.12</v>
      </c>
      <c r="F315" s="245">
        <v>896798</v>
      </c>
    </row>
    <row r="316" spans="1:6">
      <c r="A316" s="171">
        <v>44161</v>
      </c>
      <c r="B316" s="173">
        <f t="shared" si="8"/>
        <v>11</v>
      </c>
      <c r="C316" s="170"/>
      <c r="D316" s="173">
        <v>2021</v>
      </c>
      <c r="E316" s="244">
        <v>5916.12</v>
      </c>
      <c r="F316" s="245">
        <v>896798</v>
      </c>
    </row>
    <row r="317" spans="1:6">
      <c r="A317" s="171">
        <v>44162</v>
      </c>
      <c r="B317" s="173">
        <f t="shared" si="8"/>
        <v>11</v>
      </c>
      <c r="C317" s="170"/>
      <c r="D317" s="173">
        <v>2021</v>
      </c>
      <c r="E317" s="244">
        <v>5916.12</v>
      </c>
      <c r="F317" s="245">
        <v>896798</v>
      </c>
    </row>
    <row r="318" spans="1:6">
      <c r="A318" s="171">
        <v>44163</v>
      </c>
      <c r="B318" s="173">
        <f t="shared" si="8"/>
        <v>11</v>
      </c>
      <c r="C318" s="170"/>
      <c r="D318" s="173">
        <v>2021</v>
      </c>
      <c r="E318" s="244">
        <v>5916.12</v>
      </c>
      <c r="F318" s="245">
        <v>896798</v>
      </c>
    </row>
    <row r="319" spans="1:6">
      <c r="A319" s="171">
        <v>44164</v>
      </c>
      <c r="B319" s="173">
        <f t="shared" si="8"/>
        <v>11</v>
      </c>
      <c r="C319" s="170"/>
      <c r="D319" s="173">
        <v>2021</v>
      </c>
      <c r="E319" s="244">
        <v>5916.12</v>
      </c>
      <c r="F319" s="245">
        <v>896798</v>
      </c>
    </row>
    <row r="320" spans="1:6">
      <c r="A320" s="171">
        <v>44165</v>
      </c>
      <c r="B320" s="173">
        <f t="shared" si="8"/>
        <v>11</v>
      </c>
      <c r="C320" s="170"/>
      <c r="D320" s="173">
        <v>2021</v>
      </c>
      <c r="E320" s="244">
        <v>5916.12</v>
      </c>
      <c r="F320" s="245">
        <v>896798</v>
      </c>
    </row>
    <row r="321" spans="1:6">
      <c r="A321" s="171">
        <v>44166</v>
      </c>
      <c r="B321" s="173">
        <f t="shared" si="8"/>
        <v>12</v>
      </c>
      <c r="C321" s="170"/>
      <c r="D321" s="173">
        <v>2021</v>
      </c>
      <c r="E321" s="244">
        <v>5916.12</v>
      </c>
      <c r="F321" s="245">
        <v>896798</v>
      </c>
    </row>
    <row r="322" spans="1:6">
      <c r="A322" s="171">
        <v>44167</v>
      </c>
      <c r="B322" s="173">
        <f t="shared" si="8"/>
        <v>12</v>
      </c>
      <c r="C322" s="170"/>
      <c r="D322" s="173">
        <v>2021</v>
      </c>
      <c r="E322" s="244">
        <v>5916.13</v>
      </c>
      <c r="F322" s="245">
        <v>897479</v>
      </c>
    </row>
    <row r="323" spans="1:6">
      <c r="A323" s="171">
        <v>44168</v>
      </c>
      <c r="B323" s="173">
        <f t="shared" ref="B323:B386" si="10">MONTH(A323)</f>
        <v>12</v>
      </c>
      <c r="C323" s="170"/>
      <c r="D323" s="173">
        <v>2021</v>
      </c>
      <c r="E323" s="244">
        <v>5916.12</v>
      </c>
      <c r="F323" s="245">
        <v>896798</v>
      </c>
    </row>
    <row r="324" spans="1:6">
      <c r="A324" s="171">
        <v>44169</v>
      </c>
      <c r="B324" s="173">
        <f t="shared" si="10"/>
        <v>12</v>
      </c>
      <c r="C324" s="170"/>
      <c r="D324" s="173">
        <v>2021</v>
      </c>
      <c r="E324" s="244">
        <v>5916.12</v>
      </c>
      <c r="F324" s="245">
        <v>896798</v>
      </c>
    </row>
    <row r="325" spans="1:6">
      <c r="A325" s="171">
        <v>44170</v>
      </c>
      <c r="B325" s="173">
        <f t="shared" si="10"/>
        <v>12</v>
      </c>
      <c r="C325" s="170"/>
      <c r="D325" s="173">
        <v>2021</v>
      </c>
      <c r="E325" s="244">
        <v>5916.12</v>
      </c>
      <c r="F325" s="245">
        <v>896798</v>
      </c>
    </row>
    <row r="326" spans="1:6">
      <c r="A326" s="171">
        <v>44171</v>
      </c>
      <c r="B326" s="173">
        <f t="shared" si="10"/>
        <v>12</v>
      </c>
      <c r="C326" s="170"/>
      <c r="D326" s="173">
        <v>2021</v>
      </c>
      <c r="E326" s="244">
        <v>5916.13</v>
      </c>
      <c r="F326" s="245">
        <v>897479</v>
      </c>
    </row>
    <row r="327" spans="1:6">
      <c r="A327" s="171">
        <v>44172</v>
      </c>
      <c r="B327" s="173">
        <f t="shared" si="10"/>
        <v>12</v>
      </c>
      <c r="C327" s="170"/>
      <c r="D327" s="173">
        <v>2021</v>
      </c>
      <c r="E327" s="244">
        <v>5916.13</v>
      </c>
      <c r="F327" s="245">
        <v>897479</v>
      </c>
    </row>
    <row r="328" spans="1:6">
      <c r="A328" s="171">
        <v>44173</v>
      </c>
      <c r="B328" s="173">
        <f t="shared" si="10"/>
        <v>12</v>
      </c>
      <c r="C328" s="170"/>
      <c r="D328" s="173">
        <v>2021</v>
      </c>
      <c r="E328" s="244">
        <v>5916.14</v>
      </c>
      <c r="F328" s="245">
        <v>898160</v>
      </c>
    </row>
    <row r="329" spans="1:6">
      <c r="A329" s="171">
        <v>44174</v>
      </c>
      <c r="B329" s="173">
        <f t="shared" si="10"/>
        <v>12</v>
      </c>
      <c r="C329" s="170"/>
      <c r="D329" s="173">
        <v>2021</v>
      </c>
      <c r="E329" s="244">
        <v>5916.14</v>
      </c>
      <c r="F329" s="245">
        <v>898160</v>
      </c>
    </row>
    <row r="330" spans="1:6">
      <c r="A330" s="171">
        <v>44175</v>
      </c>
      <c r="B330" s="173">
        <f t="shared" si="10"/>
        <v>12</v>
      </c>
      <c r="C330" s="170"/>
      <c r="D330" s="173">
        <v>2021</v>
      </c>
      <c r="E330" s="244">
        <v>5916.14</v>
      </c>
      <c r="F330" s="245">
        <v>898160</v>
      </c>
    </row>
    <row r="331" spans="1:6">
      <c r="A331" s="171">
        <v>44176</v>
      </c>
      <c r="B331" s="173">
        <f t="shared" si="10"/>
        <v>12</v>
      </c>
      <c r="C331" s="170"/>
      <c r="D331" s="173">
        <v>2021</v>
      </c>
      <c r="E331" s="244">
        <v>5916.15</v>
      </c>
      <c r="F331" s="245">
        <v>898841</v>
      </c>
    </row>
    <row r="332" spans="1:6">
      <c r="A332" s="171">
        <v>44177</v>
      </c>
      <c r="B332" s="173">
        <f t="shared" si="10"/>
        <v>12</v>
      </c>
      <c r="C332" s="170"/>
      <c r="D332" s="173">
        <v>2021</v>
      </c>
      <c r="E332" s="244">
        <v>5916.15</v>
      </c>
      <c r="F332" s="245">
        <v>898841</v>
      </c>
    </row>
    <row r="333" spans="1:6">
      <c r="A333" s="171">
        <v>44178</v>
      </c>
      <c r="B333" s="173">
        <f t="shared" si="10"/>
        <v>12</v>
      </c>
      <c r="C333" s="170"/>
      <c r="D333" s="173">
        <v>2021</v>
      </c>
      <c r="E333" s="244">
        <v>5916.15</v>
      </c>
      <c r="F333" s="245">
        <v>898841</v>
      </c>
    </row>
    <row r="334" spans="1:6">
      <c r="A334" s="171">
        <v>44179</v>
      </c>
      <c r="B334" s="173">
        <f t="shared" si="10"/>
        <v>12</v>
      </c>
      <c r="C334" s="170"/>
      <c r="D334" s="173">
        <v>2021</v>
      </c>
      <c r="E334" s="244">
        <v>5916.15</v>
      </c>
      <c r="F334" s="245">
        <v>898841</v>
      </c>
    </row>
    <row r="335" spans="1:6">
      <c r="A335" s="171">
        <v>44180</v>
      </c>
      <c r="B335" s="173">
        <f t="shared" si="10"/>
        <v>12</v>
      </c>
      <c r="C335" s="170"/>
      <c r="D335" s="173">
        <v>2021</v>
      </c>
      <c r="E335" s="244">
        <v>5916.16</v>
      </c>
      <c r="F335" s="245">
        <v>899522</v>
      </c>
    </row>
    <row r="336" spans="1:6">
      <c r="A336" s="171">
        <v>44181</v>
      </c>
      <c r="B336" s="173">
        <f t="shared" si="10"/>
        <v>12</v>
      </c>
      <c r="C336" s="170"/>
      <c r="D336" s="173">
        <v>2021</v>
      </c>
      <c r="E336" s="244">
        <v>5916.16</v>
      </c>
      <c r="F336" s="245">
        <v>899522</v>
      </c>
    </row>
    <row r="337" spans="1:6">
      <c r="A337" s="171">
        <v>44182</v>
      </c>
      <c r="B337" s="173">
        <f t="shared" si="10"/>
        <v>12</v>
      </c>
      <c r="C337" s="170"/>
      <c r="D337" s="173">
        <v>2021</v>
      </c>
      <c r="E337" s="244">
        <v>5916.16</v>
      </c>
      <c r="F337" s="245">
        <v>899522</v>
      </c>
    </row>
    <row r="338" spans="1:6">
      <c r="A338" s="171">
        <v>44183</v>
      </c>
      <c r="B338" s="173">
        <f t="shared" si="10"/>
        <v>12</v>
      </c>
      <c r="C338" s="170"/>
      <c r="D338" s="173">
        <v>2021</v>
      </c>
      <c r="E338" s="244">
        <v>5916.17</v>
      </c>
      <c r="F338" s="245">
        <v>900203</v>
      </c>
    </row>
    <row r="339" spans="1:6">
      <c r="A339" s="171">
        <v>44184</v>
      </c>
      <c r="B339" s="173">
        <f t="shared" si="10"/>
        <v>12</v>
      </c>
      <c r="C339" s="170"/>
      <c r="D339" s="173">
        <v>2021</v>
      </c>
      <c r="E339" s="244">
        <v>5916.18</v>
      </c>
      <c r="F339" s="245">
        <v>900885</v>
      </c>
    </row>
    <row r="340" spans="1:6">
      <c r="A340" s="171">
        <v>44185</v>
      </c>
      <c r="B340" s="173">
        <f t="shared" si="10"/>
        <v>12</v>
      </c>
      <c r="C340" s="170"/>
      <c r="D340" s="173">
        <v>2021</v>
      </c>
      <c r="E340" s="244">
        <v>5916.19</v>
      </c>
      <c r="F340" s="245">
        <v>901566</v>
      </c>
    </row>
    <row r="341" spans="1:6">
      <c r="A341" s="171">
        <v>44186</v>
      </c>
      <c r="B341" s="173">
        <f t="shared" si="10"/>
        <v>12</v>
      </c>
      <c r="C341" s="170"/>
      <c r="D341" s="173">
        <v>2021</v>
      </c>
      <c r="E341" s="244">
        <v>5916.18</v>
      </c>
      <c r="F341" s="245">
        <v>900885</v>
      </c>
    </row>
    <row r="342" spans="1:6">
      <c r="A342" s="171">
        <v>44187</v>
      </c>
      <c r="B342" s="173">
        <f t="shared" si="10"/>
        <v>12</v>
      </c>
      <c r="C342" s="170"/>
      <c r="D342" s="173">
        <v>2021</v>
      </c>
      <c r="E342" s="244">
        <v>5916.19</v>
      </c>
      <c r="F342" s="245">
        <v>901566</v>
      </c>
    </row>
    <row r="343" spans="1:6">
      <c r="A343" s="171">
        <v>44188</v>
      </c>
      <c r="B343" s="173">
        <f t="shared" si="10"/>
        <v>12</v>
      </c>
      <c r="C343" s="170"/>
      <c r="D343" s="173">
        <v>2021</v>
      </c>
      <c r="E343" s="244">
        <v>5916.2</v>
      </c>
      <c r="F343" s="245">
        <v>902247</v>
      </c>
    </row>
    <row r="344" spans="1:6">
      <c r="A344" s="171">
        <v>44189</v>
      </c>
      <c r="B344" s="173">
        <f t="shared" si="10"/>
        <v>12</v>
      </c>
      <c r="C344" s="170"/>
      <c r="D344" s="173">
        <v>2021</v>
      </c>
      <c r="E344" s="244">
        <v>5916.19</v>
      </c>
      <c r="F344" s="245">
        <v>901566</v>
      </c>
    </row>
    <row r="345" spans="1:6">
      <c r="A345" s="171">
        <v>44190</v>
      </c>
      <c r="B345" s="173">
        <f t="shared" si="10"/>
        <v>12</v>
      </c>
      <c r="C345" s="170"/>
      <c r="D345" s="173">
        <v>2021</v>
      </c>
      <c r="E345" s="244">
        <v>5916.19</v>
      </c>
      <c r="F345" s="245">
        <v>901566</v>
      </c>
    </row>
    <row r="346" spans="1:6">
      <c r="A346" s="171">
        <v>44191</v>
      </c>
      <c r="B346" s="173">
        <f t="shared" si="10"/>
        <v>12</v>
      </c>
      <c r="C346" s="170"/>
      <c r="D346" s="173">
        <v>2021</v>
      </c>
      <c r="E346" s="244">
        <v>5916.2</v>
      </c>
      <c r="F346" s="245">
        <v>902247</v>
      </c>
    </row>
    <row r="347" spans="1:6">
      <c r="A347" s="171">
        <v>44192</v>
      </c>
      <c r="B347" s="173">
        <f t="shared" si="10"/>
        <v>12</v>
      </c>
      <c r="C347" s="170"/>
      <c r="D347" s="173">
        <v>2021</v>
      </c>
      <c r="E347" s="244">
        <v>5916.2</v>
      </c>
      <c r="F347" s="245">
        <v>902247</v>
      </c>
    </row>
    <row r="348" spans="1:6">
      <c r="A348" s="171">
        <v>44193</v>
      </c>
      <c r="B348" s="173">
        <f t="shared" si="10"/>
        <v>12</v>
      </c>
      <c r="C348" s="170"/>
      <c r="D348" s="173">
        <v>2021</v>
      </c>
      <c r="E348" s="244">
        <v>5916.21</v>
      </c>
      <c r="F348" s="245">
        <v>902928</v>
      </c>
    </row>
    <row r="349" spans="1:6">
      <c r="A349" s="171">
        <v>44194</v>
      </c>
      <c r="B349" s="173">
        <f t="shared" si="10"/>
        <v>12</v>
      </c>
      <c r="C349" s="170"/>
      <c r="D349" s="173">
        <v>2021</v>
      </c>
      <c r="E349" s="244">
        <v>5916.21</v>
      </c>
      <c r="F349" s="245">
        <v>902928</v>
      </c>
    </row>
    <row r="350" spans="1:6">
      <c r="A350" s="171">
        <v>44195</v>
      </c>
      <c r="B350" s="173">
        <f t="shared" si="10"/>
        <v>12</v>
      </c>
      <c r="C350" s="170"/>
      <c r="D350" s="173">
        <v>2021</v>
      </c>
      <c r="E350" s="244">
        <v>5916.21</v>
      </c>
      <c r="F350" s="245">
        <v>902928</v>
      </c>
    </row>
    <row r="351" spans="1:6">
      <c r="A351" s="171">
        <v>44196</v>
      </c>
      <c r="B351" s="173">
        <f t="shared" si="10"/>
        <v>12</v>
      </c>
      <c r="C351" s="170"/>
      <c r="D351" s="173">
        <v>2021</v>
      </c>
      <c r="E351" s="244">
        <v>5916.22</v>
      </c>
      <c r="F351" s="245">
        <v>903609</v>
      </c>
    </row>
    <row r="352" spans="1:6">
      <c r="A352" s="171">
        <v>44197</v>
      </c>
      <c r="B352" s="173">
        <f t="shared" si="10"/>
        <v>1</v>
      </c>
      <c r="C352" s="170"/>
      <c r="D352" s="173">
        <v>2021</v>
      </c>
      <c r="E352" s="244">
        <v>5916.22</v>
      </c>
      <c r="F352" s="245">
        <v>903609</v>
      </c>
    </row>
    <row r="353" spans="1:6">
      <c r="A353" s="171">
        <v>44198</v>
      </c>
      <c r="B353" s="173">
        <f t="shared" si="10"/>
        <v>1</v>
      </c>
      <c r="C353" s="170"/>
      <c r="D353" s="173">
        <v>2021</v>
      </c>
      <c r="E353" s="244">
        <v>5916.23</v>
      </c>
      <c r="F353" s="245">
        <v>904291</v>
      </c>
    </row>
    <row r="354" spans="1:6">
      <c r="A354" s="171">
        <v>44199</v>
      </c>
      <c r="B354" s="173">
        <f t="shared" si="10"/>
        <v>1</v>
      </c>
      <c r="C354" s="170"/>
      <c r="D354" s="173">
        <v>2021</v>
      </c>
      <c r="E354" s="244">
        <v>5916.23</v>
      </c>
      <c r="F354" s="245">
        <v>904291</v>
      </c>
    </row>
    <row r="355" spans="1:6">
      <c r="A355" s="171">
        <v>44200</v>
      </c>
      <c r="B355" s="173">
        <f t="shared" si="10"/>
        <v>1</v>
      </c>
      <c r="C355" s="170"/>
      <c r="D355" s="173">
        <v>2021</v>
      </c>
      <c r="E355" s="244">
        <v>5916.24</v>
      </c>
      <c r="F355" s="245">
        <v>904972</v>
      </c>
    </row>
    <row r="356" spans="1:6">
      <c r="A356" s="171">
        <v>44201</v>
      </c>
      <c r="B356" s="173">
        <f t="shared" si="10"/>
        <v>1</v>
      </c>
      <c r="C356" s="170"/>
      <c r="D356" s="173">
        <v>2021</v>
      </c>
      <c r="E356" s="244">
        <v>5916.24</v>
      </c>
      <c r="F356" s="245">
        <v>904972</v>
      </c>
    </row>
    <row r="357" spans="1:6">
      <c r="A357" s="171">
        <v>44202</v>
      </c>
      <c r="B357" s="173">
        <f t="shared" si="10"/>
        <v>1</v>
      </c>
      <c r="C357" s="170"/>
      <c r="D357" s="173">
        <v>2021</v>
      </c>
      <c r="E357" s="244">
        <v>5916.25</v>
      </c>
      <c r="F357" s="245">
        <v>905653</v>
      </c>
    </row>
    <row r="358" spans="1:6">
      <c r="A358" s="171">
        <v>44203</v>
      </c>
      <c r="B358" s="173">
        <f t="shared" si="10"/>
        <v>1</v>
      </c>
      <c r="C358" s="170"/>
      <c r="D358" s="173">
        <v>2021</v>
      </c>
      <c r="E358" s="244">
        <v>5916.26</v>
      </c>
      <c r="F358" s="245">
        <v>906335</v>
      </c>
    </row>
    <row r="359" spans="1:6">
      <c r="A359" s="171">
        <v>44204</v>
      </c>
      <c r="B359" s="173">
        <f t="shared" si="10"/>
        <v>1</v>
      </c>
      <c r="C359" s="170"/>
      <c r="D359" s="173">
        <v>2021</v>
      </c>
      <c r="E359" s="244">
        <v>5916.26</v>
      </c>
      <c r="F359" s="245">
        <v>906335</v>
      </c>
    </row>
    <row r="360" spans="1:6">
      <c r="A360" s="171">
        <v>44205</v>
      </c>
      <c r="B360" s="173">
        <f t="shared" si="10"/>
        <v>1</v>
      </c>
      <c r="C360" s="170"/>
      <c r="D360" s="173">
        <v>2021</v>
      </c>
      <c r="E360" s="244">
        <v>5916.26</v>
      </c>
      <c r="F360" s="245">
        <v>906335</v>
      </c>
    </row>
    <row r="361" spans="1:6">
      <c r="A361" s="171">
        <v>44206</v>
      </c>
      <c r="B361" s="173">
        <f t="shared" si="10"/>
        <v>1</v>
      </c>
      <c r="C361" s="170"/>
      <c r="D361" s="173">
        <v>2021</v>
      </c>
      <c r="E361" s="244">
        <v>5916.27</v>
      </c>
      <c r="F361" s="245">
        <v>907017</v>
      </c>
    </row>
    <row r="362" spans="1:6">
      <c r="A362" s="171">
        <v>44207</v>
      </c>
      <c r="B362" s="173">
        <f t="shared" si="10"/>
        <v>1</v>
      </c>
      <c r="C362" s="170"/>
      <c r="D362" s="173">
        <v>2021</v>
      </c>
      <c r="E362" s="244">
        <v>5916.27</v>
      </c>
      <c r="F362" s="245">
        <v>907017</v>
      </c>
    </row>
    <row r="363" spans="1:6">
      <c r="A363" s="171">
        <v>44208</v>
      </c>
      <c r="B363" s="173">
        <f t="shared" si="10"/>
        <v>1</v>
      </c>
      <c r="C363" s="170"/>
      <c r="D363" s="173">
        <v>2021</v>
      </c>
      <c r="E363" s="244">
        <v>5916.28</v>
      </c>
      <c r="F363" s="245">
        <v>907698</v>
      </c>
    </row>
    <row r="364" spans="1:6">
      <c r="A364" s="171">
        <v>44209</v>
      </c>
      <c r="B364" s="173">
        <f t="shared" si="10"/>
        <v>1</v>
      </c>
      <c r="C364" s="170"/>
      <c r="D364" s="173">
        <v>2021</v>
      </c>
      <c r="E364" s="244">
        <v>5916.28</v>
      </c>
      <c r="F364" s="245">
        <v>907698</v>
      </c>
    </row>
    <row r="365" spans="1:6">
      <c r="A365" s="171">
        <v>44210</v>
      </c>
      <c r="B365" s="173">
        <f t="shared" si="10"/>
        <v>1</v>
      </c>
      <c r="C365" s="170"/>
      <c r="D365" s="173">
        <v>2021</v>
      </c>
      <c r="E365" s="244">
        <v>5916.28</v>
      </c>
      <c r="F365" s="245">
        <v>907698</v>
      </c>
    </row>
    <row r="366" spans="1:6">
      <c r="A366" s="171">
        <v>44211</v>
      </c>
      <c r="B366" s="173">
        <f t="shared" si="10"/>
        <v>1</v>
      </c>
      <c r="C366" s="170"/>
      <c r="D366" s="173">
        <v>2021</v>
      </c>
      <c r="E366" s="244">
        <v>5916.29</v>
      </c>
      <c r="F366" s="245">
        <v>908380</v>
      </c>
    </row>
    <row r="367" spans="1:6">
      <c r="A367" s="171">
        <v>44212</v>
      </c>
      <c r="B367" s="173">
        <f t="shared" si="10"/>
        <v>1</v>
      </c>
      <c r="C367" s="170"/>
      <c r="D367" s="173">
        <v>2021</v>
      </c>
      <c r="E367" s="244">
        <v>5916.29</v>
      </c>
      <c r="F367" s="245">
        <v>908380</v>
      </c>
    </row>
    <row r="368" spans="1:6">
      <c r="A368" s="171">
        <v>44213</v>
      </c>
      <c r="B368" s="173">
        <f t="shared" si="10"/>
        <v>1</v>
      </c>
      <c r="C368" s="170"/>
      <c r="D368" s="173">
        <v>2021</v>
      </c>
      <c r="E368" s="244">
        <v>5916.29</v>
      </c>
      <c r="F368" s="245">
        <v>908380</v>
      </c>
    </row>
    <row r="369" spans="1:6">
      <c r="A369" s="171">
        <v>44214</v>
      </c>
      <c r="B369" s="173">
        <f t="shared" si="10"/>
        <v>1</v>
      </c>
      <c r="C369" s="170"/>
      <c r="D369" s="173">
        <v>2021</v>
      </c>
      <c r="E369" s="244">
        <v>5916.3</v>
      </c>
      <c r="F369" s="245">
        <v>909062</v>
      </c>
    </row>
    <row r="370" spans="1:6">
      <c r="A370" s="171">
        <v>44215</v>
      </c>
      <c r="B370" s="173">
        <f t="shared" si="10"/>
        <v>1</v>
      </c>
      <c r="C370" s="170"/>
      <c r="D370" s="173">
        <v>2021</v>
      </c>
      <c r="E370" s="244">
        <v>5916.3</v>
      </c>
      <c r="F370" s="245">
        <v>909062</v>
      </c>
    </row>
    <row r="371" spans="1:6">
      <c r="A371" s="171">
        <v>44216</v>
      </c>
      <c r="B371" s="173">
        <f t="shared" si="10"/>
        <v>1</v>
      </c>
      <c r="C371" s="170"/>
      <c r="D371" s="173">
        <v>2021</v>
      </c>
      <c r="E371" s="244">
        <v>5916.3</v>
      </c>
      <c r="F371" s="245">
        <v>909062</v>
      </c>
    </row>
    <row r="372" spans="1:6">
      <c r="A372" s="171">
        <v>44217</v>
      </c>
      <c r="B372" s="173">
        <f t="shared" si="10"/>
        <v>1</v>
      </c>
      <c r="C372" s="170"/>
      <c r="D372" s="173">
        <v>2021</v>
      </c>
      <c r="E372" s="244">
        <v>5916.31</v>
      </c>
      <c r="F372" s="245">
        <v>909744</v>
      </c>
    </row>
    <row r="373" spans="1:6">
      <c r="A373" s="171">
        <v>44218</v>
      </c>
      <c r="B373" s="173">
        <f t="shared" si="10"/>
        <v>1</v>
      </c>
      <c r="C373" s="170"/>
      <c r="D373" s="173">
        <v>2021</v>
      </c>
      <c r="E373" s="244">
        <v>5916.31</v>
      </c>
      <c r="F373" s="245">
        <v>909744</v>
      </c>
    </row>
    <row r="374" spans="1:6">
      <c r="A374" s="171">
        <v>44219</v>
      </c>
      <c r="B374" s="173">
        <f t="shared" si="10"/>
        <v>1</v>
      </c>
      <c r="C374" s="170"/>
      <c r="D374" s="173">
        <v>2021</v>
      </c>
      <c r="E374" s="244">
        <v>5916.32</v>
      </c>
      <c r="F374" s="245">
        <v>910427</v>
      </c>
    </row>
    <row r="375" spans="1:6">
      <c r="A375" s="171">
        <v>44220</v>
      </c>
      <c r="B375" s="173">
        <f t="shared" si="10"/>
        <v>1</v>
      </c>
      <c r="C375" s="170"/>
      <c r="D375" s="173">
        <v>2021</v>
      </c>
      <c r="E375" s="244">
        <v>5916.35</v>
      </c>
      <c r="F375" s="245">
        <v>912473</v>
      </c>
    </row>
    <row r="376" spans="1:6">
      <c r="A376" s="171">
        <v>44221</v>
      </c>
      <c r="B376" s="173">
        <f t="shared" si="10"/>
        <v>1</v>
      </c>
      <c r="C376" s="170"/>
      <c r="D376" s="173">
        <v>2021</v>
      </c>
      <c r="E376" s="244">
        <v>5916.35</v>
      </c>
      <c r="F376" s="245">
        <v>912473</v>
      </c>
    </row>
    <row r="377" spans="1:6">
      <c r="A377" s="171">
        <v>44222</v>
      </c>
      <c r="B377" s="173">
        <f t="shared" si="10"/>
        <v>1</v>
      </c>
      <c r="C377" s="170"/>
      <c r="D377" s="173">
        <v>2021</v>
      </c>
      <c r="E377" s="244">
        <v>5916.36</v>
      </c>
      <c r="F377" s="245">
        <v>913155</v>
      </c>
    </row>
    <row r="378" spans="1:6">
      <c r="A378" s="171">
        <v>44223</v>
      </c>
      <c r="B378" s="173">
        <f t="shared" si="10"/>
        <v>1</v>
      </c>
      <c r="C378" s="170"/>
      <c r="D378" s="173">
        <v>2021</v>
      </c>
      <c r="E378" s="244">
        <v>5916.36</v>
      </c>
      <c r="F378" s="245">
        <v>913155</v>
      </c>
    </row>
    <row r="379" spans="1:6">
      <c r="A379" s="171">
        <v>44224</v>
      </c>
      <c r="B379" s="173">
        <f t="shared" si="10"/>
        <v>1</v>
      </c>
      <c r="C379" s="170"/>
      <c r="D379" s="173">
        <v>2021</v>
      </c>
      <c r="E379" s="244">
        <v>5916.36</v>
      </c>
      <c r="F379" s="245">
        <v>913155</v>
      </c>
    </row>
    <row r="380" spans="1:6">
      <c r="A380" s="171">
        <v>44225</v>
      </c>
      <c r="B380" s="173">
        <f t="shared" si="10"/>
        <v>1</v>
      </c>
      <c r="C380" s="170"/>
      <c r="D380" s="173">
        <v>2021</v>
      </c>
      <c r="E380" s="244">
        <v>5916.36</v>
      </c>
      <c r="F380" s="245">
        <v>913155</v>
      </c>
    </row>
    <row r="381" spans="1:6">
      <c r="A381" s="171">
        <v>44226</v>
      </c>
      <c r="B381" s="173">
        <f t="shared" si="10"/>
        <v>1</v>
      </c>
      <c r="C381" s="170"/>
      <c r="D381" s="173">
        <v>2021</v>
      </c>
      <c r="E381" s="244">
        <v>5916.37</v>
      </c>
      <c r="F381" s="245">
        <v>913837</v>
      </c>
    </row>
    <row r="382" spans="1:6">
      <c r="A382" s="171">
        <v>44227</v>
      </c>
      <c r="B382" s="173">
        <f t="shared" si="10"/>
        <v>1</v>
      </c>
      <c r="C382" s="170"/>
      <c r="D382" s="173">
        <v>2021</v>
      </c>
      <c r="E382" s="244">
        <v>5916.38</v>
      </c>
      <c r="F382" s="245">
        <v>914520</v>
      </c>
    </row>
    <row r="383" spans="1:6">
      <c r="A383" s="171">
        <v>44228</v>
      </c>
      <c r="B383" s="173">
        <f t="shared" si="10"/>
        <v>2</v>
      </c>
      <c r="C383" s="170"/>
      <c r="D383" s="173">
        <v>2021</v>
      </c>
      <c r="E383" s="244">
        <v>5916.38</v>
      </c>
      <c r="F383" s="245">
        <v>914520</v>
      </c>
    </row>
    <row r="384" spans="1:6">
      <c r="A384" s="171">
        <v>44229</v>
      </c>
      <c r="B384" s="173">
        <f t="shared" si="10"/>
        <v>2</v>
      </c>
      <c r="C384" s="170"/>
      <c r="D384" s="173">
        <v>2021</v>
      </c>
      <c r="E384" s="244">
        <v>5916.39</v>
      </c>
      <c r="F384" s="245">
        <v>915202</v>
      </c>
    </row>
    <row r="385" spans="1:6">
      <c r="A385" s="171">
        <v>44230</v>
      </c>
      <c r="B385" s="173">
        <f t="shared" si="10"/>
        <v>2</v>
      </c>
      <c r="C385" s="170"/>
      <c r="D385" s="173">
        <v>2021</v>
      </c>
      <c r="E385" s="244">
        <v>5916.39</v>
      </c>
      <c r="F385" s="245">
        <v>915202</v>
      </c>
    </row>
    <row r="386" spans="1:6">
      <c r="A386" s="171">
        <v>44231</v>
      </c>
      <c r="B386" s="173">
        <f t="shared" si="10"/>
        <v>2</v>
      </c>
      <c r="C386" s="170"/>
      <c r="D386" s="173">
        <v>2021</v>
      </c>
      <c r="E386" s="244">
        <v>5916.42</v>
      </c>
      <c r="F386" s="245">
        <v>917250</v>
      </c>
    </row>
    <row r="387" spans="1:6">
      <c r="A387" s="171">
        <v>44232</v>
      </c>
      <c r="B387" s="173">
        <f t="shared" ref="B387:B450" si="11">MONTH(A387)</f>
        <v>2</v>
      </c>
      <c r="C387" s="170"/>
      <c r="D387" s="173">
        <v>2021</v>
      </c>
      <c r="E387" s="244">
        <v>5916.43</v>
      </c>
      <c r="F387" s="245">
        <v>917933</v>
      </c>
    </row>
    <row r="388" spans="1:6">
      <c r="A388" s="171">
        <v>44233</v>
      </c>
      <c r="B388" s="173">
        <f t="shared" si="11"/>
        <v>2</v>
      </c>
      <c r="C388" s="170"/>
      <c r="D388" s="173">
        <v>2021</v>
      </c>
      <c r="E388" s="244">
        <v>5916.44</v>
      </c>
      <c r="F388" s="245">
        <v>918615</v>
      </c>
    </row>
    <row r="389" spans="1:6">
      <c r="A389" s="171">
        <v>44234</v>
      </c>
      <c r="B389" s="173">
        <f t="shared" si="11"/>
        <v>2</v>
      </c>
      <c r="C389" s="170"/>
      <c r="D389" s="173">
        <v>2021</v>
      </c>
      <c r="E389" s="244">
        <v>5916.45</v>
      </c>
      <c r="F389" s="245">
        <v>919298</v>
      </c>
    </row>
    <row r="390" spans="1:6">
      <c r="A390" s="171">
        <v>44235</v>
      </c>
      <c r="B390" s="173">
        <f t="shared" si="11"/>
        <v>2</v>
      </c>
      <c r="C390" s="170"/>
      <c r="D390" s="173">
        <v>2021</v>
      </c>
      <c r="E390" s="244">
        <v>5916.42</v>
      </c>
      <c r="F390" s="245">
        <v>917250</v>
      </c>
    </row>
    <row r="391" spans="1:6">
      <c r="A391" s="171">
        <v>44236</v>
      </c>
      <c r="B391" s="173">
        <f t="shared" si="11"/>
        <v>2</v>
      </c>
      <c r="C391" s="170"/>
      <c r="D391" s="173">
        <v>2021</v>
      </c>
      <c r="E391" s="244">
        <v>5916.42</v>
      </c>
      <c r="F391" s="245">
        <v>917250</v>
      </c>
    </row>
    <row r="392" spans="1:6">
      <c r="A392" s="171">
        <v>44237</v>
      </c>
      <c r="B392" s="173">
        <f t="shared" si="11"/>
        <v>2</v>
      </c>
      <c r="C392" s="170"/>
      <c r="D392" s="173">
        <v>2021</v>
      </c>
      <c r="E392" s="244">
        <v>5916.44</v>
      </c>
      <c r="F392" s="245">
        <v>918615</v>
      </c>
    </row>
    <row r="393" spans="1:6">
      <c r="A393" s="171">
        <v>44238</v>
      </c>
      <c r="B393" s="173">
        <f t="shared" si="11"/>
        <v>2</v>
      </c>
      <c r="C393" s="170"/>
      <c r="D393" s="173">
        <v>2021</v>
      </c>
      <c r="E393" s="244">
        <v>5916.44</v>
      </c>
      <c r="F393" s="245">
        <v>918615</v>
      </c>
    </row>
    <row r="394" spans="1:6">
      <c r="A394" s="171">
        <v>44239</v>
      </c>
      <c r="B394" s="173">
        <f t="shared" si="11"/>
        <v>2</v>
      </c>
      <c r="C394" s="170"/>
      <c r="D394" s="173">
        <v>2021</v>
      </c>
      <c r="E394" s="244">
        <v>5916.45</v>
      </c>
      <c r="F394" s="245">
        <v>919298</v>
      </c>
    </row>
    <row r="395" spans="1:6">
      <c r="A395" s="171">
        <v>44240</v>
      </c>
      <c r="B395" s="173">
        <f t="shared" si="11"/>
        <v>2</v>
      </c>
      <c r="C395" s="170"/>
      <c r="D395" s="173">
        <v>2021</v>
      </c>
      <c r="E395" s="244">
        <v>5916.46</v>
      </c>
      <c r="F395" s="245">
        <v>919981</v>
      </c>
    </row>
    <row r="396" spans="1:6">
      <c r="A396" s="171">
        <v>44241</v>
      </c>
      <c r="B396" s="173">
        <f t="shared" si="11"/>
        <v>2</v>
      </c>
      <c r="C396" s="170"/>
      <c r="D396" s="173">
        <v>2021</v>
      </c>
      <c r="E396" s="244">
        <v>5916.48</v>
      </c>
      <c r="F396" s="245">
        <v>921348</v>
      </c>
    </row>
    <row r="397" spans="1:6">
      <c r="A397" s="171">
        <v>44242</v>
      </c>
      <c r="B397" s="173">
        <f t="shared" si="11"/>
        <v>2</v>
      </c>
      <c r="C397" s="170"/>
      <c r="D397" s="173">
        <v>2021</v>
      </c>
      <c r="E397" s="244">
        <v>5916.49</v>
      </c>
      <c r="F397" s="245">
        <v>922031</v>
      </c>
    </row>
    <row r="398" spans="1:6">
      <c r="A398" s="171">
        <v>44243</v>
      </c>
      <c r="B398" s="173">
        <f t="shared" si="11"/>
        <v>2</v>
      </c>
      <c r="C398" s="170"/>
      <c r="D398" s="173">
        <v>2021</v>
      </c>
      <c r="E398" s="244">
        <v>5916.5</v>
      </c>
      <c r="F398" s="245">
        <v>922714</v>
      </c>
    </row>
    <row r="399" spans="1:6">
      <c r="A399" s="171">
        <v>44244</v>
      </c>
      <c r="B399" s="173">
        <f t="shared" si="11"/>
        <v>2</v>
      </c>
      <c r="C399" s="170"/>
      <c r="D399" s="173">
        <v>2021</v>
      </c>
      <c r="E399" s="244">
        <v>5916.52</v>
      </c>
      <c r="F399" s="245">
        <v>924081</v>
      </c>
    </row>
    <row r="400" spans="1:6">
      <c r="A400" s="171">
        <v>44245</v>
      </c>
      <c r="B400" s="173">
        <f t="shared" si="11"/>
        <v>2</v>
      </c>
      <c r="C400" s="170"/>
      <c r="D400" s="173">
        <v>2021</v>
      </c>
      <c r="E400" s="244">
        <v>5916.52</v>
      </c>
      <c r="F400" s="245">
        <v>924081</v>
      </c>
    </row>
    <row r="401" spans="1:6">
      <c r="A401" s="171">
        <v>44246</v>
      </c>
      <c r="B401" s="173">
        <f t="shared" si="11"/>
        <v>2</v>
      </c>
      <c r="C401" s="170"/>
      <c r="D401" s="173">
        <v>2021</v>
      </c>
      <c r="E401" s="244">
        <v>5916.52</v>
      </c>
      <c r="F401" s="245">
        <v>924081</v>
      </c>
    </row>
    <row r="402" spans="1:6">
      <c r="A402" s="171">
        <v>44247</v>
      </c>
      <c r="B402" s="173">
        <f t="shared" si="11"/>
        <v>2</v>
      </c>
      <c r="C402" s="170"/>
      <c r="D402" s="173">
        <v>2021</v>
      </c>
      <c r="E402" s="244">
        <v>5916.53</v>
      </c>
      <c r="F402" s="245">
        <v>924764</v>
      </c>
    </row>
    <row r="403" spans="1:6">
      <c r="A403" s="171">
        <v>44248</v>
      </c>
      <c r="B403" s="173">
        <f t="shared" si="11"/>
        <v>2</v>
      </c>
      <c r="C403" s="170"/>
      <c r="D403" s="173">
        <v>2021</v>
      </c>
      <c r="E403" s="244">
        <v>5916.54</v>
      </c>
      <c r="F403" s="245">
        <v>925447</v>
      </c>
    </row>
    <row r="404" spans="1:6">
      <c r="A404" s="171">
        <v>44249</v>
      </c>
      <c r="B404" s="173">
        <f t="shared" si="11"/>
        <v>2</v>
      </c>
      <c r="C404" s="170"/>
      <c r="D404" s="173">
        <v>2021</v>
      </c>
      <c r="E404" s="244">
        <v>5916.55</v>
      </c>
      <c r="F404" s="245">
        <v>926131</v>
      </c>
    </row>
    <row r="405" spans="1:6">
      <c r="A405" s="171">
        <v>44250</v>
      </c>
      <c r="B405" s="173">
        <f t="shared" si="11"/>
        <v>2</v>
      </c>
      <c r="C405" s="170"/>
      <c r="D405" s="173">
        <v>2021</v>
      </c>
      <c r="E405" s="244">
        <v>5916.55</v>
      </c>
      <c r="F405" s="245">
        <v>926131</v>
      </c>
    </row>
    <row r="406" spans="1:6">
      <c r="A406" s="171">
        <v>44251</v>
      </c>
      <c r="B406" s="173">
        <f t="shared" si="11"/>
        <v>2</v>
      </c>
      <c r="C406" s="170"/>
      <c r="D406" s="173">
        <v>2021</v>
      </c>
      <c r="E406" s="244">
        <v>5916.56</v>
      </c>
      <c r="F406" s="245">
        <v>926814</v>
      </c>
    </row>
    <row r="407" spans="1:6">
      <c r="A407" s="171">
        <v>44252</v>
      </c>
      <c r="B407" s="173">
        <f t="shared" si="11"/>
        <v>2</v>
      </c>
      <c r="C407" s="170"/>
      <c r="D407" s="173">
        <v>2021</v>
      </c>
      <c r="E407" s="244">
        <v>5916.56</v>
      </c>
      <c r="F407" s="245">
        <v>926814</v>
      </c>
    </row>
    <row r="408" spans="1:6">
      <c r="A408" s="171">
        <v>44253</v>
      </c>
      <c r="B408" s="173">
        <f t="shared" si="11"/>
        <v>2</v>
      </c>
      <c r="C408" s="170"/>
      <c r="D408" s="173">
        <v>2021</v>
      </c>
      <c r="E408" s="244">
        <v>5916.56</v>
      </c>
      <c r="F408" s="245">
        <v>926814</v>
      </c>
    </row>
    <row r="409" spans="1:6">
      <c r="A409" s="171">
        <v>44254</v>
      </c>
      <c r="B409" s="173">
        <f t="shared" si="11"/>
        <v>2</v>
      </c>
      <c r="C409" s="170"/>
      <c r="D409" s="173">
        <v>2021</v>
      </c>
      <c r="E409" s="244">
        <v>5916.56</v>
      </c>
      <c r="F409" s="245">
        <v>926814</v>
      </c>
    </row>
    <row r="410" spans="1:6">
      <c r="A410" s="171">
        <v>44255</v>
      </c>
      <c r="B410" s="173">
        <f t="shared" si="11"/>
        <v>2</v>
      </c>
      <c r="C410" s="170"/>
      <c r="D410" s="173">
        <v>2021</v>
      </c>
      <c r="E410" s="244">
        <v>5916.56</v>
      </c>
      <c r="F410" s="245">
        <v>926814</v>
      </c>
    </row>
    <row r="411" spans="1:6">
      <c r="A411" s="171">
        <v>44256</v>
      </c>
      <c r="B411" s="173">
        <f t="shared" si="11"/>
        <v>3</v>
      </c>
      <c r="C411" s="170"/>
      <c r="D411" s="173">
        <v>2021</v>
      </c>
      <c r="E411" s="244">
        <v>5916.07</v>
      </c>
      <c r="F411" s="245">
        <v>926814</v>
      </c>
    </row>
    <row r="412" spans="1:6">
      <c r="A412" s="171">
        <v>44257</v>
      </c>
      <c r="B412" s="173">
        <f t="shared" si="11"/>
        <v>3</v>
      </c>
      <c r="C412" s="170"/>
      <c r="D412" s="173">
        <v>2021</v>
      </c>
      <c r="E412" s="244">
        <v>5916.56</v>
      </c>
      <c r="F412" s="245">
        <v>926814</v>
      </c>
    </row>
    <row r="413" spans="1:6">
      <c r="A413" s="171">
        <v>44258</v>
      </c>
      <c r="B413" s="173">
        <f t="shared" si="11"/>
        <v>3</v>
      </c>
      <c r="C413" s="170"/>
      <c r="D413" s="173">
        <v>2021</v>
      </c>
      <c r="E413" s="244">
        <v>5916.57</v>
      </c>
      <c r="F413" s="245">
        <v>927497</v>
      </c>
    </row>
    <row r="414" spans="1:6">
      <c r="A414" s="171">
        <v>44259</v>
      </c>
      <c r="B414" s="173">
        <f t="shared" si="11"/>
        <v>3</v>
      </c>
      <c r="C414" s="170"/>
      <c r="D414" s="173">
        <v>2021</v>
      </c>
      <c r="E414" s="244">
        <v>5916.57</v>
      </c>
      <c r="F414" s="245">
        <v>927497</v>
      </c>
    </row>
    <row r="415" spans="1:6">
      <c r="A415" s="171">
        <v>44260</v>
      </c>
      <c r="B415" s="173">
        <f t="shared" si="11"/>
        <v>3</v>
      </c>
      <c r="C415" s="170"/>
      <c r="D415" s="173">
        <v>2021</v>
      </c>
      <c r="E415" s="244">
        <v>5916.58</v>
      </c>
      <c r="F415" s="245">
        <v>928181</v>
      </c>
    </row>
    <row r="416" spans="1:6">
      <c r="A416" s="171">
        <v>44261</v>
      </c>
      <c r="B416" s="173">
        <f t="shared" si="11"/>
        <v>3</v>
      </c>
      <c r="C416" s="170"/>
      <c r="D416" s="173">
        <v>2021</v>
      </c>
      <c r="E416" s="244">
        <v>5916.59</v>
      </c>
      <c r="F416" s="245">
        <v>928865</v>
      </c>
    </row>
    <row r="417" spans="1:6">
      <c r="A417" s="171">
        <v>44262</v>
      </c>
      <c r="B417" s="173">
        <f t="shared" si="11"/>
        <v>3</v>
      </c>
      <c r="C417" s="170"/>
      <c r="D417" s="173">
        <v>2021</v>
      </c>
      <c r="E417" s="244">
        <v>5916.59</v>
      </c>
      <c r="F417" s="245">
        <v>928865</v>
      </c>
    </row>
    <row r="418" spans="1:6">
      <c r="A418" s="171">
        <v>44263</v>
      </c>
      <c r="B418" s="173">
        <f t="shared" si="11"/>
        <v>3</v>
      </c>
      <c r="C418" s="170"/>
      <c r="D418" s="173">
        <v>2021</v>
      </c>
      <c r="E418" s="244">
        <v>5916.6</v>
      </c>
      <c r="F418" s="245">
        <v>929549</v>
      </c>
    </row>
    <row r="419" spans="1:6">
      <c r="A419" s="171">
        <v>44264</v>
      </c>
      <c r="B419" s="173">
        <f t="shared" si="11"/>
        <v>3</v>
      </c>
      <c r="C419" s="170"/>
      <c r="D419" s="173">
        <v>2021</v>
      </c>
      <c r="E419" s="244">
        <v>5916.6</v>
      </c>
      <c r="F419" s="245">
        <v>929549</v>
      </c>
    </row>
    <row r="420" spans="1:6">
      <c r="A420" s="171">
        <v>44265</v>
      </c>
      <c r="B420" s="173">
        <f t="shared" si="11"/>
        <v>3</v>
      </c>
      <c r="C420" s="170"/>
      <c r="D420" s="173">
        <v>2021</v>
      </c>
      <c r="E420" s="244">
        <v>5916.61</v>
      </c>
      <c r="F420" s="245">
        <v>930233</v>
      </c>
    </row>
    <row r="421" spans="1:6">
      <c r="A421" s="171">
        <v>44266</v>
      </c>
      <c r="B421" s="173">
        <f t="shared" si="11"/>
        <v>3</v>
      </c>
      <c r="C421" s="170"/>
      <c r="D421" s="173">
        <v>2021</v>
      </c>
      <c r="E421" s="244">
        <v>5916.62</v>
      </c>
      <c r="F421" s="245">
        <v>930917</v>
      </c>
    </row>
    <row r="422" spans="1:6">
      <c r="A422" s="171">
        <v>44267</v>
      </c>
      <c r="B422" s="173">
        <f t="shared" si="11"/>
        <v>3</v>
      </c>
      <c r="C422" s="170"/>
      <c r="D422" s="173">
        <v>2021</v>
      </c>
      <c r="E422" s="244">
        <v>5916.62</v>
      </c>
      <c r="F422" s="245">
        <v>930917</v>
      </c>
    </row>
    <row r="423" spans="1:6">
      <c r="A423" s="171">
        <v>44268</v>
      </c>
      <c r="B423" s="173">
        <f t="shared" si="11"/>
        <v>3</v>
      </c>
      <c r="C423" s="170"/>
      <c r="D423" s="173">
        <v>2021</v>
      </c>
      <c r="E423" s="244">
        <v>5916.62</v>
      </c>
      <c r="F423" s="245">
        <v>930917</v>
      </c>
    </row>
    <row r="424" spans="1:6">
      <c r="A424" s="171">
        <v>44269</v>
      </c>
      <c r="B424" s="173">
        <f t="shared" si="11"/>
        <v>3</v>
      </c>
      <c r="C424" s="170"/>
      <c r="D424" s="173">
        <v>2021</v>
      </c>
      <c r="E424" s="244">
        <v>5916.63</v>
      </c>
      <c r="F424" s="245">
        <v>931601</v>
      </c>
    </row>
    <row r="425" spans="1:6">
      <c r="A425" s="171">
        <v>44270</v>
      </c>
      <c r="B425" s="173">
        <f t="shared" si="11"/>
        <v>3</v>
      </c>
      <c r="C425" s="170"/>
      <c r="D425" s="173">
        <v>2021</v>
      </c>
      <c r="E425" s="244">
        <v>5916.64</v>
      </c>
      <c r="F425" s="245">
        <v>932286</v>
      </c>
    </row>
    <row r="426" spans="1:6">
      <c r="A426" s="171">
        <v>44271</v>
      </c>
      <c r="B426" s="173">
        <f t="shared" si="11"/>
        <v>3</v>
      </c>
      <c r="C426" s="170"/>
      <c r="D426" s="173">
        <v>2021</v>
      </c>
      <c r="E426" s="244">
        <v>5916.65</v>
      </c>
      <c r="F426" s="245">
        <v>932970</v>
      </c>
    </row>
    <row r="427" spans="1:6">
      <c r="A427" s="171">
        <v>44272</v>
      </c>
      <c r="B427" s="173">
        <f t="shared" si="11"/>
        <v>3</v>
      </c>
      <c r="C427" s="170"/>
      <c r="D427" s="173">
        <v>2021</v>
      </c>
      <c r="E427" s="244">
        <v>5916.66</v>
      </c>
      <c r="F427" s="245">
        <v>933654</v>
      </c>
    </row>
    <row r="428" spans="1:6">
      <c r="A428" s="171">
        <v>44273</v>
      </c>
      <c r="B428" s="173">
        <f t="shared" si="11"/>
        <v>3</v>
      </c>
      <c r="C428" s="170"/>
      <c r="D428" s="173">
        <v>2021</v>
      </c>
      <c r="E428" s="244">
        <v>5916.66</v>
      </c>
      <c r="F428" s="245">
        <v>933654</v>
      </c>
    </row>
    <row r="429" spans="1:6">
      <c r="A429" s="171">
        <v>44274</v>
      </c>
      <c r="B429" s="173">
        <f t="shared" si="11"/>
        <v>3</v>
      </c>
      <c r="C429" s="170"/>
      <c r="D429" s="173">
        <v>2021</v>
      </c>
      <c r="E429" s="244">
        <v>5916.67</v>
      </c>
      <c r="F429" s="245">
        <v>934338</v>
      </c>
    </row>
    <row r="430" spans="1:6">
      <c r="A430" s="171">
        <v>44275</v>
      </c>
      <c r="B430" s="173">
        <f t="shared" si="11"/>
        <v>3</v>
      </c>
      <c r="C430" s="170"/>
      <c r="D430" s="173">
        <v>2021</v>
      </c>
      <c r="E430" s="244">
        <v>5916.68</v>
      </c>
      <c r="F430" s="245">
        <v>935022</v>
      </c>
    </row>
    <row r="431" spans="1:6">
      <c r="A431" s="171">
        <v>44276</v>
      </c>
      <c r="B431" s="173">
        <f t="shared" si="11"/>
        <v>3</v>
      </c>
      <c r="C431" s="170"/>
      <c r="D431" s="173">
        <v>2021</v>
      </c>
      <c r="E431" s="244">
        <v>5916.7</v>
      </c>
      <c r="F431" s="245">
        <v>936391</v>
      </c>
    </row>
    <row r="432" spans="1:6">
      <c r="A432" s="171">
        <v>44277</v>
      </c>
      <c r="B432" s="173">
        <f t="shared" si="11"/>
        <v>3</v>
      </c>
      <c r="C432" s="170"/>
      <c r="D432" s="173">
        <v>2021</v>
      </c>
      <c r="E432" s="244">
        <v>5916.71</v>
      </c>
      <c r="F432" s="245">
        <v>937075</v>
      </c>
    </row>
    <row r="433" spans="1:6">
      <c r="A433" s="171">
        <v>44278</v>
      </c>
      <c r="B433" s="173">
        <f t="shared" si="11"/>
        <v>3</v>
      </c>
      <c r="C433" s="170"/>
      <c r="D433" s="173">
        <v>2021</v>
      </c>
      <c r="E433" s="244">
        <v>5916.71</v>
      </c>
      <c r="F433" s="245">
        <v>937075</v>
      </c>
    </row>
    <row r="434" spans="1:6">
      <c r="A434" s="171">
        <v>44279</v>
      </c>
      <c r="B434" s="173">
        <f t="shared" si="11"/>
        <v>3</v>
      </c>
      <c r="C434" s="170"/>
      <c r="D434" s="173">
        <v>2021</v>
      </c>
      <c r="E434" s="244">
        <v>5916.71</v>
      </c>
      <c r="F434" s="245">
        <v>937075</v>
      </c>
    </row>
    <row r="435" spans="1:6">
      <c r="A435" s="171">
        <v>44280</v>
      </c>
      <c r="B435" s="173">
        <f t="shared" si="11"/>
        <v>3</v>
      </c>
      <c r="C435" s="170"/>
      <c r="D435" s="173">
        <v>2021</v>
      </c>
      <c r="E435" s="244">
        <v>5916.74</v>
      </c>
      <c r="F435" s="245">
        <v>939129</v>
      </c>
    </row>
    <row r="436" spans="1:6">
      <c r="A436" s="171">
        <v>44281</v>
      </c>
      <c r="B436" s="173">
        <f t="shared" si="11"/>
        <v>3</v>
      </c>
      <c r="C436" s="170"/>
      <c r="D436" s="173">
        <v>2021</v>
      </c>
      <c r="E436" s="244">
        <v>5916.75</v>
      </c>
      <c r="F436" s="245">
        <v>939814</v>
      </c>
    </row>
    <row r="437" spans="1:6">
      <c r="A437" s="171">
        <v>44282</v>
      </c>
      <c r="B437" s="173">
        <f t="shared" si="11"/>
        <v>3</v>
      </c>
      <c r="C437" s="170"/>
      <c r="D437" s="173">
        <v>2021</v>
      </c>
      <c r="E437" s="244">
        <v>5916.77</v>
      </c>
      <c r="F437" s="245">
        <v>941184</v>
      </c>
    </row>
    <row r="438" spans="1:6">
      <c r="A438" s="171">
        <v>44283</v>
      </c>
      <c r="B438" s="173">
        <f t="shared" si="11"/>
        <v>3</v>
      </c>
      <c r="C438" s="170"/>
      <c r="D438" s="173">
        <v>2021</v>
      </c>
      <c r="E438" s="244">
        <v>5916.77</v>
      </c>
      <c r="F438" s="245">
        <v>941184</v>
      </c>
    </row>
    <row r="439" spans="1:6">
      <c r="A439" s="171">
        <v>44284</v>
      </c>
      <c r="B439" s="173">
        <f t="shared" si="11"/>
        <v>3</v>
      </c>
      <c r="C439" s="170"/>
      <c r="D439" s="173">
        <v>2021</v>
      </c>
      <c r="E439" s="244">
        <v>5916.78</v>
      </c>
      <c r="F439" s="245">
        <v>941869</v>
      </c>
    </row>
    <row r="440" spans="1:6">
      <c r="A440" s="171">
        <v>44285</v>
      </c>
      <c r="B440" s="173">
        <f t="shared" si="11"/>
        <v>3</v>
      </c>
      <c r="C440" s="170"/>
      <c r="D440" s="173">
        <v>2021</v>
      </c>
      <c r="E440" s="244">
        <v>5916.77</v>
      </c>
      <c r="F440" s="245">
        <v>941184</v>
      </c>
    </row>
    <row r="441" spans="1:6">
      <c r="A441" s="171">
        <v>44286</v>
      </c>
      <c r="B441" s="173">
        <f t="shared" si="11"/>
        <v>3</v>
      </c>
      <c r="C441" s="170"/>
      <c r="D441" s="173">
        <v>2021</v>
      </c>
      <c r="E441" s="244">
        <v>5916.78</v>
      </c>
      <c r="F441" s="245">
        <v>941869</v>
      </c>
    </row>
    <row r="442" spans="1:6">
      <c r="A442" s="171">
        <v>44287</v>
      </c>
      <c r="B442" s="173">
        <f t="shared" si="11"/>
        <v>4</v>
      </c>
      <c r="C442" s="170"/>
      <c r="D442" s="173">
        <v>2021</v>
      </c>
      <c r="E442" s="244">
        <v>5916.78</v>
      </c>
      <c r="F442" s="245">
        <v>941869</v>
      </c>
    </row>
    <row r="443" spans="1:6">
      <c r="A443" s="171">
        <v>44288</v>
      </c>
      <c r="B443" s="173">
        <f t="shared" si="11"/>
        <v>4</v>
      </c>
      <c r="C443" s="170"/>
      <c r="D443" s="173">
        <v>2021</v>
      </c>
      <c r="E443" s="244">
        <v>5916.78</v>
      </c>
      <c r="F443" s="245">
        <v>941869</v>
      </c>
    </row>
    <row r="444" spans="1:6">
      <c r="A444" s="171">
        <v>44289</v>
      </c>
      <c r="B444" s="173">
        <f t="shared" si="11"/>
        <v>4</v>
      </c>
      <c r="C444" s="170"/>
      <c r="D444" s="173">
        <v>2021</v>
      </c>
      <c r="E444" s="244">
        <v>5916.79</v>
      </c>
      <c r="F444" s="245">
        <v>942554</v>
      </c>
    </row>
    <row r="445" spans="1:6">
      <c r="A445" s="171">
        <v>44290</v>
      </c>
      <c r="B445" s="173">
        <f t="shared" si="11"/>
        <v>4</v>
      </c>
      <c r="C445" s="170"/>
      <c r="D445" s="173">
        <v>2021</v>
      </c>
      <c r="E445" s="244">
        <v>5916.8</v>
      </c>
      <c r="F445" s="245">
        <v>943240</v>
      </c>
    </row>
    <row r="446" spans="1:6">
      <c r="A446" s="171">
        <v>44291</v>
      </c>
      <c r="B446" s="173">
        <f t="shared" si="11"/>
        <v>4</v>
      </c>
      <c r="C446" s="170"/>
      <c r="D446" s="173">
        <v>2021</v>
      </c>
      <c r="E446" s="244">
        <v>5916.81</v>
      </c>
      <c r="F446" s="245">
        <v>943925</v>
      </c>
    </row>
    <row r="447" spans="1:6">
      <c r="A447" s="171">
        <v>44292</v>
      </c>
      <c r="B447" s="173">
        <f t="shared" si="11"/>
        <v>4</v>
      </c>
      <c r="C447" s="170"/>
      <c r="D447" s="173">
        <v>2021</v>
      </c>
      <c r="E447" s="244">
        <v>5916.82</v>
      </c>
      <c r="F447" s="245">
        <v>944610</v>
      </c>
    </row>
    <row r="448" spans="1:6">
      <c r="A448" s="171">
        <v>44293</v>
      </c>
      <c r="B448" s="173">
        <f t="shared" si="11"/>
        <v>4</v>
      </c>
      <c r="C448" s="170"/>
      <c r="D448" s="173">
        <v>2021</v>
      </c>
      <c r="E448" s="244">
        <v>5916.84</v>
      </c>
      <c r="F448" s="245">
        <v>945980</v>
      </c>
    </row>
    <row r="449" spans="1:6">
      <c r="A449" s="171">
        <v>44294</v>
      </c>
      <c r="B449" s="173">
        <f t="shared" si="11"/>
        <v>4</v>
      </c>
      <c r="C449" s="170"/>
      <c r="D449" s="173">
        <v>2021</v>
      </c>
      <c r="E449" s="244">
        <v>5916.84</v>
      </c>
      <c r="F449" s="245">
        <v>945980</v>
      </c>
    </row>
    <row r="450" spans="1:6">
      <c r="A450" s="171">
        <v>44295</v>
      </c>
      <c r="B450" s="173">
        <f t="shared" si="11"/>
        <v>4</v>
      </c>
      <c r="C450" s="170"/>
      <c r="D450" s="173">
        <v>2021</v>
      </c>
      <c r="E450" s="244">
        <v>5916.85</v>
      </c>
      <c r="F450" s="245">
        <v>946665</v>
      </c>
    </row>
    <row r="451" spans="1:6">
      <c r="A451" s="171">
        <v>44296</v>
      </c>
      <c r="B451" s="173">
        <f t="shared" ref="B451:B514" si="12">MONTH(A451)</f>
        <v>4</v>
      </c>
      <c r="C451" s="170"/>
      <c r="D451" s="173">
        <v>2021</v>
      </c>
      <c r="E451" s="244">
        <v>5916.07</v>
      </c>
      <c r="F451" s="245">
        <v>946665</v>
      </c>
    </row>
    <row r="452" spans="1:6">
      <c r="A452" s="171">
        <v>44297</v>
      </c>
      <c r="B452" s="173">
        <f t="shared" si="12"/>
        <v>4</v>
      </c>
      <c r="C452" s="170"/>
      <c r="D452" s="173">
        <v>2021</v>
      </c>
      <c r="E452" s="244">
        <v>5916.85</v>
      </c>
      <c r="F452" s="245">
        <v>946665</v>
      </c>
    </row>
    <row r="453" spans="1:6">
      <c r="A453" s="171">
        <v>44298</v>
      </c>
      <c r="B453" s="173">
        <f t="shared" si="12"/>
        <v>4</v>
      </c>
      <c r="C453" s="170"/>
      <c r="D453" s="173">
        <v>2021</v>
      </c>
      <c r="E453" s="244">
        <v>5916.85</v>
      </c>
      <c r="F453" s="245">
        <v>946665</v>
      </c>
    </row>
    <row r="454" spans="1:6">
      <c r="A454" s="171">
        <v>44299</v>
      </c>
      <c r="B454" s="173">
        <f t="shared" si="12"/>
        <v>4</v>
      </c>
      <c r="C454" s="170"/>
      <c r="D454" s="173">
        <v>2021</v>
      </c>
      <c r="E454" s="244">
        <v>5916.85</v>
      </c>
      <c r="F454" s="245">
        <v>946665</v>
      </c>
    </row>
    <row r="455" spans="1:6">
      <c r="A455" s="171">
        <v>44300</v>
      </c>
      <c r="B455" s="173">
        <f t="shared" si="12"/>
        <v>4</v>
      </c>
      <c r="C455" s="170"/>
      <c r="D455" s="173">
        <v>2021</v>
      </c>
      <c r="E455" s="244">
        <v>5916.84</v>
      </c>
      <c r="F455" s="245">
        <v>945980</v>
      </c>
    </row>
    <row r="456" spans="1:6">
      <c r="A456" s="171">
        <v>44301</v>
      </c>
      <c r="B456" s="173">
        <f t="shared" si="12"/>
        <v>4</v>
      </c>
      <c r="C456" s="170"/>
      <c r="D456" s="173">
        <v>2021</v>
      </c>
      <c r="E456" s="244">
        <v>5916.87</v>
      </c>
      <c r="F456" s="245">
        <v>948036</v>
      </c>
    </row>
    <row r="457" spans="1:6">
      <c r="A457" s="171">
        <v>44302</v>
      </c>
      <c r="B457" s="173">
        <f t="shared" si="12"/>
        <v>4</v>
      </c>
      <c r="C457" s="170"/>
      <c r="D457" s="173">
        <v>2021</v>
      </c>
      <c r="E457" s="244">
        <v>5916.9</v>
      </c>
      <c r="F457" s="245">
        <v>950093</v>
      </c>
    </row>
    <row r="458" spans="1:6">
      <c r="A458" s="171">
        <v>44303</v>
      </c>
      <c r="B458" s="173">
        <f t="shared" si="12"/>
        <v>4</v>
      </c>
      <c r="C458" s="170"/>
      <c r="D458" s="173">
        <v>2021</v>
      </c>
      <c r="E458" s="244">
        <v>5916.9</v>
      </c>
      <c r="F458" s="245">
        <v>950093</v>
      </c>
    </row>
    <row r="459" spans="1:6">
      <c r="A459" s="171">
        <v>44304</v>
      </c>
      <c r="B459" s="173">
        <f t="shared" si="12"/>
        <v>4</v>
      </c>
      <c r="C459" s="170"/>
      <c r="D459" s="173">
        <v>2021</v>
      </c>
      <c r="E459" s="244">
        <v>5916.91</v>
      </c>
      <c r="F459" s="245">
        <v>950779</v>
      </c>
    </row>
    <row r="460" spans="1:6">
      <c r="A460" s="171">
        <v>44305</v>
      </c>
      <c r="B460" s="173">
        <f t="shared" si="12"/>
        <v>4</v>
      </c>
      <c r="C460" s="170"/>
      <c r="D460" s="173">
        <v>2021</v>
      </c>
      <c r="E460" s="244">
        <v>5916.91</v>
      </c>
      <c r="F460" s="245">
        <v>950779</v>
      </c>
    </row>
    <row r="461" spans="1:6">
      <c r="A461" s="171">
        <v>44306</v>
      </c>
      <c r="B461" s="173">
        <f t="shared" si="12"/>
        <v>4</v>
      </c>
      <c r="C461" s="170"/>
      <c r="D461" s="173">
        <v>2021</v>
      </c>
      <c r="E461" s="244">
        <v>5916.91</v>
      </c>
      <c r="F461" s="245">
        <v>950779</v>
      </c>
    </row>
    <row r="462" spans="1:6">
      <c r="A462" s="171">
        <v>44307</v>
      </c>
      <c r="B462" s="173">
        <f t="shared" si="12"/>
        <v>4</v>
      </c>
      <c r="C462" s="170"/>
      <c r="D462" s="173">
        <v>2021</v>
      </c>
      <c r="E462" s="244">
        <v>5916.91</v>
      </c>
      <c r="F462" s="245">
        <v>950779</v>
      </c>
    </row>
    <row r="463" spans="1:6">
      <c r="A463" s="171">
        <v>44308</v>
      </c>
      <c r="B463" s="173">
        <f t="shared" si="12"/>
        <v>4</v>
      </c>
      <c r="C463" s="170"/>
      <c r="D463" s="173">
        <v>2021</v>
      </c>
      <c r="E463" s="244">
        <v>5916.9</v>
      </c>
      <c r="F463" s="245">
        <v>950093</v>
      </c>
    </row>
    <row r="464" spans="1:6">
      <c r="A464" s="171">
        <v>44309</v>
      </c>
      <c r="B464" s="173">
        <f t="shared" si="12"/>
        <v>4</v>
      </c>
      <c r="C464" s="170"/>
      <c r="D464" s="173">
        <v>2021</v>
      </c>
      <c r="E464" s="244">
        <v>5916.9</v>
      </c>
      <c r="F464" s="245">
        <v>950093</v>
      </c>
    </row>
    <row r="465" spans="1:6">
      <c r="A465" s="171">
        <v>44310</v>
      </c>
      <c r="B465" s="173">
        <f t="shared" si="12"/>
        <v>4</v>
      </c>
      <c r="C465" s="170"/>
      <c r="D465" s="173">
        <v>2021</v>
      </c>
      <c r="E465" s="244">
        <v>5916.89</v>
      </c>
      <c r="F465" s="245">
        <v>949407</v>
      </c>
    </row>
    <row r="466" spans="1:6">
      <c r="A466" s="171">
        <v>44311</v>
      </c>
      <c r="B466" s="173">
        <f t="shared" si="12"/>
        <v>4</v>
      </c>
      <c r="C466" s="170"/>
      <c r="D466" s="173">
        <v>2021</v>
      </c>
      <c r="E466" s="244">
        <v>5916.89</v>
      </c>
      <c r="F466" s="245">
        <v>949407</v>
      </c>
    </row>
    <row r="467" spans="1:6">
      <c r="A467" s="171">
        <v>44312</v>
      </c>
      <c r="B467" s="173">
        <f t="shared" si="12"/>
        <v>4</v>
      </c>
      <c r="C467" s="170"/>
      <c r="D467" s="173">
        <v>2021</v>
      </c>
      <c r="E467" s="244">
        <v>5916.89</v>
      </c>
      <c r="F467" s="245">
        <v>949407</v>
      </c>
    </row>
    <row r="468" spans="1:6">
      <c r="A468" s="171">
        <v>44313</v>
      </c>
      <c r="B468" s="173">
        <f t="shared" si="12"/>
        <v>4</v>
      </c>
      <c r="C468" s="170"/>
      <c r="D468" s="173">
        <v>2021</v>
      </c>
      <c r="E468" s="244">
        <v>5916.92</v>
      </c>
      <c r="F468" s="245">
        <v>951464</v>
      </c>
    </row>
    <row r="469" spans="1:6">
      <c r="A469" s="171">
        <v>44314</v>
      </c>
      <c r="B469" s="173">
        <f t="shared" si="12"/>
        <v>4</v>
      </c>
      <c r="C469" s="170"/>
      <c r="D469" s="173">
        <v>2021</v>
      </c>
      <c r="E469" s="244">
        <v>5916.93</v>
      </c>
      <c r="F469" s="245">
        <v>952150</v>
      </c>
    </row>
    <row r="470" spans="1:6">
      <c r="A470" s="171">
        <v>44315</v>
      </c>
      <c r="B470" s="173">
        <f t="shared" si="12"/>
        <v>4</v>
      </c>
      <c r="C470" s="170"/>
      <c r="D470" s="173">
        <v>2021</v>
      </c>
      <c r="E470" s="244">
        <v>5916.92</v>
      </c>
      <c r="F470" s="245">
        <v>951464</v>
      </c>
    </row>
    <row r="471" spans="1:6">
      <c r="A471" s="171">
        <v>44316</v>
      </c>
      <c r="B471" s="173">
        <f t="shared" si="12"/>
        <v>4</v>
      </c>
      <c r="C471" s="170"/>
      <c r="D471" s="173">
        <v>2021</v>
      </c>
      <c r="E471" s="244">
        <v>5916.92</v>
      </c>
      <c r="F471" s="245">
        <v>951464</v>
      </c>
    </row>
    <row r="472" spans="1:6">
      <c r="A472" s="171">
        <v>44317</v>
      </c>
      <c r="B472" s="173">
        <f t="shared" si="12"/>
        <v>5</v>
      </c>
      <c r="C472" s="170"/>
      <c r="D472" s="173">
        <v>2021</v>
      </c>
      <c r="E472" s="244">
        <v>5916.93</v>
      </c>
      <c r="F472" s="245">
        <v>952150</v>
      </c>
    </row>
    <row r="473" spans="1:6">
      <c r="A473" s="171">
        <v>44318</v>
      </c>
      <c r="B473" s="173">
        <f t="shared" si="12"/>
        <v>5</v>
      </c>
      <c r="C473" s="170"/>
      <c r="D473" s="173">
        <v>2021</v>
      </c>
      <c r="E473" s="244">
        <v>5916.93</v>
      </c>
      <c r="F473" s="245">
        <v>952150</v>
      </c>
    </row>
    <row r="474" spans="1:6">
      <c r="A474" s="171">
        <v>44319</v>
      </c>
      <c r="B474" s="173">
        <f t="shared" si="12"/>
        <v>5</v>
      </c>
      <c r="C474" s="170"/>
      <c r="D474" s="173">
        <v>2021</v>
      </c>
      <c r="E474" s="244">
        <v>5916.94</v>
      </c>
      <c r="F474" s="245">
        <v>952836</v>
      </c>
    </row>
    <row r="475" spans="1:6">
      <c r="A475" s="171">
        <v>44320</v>
      </c>
      <c r="B475" s="173">
        <f t="shared" si="12"/>
        <v>5</v>
      </c>
      <c r="C475" s="170"/>
      <c r="D475" s="173">
        <v>2021</v>
      </c>
      <c r="E475" s="244">
        <v>5916.94</v>
      </c>
      <c r="F475" s="245">
        <v>952836</v>
      </c>
    </row>
    <row r="476" spans="1:6">
      <c r="A476" s="171">
        <v>44321</v>
      </c>
      <c r="B476" s="173">
        <f t="shared" si="12"/>
        <v>5</v>
      </c>
      <c r="C476" s="170"/>
      <c r="D476" s="173">
        <v>2021</v>
      </c>
      <c r="E476" s="244">
        <v>5916.92</v>
      </c>
      <c r="F476" s="245">
        <v>951464</v>
      </c>
    </row>
    <row r="477" spans="1:6">
      <c r="A477" s="171">
        <v>44322</v>
      </c>
      <c r="B477" s="173">
        <f t="shared" si="12"/>
        <v>5</v>
      </c>
      <c r="C477" s="170"/>
      <c r="D477" s="173">
        <v>2021</v>
      </c>
      <c r="E477" s="244">
        <v>5916.9</v>
      </c>
      <c r="F477" s="245">
        <v>950093</v>
      </c>
    </row>
    <row r="478" spans="1:6">
      <c r="A478" s="171">
        <v>44323</v>
      </c>
      <c r="B478" s="173">
        <f t="shared" si="12"/>
        <v>5</v>
      </c>
      <c r="C478" s="170"/>
      <c r="D478" s="173">
        <v>2021</v>
      </c>
      <c r="E478" s="244">
        <v>5916.88</v>
      </c>
      <c r="F478" s="245">
        <v>948722</v>
      </c>
    </row>
    <row r="479" spans="1:6">
      <c r="A479" s="171">
        <v>44324</v>
      </c>
      <c r="B479" s="173">
        <f t="shared" si="12"/>
        <v>5</v>
      </c>
      <c r="C479" s="170"/>
      <c r="D479" s="173">
        <v>2021</v>
      </c>
      <c r="E479" s="244">
        <v>5916.86</v>
      </c>
      <c r="F479" s="245">
        <v>947351</v>
      </c>
    </row>
    <row r="480" spans="1:6">
      <c r="A480" s="171">
        <v>44325</v>
      </c>
      <c r="B480" s="173">
        <f t="shared" si="12"/>
        <v>5</v>
      </c>
      <c r="C480" s="170"/>
      <c r="D480" s="173">
        <v>2021</v>
      </c>
      <c r="E480" s="244">
        <v>5916.83</v>
      </c>
      <c r="F480" s="245">
        <v>945295</v>
      </c>
    </row>
    <row r="481" spans="1:6">
      <c r="A481" s="171">
        <v>44326</v>
      </c>
      <c r="B481" s="173">
        <f t="shared" si="12"/>
        <v>5</v>
      </c>
      <c r="C481" s="170"/>
      <c r="D481" s="173">
        <v>2021</v>
      </c>
      <c r="E481" s="244">
        <v>5916.79</v>
      </c>
      <c r="F481" s="245">
        <v>942554</v>
      </c>
    </row>
    <row r="482" spans="1:6">
      <c r="A482" s="171">
        <v>44327</v>
      </c>
      <c r="B482" s="173">
        <f t="shared" si="12"/>
        <v>5</v>
      </c>
      <c r="C482" s="170"/>
      <c r="D482" s="173">
        <v>2021</v>
      </c>
      <c r="E482" s="244">
        <v>5916.75</v>
      </c>
      <c r="F482" s="245">
        <v>939814</v>
      </c>
    </row>
    <row r="483" spans="1:6">
      <c r="A483" s="171">
        <v>44328</v>
      </c>
      <c r="B483" s="173">
        <f t="shared" si="12"/>
        <v>5</v>
      </c>
      <c r="C483" s="170"/>
      <c r="D483" s="173">
        <v>2021</v>
      </c>
      <c r="E483" s="244">
        <v>5916.75</v>
      </c>
      <c r="F483" s="245">
        <v>939814</v>
      </c>
    </row>
    <row r="484" spans="1:6">
      <c r="A484" s="171">
        <v>44329</v>
      </c>
      <c r="B484" s="173">
        <f t="shared" si="12"/>
        <v>5</v>
      </c>
      <c r="C484" s="170"/>
      <c r="D484" s="173">
        <v>2021</v>
      </c>
      <c r="E484" s="244">
        <v>5916.74</v>
      </c>
      <c r="F484" s="245">
        <v>939129</v>
      </c>
    </row>
    <row r="485" spans="1:6">
      <c r="A485" s="171">
        <v>44330</v>
      </c>
      <c r="B485" s="173">
        <f t="shared" si="12"/>
        <v>5</v>
      </c>
      <c r="C485" s="170"/>
      <c r="D485" s="173">
        <v>2021</v>
      </c>
      <c r="E485" s="244">
        <v>5916.73</v>
      </c>
      <c r="F485" s="245">
        <v>938445</v>
      </c>
    </row>
    <row r="486" spans="1:6">
      <c r="A486" s="171">
        <v>44331</v>
      </c>
      <c r="B486" s="173">
        <f t="shared" si="12"/>
        <v>5</v>
      </c>
      <c r="C486" s="170"/>
      <c r="D486" s="173">
        <v>2021</v>
      </c>
      <c r="E486" s="244">
        <v>5916.72</v>
      </c>
      <c r="F486" s="245">
        <v>937760</v>
      </c>
    </row>
    <row r="487" spans="1:6">
      <c r="A487" s="171">
        <v>44332</v>
      </c>
      <c r="B487" s="173">
        <f t="shared" si="12"/>
        <v>5</v>
      </c>
      <c r="C487" s="170"/>
      <c r="D487" s="173">
        <v>2021</v>
      </c>
      <c r="E487" s="244">
        <v>5916.71</v>
      </c>
      <c r="F487" s="245">
        <v>937075</v>
      </c>
    </row>
    <row r="488" spans="1:6">
      <c r="A488" s="171">
        <v>44333</v>
      </c>
      <c r="B488" s="173">
        <f t="shared" si="12"/>
        <v>5</v>
      </c>
      <c r="C488" s="170"/>
      <c r="D488" s="173">
        <v>2021</v>
      </c>
      <c r="E488" s="244">
        <v>5916.69</v>
      </c>
      <c r="F488" s="245">
        <v>935707</v>
      </c>
    </row>
    <row r="489" spans="1:6">
      <c r="A489" s="171">
        <v>44334</v>
      </c>
      <c r="B489" s="173">
        <f t="shared" si="12"/>
        <v>5</v>
      </c>
      <c r="C489" s="170"/>
      <c r="D489" s="173">
        <v>2021</v>
      </c>
      <c r="E489" s="244">
        <v>5916.68</v>
      </c>
      <c r="F489" s="245">
        <v>935022</v>
      </c>
    </row>
    <row r="490" spans="1:6">
      <c r="A490" s="171">
        <v>44335</v>
      </c>
      <c r="B490" s="173">
        <f t="shared" si="12"/>
        <v>5</v>
      </c>
      <c r="C490" s="170"/>
      <c r="D490" s="173">
        <v>2021</v>
      </c>
      <c r="E490" s="244">
        <v>5916.65</v>
      </c>
      <c r="F490" s="245">
        <v>932970</v>
      </c>
    </row>
    <row r="491" spans="1:6">
      <c r="A491" s="171">
        <v>44336</v>
      </c>
      <c r="B491" s="173">
        <f t="shared" si="12"/>
        <v>5</v>
      </c>
      <c r="C491" s="170"/>
      <c r="D491" s="173">
        <v>2021</v>
      </c>
      <c r="E491" s="244">
        <v>5916.63</v>
      </c>
      <c r="F491" s="245">
        <v>931601</v>
      </c>
    </row>
    <row r="492" spans="1:6">
      <c r="A492" s="171">
        <v>44337</v>
      </c>
      <c r="B492" s="173">
        <f t="shared" si="12"/>
        <v>5</v>
      </c>
      <c r="C492" s="170"/>
      <c r="D492" s="173">
        <v>2021</v>
      </c>
      <c r="E492" s="244">
        <v>5916.63</v>
      </c>
      <c r="F492" s="245">
        <v>931601</v>
      </c>
    </row>
    <row r="493" spans="1:6">
      <c r="A493" s="171">
        <v>44338</v>
      </c>
      <c r="B493" s="173">
        <f t="shared" si="12"/>
        <v>5</v>
      </c>
      <c r="C493" s="170"/>
      <c r="D493" s="173">
        <v>2021</v>
      </c>
      <c r="E493" s="244">
        <v>5916.62</v>
      </c>
      <c r="F493" s="245">
        <v>930917</v>
      </c>
    </row>
    <row r="494" spans="1:6">
      <c r="A494" s="171">
        <v>44339</v>
      </c>
      <c r="B494" s="173">
        <f t="shared" si="12"/>
        <v>5</v>
      </c>
      <c r="C494" s="170"/>
      <c r="D494" s="173">
        <v>2021</v>
      </c>
      <c r="E494" s="244">
        <v>5916.62</v>
      </c>
      <c r="F494" s="245">
        <v>930917</v>
      </c>
    </row>
    <row r="495" spans="1:6">
      <c r="A495" s="171">
        <v>44340</v>
      </c>
      <c r="B495" s="173">
        <f t="shared" si="12"/>
        <v>5</v>
      </c>
      <c r="C495" s="170"/>
      <c r="D495" s="173">
        <v>2021</v>
      </c>
      <c r="E495" s="244">
        <v>5916.6</v>
      </c>
      <c r="F495" s="245">
        <v>929549</v>
      </c>
    </row>
    <row r="496" spans="1:6">
      <c r="A496" s="171">
        <v>44341</v>
      </c>
      <c r="B496" s="173">
        <f t="shared" si="12"/>
        <v>5</v>
      </c>
      <c r="C496" s="170"/>
      <c r="D496" s="173">
        <v>2021</v>
      </c>
      <c r="E496" s="244">
        <v>5916.58</v>
      </c>
      <c r="F496" s="245">
        <v>928181</v>
      </c>
    </row>
    <row r="497" spans="1:6">
      <c r="A497" s="171">
        <v>44342</v>
      </c>
      <c r="B497" s="173">
        <f t="shared" si="12"/>
        <v>5</v>
      </c>
      <c r="C497" s="170"/>
      <c r="D497" s="173">
        <v>2021</v>
      </c>
      <c r="E497" s="244">
        <v>5916.94</v>
      </c>
      <c r="F497" s="245">
        <v>928181</v>
      </c>
    </row>
    <row r="498" spans="1:6">
      <c r="A498" s="171">
        <v>44343</v>
      </c>
      <c r="B498" s="173">
        <f t="shared" si="12"/>
        <v>5</v>
      </c>
      <c r="C498" s="170"/>
      <c r="D498" s="173">
        <v>2021</v>
      </c>
      <c r="E498" s="244">
        <v>5916.58</v>
      </c>
      <c r="F498" s="245">
        <v>928181</v>
      </c>
    </row>
    <row r="499" spans="1:6">
      <c r="A499" s="171">
        <v>44344</v>
      </c>
      <c r="B499" s="173">
        <f t="shared" si="12"/>
        <v>5</v>
      </c>
      <c r="C499" s="170"/>
      <c r="D499" s="173">
        <v>2021</v>
      </c>
      <c r="E499" s="244">
        <v>5916.56</v>
      </c>
      <c r="F499" s="245">
        <v>926814</v>
      </c>
    </row>
    <row r="500" spans="1:6">
      <c r="A500" s="171">
        <v>44345</v>
      </c>
      <c r="B500" s="173">
        <f t="shared" si="12"/>
        <v>5</v>
      </c>
      <c r="C500" s="170"/>
      <c r="D500" s="173">
        <v>2021</v>
      </c>
      <c r="E500" s="244">
        <v>5916.55</v>
      </c>
      <c r="F500" s="245">
        <v>926131</v>
      </c>
    </row>
    <row r="501" spans="1:6">
      <c r="A501" s="171">
        <v>44346</v>
      </c>
      <c r="B501" s="173">
        <f t="shared" si="12"/>
        <v>5</v>
      </c>
      <c r="C501" s="170"/>
      <c r="D501" s="173">
        <v>2021</v>
      </c>
      <c r="E501" s="244">
        <v>5916.54</v>
      </c>
      <c r="F501" s="245">
        <v>925447</v>
      </c>
    </row>
    <row r="502" spans="1:6">
      <c r="A502" s="171">
        <v>44347</v>
      </c>
      <c r="B502" s="173">
        <f t="shared" si="12"/>
        <v>5</v>
      </c>
      <c r="C502" s="170"/>
      <c r="D502" s="173">
        <v>2021</v>
      </c>
      <c r="E502" s="244">
        <v>5916.53</v>
      </c>
      <c r="F502" s="245">
        <v>924764</v>
      </c>
    </row>
    <row r="503" spans="1:6">
      <c r="A503" s="171">
        <v>44348</v>
      </c>
      <c r="B503" s="173">
        <f t="shared" si="12"/>
        <v>6</v>
      </c>
      <c r="C503" s="170"/>
      <c r="D503" s="173">
        <v>2021</v>
      </c>
      <c r="E503" s="244">
        <v>5916.51</v>
      </c>
      <c r="F503" s="245">
        <v>923397</v>
      </c>
    </row>
    <row r="504" spans="1:6">
      <c r="A504" s="171">
        <v>44349</v>
      </c>
      <c r="B504" s="173">
        <f t="shared" si="12"/>
        <v>6</v>
      </c>
      <c r="C504" s="170"/>
      <c r="D504" s="173">
        <v>2021</v>
      </c>
      <c r="E504" s="244">
        <v>5916.49</v>
      </c>
      <c r="F504" s="245">
        <v>922031</v>
      </c>
    </row>
    <row r="505" spans="1:6">
      <c r="A505" s="171">
        <v>44350</v>
      </c>
      <c r="B505" s="173">
        <f t="shared" si="12"/>
        <v>6</v>
      </c>
      <c r="C505" s="170"/>
      <c r="D505" s="173">
        <v>2021</v>
      </c>
      <c r="E505" s="244">
        <v>5916.46</v>
      </c>
      <c r="F505" s="245">
        <v>919981</v>
      </c>
    </row>
    <row r="506" spans="1:6">
      <c r="A506" s="171">
        <v>44351</v>
      </c>
      <c r="B506" s="173">
        <f t="shared" si="12"/>
        <v>6</v>
      </c>
      <c r="C506" s="170"/>
      <c r="D506" s="173">
        <v>2021</v>
      </c>
      <c r="E506" s="244">
        <v>5916.43</v>
      </c>
      <c r="F506" s="245">
        <v>917933</v>
      </c>
    </row>
    <row r="507" spans="1:6">
      <c r="A507" s="171">
        <v>44352</v>
      </c>
      <c r="B507" s="173">
        <f t="shared" si="12"/>
        <v>6</v>
      </c>
      <c r="C507" s="170"/>
      <c r="D507" s="173">
        <v>2021</v>
      </c>
      <c r="E507" s="244">
        <v>5916.4</v>
      </c>
      <c r="F507" s="245">
        <v>915885</v>
      </c>
    </row>
    <row r="508" spans="1:6">
      <c r="A508" s="171">
        <v>44353</v>
      </c>
      <c r="B508" s="173">
        <f t="shared" si="12"/>
        <v>6</v>
      </c>
      <c r="C508" s="170"/>
      <c r="D508" s="173">
        <v>2021</v>
      </c>
      <c r="E508" s="244">
        <v>5916.37</v>
      </c>
      <c r="F508" s="245">
        <v>913837</v>
      </c>
    </row>
    <row r="509" spans="1:6">
      <c r="A509" s="171">
        <v>44354</v>
      </c>
      <c r="B509" s="173">
        <f t="shared" si="12"/>
        <v>6</v>
      </c>
      <c r="C509" s="170"/>
      <c r="D509" s="173">
        <v>2021</v>
      </c>
      <c r="E509" s="244">
        <v>5916.32</v>
      </c>
      <c r="F509" s="245">
        <v>910427</v>
      </c>
    </row>
    <row r="510" spans="1:6">
      <c r="A510" s="171">
        <v>44355</v>
      </c>
      <c r="B510" s="173">
        <f t="shared" si="12"/>
        <v>6</v>
      </c>
      <c r="C510" s="170"/>
      <c r="D510" s="173">
        <v>2021</v>
      </c>
      <c r="E510" s="244">
        <v>5916.28</v>
      </c>
      <c r="F510" s="245">
        <v>907698</v>
      </c>
    </row>
    <row r="511" spans="1:6">
      <c r="A511" s="171">
        <v>44356</v>
      </c>
      <c r="B511" s="173">
        <f t="shared" si="12"/>
        <v>6</v>
      </c>
      <c r="C511" s="170"/>
      <c r="D511" s="173">
        <v>2021</v>
      </c>
      <c r="E511" s="244">
        <v>5916.22</v>
      </c>
      <c r="F511" s="245">
        <v>903609</v>
      </c>
    </row>
    <row r="512" spans="1:6">
      <c r="A512" s="171">
        <v>44357</v>
      </c>
      <c r="B512" s="173">
        <f t="shared" si="12"/>
        <v>6</v>
      </c>
      <c r="C512" s="170"/>
      <c r="D512" s="173">
        <v>2021</v>
      </c>
      <c r="E512" s="244">
        <v>5916.17</v>
      </c>
      <c r="F512" s="245">
        <v>900203</v>
      </c>
    </row>
    <row r="513" spans="1:6">
      <c r="A513" s="171">
        <v>44358</v>
      </c>
      <c r="B513" s="173">
        <f t="shared" si="12"/>
        <v>6</v>
      </c>
      <c r="C513" s="170"/>
      <c r="D513" s="173">
        <v>2021</v>
      </c>
      <c r="E513" s="244">
        <v>5916.09</v>
      </c>
      <c r="F513" s="245">
        <v>894757</v>
      </c>
    </row>
    <row r="514" spans="1:6">
      <c r="A514" s="171">
        <v>44359</v>
      </c>
      <c r="B514" s="173">
        <f t="shared" si="12"/>
        <v>6</v>
      </c>
      <c r="C514" s="170"/>
      <c r="D514" s="173">
        <v>2021</v>
      </c>
      <c r="E514" s="244">
        <v>5916.04</v>
      </c>
      <c r="F514" s="245">
        <v>891356</v>
      </c>
    </row>
    <row r="515" spans="1:6">
      <c r="A515" s="171">
        <v>44360</v>
      </c>
      <c r="B515" s="173">
        <f t="shared" ref="B515:B578" si="13">MONTH(A515)</f>
        <v>6</v>
      </c>
      <c r="C515" s="170"/>
      <c r="D515" s="173">
        <v>2021</v>
      </c>
      <c r="E515" s="244">
        <v>5915.98</v>
      </c>
      <c r="F515" s="245">
        <v>887275</v>
      </c>
    </row>
    <row r="516" spans="1:6">
      <c r="A516" s="171">
        <v>44361</v>
      </c>
      <c r="B516" s="173">
        <f t="shared" si="13"/>
        <v>6</v>
      </c>
      <c r="C516" s="170"/>
      <c r="D516" s="173">
        <v>2021</v>
      </c>
      <c r="E516" s="244">
        <v>5915.94</v>
      </c>
      <c r="F516" s="245">
        <v>883879</v>
      </c>
    </row>
    <row r="517" spans="1:6">
      <c r="A517" s="171">
        <v>44362</v>
      </c>
      <c r="B517" s="173">
        <f t="shared" si="13"/>
        <v>6</v>
      </c>
      <c r="C517" s="170"/>
      <c r="D517" s="173">
        <v>2021</v>
      </c>
      <c r="E517" s="244">
        <v>5915.88</v>
      </c>
      <c r="F517" s="245">
        <v>880483</v>
      </c>
    </row>
    <row r="518" spans="1:6">
      <c r="A518" s="171">
        <v>44363</v>
      </c>
      <c r="B518" s="173">
        <f t="shared" si="13"/>
        <v>6</v>
      </c>
      <c r="C518" s="170"/>
      <c r="D518" s="173">
        <v>2021</v>
      </c>
      <c r="E518" s="244">
        <v>5915.82</v>
      </c>
      <c r="F518" s="245">
        <v>876413</v>
      </c>
    </row>
    <row r="519" spans="1:6">
      <c r="A519" s="171">
        <v>44364</v>
      </c>
      <c r="B519" s="173">
        <f t="shared" si="13"/>
        <v>6</v>
      </c>
      <c r="C519" s="170"/>
      <c r="D519" s="173">
        <v>2021</v>
      </c>
      <c r="E519" s="244">
        <v>5915.77</v>
      </c>
      <c r="F519" s="245">
        <v>873022</v>
      </c>
    </row>
    <row r="520" spans="1:6">
      <c r="A520" s="171">
        <v>44365</v>
      </c>
      <c r="B520" s="173">
        <f t="shared" si="13"/>
        <v>6</v>
      </c>
      <c r="C520" s="170"/>
      <c r="D520" s="173">
        <v>2021</v>
      </c>
      <c r="E520" s="244">
        <v>5915.73</v>
      </c>
      <c r="F520" s="245">
        <v>870312</v>
      </c>
    </row>
    <row r="521" spans="1:6">
      <c r="A521" s="171">
        <v>44366</v>
      </c>
      <c r="B521" s="173">
        <f t="shared" si="13"/>
        <v>6</v>
      </c>
      <c r="C521" s="170"/>
      <c r="D521" s="173">
        <v>2021</v>
      </c>
      <c r="E521" s="244">
        <v>5915.67</v>
      </c>
      <c r="F521" s="245">
        <v>866248</v>
      </c>
    </row>
    <row r="522" spans="1:6">
      <c r="A522" s="171">
        <v>44367</v>
      </c>
      <c r="B522" s="173">
        <f t="shared" si="13"/>
        <v>6</v>
      </c>
      <c r="C522" s="170"/>
      <c r="D522" s="173">
        <v>2021</v>
      </c>
      <c r="E522" s="244">
        <v>5915.62</v>
      </c>
      <c r="F522" s="245">
        <v>862865</v>
      </c>
    </row>
    <row r="523" spans="1:6">
      <c r="A523" s="171">
        <v>44368</v>
      </c>
      <c r="B523" s="173">
        <f t="shared" si="13"/>
        <v>6</v>
      </c>
      <c r="C523" s="170"/>
      <c r="D523" s="173">
        <v>2021</v>
      </c>
      <c r="E523" s="244">
        <v>5915.56</v>
      </c>
      <c r="F523" s="245">
        <v>858807</v>
      </c>
    </row>
    <row r="524" spans="1:6">
      <c r="A524" s="171">
        <v>44369</v>
      </c>
      <c r="B524" s="173">
        <f t="shared" si="13"/>
        <v>6</v>
      </c>
      <c r="C524" s="170"/>
      <c r="D524" s="173">
        <v>2021</v>
      </c>
      <c r="E524" s="244">
        <v>5915.5</v>
      </c>
      <c r="F524" s="245">
        <v>854751</v>
      </c>
    </row>
    <row r="525" spans="1:6">
      <c r="A525" s="171">
        <v>44370</v>
      </c>
      <c r="B525" s="173">
        <f t="shared" si="13"/>
        <v>6</v>
      </c>
      <c r="C525" s="170"/>
      <c r="D525" s="173">
        <v>2021</v>
      </c>
      <c r="E525" s="244">
        <v>5915.45</v>
      </c>
      <c r="F525" s="245">
        <v>851373</v>
      </c>
    </row>
    <row r="526" spans="1:6">
      <c r="A526" s="171">
        <v>44371</v>
      </c>
      <c r="B526" s="173">
        <f t="shared" si="13"/>
        <v>6</v>
      </c>
      <c r="C526" s="170"/>
      <c r="D526" s="173">
        <v>2021</v>
      </c>
      <c r="E526" s="244">
        <v>5915.41</v>
      </c>
      <c r="F526" s="245">
        <v>848672</v>
      </c>
    </row>
    <row r="527" spans="1:6">
      <c r="A527" s="171">
        <v>44372</v>
      </c>
      <c r="B527" s="173">
        <f t="shared" si="13"/>
        <v>6</v>
      </c>
      <c r="C527" s="170"/>
      <c r="D527" s="173">
        <v>2021</v>
      </c>
      <c r="E527" s="244">
        <v>5915.36</v>
      </c>
      <c r="F527" s="245">
        <v>845296</v>
      </c>
    </row>
    <row r="528" spans="1:6">
      <c r="A528" s="171">
        <v>44373</v>
      </c>
      <c r="B528" s="173">
        <f t="shared" si="13"/>
        <v>6</v>
      </c>
      <c r="C528" s="170"/>
      <c r="D528" s="173">
        <v>2021</v>
      </c>
      <c r="E528" s="244">
        <v>5915.32</v>
      </c>
      <c r="F528" s="245">
        <v>842597</v>
      </c>
    </row>
    <row r="529" spans="1:6">
      <c r="A529" s="171">
        <v>44374</v>
      </c>
      <c r="B529" s="173">
        <f t="shared" si="13"/>
        <v>6</v>
      </c>
      <c r="C529" s="170"/>
      <c r="D529" s="173">
        <v>2021</v>
      </c>
      <c r="E529" s="244">
        <v>5915.29</v>
      </c>
      <c r="F529" s="245">
        <v>840574</v>
      </c>
    </row>
    <row r="530" spans="1:6">
      <c r="A530" s="171">
        <v>44375</v>
      </c>
      <c r="B530" s="173">
        <f t="shared" si="13"/>
        <v>6</v>
      </c>
      <c r="C530" s="170"/>
      <c r="D530" s="173">
        <v>2021</v>
      </c>
      <c r="E530" s="244">
        <v>5915.23</v>
      </c>
      <c r="F530" s="245">
        <v>836529</v>
      </c>
    </row>
    <row r="531" spans="1:6">
      <c r="A531" s="171">
        <v>44376</v>
      </c>
      <c r="B531" s="173">
        <f t="shared" si="13"/>
        <v>6</v>
      </c>
      <c r="C531" s="170"/>
      <c r="D531" s="173">
        <v>2021</v>
      </c>
      <c r="E531" s="244">
        <v>5915.18</v>
      </c>
      <c r="F531" s="245">
        <v>833159</v>
      </c>
    </row>
    <row r="532" spans="1:6">
      <c r="A532" s="171">
        <v>44377</v>
      </c>
      <c r="B532" s="173">
        <f t="shared" si="13"/>
        <v>6</v>
      </c>
      <c r="C532" s="170"/>
      <c r="D532" s="173">
        <v>2021</v>
      </c>
      <c r="E532" s="244">
        <v>5915.13</v>
      </c>
      <c r="F532" s="245">
        <v>829790</v>
      </c>
    </row>
    <row r="533" spans="1:6">
      <c r="A533" s="171">
        <v>44378</v>
      </c>
      <c r="B533" s="173">
        <f t="shared" si="13"/>
        <v>7</v>
      </c>
      <c r="C533" s="170"/>
      <c r="D533" s="173">
        <v>2021</v>
      </c>
      <c r="E533" s="244">
        <v>5915.08</v>
      </c>
      <c r="F533" s="245">
        <v>826424</v>
      </c>
    </row>
    <row r="534" spans="1:6">
      <c r="A534" s="171">
        <v>44379</v>
      </c>
      <c r="B534" s="173">
        <f t="shared" si="13"/>
        <v>7</v>
      </c>
      <c r="C534" s="170"/>
      <c r="D534" s="173">
        <v>2021</v>
      </c>
      <c r="E534" s="244">
        <v>5915.03</v>
      </c>
      <c r="F534" s="245">
        <v>823058</v>
      </c>
    </row>
    <row r="535" spans="1:6">
      <c r="A535" s="171">
        <v>44380</v>
      </c>
      <c r="B535" s="173">
        <f t="shared" si="13"/>
        <v>7</v>
      </c>
      <c r="C535" s="170"/>
      <c r="D535" s="173">
        <v>2021</v>
      </c>
      <c r="E535" s="244">
        <v>5914.98</v>
      </c>
      <c r="F535" s="245">
        <v>819694</v>
      </c>
    </row>
    <row r="536" spans="1:6">
      <c r="A536" s="171">
        <v>44381</v>
      </c>
      <c r="B536" s="173">
        <f t="shared" si="13"/>
        <v>7</v>
      </c>
      <c r="C536" s="170"/>
      <c r="D536" s="173">
        <v>2021</v>
      </c>
      <c r="E536" s="244">
        <v>5914.93</v>
      </c>
      <c r="F536" s="245">
        <v>816330</v>
      </c>
    </row>
    <row r="537" spans="1:6">
      <c r="A537" s="171">
        <v>44382</v>
      </c>
      <c r="B537" s="173">
        <f t="shared" si="13"/>
        <v>7</v>
      </c>
      <c r="C537" s="170"/>
      <c r="D537" s="173">
        <v>2021</v>
      </c>
      <c r="E537" s="244">
        <v>5914.88</v>
      </c>
      <c r="F537" s="245">
        <v>812968</v>
      </c>
    </row>
    <row r="538" spans="1:6">
      <c r="A538" s="171">
        <v>44383</v>
      </c>
      <c r="B538" s="173">
        <f t="shared" si="13"/>
        <v>7</v>
      </c>
      <c r="C538" s="170"/>
      <c r="D538" s="173">
        <v>2021</v>
      </c>
      <c r="E538" s="244">
        <v>5914.84</v>
      </c>
      <c r="F538" s="245">
        <v>810279</v>
      </c>
    </row>
    <row r="539" spans="1:6">
      <c r="A539" s="171">
        <v>44384</v>
      </c>
      <c r="B539" s="173">
        <f t="shared" si="13"/>
        <v>7</v>
      </c>
      <c r="C539" s="170"/>
      <c r="D539" s="173">
        <v>2021</v>
      </c>
      <c r="E539" s="244">
        <v>5914.8</v>
      </c>
      <c r="F539" s="245">
        <v>807590</v>
      </c>
    </row>
    <row r="540" spans="1:6">
      <c r="A540" s="171">
        <v>44385</v>
      </c>
      <c r="B540" s="173">
        <f t="shared" si="13"/>
        <v>7</v>
      </c>
      <c r="C540" s="170"/>
      <c r="D540" s="173">
        <v>2021</v>
      </c>
      <c r="E540" s="244">
        <v>5914.75</v>
      </c>
      <c r="F540" s="245">
        <v>804229</v>
      </c>
    </row>
    <row r="541" spans="1:6">
      <c r="A541" s="171">
        <v>44386</v>
      </c>
      <c r="B541" s="173">
        <f t="shared" si="13"/>
        <v>7</v>
      </c>
      <c r="C541" s="170"/>
      <c r="D541" s="173">
        <v>2021</v>
      </c>
      <c r="E541" s="244">
        <v>5914.72</v>
      </c>
      <c r="F541" s="245">
        <v>802213</v>
      </c>
    </row>
    <row r="542" spans="1:6">
      <c r="A542" s="171">
        <v>44387</v>
      </c>
      <c r="B542" s="173">
        <f t="shared" si="13"/>
        <v>7</v>
      </c>
      <c r="C542" s="170"/>
      <c r="D542" s="173">
        <v>2021</v>
      </c>
      <c r="E542" s="244">
        <v>5914.64</v>
      </c>
      <c r="F542" s="245">
        <v>796840</v>
      </c>
    </row>
    <row r="543" spans="1:6">
      <c r="A543" s="171">
        <v>44388</v>
      </c>
      <c r="B543" s="173">
        <f t="shared" si="13"/>
        <v>7</v>
      </c>
      <c r="C543" s="170"/>
      <c r="D543" s="173">
        <v>2021</v>
      </c>
      <c r="E543" s="244">
        <v>5914.58</v>
      </c>
      <c r="F543" s="245">
        <v>792812</v>
      </c>
    </row>
    <row r="544" spans="1:6">
      <c r="A544" s="171">
        <v>44389</v>
      </c>
      <c r="B544" s="173">
        <f t="shared" si="13"/>
        <v>7</v>
      </c>
      <c r="C544" s="170"/>
      <c r="D544" s="173">
        <v>2021</v>
      </c>
      <c r="E544" s="244">
        <v>5914.54</v>
      </c>
      <c r="F544" s="245">
        <v>790127</v>
      </c>
    </row>
    <row r="545" spans="1:6">
      <c r="A545" s="171">
        <v>44390</v>
      </c>
      <c r="B545" s="173">
        <f t="shared" si="13"/>
        <v>7</v>
      </c>
      <c r="C545" s="170"/>
      <c r="D545" s="173">
        <v>2021</v>
      </c>
      <c r="E545" s="244">
        <v>5914.49</v>
      </c>
      <c r="F545" s="245">
        <v>786773</v>
      </c>
    </row>
    <row r="546" spans="1:6">
      <c r="A546" s="171">
        <v>44391</v>
      </c>
      <c r="B546" s="173">
        <f t="shared" si="13"/>
        <v>7</v>
      </c>
      <c r="C546" s="170"/>
      <c r="D546" s="173">
        <v>2021</v>
      </c>
      <c r="E546" s="244">
        <v>5914.45</v>
      </c>
      <c r="F546" s="245">
        <v>784091</v>
      </c>
    </row>
    <row r="547" spans="1:6">
      <c r="A547" s="171">
        <v>44392</v>
      </c>
      <c r="B547" s="173">
        <f t="shared" si="13"/>
        <v>7</v>
      </c>
      <c r="C547" s="170"/>
      <c r="D547" s="173">
        <v>2021</v>
      </c>
      <c r="E547" s="244">
        <v>5914.41</v>
      </c>
      <c r="F547" s="245">
        <v>781410</v>
      </c>
    </row>
    <row r="548" spans="1:6">
      <c r="A548" s="171">
        <v>44393</v>
      </c>
      <c r="B548" s="173">
        <f t="shared" si="13"/>
        <v>7</v>
      </c>
      <c r="C548" s="170"/>
      <c r="D548" s="173">
        <v>2021</v>
      </c>
      <c r="E548" s="244">
        <v>5914.37</v>
      </c>
      <c r="F548" s="245">
        <v>778729</v>
      </c>
    </row>
    <row r="549" spans="1:6">
      <c r="A549" s="171">
        <v>44394</v>
      </c>
      <c r="B549" s="173">
        <f t="shared" si="13"/>
        <v>7</v>
      </c>
      <c r="C549" s="170"/>
      <c r="D549" s="173">
        <v>2021</v>
      </c>
      <c r="E549" s="244">
        <v>5914.33</v>
      </c>
      <c r="F549" s="245">
        <v>776049</v>
      </c>
    </row>
    <row r="550" spans="1:6">
      <c r="A550" s="171">
        <v>44395</v>
      </c>
      <c r="B550" s="173">
        <f t="shared" si="13"/>
        <v>7</v>
      </c>
      <c r="C550" s="170"/>
      <c r="D550" s="173">
        <v>2021</v>
      </c>
      <c r="E550" s="244">
        <v>5914.29</v>
      </c>
      <c r="F550" s="245">
        <v>773371</v>
      </c>
    </row>
    <row r="551" spans="1:6">
      <c r="A551" s="171">
        <v>44396</v>
      </c>
      <c r="B551" s="173">
        <f t="shared" si="13"/>
        <v>7</v>
      </c>
      <c r="C551" s="170"/>
      <c r="D551" s="173">
        <v>2021</v>
      </c>
      <c r="E551" s="244">
        <v>5914.25</v>
      </c>
      <c r="F551" s="245">
        <v>770694</v>
      </c>
    </row>
    <row r="552" spans="1:6">
      <c r="A552" s="171">
        <v>44397</v>
      </c>
      <c r="B552" s="173">
        <f t="shared" si="13"/>
        <v>7</v>
      </c>
      <c r="C552" s="170"/>
      <c r="D552" s="173">
        <v>2021</v>
      </c>
      <c r="E552" s="244">
        <v>5914.21</v>
      </c>
      <c r="F552" s="245">
        <v>768017</v>
      </c>
    </row>
    <row r="553" spans="1:6">
      <c r="A553" s="171">
        <v>44398</v>
      </c>
      <c r="B553" s="173">
        <f t="shared" si="13"/>
        <v>7</v>
      </c>
      <c r="C553" s="170"/>
      <c r="D553" s="173">
        <v>2021</v>
      </c>
      <c r="E553" s="244">
        <v>5914.18</v>
      </c>
      <c r="F553" s="245">
        <v>766010</v>
      </c>
    </row>
    <row r="554" spans="1:6">
      <c r="A554" s="171">
        <v>44399</v>
      </c>
      <c r="B554" s="173">
        <f t="shared" si="13"/>
        <v>7</v>
      </c>
      <c r="C554" s="170"/>
      <c r="D554" s="173">
        <v>2021</v>
      </c>
      <c r="E554" s="244">
        <v>5914.14</v>
      </c>
      <c r="F554" s="245">
        <v>763335</v>
      </c>
    </row>
    <row r="555" spans="1:6">
      <c r="A555" s="171">
        <v>44400</v>
      </c>
      <c r="B555" s="173">
        <f t="shared" si="13"/>
        <v>7</v>
      </c>
      <c r="C555" s="170"/>
      <c r="D555" s="173">
        <v>2021</v>
      </c>
      <c r="E555" s="244">
        <v>5914.11</v>
      </c>
      <c r="F555" s="245">
        <v>761330</v>
      </c>
    </row>
    <row r="556" spans="1:6">
      <c r="A556" s="171">
        <v>44401</v>
      </c>
      <c r="B556" s="173">
        <f t="shared" si="13"/>
        <v>7</v>
      </c>
      <c r="C556" s="170"/>
      <c r="D556" s="173">
        <v>2021</v>
      </c>
      <c r="E556" s="244">
        <v>5914.04</v>
      </c>
      <c r="F556" s="245">
        <v>756653</v>
      </c>
    </row>
    <row r="557" spans="1:6">
      <c r="A557" s="171">
        <v>44402</v>
      </c>
      <c r="B557" s="173">
        <f t="shared" si="13"/>
        <v>7</v>
      </c>
      <c r="C557" s="170"/>
      <c r="D557" s="173">
        <v>2021</v>
      </c>
      <c r="E557" s="244">
        <v>5914</v>
      </c>
      <c r="F557" s="245">
        <v>753982</v>
      </c>
    </row>
    <row r="558" spans="1:6">
      <c r="A558" s="171">
        <v>44403</v>
      </c>
      <c r="B558" s="173">
        <f t="shared" si="13"/>
        <v>7</v>
      </c>
      <c r="C558" s="170"/>
      <c r="D558" s="173">
        <v>2021</v>
      </c>
      <c r="E558" s="244">
        <v>5913.97</v>
      </c>
      <c r="F558" s="245">
        <v>751980</v>
      </c>
    </row>
    <row r="559" spans="1:6">
      <c r="A559" s="171">
        <v>44404</v>
      </c>
      <c r="B559" s="173">
        <f t="shared" si="13"/>
        <v>7</v>
      </c>
      <c r="C559" s="170"/>
      <c r="D559" s="173">
        <v>2021</v>
      </c>
      <c r="E559" s="244">
        <v>5913.92</v>
      </c>
      <c r="F559" s="245">
        <v>748645</v>
      </c>
    </row>
    <row r="560" spans="1:6">
      <c r="A560" s="171">
        <v>44405</v>
      </c>
      <c r="B560" s="173">
        <f t="shared" si="13"/>
        <v>7</v>
      </c>
      <c r="C560" s="170"/>
      <c r="D560" s="173">
        <v>2021</v>
      </c>
      <c r="E560" s="244">
        <v>5913.9</v>
      </c>
      <c r="F560" s="245">
        <v>747310</v>
      </c>
    </row>
    <row r="561" spans="1:6">
      <c r="A561" s="171">
        <v>44406</v>
      </c>
      <c r="B561" s="173">
        <f t="shared" si="13"/>
        <v>7</v>
      </c>
      <c r="C561" s="170"/>
      <c r="D561" s="173">
        <v>2021</v>
      </c>
      <c r="E561" s="244">
        <v>5913.9</v>
      </c>
      <c r="F561" s="245">
        <v>747310</v>
      </c>
    </row>
    <row r="562" spans="1:6">
      <c r="A562" s="171">
        <v>44407</v>
      </c>
      <c r="B562" s="173">
        <f t="shared" si="13"/>
        <v>7</v>
      </c>
      <c r="C562" s="170"/>
      <c r="D562" s="173">
        <v>2021</v>
      </c>
      <c r="E562" s="244">
        <v>5913.83</v>
      </c>
      <c r="F562" s="245">
        <v>742642</v>
      </c>
    </row>
    <row r="563" spans="1:6">
      <c r="A563" s="171">
        <v>44408</v>
      </c>
      <c r="B563" s="173">
        <f t="shared" si="13"/>
        <v>7</v>
      </c>
      <c r="C563" s="170"/>
      <c r="D563" s="173">
        <v>2021</v>
      </c>
      <c r="E563" s="244">
        <v>5913.8</v>
      </c>
      <c r="F563" s="245">
        <v>740643</v>
      </c>
    </row>
    <row r="564" spans="1:6">
      <c r="A564" s="171">
        <v>44409</v>
      </c>
      <c r="B564" s="173">
        <f t="shared" si="13"/>
        <v>8</v>
      </c>
      <c r="C564" s="170"/>
      <c r="D564" s="173">
        <v>2021</v>
      </c>
      <c r="E564" s="244">
        <v>5913.77</v>
      </c>
      <c r="F564" s="245">
        <v>738645</v>
      </c>
    </row>
    <row r="565" spans="1:6">
      <c r="A565" s="171">
        <v>44410</v>
      </c>
      <c r="B565" s="173">
        <f t="shared" si="13"/>
        <v>8</v>
      </c>
      <c r="C565" s="170"/>
      <c r="D565" s="173">
        <v>2021</v>
      </c>
      <c r="E565" s="244">
        <v>5913.75</v>
      </c>
      <c r="F565" s="245">
        <v>737312</v>
      </c>
    </row>
    <row r="566" spans="1:6">
      <c r="A566" s="171">
        <v>44411</v>
      </c>
      <c r="B566" s="173">
        <f t="shared" si="13"/>
        <v>8</v>
      </c>
      <c r="C566" s="170"/>
      <c r="D566" s="173">
        <v>2021</v>
      </c>
      <c r="E566" s="244">
        <v>5913.73</v>
      </c>
      <c r="F566" s="245">
        <v>735980</v>
      </c>
    </row>
    <row r="567" spans="1:6">
      <c r="A567" s="171">
        <v>44412</v>
      </c>
      <c r="B567" s="173">
        <f t="shared" si="13"/>
        <v>8</v>
      </c>
      <c r="C567" s="170"/>
      <c r="D567" s="173">
        <v>2021</v>
      </c>
      <c r="E567" s="244">
        <v>5913.69</v>
      </c>
      <c r="F567" s="245">
        <v>733317</v>
      </c>
    </row>
    <row r="568" spans="1:6">
      <c r="A568" s="171">
        <v>44413</v>
      </c>
      <c r="B568" s="173">
        <f t="shared" si="13"/>
        <v>8</v>
      </c>
      <c r="C568" s="170"/>
      <c r="D568" s="173">
        <v>2021</v>
      </c>
      <c r="E568" s="244">
        <v>5913.66</v>
      </c>
      <c r="F568" s="245">
        <v>731321</v>
      </c>
    </row>
    <row r="569" spans="1:6">
      <c r="A569" s="171">
        <v>44414</v>
      </c>
      <c r="B569" s="173">
        <f t="shared" si="13"/>
        <v>8</v>
      </c>
      <c r="C569" s="170"/>
      <c r="D569" s="173">
        <v>2021</v>
      </c>
      <c r="E569" s="244">
        <v>5913.64</v>
      </c>
      <c r="F569" s="245">
        <v>729990</v>
      </c>
    </row>
    <row r="570" spans="1:6">
      <c r="A570" s="171">
        <v>44415</v>
      </c>
      <c r="B570" s="173">
        <f t="shared" si="13"/>
        <v>8</v>
      </c>
      <c r="C570" s="170"/>
      <c r="D570" s="173">
        <v>2021</v>
      </c>
      <c r="E570" s="244">
        <v>5913.6</v>
      </c>
      <c r="F570" s="245">
        <v>727329</v>
      </c>
    </row>
    <row r="571" spans="1:6">
      <c r="A571" s="171">
        <v>44416</v>
      </c>
      <c r="B571" s="173">
        <f t="shared" si="13"/>
        <v>8</v>
      </c>
      <c r="C571" s="170"/>
      <c r="D571" s="173">
        <v>2021</v>
      </c>
      <c r="E571" s="244">
        <v>5913.56</v>
      </c>
      <c r="F571" s="245">
        <v>724669</v>
      </c>
    </row>
    <row r="572" spans="1:6">
      <c r="A572" s="171">
        <v>44417</v>
      </c>
      <c r="B572" s="173">
        <f t="shared" si="13"/>
        <v>8</v>
      </c>
      <c r="C572" s="170"/>
      <c r="D572" s="173">
        <v>2021</v>
      </c>
      <c r="E572" s="244">
        <v>5913.53</v>
      </c>
      <c r="F572" s="245">
        <v>722675</v>
      </c>
    </row>
    <row r="573" spans="1:6">
      <c r="A573" s="171">
        <v>44418</v>
      </c>
      <c r="B573" s="173">
        <f t="shared" si="13"/>
        <v>8</v>
      </c>
      <c r="C573" s="170"/>
      <c r="D573" s="173">
        <v>2021</v>
      </c>
      <c r="E573" s="244">
        <v>5913.5</v>
      </c>
      <c r="F573" s="245">
        <v>720682</v>
      </c>
    </row>
    <row r="574" spans="1:6">
      <c r="A574" s="171">
        <v>44419</v>
      </c>
      <c r="B574" s="173">
        <f t="shared" si="13"/>
        <v>8</v>
      </c>
      <c r="C574" s="170"/>
      <c r="D574" s="173">
        <v>2021</v>
      </c>
      <c r="E574" s="244">
        <v>5913.45</v>
      </c>
      <c r="F574" s="245">
        <v>717361</v>
      </c>
    </row>
    <row r="575" spans="1:6">
      <c r="A575" s="171">
        <v>44420</v>
      </c>
      <c r="B575" s="173">
        <f t="shared" si="13"/>
        <v>8</v>
      </c>
      <c r="C575" s="170"/>
      <c r="D575" s="173">
        <v>2021</v>
      </c>
      <c r="E575" s="244">
        <v>5913.41</v>
      </c>
      <c r="F575" s="245">
        <v>714705</v>
      </c>
    </row>
    <row r="576" spans="1:6">
      <c r="A576" s="171">
        <v>44421</v>
      </c>
      <c r="B576" s="173">
        <f t="shared" si="13"/>
        <v>8</v>
      </c>
      <c r="C576" s="170"/>
      <c r="D576" s="173">
        <v>2021</v>
      </c>
      <c r="E576" s="244">
        <v>5913.38</v>
      </c>
      <c r="F576" s="245">
        <v>712713</v>
      </c>
    </row>
    <row r="577" spans="1:6">
      <c r="A577" s="171">
        <v>44422</v>
      </c>
      <c r="B577" s="173">
        <f t="shared" si="13"/>
        <v>8</v>
      </c>
      <c r="C577" s="170"/>
      <c r="D577" s="173">
        <v>2021</v>
      </c>
      <c r="E577" s="244">
        <v>5913.34</v>
      </c>
      <c r="F577" s="245">
        <v>710060</v>
      </c>
    </row>
    <row r="578" spans="1:6">
      <c r="A578" s="171">
        <v>44423</v>
      </c>
      <c r="B578" s="173">
        <f t="shared" si="13"/>
        <v>8</v>
      </c>
      <c r="C578" s="170"/>
      <c r="D578" s="173">
        <v>2021</v>
      </c>
      <c r="E578" s="244">
        <v>5913.31</v>
      </c>
      <c r="F578" s="245">
        <v>708071</v>
      </c>
    </row>
    <row r="579" spans="1:6">
      <c r="A579" s="171">
        <v>44424</v>
      </c>
      <c r="B579" s="173">
        <f t="shared" ref="B579:B642" si="14">MONTH(A579)</f>
        <v>8</v>
      </c>
      <c r="C579" s="170"/>
      <c r="D579" s="173">
        <v>2021</v>
      </c>
      <c r="E579" s="244">
        <v>5913.27</v>
      </c>
      <c r="F579" s="245">
        <v>705418</v>
      </c>
    </row>
    <row r="580" spans="1:6">
      <c r="A580" s="171">
        <v>44425</v>
      </c>
      <c r="B580" s="173">
        <f t="shared" si="14"/>
        <v>8</v>
      </c>
      <c r="C580" s="170"/>
      <c r="D580" s="173">
        <v>2021</v>
      </c>
      <c r="E580" s="244">
        <v>5913.27</v>
      </c>
      <c r="F580" s="245">
        <v>705418</v>
      </c>
    </row>
    <row r="581" spans="1:6">
      <c r="A581" s="171">
        <v>44426</v>
      </c>
      <c r="B581" s="173">
        <f t="shared" si="14"/>
        <v>8</v>
      </c>
      <c r="C581" s="170"/>
      <c r="D581" s="173">
        <v>2021</v>
      </c>
      <c r="E581" s="244">
        <v>5913.23</v>
      </c>
      <c r="F581" s="245">
        <v>702767</v>
      </c>
    </row>
    <row r="582" spans="1:6">
      <c r="A582" s="171">
        <v>44427</v>
      </c>
      <c r="B582" s="173">
        <f t="shared" si="14"/>
        <v>8</v>
      </c>
      <c r="C582" s="170"/>
      <c r="D582" s="173">
        <v>2021</v>
      </c>
      <c r="E582" s="244">
        <v>5913.19</v>
      </c>
      <c r="F582" s="245">
        <v>700118</v>
      </c>
    </row>
    <row r="583" spans="1:6">
      <c r="A583" s="171">
        <v>44428</v>
      </c>
      <c r="B583" s="173">
        <f t="shared" si="14"/>
        <v>8</v>
      </c>
      <c r="C583" s="170"/>
      <c r="D583" s="173">
        <v>2021</v>
      </c>
      <c r="E583" s="244">
        <v>5913.12</v>
      </c>
      <c r="F583" s="245">
        <v>695482</v>
      </c>
    </row>
    <row r="584" spans="1:6">
      <c r="A584" s="171">
        <v>44429</v>
      </c>
      <c r="B584" s="173">
        <f t="shared" si="14"/>
        <v>8</v>
      </c>
      <c r="C584" s="170"/>
      <c r="D584" s="173">
        <v>2021</v>
      </c>
      <c r="E584" s="244">
        <v>5913.13</v>
      </c>
      <c r="F584" s="245">
        <v>696144</v>
      </c>
    </row>
    <row r="585" spans="1:6">
      <c r="A585" s="171">
        <v>44430</v>
      </c>
      <c r="B585" s="173">
        <f t="shared" si="14"/>
        <v>8</v>
      </c>
      <c r="C585" s="170"/>
      <c r="D585" s="173">
        <v>2021</v>
      </c>
      <c r="E585" s="244">
        <v>5913.12</v>
      </c>
      <c r="F585" s="245">
        <v>695482</v>
      </c>
    </row>
    <row r="586" spans="1:6">
      <c r="A586" s="171">
        <v>44431</v>
      </c>
      <c r="B586" s="173">
        <f t="shared" si="14"/>
        <v>8</v>
      </c>
      <c r="C586" s="170"/>
      <c r="D586" s="173">
        <v>2021</v>
      </c>
      <c r="E586" s="244">
        <v>5913.11</v>
      </c>
      <c r="F586" s="245">
        <v>694821</v>
      </c>
    </row>
    <row r="587" spans="1:6">
      <c r="A587" s="171">
        <v>44432</v>
      </c>
      <c r="B587" s="173">
        <f t="shared" si="14"/>
        <v>8</v>
      </c>
      <c r="C587" s="170"/>
      <c r="D587" s="173">
        <v>2021</v>
      </c>
      <c r="E587" s="244">
        <v>5913.1</v>
      </c>
      <c r="F587" s="245">
        <v>694159</v>
      </c>
    </row>
    <row r="588" spans="1:6">
      <c r="A588" s="171">
        <v>44433</v>
      </c>
      <c r="B588" s="173">
        <f t="shared" si="14"/>
        <v>8</v>
      </c>
      <c r="C588" s="170"/>
      <c r="D588" s="173">
        <v>2021</v>
      </c>
      <c r="E588" s="244">
        <v>5913.09</v>
      </c>
      <c r="F588" s="245">
        <v>693497</v>
      </c>
    </row>
    <row r="589" spans="1:6">
      <c r="A589" s="171">
        <v>44434</v>
      </c>
      <c r="B589" s="173">
        <f t="shared" si="14"/>
        <v>8</v>
      </c>
      <c r="C589" s="170"/>
      <c r="D589" s="173">
        <v>2021</v>
      </c>
      <c r="E589" s="244">
        <v>5913.07</v>
      </c>
      <c r="F589" s="245">
        <v>692174</v>
      </c>
    </row>
    <row r="590" spans="1:6">
      <c r="A590" s="171">
        <v>44435</v>
      </c>
      <c r="B590" s="173">
        <f t="shared" si="14"/>
        <v>8</v>
      </c>
      <c r="C590" s="170"/>
      <c r="D590" s="173">
        <v>2021</v>
      </c>
      <c r="E590" s="244">
        <v>5913.07</v>
      </c>
      <c r="F590" s="245">
        <v>692174</v>
      </c>
    </row>
    <row r="591" spans="1:6">
      <c r="A591" s="171">
        <v>44436</v>
      </c>
      <c r="B591" s="173">
        <f t="shared" si="14"/>
        <v>8</v>
      </c>
      <c r="C591" s="170"/>
      <c r="D591" s="173">
        <v>2021</v>
      </c>
      <c r="E591" s="244">
        <v>5913.04</v>
      </c>
      <c r="F591" s="245">
        <v>690190</v>
      </c>
    </row>
    <row r="592" spans="1:6">
      <c r="A592" s="171">
        <v>44437</v>
      </c>
      <c r="B592" s="173">
        <f t="shared" si="14"/>
        <v>8</v>
      </c>
      <c r="C592" s="170"/>
      <c r="D592" s="173">
        <v>2021</v>
      </c>
      <c r="E592" s="244">
        <v>5913.03</v>
      </c>
      <c r="F592" s="245">
        <v>689529</v>
      </c>
    </row>
    <row r="593" spans="1:6">
      <c r="A593" s="171">
        <v>44438</v>
      </c>
      <c r="B593" s="173">
        <f t="shared" si="14"/>
        <v>8</v>
      </c>
      <c r="C593" s="170"/>
      <c r="D593" s="173">
        <v>2021</v>
      </c>
      <c r="E593" s="244">
        <v>5913.01</v>
      </c>
      <c r="F593" s="245">
        <v>688207</v>
      </c>
    </row>
    <row r="594" spans="1:6">
      <c r="A594" s="171">
        <v>44439</v>
      </c>
      <c r="B594" s="173">
        <f t="shared" si="14"/>
        <v>8</v>
      </c>
      <c r="C594" s="170"/>
      <c r="D594" s="173">
        <v>2021</v>
      </c>
      <c r="E594" s="244">
        <v>5912.99</v>
      </c>
      <c r="F594" s="245">
        <v>686885</v>
      </c>
    </row>
    <row r="595" spans="1:6">
      <c r="A595" s="171">
        <v>44440</v>
      </c>
      <c r="B595" s="173">
        <f t="shared" si="14"/>
        <v>9</v>
      </c>
      <c r="C595" s="170"/>
      <c r="D595" s="173">
        <v>2021</v>
      </c>
      <c r="E595" s="244">
        <v>5912.98</v>
      </c>
      <c r="F595" s="245">
        <v>686224</v>
      </c>
    </row>
    <row r="596" spans="1:6">
      <c r="A596" s="171">
        <v>44441</v>
      </c>
      <c r="B596" s="173">
        <f t="shared" si="14"/>
        <v>9</v>
      </c>
      <c r="C596" s="170"/>
      <c r="D596" s="173">
        <v>2021</v>
      </c>
      <c r="E596" s="244">
        <v>5912.96</v>
      </c>
      <c r="F596" s="245">
        <v>684902</v>
      </c>
    </row>
    <row r="597" spans="1:6">
      <c r="A597" s="171">
        <v>44442</v>
      </c>
      <c r="B597" s="173">
        <f t="shared" si="14"/>
        <v>9</v>
      </c>
      <c r="C597" s="170"/>
      <c r="D597" s="173">
        <v>2021</v>
      </c>
      <c r="E597" s="244">
        <v>5912.95</v>
      </c>
      <c r="F597" s="245">
        <v>684241</v>
      </c>
    </row>
    <row r="598" spans="1:6">
      <c r="A598" s="171">
        <v>44443</v>
      </c>
      <c r="B598" s="173">
        <f t="shared" si="14"/>
        <v>9</v>
      </c>
      <c r="C598" s="170"/>
      <c r="D598" s="173">
        <v>2021</v>
      </c>
      <c r="E598" s="244">
        <v>5912.92</v>
      </c>
      <c r="F598" s="245">
        <v>682260</v>
      </c>
    </row>
    <row r="599" spans="1:6">
      <c r="A599" s="171">
        <v>44444</v>
      </c>
      <c r="B599" s="173">
        <f t="shared" si="14"/>
        <v>9</v>
      </c>
      <c r="C599" s="170"/>
      <c r="D599" s="173">
        <v>2021</v>
      </c>
      <c r="E599" s="244">
        <v>5912.89</v>
      </c>
      <c r="F599" s="245">
        <v>680280</v>
      </c>
    </row>
    <row r="600" spans="1:6">
      <c r="A600" s="171">
        <v>44445</v>
      </c>
      <c r="B600" s="173">
        <f t="shared" si="14"/>
        <v>9</v>
      </c>
      <c r="C600" s="170"/>
      <c r="D600" s="173">
        <v>2021</v>
      </c>
      <c r="E600" s="244">
        <v>5912.89</v>
      </c>
      <c r="F600" s="245">
        <v>680280</v>
      </c>
    </row>
    <row r="601" spans="1:6">
      <c r="A601" s="171">
        <v>44446</v>
      </c>
      <c r="B601" s="173">
        <f t="shared" si="14"/>
        <v>9</v>
      </c>
      <c r="C601" s="170"/>
      <c r="D601" s="173">
        <v>2021</v>
      </c>
      <c r="E601" s="244">
        <v>5912.89</v>
      </c>
      <c r="F601" s="245">
        <v>680280</v>
      </c>
    </row>
    <row r="602" spans="1:6">
      <c r="A602" s="171">
        <v>44447</v>
      </c>
      <c r="B602" s="173">
        <f t="shared" si="14"/>
        <v>9</v>
      </c>
      <c r="C602" s="170"/>
      <c r="D602" s="173">
        <v>2021</v>
      </c>
      <c r="E602" s="244">
        <v>5912.88</v>
      </c>
      <c r="F602" s="245">
        <v>679619</v>
      </c>
    </row>
    <row r="603" spans="1:6">
      <c r="A603" s="171">
        <v>44448</v>
      </c>
      <c r="B603" s="173">
        <f t="shared" si="14"/>
        <v>9</v>
      </c>
      <c r="C603" s="170"/>
      <c r="D603" s="173">
        <v>2021</v>
      </c>
      <c r="E603" s="244">
        <v>5912.85</v>
      </c>
      <c r="F603" s="245">
        <v>677639</v>
      </c>
    </row>
    <row r="604" spans="1:6">
      <c r="A604" s="171">
        <v>44449</v>
      </c>
      <c r="B604" s="173">
        <f t="shared" si="14"/>
        <v>9</v>
      </c>
      <c r="C604" s="170"/>
      <c r="D604" s="173">
        <v>2021</v>
      </c>
      <c r="E604" s="244">
        <v>5912.83</v>
      </c>
      <c r="F604" s="245">
        <v>676320</v>
      </c>
    </row>
    <row r="605" spans="1:6">
      <c r="A605" s="171">
        <v>44450</v>
      </c>
      <c r="B605" s="173">
        <f t="shared" si="14"/>
        <v>9</v>
      </c>
      <c r="C605" s="170"/>
      <c r="D605" s="173">
        <v>2021</v>
      </c>
      <c r="E605" s="244">
        <v>5912.81</v>
      </c>
      <c r="F605" s="245">
        <v>675001</v>
      </c>
    </row>
    <row r="606" spans="1:6">
      <c r="A606" s="171">
        <v>44451</v>
      </c>
      <c r="B606" s="173">
        <f t="shared" si="14"/>
        <v>9</v>
      </c>
      <c r="C606" s="170"/>
      <c r="D606" s="173">
        <v>2021</v>
      </c>
      <c r="E606" s="244">
        <v>5912.8</v>
      </c>
      <c r="F606" s="245">
        <v>674342</v>
      </c>
    </row>
    <row r="607" spans="1:6">
      <c r="A607" s="171">
        <v>44452</v>
      </c>
      <c r="B607" s="173">
        <f t="shared" si="14"/>
        <v>9</v>
      </c>
      <c r="C607" s="170"/>
      <c r="D607" s="173">
        <v>2021</v>
      </c>
      <c r="E607" s="244">
        <v>5912.78</v>
      </c>
      <c r="F607" s="245">
        <v>673023</v>
      </c>
    </row>
    <row r="608" spans="1:6">
      <c r="A608" s="171">
        <v>44453</v>
      </c>
      <c r="B608" s="173">
        <f t="shared" si="14"/>
        <v>9</v>
      </c>
      <c r="C608" s="170"/>
      <c r="D608" s="173">
        <v>2021</v>
      </c>
      <c r="E608" s="244">
        <v>5912.78</v>
      </c>
      <c r="F608" s="245">
        <v>673023</v>
      </c>
    </row>
    <row r="609" spans="1:6">
      <c r="A609" s="171">
        <v>44454</v>
      </c>
      <c r="B609" s="173">
        <f t="shared" si="14"/>
        <v>9</v>
      </c>
      <c r="C609" s="170"/>
      <c r="D609" s="173">
        <v>2021</v>
      </c>
      <c r="E609" s="244">
        <v>5912.75</v>
      </c>
      <c r="F609" s="245">
        <v>671045</v>
      </c>
    </row>
    <row r="610" spans="1:6">
      <c r="A610" s="171">
        <v>44455</v>
      </c>
      <c r="B610" s="173">
        <f t="shared" si="14"/>
        <v>9</v>
      </c>
      <c r="C610" s="170"/>
      <c r="D610" s="173">
        <v>2021</v>
      </c>
      <c r="E610" s="244">
        <v>5912.72</v>
      </c>
      <c r="F610" s="245">
        <v>669069</v>
      </c>
    </row>
    <row r="611" spans="1:6">
      <c r="A611" s="171">
        <v>44456</v>
      </c>
      <c r="B611" s="173">
        <f t="shared" si="14"/>
        <v>9</v>
      </c>
      <c r="C611" s="170"/>
      <c r="D611" s="173">
        <v>2021</v>
      </c>
      <c r="E611" s="244">
        <v>5912.69</v>
      </c>
      <c r="F611" s="245">
        <v>667093</v>
      </c>
    </row>
    <row r="612" spans="1:6">
      <c r="A612" s="171">
        <v>44457</v>
      </c>
      <c r="B612" s="173">
        <f t="shared" si="14"/>
        <v>9</v>
      </c>
      <c r="C612" s="170"/>
      <c r="D612" s="173">
        <v>2021</v>
      </c>
      <c r="E612" s="244">
        <v>5912.66</v>
      </c>
      <c r="F612" s="245">
        <v>665118</v>
      </c>
    </row>
    <row r="613" spans="1:6">
      <c r="A613" s="171">
        <v>44458</v>
      </c>
      <c r="B613" s="173">
        <f t="shared" si="14"/>
        <v>9</v>
      </c>
      <c r="C613" s="170"/>
      <c r="D613" s="173">
        <v>2021</v>
      </c>
      <c r="E613" s="244">
        <v>5912.64</v>
      </c>
      <c r="F613" s="245">
        <v>663802</v>
      </c>
    </row>
    <row r="614" spans="1:6">
      <c r="A614" s="171">
        <v>44459</v>
      </c>
      <c r="B614" s="173">
        <f t="shared" si="14"/>
        <v>9</v>
      </c>
      <c r="C614" s="170"/>
      <c r="D614" s="173">
        <v>2021</v>
      </c>
      <c r="E614" s="244">
        <v>5912.61</v>
      </c>
      <c r="F614" s="245">
        <v>661827</v>
      </c>
    </row>
    <row r="615" spans="1:6">
      <c r="A615" s="171">
        <v>44460</v>
      </c>
      <c r="B615" s="173">
        <f t="shared" si="14"/>
        <v>9</v>
      </c>
      <c r="C615" s="170"/>
      <c r="D615" s="173">
        <v>2021</v>
      </c>
      <c r="E615" s="244">
        <v>5912.58</v>
      </c>
      <c r="F615" s="245">
        <v>659854</v>
      </c>
    </row>
    <row r="616" spans="1:6">
      <c r="A616" s="171">
        <v>44461</v>
      </c>
      <c r="B616" s="173">
        <f t="shared" si="14"/>
        <v>9</v>
      </c>
      <c r="C616" s="170"/>
      <c r="D616" s="173">
        <v>2021</v>
      </c>
      <c r="E616" s="244">
        <v>5912.55</v>
      </c>
      <c r="F616" s="245">
        <v>657881</v>
      </c>
    </row>
    <row r="617" spans="1:6">
      <c r="A617" s="171">
        <v>44462</v>
      </c>
      <c r="B617" s="173">
        <f t="shared" si="14"/>
        <v>9</v>
      </c>
      <c r="C617" s="170"/>
      <c r="D617" s="173">
        <v>2021</v>
      </c>
      <c r="E617" s="244">
        <v>5912.52</v>
      </c>
      <c r="F617" s="245">
        <v>655910</v>
      </c>
    </row>
    <row r="618" spans="1:6">
      <c r="A618" s="171">
        <v>44463</v>
      </c>
      <c r="B618" s="173">
        <f t="shared" si="14"/>
        <v>9</v>
      </c>
      <c r="C618" s="170"/>
      <c r="D618" s="173">
        <v>2021</v>
      </c>
      <c r="E618" s="244">
        <v>5912.47</v>
      </c>
      <c r="F618" s="245">
        <v>652624</v>
      </c>
    </row>
    <row r="619" spans="1:6">
      <c r="A619" s="171">
        <v>44464</v>
      </c>
      <c r="B619" s="173">
        <f t="shared" si="14"/>
        <v>9</v>
      </c>
      <c r="C619" s="170"/>
      <c r="D619" s="173">
        <v>2021</v>
      </c>
      <c r="E619" s="244">
        <v>5912.45</v>
      </c>
      <c r="F619" s="245">
        <v>651310</v>
      </c>
    </row>
    <row r="620" spans="1:6">
      <c r="A620" s="171">
        <v>44465</v>
      </c>
      <c r="B620" s="173">
        <f t="shared" si="14"/>
        <v>9</v>
      </c>
      <c r="C620" s="170"/>
      <c r="D620" s="173">
        <v>2021</v>
      </c>
      <c r="E620" s="244">
        <v>5912.43</v>
      </c>
      <c r="F620" s="245">
        <v>649997</v>
      </c>
    </row>
    <row r="621" spans="1:6">
      <c r="A621" s="171">
        <v>44466</v>
      </c>
      <c r="B621" s="173">
        <f t="shared" si="14"/>
        <v>9</v>
      </c>
      <c r="C621" s="170"/>
      <c r="D621" s="173">
        <v>2021</v>
      </c>
      <c r="E621" s="244">
        <v>5912.4</v>
      </c>
      <c r="F621" s="245">
        <v>648027</v>
      </c>
    </row>
    <row r="622" spans="1:6">
      <c r="A622" s="171">
        <v>44467</v>
      </c>
      <c r="B622" s="173">
        <f t="shared" si="14"/>
        <v>9</v>
      </c>
      <c r="C622" s="170"/>
      <c r="D622" s="173">
        <v>2021</v>
      </c>
      <c r="E622" s="244">
        <v>5912.38</v>
      </c>
      <c r="F622" s="245">
        <v>646715</v>
      </c>
    </row>
    <row r="623" spans="1:6">
      <c r="A623" s="171">
        <v>44468</v>
      </c>
      <c r="B623" s="173">
        <f t="shared" si="14"/>
        <v>9</v>
      </c>
      <c r="C623" s="170"/>
      <c r="D623" s="173">
        <v>2021</v>
      </c>
      <c r="E623" s="244">
        <v>5912.36</v>
      </c>
      <c r="F623" s="245">
        <v>645403</v>
      </c>
    </row>
    <row r="624" spans="1:6">
      <c r="A624" s="171">
        <v>44469</v>
      </c>
      <c r="B624" s="173">
        <f t="shared" si="14"/>
        <v>9</v>
      </c>
      <c r="C624" s="170"/>
      <c r="D624" s="173">
        <v>2021</v>
      </c>
      <c r="E624" s="244">
        <v>5912.31</v>
      </c>
      <c r="F624" s="245">
        <v>642122</v>
      </c>
    </row>
    <row r="625" spans="1:6">
      <c r="A625" s="171">
        <v>44470</v>
      </c>
      <c r="B625" s="173">
        <f t="shared" si="14"/>
        <v>10</v>
      </c>
      <c r="C625" s="173">
        <f t="shared" ref="C625:C655" si="15">DAY(A625)</f>
        <v>1</v>
      </c>
      <c r="D625" s="173">
        <v>2022</v>
      </c>
      <c r="E625" s="190">
        <v>5912.26</v>
      </c>
      <c r="F625" s="245">
        <v>638844</v>
      </c>
    </row>
    <row r="626" spans="1:6">
      <c r="A626" s="171">
        <v>44471</v>
      </c>
      <c r="B626" s="173">
        <f t="shared" si="14"/>
        <v>10</v>
      </c>
      <c r="C626" s="173">
        <f t="shared" si="15"/>
        <v>2</v>
      </c>
      <c r="D626" s="173">
        <v>2022</v>
      </c>
      <c r="E626" s="190">
        <v>5912.25</v>
      </c>
      <c r="F626" s="245">
        <v>638189</v>
      </c>
    </row>
    <row r="627" spans="1:6">
      <c r="A627" s="171">
        <v>44472</v>
      </c>
      <c r="B627" s="173">
        <f t="shared" si="14"/>
        <v>10</v>
      </c>
      <c r="C627" s="173">
        <f t="shared" si="15"/>
        <v>3</v>
      </c>
      <c r="D627" s="173">
        <v>2022</v>
      </c>
      <c r="E627" s="190">
        <v>5912.23</v>
      </c>
      <c r="F627" s="245">
        <v>636879</v>
      </c>
    </row>
    <row r="628" spans="1:6">
      <c r="A628" s="171">
        <v>44473</v>
      </c>
      <c r="B628" s="173">
        <f t="shared" si="14"/>
        <v>10</v>
      </c>
      <c r="C628" s="173">
        <f t="shared" si="15"/>
        <v>4</v>
      </c>
      <c r="D628" s="173">
        <v>2022</v>
      </c>
      <c r="E628" s="190">
        <v>5912.23</v>
      </c>
      <c r="F628" s="245">
        <v>636879</v>
      </c>
    </row>
    <row r="629" spans="1:6">
      <c r="A629" s="171">
        <v>44474</v>
      </c>
      <c r="B629" s="173">
        <f t="shared" si="14"/>
        <v>10</v>
      </c>
      <c r="C629" s="173">
        <f t="shared" si="15"/>
        <v>5</v>
      </c>
      <c r="D629" s="173">
        <v>2022</v>
      </c>
      <c r="E629" s="190">
        <v>5912.22</v>
      </c>
      <c r="F629" s="245">
        <v>636224</v>
      </c>
    </row>
    <row r="630" spans="1:6">
      <c r="A630" s="171">
        <v>44475</v>
      </c>
      <c r="B630" s="173">
        <f t="shared" si="14"/>
        <v>10</v>
      </c>
      <c r="C630" s="173">
        <f t="shared" si="15"/>
        <v>6</v>
      </c>
      <c r="D630" s="173">
        <v>2022</v>
      </c>
      <c r="E630" s="190">
        <v>5912.21</v>
      </c>
      <c r="F630" s="245">
        <v>635569</v>
      </c>
    </row>
    <row r="631" spans="1:6">
      <c r="A631" s="171">
        <v>44476</v>
      </c>
      <c r="B631" s="173">
        <f t="shared" si="14"/>
        <v>10</v>
      </c>
      <c r="C631" s="173">
        <f t="shared" si="15"/>
        <v>7</v>
      </c>
      <c r="D631" s="173">
        <v>2022</v>
      </c>
      <c r="E631" s="190">
        <v>5912.21</v>
      </c>
      <c r="F631" s="245">
        <v>635569</v>
      </c>
    </row>
    <row r="632" spans="1:6">
      <c r="A632" s="171">
        <v>44477</v>
      </c>
      <c r="B632" s="173">
        <f t="shared" si="14"/>
        <v>10</v>
      </c>
      <c r="C632" s="173">
        <f t="shared" si="15"/>
        <v>8</v>
      </c>
      <c r="D632" s="173">
        <v>2022</v>
      </c>
      <c r="E632" s="190">
        <v>5912.21</v>
      </c>
      <c r="F632" s="245">
        <v>635569</v>
      </c>
    </row>
    <row r="633" spans="1:6">
      <c r="A633" s="171">
        <v>44478</v>
      </c>
      <c r="B633" s="173">
        <f t="shared" si="14"/>
        <v>10</v>
      </c>
      <c r="C633" s="173">
        <f t="shared" si="15"/>
        <v>9</v>
      </c>
      <c r="D633" s="173">
        <v>2022</v>
      </c>
      <c r="E633" s="190">
        <v>5912.26</v>
      </c>
      <c r="F633" s="245">
        <v>638844</v>
      </c>
    </row>
    <row r="634" spans="1:6">
      <c r="A634" s="171">
        <v>44479</v>
      </c>
      <c r="B634" s="173">
        <f t="shared" si="14"/>
        <v>10</v>
      </c>
      <c r="C634" s="173">
        <f t="shared" si="15"/>
        <v>10</v>
      </c>
      <c r="D634" s="173">
        <v>2022</v>
      </c>
      <c r="E634" s="190">
        <v>5912.29</v>
      </c>
      <c r="F634" s="245">
        <v>640811</v>
      </c>
    </row>
    <row r="635" spans="1:6">
      <c r="A635" s="171">
        <v>44480</v>
      </c>
      <c r="B635" s="173">
        <f t="shared" si="14"/>
        <v>10</v>
      </c>
      <c r="C635" s="173">
        <f t="shared" si="15"/>
        <v>11</v>
      </c>
      <c r="D635" s="173">
        <v>2022</v>
      </c>
      <c r="E635" s="190">
        <v>5912.29</v>
      </c>
      <c r="F635" s="245">
        <v>640811</v>
      </c>
    </row>
    <row r="636" spans="1:6">
      <c r="A636" s="171">
        <v>44481</v>
      </c>
      <c r="B636" s="173">
        <f t="shared" si="14"/>
        <v>10</v>
      </c>
      <c r="C636" s="173">
        <f t="shared" si="15"/>
        <v>12</v>
      </c>
      <c r="D636" s="173">
        <v>2022</v>
      </c>
      <c r="E636" s="190">
        <v>5912.29</v>
      </c>
      <c r="F636" s="245">
        <v>640811</v>
      </c>
    </row>
    <row r="637" spans="1:6">
      <c r="A637" s="171">
        <v>44482</v>
      </c>
      <c r="B637" s="173">
        <f t="shared" si="14"/>
        <v>10</v>
      </c>
      <c r="C637" s="173">
        <f t="shared" si="15"/>
        <v>13</v>
      </c>
      <c r="D637" s="173">
        <v>2022</v>
      </c>
      <c r="E637" s="190">
        <v>5912.33</v>
      </c>
      <c r="F637" s="245">
        <v>643434</v>
      </c>
    </row>
    <row r="638" spans="1:6">
      <c r="A638" s="171">
        <v>44483</v>
      </c>
      <c r="B638" s="173">
        <f t="shared" si="14"/>
        <v>10</v>
      </c>
      <c r="C638" s="173">
        <f t="shared" si="15"/>
        <v>14</v>
      </c>
      <c r="D638" s="173">
        <v>2022</v>
      </c>
      <c r="E638" s="190">
        <v>5912.3</v>
      </c>
      <c r="F638" s="245">
        <v>641467</v>
      </c>
    </row>
    <row r="639" spans="1:6">
      <c r="A639" s="171">
        <v>44484</v>
      </c>
      <c r="B639" s="173">
        <f t="shared" si="14"/>
        <v>10</v>
      </c>
      <c r="C639" s="173">
        <f t="shared" si="15"/>
        <v>15</v>
      </c>
      <c r="D639" s="173">
        <v>2022</v>
      </c>
      <c r="E639" s="190">
        <v>5912.29</v>
      </c>
      <c r="F639" s="245">
        <v>640811</v>
      </c>
    </row>
    <row r="640" spans="1:6">
      <c r="A640" s="171">
        <v>44485</v>
      </c>
      <c r="B640" s="173">
        <f t="shared" si="14"/>
        <v>10</v>
      </c>
      <c r="C640" s="173">
        <f t="shared" si="15"/>
        <v>16</v>
      </c>
      <c r="D640" s="173">
        <v>2022</v>
      </c>
      <c r="E640" s="190">
        <v>5912.29</v>
      </c>
      <c r="F640" s="245">
        <v>640811</v>
      </c>
    </row>
    <row r="641" spans="1:6">
      <c r="A641" s="171">
        <v>44486</v>
      </c>
      <c r="B641" s="173">
        <f t="shared" si="14"/>
        <v>10</v>
      </c>
      <c r="C641" s="173">
        <f t="shared" si="15"/>
        <v>17</v>
      </c>
      <c r="D641" s="173">
        <v>2022</v>
      </c>
      <c r="E641" s="190">
        <v>5912.28</v>
      </c>
      <c r="F641" s="245">
        <v>640155</v>
      </c>
    </row>
    <row r="642" spans="1:6">
      <c r="A642" s="171">
        <v>44487</v>
      </c>
      <c r="B642" s="173">
        <f t="shared" si="14"/>
        <v>10</v>
      </c>
      <c r="C642" s="173">
        <f t="shared" si="15"/>
        <v>18</v>
      </c>
      <c r="D642" s="173">
        <v>2022</v>
      </c>
      <c r="E642" s="190">
        <v>5912.28</v>
      </c>
      <c r="F642" s="245">
        <v>640155</v>
      </c>
    </row>
    <row r="643" spans="1:6">
      <c r="A643" s="171">
        <v>44488</v>
      </c>
      <c r="B643" s="173">
        <f t="shared" ref="B643:B706" si="16">MONTH(A643)</f>
        <v>10</v>
      </c>
      <c r="C643" s="173">
        <f t="shared" si="15"/>
        <v>19</v>
      </c>
      <c r="D643" s="173">
        <v>2022</v>
      </c>
      <c r="E643" s="190">
        <v>5912.29</v>
      </c>
      <c r="F643" s="245">
        <v>640811</v>
      </c>
    </row>
    <row r="644" spans="1:6">
      <c r="A644" s="171">
        <v>44489</v>
      </c>
      <c r="B644" s="173">
        <f t="shared" si="16"/>
        <v>10</v>
      </c>
      <c r="C644" s="173">
        <f t="shared" si="15"/>
        <v>20</v>
      </c>
      <c r="D644" s="173">
        <v>2022</v>
      </c>
      <c r="E644" s="190">
        <v>5912.32</v>
      </c>
      <c r="F644" s="245">
        <v>642778</v>
      </c>
    </row>
    <row r="645" spans="1:6">
      <c r="A645" s="171">
        <v>44490</v>
      </c>
      <c r="B645" s="173">
        <f t="shared" si="16"/>
        <v>10</v>
      </c>
      <c r="C645" s="173">
        <f t="shared" si="15"/>
        <v>21</v>
      </c>
      <c r="D645" s="173">
        <v>2022</v>
      </c>
      <c r="E645" s="190">
        <v>5912.32</v>
      </c>
      <c r="F645" s="245">
        <v>642778</v>
      </c>
    </row>
    <row r="646" spans="1:6">
      <c r="A646" s="171">
        <v>44491</v>
      </c>
      <c r="B646" s="173">
        <f t="shared" si="16"/>
        <v>10</v>
      </c>
      <c r="C646" s="173">
        <f t="shared" si="15"/>
        <v>22</v>
      </c>
      <c r="D646" s="173">
        <v>2022</v>
      </c>
      <c r="E646" s="190">
        <v>5912.33</v>
      </c>
      <c r="F646" s="245">
        <v>643434</v>
      </c>
    </row>
    <row r="647" spans="1:6">
      <c r="A647" s="171">
        <v>44492</v>
      </c>
      <c r="B647" s="173">
        <f t="shared" si="16"/>
        <v>10</v>
      </c>
      <c r="C647" s="173">
        <f t="shared" si="15"/>
        <v>23</v>
      </c>
      <c r="D647" s="173">
        <v>2022</v>
      </c>
      <c r="E647" s="190">
        <v>5912.33</v>
      </c>
      <c r="F647" s="245">
        <v>643434</v>
      </c>
    </row>
    <row r="648" spans="1:6">
      <c r="A648" s="171">
        <v>44493</v>
      </c>
      <c r="B648" s="173">
        <f t="shared" si="16"/>
        <v>10</v>
      </c>
      <c r="C648" s="173">
        <f t="shared" si="15"/>
        <v>24</v>
      </c>
      <c r="D648" s="173">
        <v>2022</v>
      </c>
      <c r="E648" s="190">
        <v>5912.33</v>
      </c>
      <c r="F648" s="245">
        <v>643434</v>
      </c>
    </row>
    <row r="649" spans="1:6">
      <c r="A649" s="171">
        <v>44494</v>
      </c>
      <c r="B649" s="173">
        <f t="shared" si="16"/>
        <v>10</v>
      </c>
      <c r="C649" s="173">
        <f t="shared" si="15"/>
        <v>25</v>
      </c>
      <c r="D649" s="173">
        <v>2022</v>
      </c>
      <c r="E649" s="190">
        <v>5912.34</v>
      </c>
      <c r="F649" s="245">
        <v>644090</v>
      </c>
    </row>
    <row r="650" spans="1:6">
      <c r="A650" s="171">
        <v>44495</v>
      </c>
      <c r="B650" s="173">
        <f t="shared" si="16"/>
        <v>10</v>
      </c>
      <c r="C650" s="173">
        <f t="shared" si="15"/>
        <v>26</v>
      </c>
      <c r="D650" s="173">
        <v>2022</v>
      </c>
      <c r="E650" s="190">
        <v>5912.35</v>
      </c>
      <c r="F650" s="245">
        <v>644747</v>
      </c>
    </row>
    <row r="651" spans="1:6">
      <c r="A651" s="171">
        <v>44496</v>
      </c>
      <c r="B651" s="173">
        <f t="shared" si="16"/>
        <v>10</v>
      </c>
      <c r="C651" s="173">
        <f t="shared" si="15"/>
        <v>27</v>
      </c>
      <c r="D651" s="173">
        <v>2022</v>
      </c>
      <c r="E651" s="190">
        <v>5912.37</v>
      </c>
      <c r="F651" s="245">
        <v>646059</v>
      </c>
    </row>
    <row r="652" spans="1:6">
      <c r="A652" s="171">
        <v>44497</v>
      </c>
      <c r="B652" s="173">
        <f t="shared" si="16"/>
        <v>10</v>
      </c>
      <c r="C652" s="173">
        <f t="shared" si="15"/>
        <v>28</v>
      </c>
      <c r="D652" s="173">
        <v>2022</v>
      </c>
      <c r="E652" s="190">
        <v>5912.35</v>
      </c>
      <c r="F652" s="245">
        <v>644747</v>
      </c>
    </row>
    <row r="653" spans="1:6">
      <c r="A653" s="171">
        <v>44498</v>
      </c>
      <c r="B653" s="173">
        <f t="shared" si="16"/>
        <v>10</v>
      </c>
      <c r="C653" s="173">
        <f t="shared" si="15"/>
        <v>29</v>
      </c>
      <c r="D653" s="173">
        <v>2022</v>
      </c>
      <c r="E653" s="190">
        <v>5912.34</v>
      </c>
      <c r="F653" s="245">
        <v>644090</v>
      </c>
    </row>
    <row r="654" spans="1:6">
      <c r="A654" s="171">
        <v>44499</v>
      </c>
      <c r="B654" s="173">
        <f t="shared" si="16"/>
        <v>10</v>
      </c>
      <c r="C654" s="173">
        <f t="shared" si="15"/>
        <v>30</v>
      </c>
      <c r="D654" s="173">
        <v>2022</v>
      </c>
      <c r="E654" s="190">
        <v>5912.35</v>
      </c>
      <c r="F654" s="245">
        <v>644747</v>
      </c>
    </row>
    <row r="655" spans="1:6">
      <c r="A655" s="171">
        <v>44500</v>
      </c>
      <c r="B655" s="173">
        <f t="shared" si="16"/>
        <v>10</v>
      </c>
      <c r="C655" s="173">
        <f t="shared" si="15"/>
        <v>31</v>
      </c>
      <c r="D655" s="173">
        <v>2022</v>
      </c>
      <c r="E655" s="190">
        <v>5912.35</v>
      </c>
      <c r="F655" s="245">
        <v>644747</v>
      </c>
    </row>
    <row r="656" spans="1:6">
      <c r="A656" s="171">
        <v>44501</v>
      </c>
      <c r="B656" s="173">
        <f t="shared" si="16"/>
        <v>11</v>
      </c>
      <c r="C656" s="170"/>
      <c r="D656" s="173">
        <v>2022</v>
      </c>
      <c r="E656" s="244">
        <v>5912.35</v>
      </c>
      <c r="F656" s="245">
        <v>644747</v>
      </c>
    </row>
    <row r="657" spans="1:6">
      <c r="A657" s="171">
        <v>44502</v>
      </c>
      <c r="B657" s="173">
        <f t="shared" si="16"/>
        <v>11</v>
      </c>
      <c r="C657" s="170"/>
      <c r="D657" s="173">
        <v>2022</v>
      </c>
      <c r="E657" s="244">
        <v>5912.35</v>
      </c>
      <c r="F657" s="245">
        <v>644747</v>
      </c>
    </row>
    <row r="658" spans="1:6">
      <c r="A658" s="171">
        <v>44503</v>
      </c>
      <c r="B658" s="173">
        <f t="shared" si="16"/>
        <v>11</v>
      </c>
      <c r="C658" s="170"/>
      <c r="D658" s="173">
        <v>2022</v>
      </c>
      <c r="E658" s="244">
        <v>5912.37</v>
      </c>
      <c r="F658" s="245">
        <v>646059</v>
      </c>
    </row>
    <row r="659" spans="1:6">
      <c r="A659" s="171">
        <v>44504</v>
      </c>
      <c r="B659" s="173">
        <f t="shared" si="16"/>
        <v>11</v>
      </c>
      <c r="C659" s="170"/>
      <c r="D659" s="173">
        <v>2022</v>
      </c>
      <c r="E659" s="244">
        <v>5912.37</v>
      </c>
      <c r="F659" s="245">
        <v>646059</v>
      </c>
    </row>
    <row r="660" spans="1:6">
      <c r="A660" s="171">
        <v>44505</v>
      </c>
      <c r="B660" s="173">
        <f t="shared" si="16"/>
        <v>11</v>
      </c>
      <c r="C660" s="170"/>
      <c r="D660" s="173">
        <v>2022</v>
      </c>
      <c r="E660" s="244">
        <v>5912.37</v>
      </c>
      <c r="F660" s="245">
        <v>646059</v>
      </c>
    </row>
    <row r="661" spans="1:6">
      <c r="A661" s="171">
        <v>44506</v>
      </c>
      <c r="B661" s="173">
        <f t="shared" si="16"/>
        <v>11</v>
      </c>
      <c r="C661" s="170"/>
      <c r="D661" s="173">
        <v>2022</v>
      </c>
      <c r="E661" s="244">
        <v>5912.37</v>
      </c>
      <c r="F661" s="245">
        <v>646059</v>
      </c>
    </row>
    <row r="662" spans="1:6">
      <c r="A662" s="171">
        <v>44507</v>
      </c>
      <c r="B662" s="173">
        <f t="shared" si="16"/>
        <v>11</v>
      </c>
      <c r="C662" s="170"/>
      <c r="D662" s="173">
        <v>2022</v>
      </c>
      <c r="E662" s="244">
        <v>5912.38</v>
      </c>
      <c r="F662" s="245">
        <v>646715</v>
      </c>
    </row>
    <row r="663" spans="1:6">
      <c r="A663" s="171">
        <v>44508</v>
      </c>
      <c r="B663" s="173">
        <f t="shared" si="16"/>
        <v>11</v>
      </c>
      <c r="C663" s="170"/>
      <c r="D663" s="173">
        <v>2022</v>
      </c>
      <c r="E663" s="244">
        <v>5912.38</v>
      </c>
      <c r="F663" s="245">
        <v>646715</v>
      </c>
    </row>
    <row r="664" spans="1:6">
      <c r="A664" s="171">
        <v>44509</v>
      </c>
      <c r="B664" s="173">
        <f t="shared" si="16"/>
        <v>11</v>
      </c>
      <c r="C664" s="170"/>
      <c r="D664" s="173">
        <v>2022</v>
      </c>
      <c r="E664" s="244">
        <v>5912.38</v>
      </c>
      <c r="F664" s="245">
        <v>646715</v>
      </c>
    </row>
    <row r="665" spans="1:6">
      <c r="A665" s="171">
        <v>44510</v>
      </c>
      <c r="B665" s="173">
        <f t="shared" si="16"/>
        <v>11</v>
      </c>
      <c r="C665" s="170"/>
      <c r="D665" s="173">
        <v>2022</v>
      </c>
      <c r="E665" s="244">
        <v>5912.38</v>
      </c>
      <c r="F665" s="245">
        <v>646715</v>
      </c>
    </row>
    <row r="666" spans="1:6">
      <c r="A666" s="171">
        <v>44511</v>
      </c>
      <c r="B666" s="173">
        <f t="shared" si="16"/>
        <v>11</v>
      </c>
      <c r="C666" s="170"/>
      <c r="D666" s="173">
        <v>2022</v>
      </c>
      <c r="E666" s="244">
        <v>5912.39</v>
      </c>
      <c r="F666" s="245">
        <v>647371</v>
      </c>
    </row>
    <row r="667" spans="1:6">
      <c r="A667" s="171">
        <v>44512</v>
      </c>
      <c r="B667" s="173">
        <f t="shared" si="16"/>
        <v>11</v>
      </c>
      <c r="C667" s="170"/>
      <c r="D667" s="173">
        <v>2022</v>
      </c>
      <c r="E667" s="244">
        <v>5912.39</v>
      </c>
      <c r="F667" s="245">
        <v>647371</v>
      </c>
    </row>
    <row r="668" spans="1:6">
      <c r="A668" s="171">
        <v>44513</v>
      </c>
      <c r="B668" s="173">
        <f t="shared" si="16"/>
        <v>11</v>
      </c>
      <c r="C668" s="170"/>
      <c r="D668" s="173">
        <v>2022</v>
      </c>
      <c r="E668" s="244">
        <v>5912.39</v>
      </c>
      <c r="F668" s="245">
        <v>647371</v>
      </c>
    </row>
    <row r="669" spans="1:6">
      <c r="A669" s="171">
        <v>44514</v>
      </c>
      <c r="B669" s="173">
        <f t="shared" si="16"/>
        <v>11</v>
      </c>
      <c r="C669" s="170"/>
      <c r="D669" s="173">
        <v>2022</v>
      </c>
      <c r="E669" s="244">
        <v>5912.38</v>
      </c>
      <c r="F669" s="245">
        <v>646715</v>
      </c>
    </row>
    <row r="670" spans="1:6">
      <c r="A670" s="171">
        <v>44515</v>
      </c>
      <c r="B670" s="173">
        <f t="shared" si="16"/>
        <v>11</v>
      </c>
      <c r="C670" s="170"/>
      <c r="D670" s="173">
        <v>2022</v>
      </c>
      <c r="E670" s="244">
        <v>5912.38</v>
      </c>
      <c r="F670" s="245">
        <v>646715</v>
      </c>
    </row>
    <row r="671" spans="1:6">
      <c r="A671" s="171">
        <v>44516</v>
      </c>
      <c r="B671" s="173">
        <f t="shared" si="16"/>
        <v>11</v>
      </c>
      <c r="C671" s="170"/>
      <c r="D671" s="173">
        <v>2022</v>
      </c>
      <c r="E671" s="244">
        <v>5912.39</v>
      </c>
      <c r="F671" s="245">
        <v>647371</v>
      </c>
    </row>
    <row r="672" spans="1:6">
      <c r="A672" s="171">
        <v>44517</v>
      </c>
      <c r="B672" s="173">
        <f t="shared" si="16"/>
        <v>11</v>
      </c>
      <c r="C672" s="170"/>
      <c r="D672" s="173">
        <v>2022</v>
      </c>
      <c r="E672" s="244">
        <v>5912.39</v>
      </c>
      <c r="F672" s="245">
        <v>647371</v>
      </c>
    </row>
    <row r="673" spans="1:6">
      <c r="A673" s="171">
        <v>44518</v>
      </c>
      <c r="B673" s="173">
        <f t="shared" si="16"/>
        <v>11</v>
      </c>
      <c r="C673" s="170"/>
      <c r="D673" s="173">
        <v>2022</v>
      </c>
      <c r="E673" s="244">
        <v>5912.39</v>
      </c>
      <c r="F673" s="245">
        <v>647371</v>
      </c>
    </row>
    <row r="674" spans="1:6">
      <c r="A674" s="171">
        <v>44519</v>
      </c>
      <c r="B674" s="173">
        <f t="shared" si="16"/>
        <v>11</v>
      </c>
      <c r="C674" s="170"/>
      <c r="D674" s="173">
        <v>2022</v>
      </c>
      <c r="E674" s="244">
        <v>5912.37</v>
      </c>
      <c r="F674" s="245">
        <v>646059</v>
      </c>
    </row>
    <row r="675" spans="1:6">
      <c r="A675" s="171">
        <v>44520</v>
      </c>
      <c r="B675" s="173">
        <f t="shared" si="16"/>
        <v>11</v>
      </c>
      <c r="C675" s="170"/>
      <c r="D675" s="173">
        <v>2022</v>
      </c>
      <c r="E675" s="244">
        <v>5912.38</v>
      </c>
      <c r="F675" s="245">
        <v>646715</v>
      </c>
    </row>
    <row r="676" spans="1:6">
      <c r="A676" s="171">
        <v>44521</v>
      </c>
      <c r="B676" s="173">
        <f t="shared" si="16"/>
        <v>11</v>
      </c>
      <c r="C676" s="170"/>
      <c r="D676" s="173">
        <v>2022</v>
      </c>
      <c r="E676" s="244">
        <v>5912.38</v>
      </c>
      <c r="F676" s="245">
        <v>646715</v>
      </c>
    </row>
    <row r="677" spans="1:6">
      <c r="A677" s="171">
        <v>44522</v>
      </c>
      <c r="B677" s="173">
        <f t="shared" si="16"/>
        <v>11</v>
      </c>
      <c r="C677" s="170"/>
      <c r="D677" s="173">
        <v>2022</v>
      </c>
      <c r="E677" s="244">
        <v>5912.38</v>
      </c>
      <c r="F677" s="245">
        <v>646715</v>
      </c>
    </row>
    <row r="678" spans="1:6">
      <c r="A678" s="171">
        <v>44523</v>
      </c>
      <c r="B678" s="173">
        <f t="shared" si="16"/>
        <v>11</v>
      </c>
      <c r="C678" s="170"/>
      <c r="D678" s="173">
        <v>2022</v>
      </c>
      <c r="E678" s="244">
        <v>5912.37</v>
      </c>
      <c r="F678" s="245">
        <v>646059</v>
      </c>
    </row>
    <row r="679" spans="1:6">
      <c r="A679" s="171">
        <v>44524</v>
      </c>
      <c r="B679" s="173">
        <f t="shared" si="16"/>
        <v>11</v>
      </c>
      <c r="C679" s="170"/>
      <c r="D679" s="173">
        <v>2022</v>
      </c>
      <c r="E679" s="244">
        <v>5912.37</v>
      </c>
      <c r="F679" s="245">
        <v>646059</v>
      </c>
    </row>
    <row r="680" spans="1:6">
      <c r="A680" s="171">
        <v>44525</v>
      </c>
      <c r="B680" s="173">
        <f t="shared" si="16"/>
        <v>11</v>
      </c>
      <c r="C680" s="170"/>
      <c r="D680" s="173">
        <v>2022</v>
      </c>
      <c r="E680" s="244">
        <v>5912.37</v>
      </c>
      <c r="F680" s="245">
        <v>646059</v>
      </c>
    </row>
    <row r="681" spans="1:6">
      <c r="A681" s="171">
        <v>44526</v>
      </c>
      <c r="B681" s="173">
        <f t="shared" si="16"/>
        <v>11</v>
      </c>
      <c r="C681" s="170"/>
      <c r="D681" s="173">
        <v>2022</v>
      </c>
      <c r="E681" s="244">
        <v>5912.36</v>
      </c>
      <c r="F681" s="245">
        <v>645403</v>
      </c>
    </row>
    <row r="682" spans="1:6">
      <c r="A682" s="171">
        <v>44527</v>
      </c>
      <c r="B682" s="173">
        <f t="shared" si="16"/>
        <v>11</v>
      </c>
      <c r="C682" s="170"/>
      <c r="D682" s="173">
        <v>2022</v>
      </c>
      <c r="E682" s="244">
        <v>5912.36</v>
      </c>
      <c r="F682" s="245">
        <v>645403</v>
      </c>
    </row>
    <row r="683" spans="1:6">
      <c r="A683" s="171">
        <v>44528</v>
      </c>
      <c r="B683" s="173">
        <f t="shared" si="16"/>
        <v>11</v>
      </c>
      <c r="C683" s="170"/>
      <c r="D683" s="173">
        <v>2022</v>
      </c>
      <c r="E683" s="244">
        <v>5912.37</v>
      </c>
      <c r="F683" s="245">
        <v>646059</v>
      </c>
    </row>
    <row r="684" spans="1:6">
      <c r="A684" s="171">
        <v>44529</v>
      </c>
      <c r="B684" s="173">
        <f t="shared" si="16"/>
        <v>11</v>
      </c>
      <c r="C684" s="170"/>
      <c r="D684" s="173">
        <v>2022</v>
      </c>
      <c r="E684" s="244">
        <v>5912.36</v>
      </c>
      <c r="F684" s="245">
        <v>645403</v>
      </c>
    </row>
    <row r="685" spans="1:6">
      <c r="A685" s="171">
        <v>44530</v>
      </c>
      <c r="B685" s="173">
        <f t="shared" si="16"/>
        <v>11</v>
      </c>
      <c r="C685" s="170"/>
      <c r="D685" s="173">
        <v>2022</v>
      </c>
      <c r="E685" s="244">
        <v>5912.37</v>
      </c>
      <c r="F685" s="245">
        <v>646059</v>
      </c>
    </row>
    <row r="686" spans="1:6">
      <c r="A686" s="171">
        <v>44531</v>
      </c>
      <c r="B686" s="173">
        <f t="shared" si="16"/>
        <v>12</v>
      </c>
      <c r="C686" s="170"/>
      <c r="D686" s="173">
        <v>2022</v>
      </c>
      <c r="E686" s="244">
        <v>5912.37</v>
      </c>
      <c r="F686" s="245">
        <v>646059</v>
      </c>
    </row>
    <row r="687" spans="1:6">
      <c r="A687" s="171">
        <v>44532</v>
      </c>
      <c r="B687" s="173">
        <f t="shared" si="16"/>
        <v>12</v>
      </c>
      <c r="C687" s="170"/>
      <c r="D687" s="173">
        <v>2022</v>
      </c>
      <c r="E687" s="244">
        <v>5912.37</v>
      </c>
      <c r="F687" s="245">
        <v>646059</v>
      </c>
    </row>
    <row r="688" spans="1:6">
      <c r="A688" s="171">
        <v>44533</v>
      </c>
      <c r="B688" s="173">
        <f t="shared" si="16"/>
        <v>12</v>
      </c>
      <c r="C688" s="170"/>
      <c r="D688" s="173">
        <v>2022</v>
      </c>
      <c r="E688" s="244">
        <v>5912.37</v>
      </c>
      <c r="F688" s="245">
        <v>646059</v>
      </c>
    </row>
    <row r="689" spans="1:6">
      <c r="A689" s="171">
        <v>44534</v>
      </c>
      <c r="B689" s="173">
        <f t="shared" si="16"/>
        <v>12</v>
      </c>
      <c r="C689" s="170"/>
      <c r="D689" s="173">
        <v>2022</v>
      </c>
      <c r="E689" s="244">
        <v>5912.38</v>
      </c>
      <c r="F689" s="245">
        <v>646715</v>
      </c>
    </row>
    <row r="690" spans="1:6">
      <c r="A690" s="171">
        <v>44535</v>
      </c>
      <c r="B690" s="173">
        <f t="shared" si="16"/>
        <v>12</v>
      </c>
      <c r="C690" s="170"/>
      <c r="D690" s="173">
        <v>2022</v>
      </c>
      <c r="E690" s="244">
        <v>5912.38</v>
      </c>
      <c r="F690" s="245">
        <v>646715</v>
      </c>
    </row>
    <row r="691" spans="1:6">
      <c r="A691" s="171">
        <v>44536</v>
      </c>
      <c r="B691" s="173">
        <f t="shared" si="16"/>
        <v>12</v>
      </c>
      <c r="C691" s="170"/>
      <c r="D691" s="173">
        <v>2022</v>
      </c>
      <c r="E691" s="244">
        <v>5912.39</v>
      </c>
      <c r="F691" s="245">
        <v>647371</v>
      </c>
    </row>
    <row r="692" spans="1:6">
      <c r="A692" s="171">
        <v>44537</v>
      </c>
      <c r="B692" s="173">
        <f t="shared" si="16"/>
        <v>12</v>
      </c>
      <c r="C692" s="170"/>
      <c r="D692" s="173">
        <v>2022</v>
      </c>
      <c r="E692" s="244">
        <v>5912.38</v>
      </c>
      <c r="F692" s="245">
        <v>646715</v>
      </c>
    </row>
    <row r="693" spans="1:6">
      <c r="A693" s="171">
        <v>44538</v>
      </c>
      <c r="B693" s="173">
        <f t="shared" si="16"/>
        <v>12</v>
      </c>
      <c r="C693" s="170"/>
      <c r="D693" s="173">
        <v>2022</v>
      </c>
      <c r="E693" s="244">
        <v>5912.37</v>
      </c>
      <c r="F693" s="245">
        <v>646059</v>
      </c>
    </row>
    <row r="694" spans="1:6">
      <c r="A694" s="171">
        <v>44539</v>
      </c>
      <c r="B694" s="173">
        <f t="shared" si="16"/>
        <v>12</v>
      </c>
      <c r="C694" s="170"/>
      <c r="D694" s="173">
        <v>2022</v>
      </c>
      <c r="E694" s="244">
        <v>5912.38</v>
      </c>
      <c r="F694" s="245">
        <v>646715</v>
      </c>
    </row>
    <row r="695" spans="1:6">
      <c r="A695" s="171">
        <v>44540</v>
      </c>
      <c r="B695" s="173">
        <f t="shared" si="16"/>
        <v>12</v>
      </c>
      <c r="C695" s="170"/>
      <c r="D695" s="173">
        <v>2022</v>
      </c>
      <c r="E695" s="244">
        <v>5912.39</v>
      </c>
      <c r="F695" s="245">
        <v>647371</v>
      </c>
    </row>
    <row r="696" spans="1:6">
      <c r="A696" s="171">
        <v>44541</v>
      </c>
      <c r="B696" s="173">
        <f t="shared" si="16"/>
        <v>12</v>
      </c>
      <c r="C696" s="170"/>
      <c r="D696" s="173">
        <v>2022</v>
      </c>
      <c r="E696" s="244">
        <v>5912.39</v>
      </c>
      <c r="F696" s="245">
        <v>647371</v>
      </c>
    </row>
    <row r="697" spans="1:6">
      <c r="A697" s="171">
        <v>44542</v>
      </c>
      <c r="B697" s="173">
        <f t="shared" si="16"/>
        <v>12</v>
      </c>
      <c r="C697" s="170"/>
      <c r="D697" s="173">
        <v>2022</v>
      </c>
      <c r="E697" s="244">
        <v>5912.38</v>
      </c>
      <c r="F697" s="245">
        <v>646715</v>
      </c>
    </row>
    <row r="698" spans="1:6">
      <c r="A698" s="171">
        <v>44543</v>
      </c>
      <c r="B698" s="173">
        <f t="shared" si="16"/>
        <v>12</v>
      </c>
      <c r="C698" s="170"/>
      <c r="D698" s="173">
        <v>2022</v>
      </c>
      <c r="E698" s="244">
        <v>5912.38</v>
      </c>
      <c r="F698" s="245">
        <v>646715</v>
      </c>
    </row>
    <row r="699" spans="1:6">
      <c r="A699" s="171">
        <v>44544</v>
      </c>
      <c r="B699" s="173">
        <f t="shared" si="16"/>
        <v>12</v>
      </c>
      <c r="C699" s="170"/>
      <c r="D699" s="173">
        <v>2022</v>
      </c>
      <c r="E699" s="244">
        <v>5912.38</v>
      </c>
      <c r="F699" s="245">
        <v>646715</v>
      </c>
    </row>
    <row r="700" spans="1:6">
      <c r="A700" s="171">
        <v>44545</v>
      </c>
      <c r="B700" s="173">
        <f t="shared" si="16"/>
        <v>12</v>
      </c>
      <c r="C700" s="170"/>
      <c r="D700" s="173">
        <v>2022</v>
      </c>
      <c r="E700" s="244">
        <v>5912.38</v>
      </c>
      <c r="F700" s="245">
        <v>646715</v>
      </c>
    </row>
    <row r="701" spans="1:6">
      <c r="A701" s="171">
        <v>44546</v>
      </c>
      <c r="B701" s="173">
        <f t="shared" si="16"/>
        <v>12</v>
      </c>
      <c r="C701" s="170"/>
      <c r="D701" s="173">
        <v>2022</v>
      </c>
      <c r="E701" s="244">
        <v>5912.4</v>
      </c>
      <c r="F701" s="245">
        <v>648027</v>
      </c>
    </row>
    <row r="702" spans="1:6">
      <c r="A702" s="171">
        <v>44547</v>
      </c>
      <c r="B702" s="173">
        <f t="shared" si="16"/>
        <v>12</v>
      </c>
      <c r="C702" s="170"/>
      <c r="D702" s="173">
        <v>2022</v>
      </c>
      <c r="E702" s="244">
        <v>5912.41</v>
      </c>
      <c r="F702" s="245">
        <v>648684</v>
      </c>
    </row>
    <row r="703" spans="1:6">
      <c r="A703" s="171">
        <v>44548</v>
      </c>
      <c r="B703" s="173">
        <f t="shared" si="16"/>
        <v>12</v>
      </c>
      <c r="C703" s="170"/>
      <c r="D703" s="173">
        <v>2022</v>
      </c>
      <c r="E703" s="244">
        <v>5912.41</v>
      </c>
      <c r="F703" s="245">
        <v>648684</v>
      </c>
    </row>
    <row r="704" spans="1:6">
      <c r="A704" s="171">
        <v>44549</v>
      </c>
      <c r="B704" s="173">
        <f t="shared" si="16"/>
        <v>12</v>
      </c>
      <c r="C704" s="170"/>
      <c r="D704" s="173">
        <v>2022</v>
      </c>
      <c r="E704" s="244">
        <v>5912.41</v>
      </c>
      <c r="F704" s="245">
        <v>648684</v>
      </c>
    </row>
    <row r="705" spans="1:6">
      <c r="A705" s="171">
        <v>44550</v>
      </c>
      <c r="B705" s="173">
        <f t="shared" si="16"/>
        <v>12</v>
      </c>
      <c r="C705" s="170"/>
      <c r="D705" s="173">
        <v>2022</v>
      </c>
      <c r="E705" s="244">
        <v>5912.41</v>
      </c>
      <c r="F705" s="245">
        <v>648684</v>
      </c>
    </row>
    <row r="706" spans="1:6">
      <c r="A706" s="171">
        <v>44551</v>
      </c>
      <c r="B706" s="173">
        <f t="shared" si="16"/>
        <v>12</v>
      </c>
      <c r="C706" s="170"/>
      <c r="D706" s="173">
        <v>2022</v>
      </c>
      <c r="E706" s="244">
        <v>5912.4</v>
      </c>
      <c r="F706" s="245">
        <v>648027</v>
      </c>
    </row>
    <row r="707" spans="1:6">
      <c r="A707" s="171">
        <v>44552</v>
      </c>
      <c r="B707" s="173">
        <f t="shared" ref="B707:B770" si="17">MONTH(A707)</f>
        <v>12</v>
      </c>
      <c r="C707" s="170"/>
      <c r="D707" s="173">
        <v>2022</v>
      </c>
      <c r="E707" s="244">
        <v>5912.41</v>
      </c>
      <c r="F707" s="245">
        <v>648684</v>
      </c>
    </row>
    <row r="708" spans="1:6">
      <c r="A708" s="171">
        <v>44553</v>
      </c>
      <c r="B708" s="173">
        <f t="shared" si="17"/>
        <v>12</v>
      </c>
      <c r="C708" s="170"/>
      <c r="D708" s="173">
        <v>2022</v>
      </c>
      <c r="E708" s="244">
        <v>5912.41</v>
      </c>
      <c r="F708" s="245">
        <v>648684</v>
      </c>
    </row>
    <row r="709" spans="1:6">
      <c r="A709" s="171">
        <v>44554</v>
      </c>
      <c r="B709" s="173">
        <f t="shared" si="17"/>
        <v>12</v>
      </c>
      <c r="C709" s="170"/>
      <c r="D709" s="173">
        <v>2022</v>
      </c>
      <c r="E709" s="244">
        <v>5912.41</v>
      </c>
      <c r="F709" s="245">
        <v>648684</v>
      </c>
    </row>
    <row r="710" spans="1:6">
      <c r="A710" s="171">
        <v>44555</v>
      </c>
      <c r="B710" s="173">
        <f t="shared" si="17"/>
        <v>12</v>
      </c>
      <c r="C710" s="170"/>
      <c r="D710" s="173">
        <v>2022</v>
      </c>
      <c r="E710" s="244">
        <v>5912.44</v>
      </c>
      <c r="F710" s="245">
        <v>650653</v>
      </c>
    </row>
    <row r="711" spans="1:6">
      <c r="A711" s="171">
        <v>44556</v>
      </c>
      <c r="B711" s="173">
        <f t="shared" si="17"/>
        <v>12</v>
      </c>
      <c r="C711" s="170"/>
      <c r="D711" s="173">
        <v>2022</v>
      </c>
      <c r="E711" s="244">
        <v>5912.21</v>
      </c>
      <c r="F711" s="245">
        <v>653281</v>
      </c>
    </row>
    <row r="712" spans="1:6">
      <c r="A712" s="171">
        <v>44557</v>
      </c>
      <c r="B712" s="173">
        <f t="shared" si="17"/>
        <v>12</v>
      </c>
      <c r="C712" s="170"/>
      <c r="D712" s="173">
        <v>2022</v>
      </c>
      <c r="E712" s="244">
        <v>5912.48</v>
      </c>
      <c r="F712" s="245">
        <v>653281</v>
      </c>
    </row>
    <row r="713" spans="1:6">
      <c r="A713" s="171">
        <v>44558</v>
      </c>
      <c r="B713" s="173">
        <f t="shared" si="17"/>
        <v>12</v>
      </c>
      <c r="C713" s="170"/>
      <c r="D713" s="173">
        <v>2022</v>
      </c>
      <c r="E713" s="244">
        <v>5912.49</v>
      </c>
      <c r="F713" s="245">
        <v>653938</v>
      </c>
    </row>
    <row r="714" spans="1:6">
      <c r="A714" s="171">
        <v>44559</v>
      </c>
      <c r="B714" s="173">
        <f t="shared" si="17"/>
        <v>12</v>
      </c>
      <c r="C714" s="170"/>
      <c r="D714" s="173">
        <v>2022</v>
      </c>
      <c r="E714" s="244">
        <v>5912.49</v>
      </c>
      <c r="F714" s="245">
        <v>653938</v>
      </c>
    </row>
    <row r="715" spans="1:6">
      <c r="A715" s="171">
        <v>44560</v>
      </c>
      <c r="B715" s="173">
        <f t="shared" si="17"/>
        <v>12</v>
      </c>
      <c r="C715" s="170"/>
      <c r="D715" s="173">
        <v>2022</v>
      </c>
      <c r="E715" s="244">
        <v>5912.5</v>
      </c>
      <c r="F715" s="245">
        <v>654596</v>
      </c>
    </row>
    <row r="716" spans="1:6">
      <c r="A716" s="171">
        <v>44561</v>
      </c>
      <c r="B716" s="173">
        <f t="shared" si="17"/>
        <v>12</v>
      </c>
      <c r="C716" s="170"/>
      <c r="D716" s="173">
        <v>2022</v>
      </c>
      <c r="E716" s="244">
        <v>5912.51</v>
      </c>
      <c r="F716" s="245">
        <v>655253</v>
      </c>
    </row>
    <row r="717" spans="1:6">
      <c r="A717" s="171">
        <v>44562</v>
      </c>
      <c r="B717" s="173">
        <f t="shared" si="17"/>
        <v>1</v>
      </c>
      <c r="C717" s="170"/>
      <c r="D717" s="173">
        <v>2022</v>
      </c>
      <c r="E717" s="244">
        <v>5912.52</v>
      </c>
      <c r="F717" s="245">
        <v>655910</v>
      </c>
    </row>
    <row r="718" spans="1:6">
      <c r="A718" s="171">
        <v>44563</v>
      </c>
      <c r="B718" s="173">
        <f t="shared" si="17"/>
        <v>1</v>
      </c>
      <c r="C718" s="170"/>
      <c r="D718" s="173">
        <v>2022</v>
      </c>
      <c r="E718" s="244">
        <v>5912.52</v>
      </c>
      <c r="F718" s="245">
        <v>655910</v>
      </c>
    </row>
    <row r="719" spans="1:6">
      <c r="A719" s="171">
        <v>44564</v>
      </c>
      <c r="B719" s="173">
        <f t="shared" si="17"/>
        <v>1</v>
      </c>
      <c r="C719" s="170"/>
      <c r="D719" s="173">
        <v>2022</v>
      </c>
      <c r="E719" s="244">
        <v>5912.52</v>
      </c>
      <c r="F719" s="245">
        <v>655910</v>
      </c>
    </row>
    <row r="720" spans="1:6">
      <c r="A720" s="171">
        <v>44565</v>
      </c>
      <c r="B720" s="173">
        <f t="shared" si="17"/>
        <v>1</v>
      </c>
      <c r="C720" s="170"/>
      <c r="D720" s="173">
        <v>2022</v>
      </c>
      <c r="E720" s="244">
        <v>5912.52</v>
      </c>
      <c r="F720" s="245">
        <v>655910</v>
      </c>
    </row>
    <row r="721" spans="1:6">
      <c r="A721" s="171">
        <v>44566</v>
      </c>
      <c r="B721" s="173">
        <f t="shared" si="17"/>
        <v>1</v>
      </c>
      <c r="C721" s="170"/>
      <c r="D721" s="173">
        <v>2022</v>
      </c>
      <c r="E721" s="244">
        <v>5912.52</v>
      </c>
      <c r="F721" s="245">
        <v>655910</v>
      </c>
    </row>
    <row r="722" spans="1:6">
      <c r="A722" s="171">
        <v>44567</v>
      </c>
      <c r="B722" s="173">
        <f t="shared" si="17"/>
        <v>1</v>
      </c>
      <c r="C722" s="170"/>
      <c r="D722" s="173">
        <v>2022</v>
      </c>
      <c r="E722" s="244">
        <v>5912.54</v>
      </c>
      <c r="F722" s="245">
        <v>657224</v>
      </c>
    </row>
    <row r="723" spans="1:6">
      <c r="A723" s="171">
        <v>44568</v>
      </c>
      <c r="B723" s="173">
        <f t="shared" si="17"/>
        <v>1</v>
      </c>
      <c r="C723" s="170"/>
      <c r="D723" s="173">
        <v>2022</v>
      </c>
      <c r="E723" s="244">
        <v>5912.58</v>
      </c>
      <c r="F723" s="245">
        <v>659854</v>
      </c>
    </row>
    <row r="724" spans="1:6">
      <c r="A724" s="171">
        <v>44569</v>
      </c>
      <c r="B724" s="173">
        <f t="shared" si="17"/>
        <v>1</v>
      </c>
      <c r="C724" s="170"/>
      <c r="D724" s="173">
        <v>2022</v>
      </c>
      <c r="E724" s="244">
        <v>5912.57</v>
      </c>
      <c r="F724" s="245">
        <v>659196</v>
      </c>
    </row>
    <row r="725" spans="1:6">
      <c r="A725" s="171">
        <v>44570</v>
      </c>
      <c r="B725" s="173">
        <f t="shared" si="17"/>
        <v>1</v>
      </c>
      <c r="C725" s="170"/>
      <c r="D725" s="173">
        <v>2022</v>
      </c>
      <c r="E725" s="244">
        <v>5912.58</v>
      </c>
      <c r="F725" s="245">
        <v>659854</v>
      </c>
    </row>
    <row r="726" spans="1:6">
      <c r="A726" s="171">
        <v>44571</v>
      </c>
      <c r="B726" s="173">
        <f t="shared" si="17"/>
        <v>1</v>
      </c>
      <c r="C726" s="170"/>
      <c r="D726" s="173">
        <v>2022</v>
      </c>
      <c r="E726" s="244">
        <v>5912.58</v>
      </c>
      <c r="F726" s="245">
        <v>659854</v>
      </c>
    </row>
    <row r="727" spans="1:6">
      <c r="A727" s="171">
        <v>44572</v>
      </c>
      <c r="B727" s="173">
        <f t="shared" si="17"/>
        <v>1</v>
      </c>
      <c r="C727" s="170"/>
      <c r="D727" s="173">
        <v>2022</v>
      </c>
      <c r="E727" s="244">
        <v>5912.58</v>
      </c>
      <c r="F727" s="245">
        <v>659854</v>
      </c>
    </row>
    <row r="728" spans="1:6">
      <c r="A728" s="171">
        <v>44573</v>
      </c>
      <c r="B728" s="173">
        <f t="shared" si="17"/>
        <v>1</v>
      </c>
      <c r="C728" s="170"/>
      <c r="D728" s="173">
        <v>2022</v>
      </c>
      <c r="E728" s="244">
        <v>5912.59</v>
      </c>
      <c r="F728" s="245">
        <v>660511</v>
      </c>
    </row>
    <row r="729" spans="1:6">
      <c r="A729" s="171">
        <v>44574</v>
      </c>
      <c r="B729" s="173">
        <f t="shared" si="17"/>
        <v>1</v>
      </c>
      <c r="C729" s="170"/>
      <c r="D729" s="173">
        <v>2022</v>
      </c>
      <c r="E729" s="244">
        <v>5912.59</v>
      </c>
      <c r="F729" s="245">
        <v>660511</v>
      </c>
    </row>
    <row r="730" spans="1:6">
      <c r="A730" s="171">
        <v>44575</v>
      </c>
      <c r="B730" s="173">
        <f t="shared" si="17"/>
        <v>1</v>
      </c>
      <c r="C730" s="170"/>
      <c r="D730" s="173">
        <v>2022</v>
      </c>
      <c r="E730" s="244">
        <v>5912.59</v>
      </c>
      <c r="F730" s="245">
        <v>660511</v>
      </c>
    </row>
    <row r="731" spans="1:6">
      <c r="A731" s="171">
        <v>44576</v>
      </c>
      <c r="B731" s="173">
        <f t="shared" si="17"/>
        <v>1</v>
      </c>
      <c r="C731" s="170"/>
      <c r="D731" s="173">
        <v>2022</v>
      </c>
      <c r="E731" s="244">
        <v>5912.6</v>
      </c>
      <c r="F731" s="245">
        <v>661169</v>
      </c>
    </row>
    <row r="732" spans="1:6">
      <c r="A732" s="171">
        <v>44577</v>
      </c>
      <c r="B732" s="173">
        <f t="shared" si="17"/>
        <v>1</v>
      </c>
      <c r="C732" s="170"/>
      <c r="D732" s="173">
        <v>2022</v>
      </c>
      <c r="E732" s="244">
        <v>5912.6</v>
      </c>
      <c r="F732" s="245">
        <v>661169</v>
      </c>
    </row>
    <row r="733" spans="1:6">
      <c r="A733" s="171">
        <v>44578</v>
      </c>
      <c r="B733" s="173">
        <f t="shared" si="17"/>
        <v>1</v>
      </c>
      <c r="C733" s="170"/>
      <c r="D733" s="173">
        <v>2022</v>
      </c>
      <c r="E733" s="244">
        <v>5912.61</v>
      </c>
      <c r="F733" s="245">
        <v>661827</v>
      </c>
    </row>
    <row r="734" spans="1:6">
      <c r="A734" s="171">
        <v>44579</v>
      </c>
      <c r="B734" s="173">
        <f t="shared" si="17"/>
        <v>1</v>
      </c>
      <c r="C734" s="170"/>
      <c r="D734" s="173">
        <v>2022</v>
      </c>
      <c r="E734" s="244">
        <v>5912.61</v>
      </c>
      <c r="F734" s="245">
        <v>661827</v>
      </c>
    </row>
    <row r="735" spans="1:6">
      <c r="A735" s="171">
        <v>44580</v>
      </c>
      <c r="B735" s="173">
        <f t="shared" si="17"/>
        <v>1</v>
      </c>
      <c r="C735" s="170"/>
      <c r="D735" s="173">
        <v>2022</v>
      </c>
      <c r="E735" s="244">
        <v>5912.61</v>
      </c>
      <c r="F735" s="245">
        <v>661827</v>
      </c>
    </row>
    <row r="736" spans="1:6">
      <c r="A736" s="171">
        <v>44581</v>
      </c>
      <c r="B736" s="173">
        <f t="shared" si="17"/>
        <v>1</v>
      </c>
      <c r="C736" s="170"/>
      <c r="D736" s="173">
        <v>2022</v>
      </c>
      <c r="E736" s="244">
        <v>5912.61</v>
      </c>
      <c r="F736" s="245">
        <v>661827</v>
      </c>
    </row>
    <row r="737" spans="1:6">
      <c r="A737" s="171">
        <v>44582</v>
      </c>
      <c r="B737" s="173">
        <f t="shared" si="17"/>
        <v>1</v>
      </c>
      <c r="C737" s="170"/>
      <c r="D737" s="173">
        <v>2022</v>
      </c>
      <c r="E737" s="244">
        <v>5912.62</v>
      </c>
      <c r="F737" s="245">
        <v>662485</v>
      </c>
    </row>
    <row r="738" spans="1:6">
      <c r="A738" s="171">
        <v>44583</v>
      </c>
      <c r="B738" s="173">
        <f t="shared" si="17"/>
        <v>1</v>
      </c>
      <c r="C738" s="170"/>
      <c r="D738" s="173">
        <v>2022</v>
      </c>
      <c r="E738" s="244">
        <v>5912.62</v>
      </c>
      <c r="F738" s="245">
        <v>662485</v>
      </c>
    </row>
    <row r="739" spans="1:6">
      <c r="A739" s="171">
        <v>44584</v>
      </c>
      <c r="B739" s="173">
        <f t="shared" si="17"/>
        <v>1</v>
      </c>
      <c r="C739" s="170"/>
      <c r="D739" s="173">
        <v>2022</v>
      </c>
      <c r="E739" s="244">
        <v>5912.63</v>
      </c>
      <c r="F739" s="245">
        <v>663143</v>
      </c>
    </row>
    <row r="740" spans="1:6">
      <c r="A740" s="171">
        <v>44585</v>
      </c>
      <c r="B740" s="173">
        <f t="shared" si="17"/>
        <v>1</v>
      </c>
      <c r="C740" s="170"/>
      <c r="D740" s="173">
        <v>2022</v>
      </c>
      <c r="E740" s="244">
        <v>5912.63</v>
      </c>
      <c r="F740" s="245">
        <v>663143</v>
      </c>
    </row>
    <row r="741" spans="1:6">
      <c r="A741" s="171">
        <v>44586</v>
      </c>
      <c r="B741" s="173">
        <f t="shared" si="17"/>
        <v>1</v>
      </c>
      <c r="C741" s="170"/>
      <c r="D741" s="173">
        <v>2022</v>
      </c>
      <c r="E741" s="244">
        <v>5912.63</v>
      </c>
      <c r="F741" s="245">
        <v>663143</v>
      </c>
    </row>
    <row r="742" spans="1:6">
      <c r="A742" s="171">
        <v>44587</v>
      </c>
      <c r="B742" s="173">
        <f t="shared" si="17"/>
        <v>1</v>
      </c>
      <c r="C742" s="170"/>
      <c r="D742" s="173">
        <v>2022</v>
      </c>
      <c r="E742" s="244">
        <v>5912.65</v>
      </c>
      <c r="F742" s="245">
        <v>664460</v>
      </c>
    </row>
    <row r="743" spans="1:6">
      <c r="A743" s="171">
        <v>44588</v>
      </c>
      <c r="B743" s="173">
        <f t="shared" si="17"/>
        <v>1</v>
      </c>
      <c r="C743" s="170"/>
      <c r="D743" s="173">
        <v>2022</v>
      </c>
      <c r="E743" s="244">
        <v>5912.65</v>
      </c>
      <c r="F743" s="245">
        <v>664460</v>
      </c>
    </row>
    <row r="744" spans="1:6">
      <c r="A744" s="171">
        <v>44589</v>
      </c>
      <c r="B744" s="173">
        <f t="shared" si="17"/>
        <v>1</v>
      </c>
      <c r="C744" s="170"/>
      <c r="D744" s="173">
        <v>2022</v>
      </c>
      <c r="E744" s="244">
        <v>5912.65</v>
      </c>
      <c r="F744" s="245">
        <v>664460</v>
      </c>
    </row>
    <row r="745" spans="1:6">
      <c r="A745" s="171">
        <v>44590</v>
      </c>
      <c r="B745" s="173">
        <f t="shared" si="17"/>
        <v>1</v>
      </c>
      <c r="C745" s="170"/>
      <c r="D745" s="173">
        <v>2022</v>
      </c>
      <c r="E745" s="244">
        <v>5912.65</v>
      </c>
      <c r="F745" s="245">
        <v>664460</v>
      </c>
    </row>
    <row r="746" spans="1:6">
      <c r="A746" s="171">
        <v>44591</v>
      </c>
      <c r="B746" s="173">
        <f t="shared" si="17"/>
        <v>1</v>
      </c>
      <c r="C746" s="170"/>
      <c r="D746" s="173">
        <v>2022</v>
      </c>
      <c r="E746" s="244">
        <v>5912.66</v>
      </c>
      <c r="F746" s="245">
        <v>665118</v>
      </c>
    </row>
    <row r="747" spans="1:6">
      <c r="A747" s="171">
        <v>44592</v>
      </c>
      <c r="B747" s="173">
        <f t="shared" si="17"/>
        <v>1</v>
      </c>
      <c r="C747" s="170"/>
      <c r="D747" s="173">
        <v>2022</v>
      </c>
      <c r="E747" s="244">
        <v>5912.66</v>
      </c>
      <c r="F747" s="245">
        <v>665118</v>
      </c>
    </row>
    <row r="748" spans="1:6">
      <c r="A748" s="171">
        <v>44593</v>
      </c>
      <c r="B748" s="173">
        <f t="shared" si="17"/>
        <v>2</v>
      </c>
      <c r="C748" s="170"/>
      <c r="D748" s="173">
        <v>2022</v>
      </c>
      <c r="E748" s="244">
        <v>5912.67</v>
      </c>
      <c r="F748" s="245">
        <v>665776</v>
      </c>
    </row>
    <row r="749" spans="1:6">
      <c r="A749" s="171">
        <v>44594</v>
      </c>
      <c r="B749" s="173">
        <f t="shared" si="17"/>
        <v>2</v>
      </c>
      <c r="C749" s="170"/>
      <c r="D749" s="173">
        <v>2022</v>
      </c>
      <c r="E749" s="244">
        <v>5912.67</v>
      </c>
      <c r="F749" s="245">
        <v>665776</v>
      </c>
    </row>
    <row r="750" spans="1:6">
      <c r="A750" s="171">
        <v>44595</v>
      </c>
      <c r="B750" s="173">
        <f t="shared" si="17"/>
        <v>2</v>
      </c>
      <c r="C750" s="170"/>
      <c r="D750" s="173">
        <v>2022</v>
      </c>
      <c r="E750" s="244">
        <v>5912.67</v>
      </c>
      <c r="F750" s="245">
        <v>665776</v>
      </c>
    </row>
    <row r="751" spans="1:6">
      <c r="A751" s="171">
        <v>44596</v>
      </c>
      <c r="B751" s="173">
        <f t="shared" si="17"/>
        <v>2</v>
      </c>
      <c r="C751" s="170"/>
      <c r="D751" s="173">
        <v>2022</v>
      </c>
      <c r="E751" s="244">
        <v>5912.68</v>
      </c>
      <c r="F751" s="245">
        <v>666435</v>
      </c>
    </row>
    <row r="752" spans="1:6">
      <c r="A752" s="171">
        <v>44597</v>
      </c>
      <c r="B752" s="173">
        <f t="shared" si="17"/>
        <v>2</v>
      </c>
      <c r="C752" s="170"/>
      <c r="D752" s="173">
        <v>2022</v>
      </c>
      <c r="E752" s="244">
        <v>5912.68</v>
      </c>
      <c r="F752" s="245">
        <v>666435</v>
      </c>
    </row>
    <row r="753" spans="1:6">
      <c r="A753" s="171">
        <v>44598</v>
      </c>
      <c r="B753" s="173">
        <f t="shared" si="17"/>
        <v>2</v>
      </c>
      <c r="C753" s="170"/>
      <c r="D753" s="173">
        <v>2022</v>
      </c>
      <c r="E753" s="244">
        <v>5912.69</v>
      </c>
      <c r="F753" s="245">
        <v>667093</v>
      </c>
    </row>
    <row r="754" spans="1:6">
      <c r="A754" s="171">
        <v>44599</v>
      </c>
      <c r="B754" s="173">
        <f t="shared" si="17"/>
        <v>2</v>
      </c>
      <c r="C754" s="170"/>
      <c r="D754" s="173">
        <v>2022</v>
      </c>
      <c r="E754" s="244">
        <v>5912.69</v>
      </c>
      <c r="F754" s="245">
        <v>667093</v>
      </c>
    </row>
    <row r="755" spans="1:6">
      <c r="A755" s="171">
        <v>44600</v>
      </c>
      <c r="B755" s="173">
        <f t="shared" si="17"/>
        <v>2</v>
      </c>
      <c r="C755" s="170"/>
      <c r="D755" s="173">
        <v>2022</v>
      </c>
      <c r="E755" s="244">
        <v>5912.7</v>
      </c>
      <c r="F755" s="245">
        <v>667751</v>
      </c>
    </row>
    <row r="756" spans="1:6">
      <c r="A756" s="171">
        <v>44601</v>
      </c>
      <c r="B756" s="173">
        <f t="shared" si="17"/>
        <v>2</v>
      </c>
      <c r="C756" s="170"/>
      <c r="D756" s="173">
        <v>2022</v>
      </c>
      <c r="E756" s="244">
        <v>5912.7</v>
      </c>
      <c r="F756" s="245">
        <v>667751</v>
      </c>
    </row>
    <row r="757" spans="1:6">
      <c r="A757" s="171">
        <v>44602</v>
      </c>
      <c r="B757" s="173">
        <f t="shared" si="17"/>
        <v>2</v>
      </c>
      <c r="C757" s="170"/>
      <c r="D757" s="173">
        <v>2022</v>
      </c>
      <c r="E757" s="244">
        <v>5912.7</v>
      </c>
      <c r="F757" s="245">
        <v>667751</v>
      </c>
    </row>
    <row r="758" spans="1:6">
      <c r="A758" s="171">
        <v>44603</v>
      </c>
      <c r="B758" s="173">
        <f t="shared" si="17"/>
        <v>2</v>
      </c>
      <c r="C758" s="170"/>
      <c r="D758" s="173">
        <v>2022</v>
      </c>
      <c r="E758" s="244">
        <v>5912.72</v>
      </c>
      <c r="F758" s="245">
        <v>669069</v>
      </c>
    </row>
    <row r="759" spans="1:6">
      <c r="A759" s="171">
        <v>44604</v>
      </c>
      <c r="B759" s="173">
        <f t="shared" si="17"/>
        <v>2</v>
      </c>
      <c r="C759" s="170"/>
      <c r="D759" s="173">
        <v>2022</v>
      </c>
      <c r="E759" s="244">
        <v>5912.72</v>
      </c>
      <c r="F759" s="245">
        <v>669069</v>
      </c>
    </row>
    <row r="760" spans="1:6">
      <c r="A760" s="171">
        <v>44605</v>
      </c>
      <c r="B760" s="173">
        <f t="shared" si="17"/>
        <v>2</v>
      </c>
      <c r="C760" s="170"/>
      <c r="D760" s="173">
        <v>2022</v>
      </c>
      <c r="E760" s="244">
        <v>5912.72</v>
      </c>
      <c r="F760" s="245">
        <v>669069</v>
      </c>
    </row>
    <row r="761" spans="1:6">
      <c r="A761" s="171">
        <v>44606</v>
      </c>
      <c r="B761" s="173">
        <f t="shared" si="17"/>
        <v>2</v>
      </c>
      <c r="C761" s="170"/>
      <c r="D761" s="173">
        <v>2022</v>
      </c>
      <c r="E761" s="244">
        <v>5912.73</v>
      </c>
      <c r="F761" s="245">
        <v>669727</v>
      </c>
    </row>
    <row r="762" spans="1:6">
      <c r="A762" s="171">
        <v>44607</v>
      </c>
      <c r="B762" s="173">
        <f t="shared" si="17"/>
        <v>2</v>
      </c>
      <c r="C762" s="170"/>
      <c r="D762" s="173">
        <v>2022</v>
      </c>
      <c r="E762" s="244">
        <v>5912.73</v>
      </c>
      <c r="F762" s="245">
        <v>669727</v>
      </c>
    </row>
    <row r="763" spans="1:6">
      <c r="A763" s="171">
        <v>44608</v>
      </c>
      <c r="B763" s="173">
        <f t="shared" si="17"/>
        <v>2</v>
      </c>
      <c r="C763" s="170"/>
      <c r="D763" s="173">
        <v>2022</v>
      </c>
      <c r="E763" s="244">
        <v>5912.74</v>
      </c>
      <c r="F763" s="245">
        <v>670386</v>
      </c>
    </row>
    <row r="764" spans="1:6">
      <c r="A764" s="171">
        <v>44609</v>
      </c>
      <c r="B764" s="173">
        <f t="shared" si="17"/>
        <v>2</v>
      </c>
      <c r="C764" s="170"/>
      <c r="D764" s="173">
        <v>2022</v>
      </c>
      <c r="E764" s="244">
        <v>5912.75</v>
      </c>
      <c r="F764" s="245">
        <v>671045</v>
      </c>
    </row>
    <row r="765" spans="1:6">
      <c r="A765" s="171">
        <v>44610</v>
      </c>
      <c r="B765" s="173">
        <f t="shared" si="17"/>
        <v>2</v>
      </c>
      <c r="C765" s="170"/>
      <c r="D765" s="173">
        <v>2022</v>
      </c>
      <c r="E765" s="244">
        <v>5912.75</v>
      </c>
      <c r="F765" s="245">
        <v>671045</v>
      </c>
    </row>
    <row r="766" spans="1:6">
      <c r="A766" s="171">
        <v>44611</v>
      </c>
      <c r="B766" s="173">
        <f t="shared" si="17"/>
        <v>2</v>
      </c>
      <c r="C766" s="170"/>
      <c r="D766" s="173">
        <v>2022</v>
      </c>
      <c r="E766" s="244">
        <v>5912.75</v>
      </c>
      <c r="F766" s="245">
        <v>671045</v>
      </c>
    </row>
    <row r="767" spans="1:6">
      <c r="A767" s="171">
        <v>44612</v>
      </c>
      <c r="B767" s="173">
        <f t="shared" si="17"/>
        <v>2</v>
      </c>
      <c r="C767" s="170"/>
      <c r="D767" s="173">
        <v>2022</v>
      </c>
      <c r="E767" s="244">
        <v>5912.76</v>
      </c>
      <c r="F767" s="245">
        <v>671704</v>
      </c>
    </row>
    <row r="768" spans="1:6">
      <c r="A768" s="171">
        <v>44613</v>
      </c>
      <c r="B768" s="173">
        <f t="shared" si="17"/>
        <v>2</v>
      </c>
      <c r="C768" s="170"/>
      <c r="D768" s="173">
        <v>2022</v>
      </c>
      <c r="E768" s="244">
        <v>5912.76</v>
      </c>
      <c r="F768" s="245">
        <v>671704</v>
      </c>
    </row>
    <row r="769" spans="1:6">
      <c r="A769" s="171">
        <v>44614</v>
      </c>
      <c r="B769" s="173">
        <f t="shared" si="17"/>
        <v>2</v>
      </c>
      <c r="C769" s="170"/>
      <c r="D769" s="173">
        <v>2022</v>
      </c>
      <c r="E769" s="244">
        <v>5912.77</v>
      </c>
      <c r="F769" s="245">
        <v>672364</v>
      </c>
    </row>
    <row r="770" spans="1:6">
      <c r="A770" s="171">
        <v>44615</v>
      </c>
      <c r="B770" s="173">
        <f t="shared" si="17"/>
        <v>2</v>
      </c>
      <c r="C770" s="170"/>
      <c r="D770" s="173">
        <v>2022</v>
      </c>
      <c r="E770" s="244">
        <v>5912.77</v>
      </c>
      <c r="F770" s="245">
        <v>672364</v>
      </c>
    </row>
    <row r="771" spans="1:6">
      <c r="A771" s="171">
        <v>44616</v>
      </c>
      <c r="B771" s="173">
        <f t="shared" ref="B771:B834" si="18">MONTH(A771)</f>
        <v>2</v>
      </c>
      <c r="C771" s="170"/>
      <c r="D771" s="173">
        <v>2022</v>
      </c>
      <c r="E771" s="244">
        <v>5912.77</v>
      </c>
      <c r="F771" s="245">
        <v>672364</v>
      </c>
    </row>
    <row r="772" spans="1:6">
      <c r="A772" s="171">
        <v>44617</v>
      </c>
      <c r="B772" s="173">
        <f t="shared" si="18"/>
        <v>2</v>
      </c>
      <c r="C772" s="170"/>
      <c r="D772" s="173">
        <v>2022</v>
      </c>
      <c r="E772" s="244">
        <v>5912.78</v>
      </c>
      <c r="F772" s="245">
        <v>673023</v>
      </c>
    </row>
    <row r="773" spans="1:6">
      <c r="A773" s="171">
        <v>44618</v>
      </c>
      <c r="B773" s="173">
        <f t="shared" si="18"/>
        <v>2</v>
      </c>
      <c r="C773" s="170"/>
      <c r="D773" s="173">
        <v>2022</v>
      </c>
      <c r="E773" s="244">
        <v>5912.79</v>
      </c>
      <c r="F773" s="245">
        <v>673682</v>
      </c>
    </row>
    <row r="774" spans="1:6">
      <c r="A774" s="171">
        <v>44619</v>
      </c>
      <c r="B774" s="173">
        <f t="shared" si="18"/>
        <v>2</v>
      </c>
      <c r="C774" s="170"/>
      <c r="D774" s="173">
        <v>2022</v>
      </c>
      <c r="E774" s="244">
        <v>5912.79</v>
      </c>
      <c r="F774" s="245">
        <v>673682</v>
      </c>
    </row>
    <row r="775" spans="1:6">
      <c r="A775" s="171">
        <v>44620</v>
      </c>
      <c r="B775" s="173">
        <f t="shared" si="18"/>
        <v>2</v>
      </c>
      <c r="C775" s="170"/>
      <c r="D775" s="173">
        <v>2022</v>
      </c>
      <c r="E775" s="244">
        <v>5912.79</v>
      </c>
      <c r="F775" s="245">
        <v>673682</v>
      </c>
    </row>
    <row r="776" spans="1:6">
      <c r="A776" s="171">
        <v>44621</v>
      </c>
      <c r="B776" s="173">
        <f t="shared" si="18"/>
        <v>3</v>
      </c>
      <c r="C776" s="170"/>
      <c r="D776" s="173">
        <v>2022</v>
      </c>
      <c r="E776" s="244">
        <v>5912.81</v>
      </c>
      <c r="F776" s="245">
        <v>675001</v>
      </c>
    </row>
    <row r="777" spans="1:6">
      <c r="A777" s="171">
        <v>44622</v>
      </c>
      <c r="B777" s="173">
        <f t="shared" si="18"/>
        <v>3</v>
      </c>
      <c r="C777" s="170"/>
      <c r="D777" s="173">
        <v>2022</v>
      </c>
      <c r="E777" s="244">
        <v>5912.81</v>
      </c>
      <c r="F777" s="245">
        <v>675001</v>
      </c>
    </row>
    <row r="778" spans="1:6">
      <c r="A778" s="171">
        <v>44623</v>
      </c>
      <c r="B778" s="173">
        <f t="shared" si="18"/>
        <v>3</v>
      </c>
      <c r="C778" s="170"/>
      <c r="D778" s="173">
        <v>2022</v>
      </c>
      <c r="E778" s="244">
        <v>5912.81</v>
      </c>
      <c r="F778" s="245">
        <v>675001</v>
      </c>
    </row>
    <row r="779" spans="1:6">
      <c r="A779" s="171">
        <v>44624</v>
      </c>
      <c r="B779" s="173">
        <f t="shared" si="18"/>
        <v>3</v>
      </c>
      <c r="C779" s="170"/>
      <c r="D779" s="173">
        <v>2022</v>
      </c>
      <c r="E779" s="244">
        <v>5912.83</v>
      </c>
      <c r="F779" s="245">
        <v>676320</v>
      </c>
    </row>
    <row r="780" spans="1:6">
      <c r="A780" s="171">
        <v>44625</v>
      </c>
      <c r="B780" s="173">
        <f t="shared" si="18"/>
        <v>3</v>
      </c>
      <c r="C780" s="170"/>
      <c r="D780" s="173">
        <v>2022</v>
      </c>
      <c r="E780" s="244">
        <v>5912.83</v>
      </c>
      <c r="F780" s="245">
        <v>676320</v>
      </c>
    </row>
    <row r="781" spans="1:6">
      <c r="A781" s="171">
        <v>44626</v>
      </c>
      <c r="B781" s="173">
        <f t="shared" si="18"/>
        <v>3</v>
      </c>
      <c r="C781" s="170"/>
      <c r="D781" s="173">
        <v>2022</v>
      </c>
      <c r="E781" s="244">
        <v>5912.85</v>
      </c>
      <c r="F781" s="245">
        <v>677639</v>
      </c>
    </row>
    <row r="782" spans="1:6">
      <c r="A782" s="171">
        <v>44627</v>
      </c>
      <c r="B782" s="173">
        <f t="shared" si="18"/>
        <v>3</v>
      </c>
      <c r="C782" s="170"/>
      <c r="D782" s="173">
        <v>2022</v>
      </c>
      <c r="E782" s="244">
        <v>5912.9</v>
      </c>
      <c r="F782" s="245">
        <v>680940</v>
      </c>
    </row>
    <row r="783" spans="1:6">
      <c r="A783" s="171">
        <v>44628</v>
      </c>
      <c r="B783" s="173">
        <f t="shared" si="18"/>
        <v>3</v>
      </c>
      <c r="C783" s="170"/>
      <c r="D783" s="173">
        <v>2022</v>
      </c>
      <c r="E783" s="244">
        <v>5912.91</v>
      </c>
      <c r="F783" s="245">
        <v>681600</v>
      </c>
    </row>
    <row r="784" spans="1:6">
      <c r="A784" s="171">
        <v>44629</v>
      </c>
      <c r="B784" s="173">
        <f t="shared" si="18"/>
        <v>3</v>
      </c>
      <c r="C784" s="170"/>
      <c r="D784" s="173">
        <v>2022</v>
      </c>
      <c r="E784" s="244">
        <v>5912.92</v>
      </c>
      <c r="F784" s="245">
        <v>682260</v>
      </c>
    </row>
    <row r="785" spans="1:6">
      <c r="A785" s="171">
        <v>44630</v>
      </c>
      <c r="B785" s="173">
        <f t="shared" si="18"/>
        <v>3</v>
      </c>
      <c r="C785" s="170"/>
      <c r="D785" s="173">
        <v>2022</v>
      </c>
      <c r="E785" s="244">
        <v>5912.93</v>
      </c>
      <c r="F785" s="245">
        <v>682920</v>
      </c>
    </row>
    <row r="786" spans="1:6">
      <c r="A786" s="171">
        <v>44631</v>
      </c>
      <c r="B786" s="173">
        <f t="shared" si="18"/>
        <v>3</v>
      </c>
      <c r="C786" s="170"/>
      <c r="D786" s="173">
        <v>2022</v>
      </c>
      <c r="E786" s="244">
        <v>5912.95</v>
      </c>
      <c r="F786" s="245">
        <v>684241</v>
      </c>
    </row>
    <row r="787" spans="1:6">
      <c r="A787" s="171">
        <v>44632</v>
      </c>
      <c r="B787" s="173">
        <f t="shared" si="18"/>
        <v>3</v>
      </c>
      <c r="C787" s="170"/>
      <c r="D787" s="173">
        <v>2022</v>
      </c>
      <c r="E787" s="244">
        <v>5912.95</v>
      </c>
      <c r="F787" s="245">
        <v>684241</v>
      </c>
    </row>
    <row r="788" spans="1:6">
      <c r="A788" s="171">
        <v>44633</v>
      </c>
      <c r="B788" s="173">
        <f t="shared" si="18"/>
        <v>3</v>
      </c>
      <c r="C788" s="170"/>
      <c r="D788" s="173">
        <v>2022</v>
      </c>
      <c r="E788" s="244">
        <v>5912.96</v>
      </c>
      <c r="F788" s="245">
        <v>684902</v>
      </c>
    </row>
    <row r="789" spans="1:6">
      <c r="A789" s="171">
        <v>44634</v>
      </c>
      <c r="B789" s="173">
        <f t="shared" si="18"/>
        <v>3</v>
      </c>
      <c r="C789" s="170"/>
      <c r="D789" s="173">
        <v>2022</v>
      </c>
      <c r="E789" s="244">
        <v>5912.97</v>
      </c>
      <c r="F789" s="245">
        <v>685563</v>
      </c>
    </row>
    <row r="790" spans="1:6">
      <c r="A790" s="171">
        <v>44635</v>
      </c>
      <c r="B790" s="173">
        <f t="shared" si="18"/>
        <v>3</v>
      </c>
      <c r="C790" s="170"/>
      <c r="D790" s="173">
        <v>2022</v>
      </c>
      <c r="E790" s="244">
        <v>5912.98</v>
      </c>
      <c r="F790" s="245">
        <v>686224</v>
      </c>
    </row>
    <row r="791" spans="1:6">
      <c r="A791" s="171">
        <v>44636</v>
      </c>
      <c r="B791" s="173">
        <f t="shared" si="18"/>
        <v>3</v>
      </c>
      <c r="C791" s="170"/>
      <c r="D791" s="173">
        <v>2022</v>
      </c>
      <c r="E791" s="244">
        <v>5912.99</v>
      </c>
      <c r="F791" s="245">
        <v>686885</v>
      </c>
    </row>
    <row r="792" spans="1:6">
      <c r="A792" s="171">
        <v>44637</v>
      </c>
      <c r="B792" s="173">
        <f t="shared" si="18"/>
        <v>3</v>
      </c>
      <c r="C792" s="170"/>
      <c r="D792" s="173">
        <v>2022</v>
      </c>
      <c r="E792" s="244">
        <v>5913</v>
      </c>
      <c r="F792" s="245">
        <v>687546</v>
      </c>
    </row>
    <row r="793" spans="1:6">
      <c r="A793" s="171">
        <v>44638</v>
      </c>
      <c r="B793" s="173">
        <f t="shared" si="18"/>
        <v>3</v>
      </c>
      <c r="C793" s="170"/>
      <c r="D793" s="173">
        <v>2022</v>
      </c>
      <c r="E793" s="244">
        <v>5913.01</v>
      </c>
      <c r="F793" s="245">
        <v>688207</v>
      </c>
    </row>
    <row r="794" spans="1:6">
      <c r="A794" s="171">
        <v>44639</v>
      </c>
      <c r="B794" s="173">
        <f t="shared" si="18"/>
        <v>3</v>
      </c>
      <c r="C794" s="170"/>
      <c r="D794" s="173">
        <v>2022</v>
      </c>
      <c r="E794" s="244">
        <v>5913.02</v>
      </c>
      <c r="F794" s="245">
        <v>688868</v>
      </c>
    </row>
    <row r="795" spans="1:6">
      <c r="A795" s="171">
        <v>44640</v>
      </c>
      <c r="B795" s="173">
        <f t="shared" si="18"/>
        <v>3</v>
      </c>
      <c r="C795" s="170"/>
      <c r="D795" s="173">
        <v>2022</v>
      </c>
      <c r="E795" s="244">
        <v>5913.02</v>
      </c>
      <c r="F795" s="245">
        <v>688868</v>
      </c>
    </row>
    <row r="796" spans="1:6">
      <c r="A796" s="171">
        <v>44641</v>
      </c>
      <c r="B796" s="173">
        <f t="shared" si="18"/>
        <v>3</v>
      </c>
      <c r="C796" s="170"/>
      <c r="D796" s="173">
        <v>2022</v>
      </c>
      <c r="E796" s="244">
        <v>5913.03</v>
      </c>
      <c r="F796" s="245">
        <v>689529</v>
      </c>
    </row>
    <row r="797" spans="1:6">
      <c r="A797" s="171">
        <v>44642</v>
      </c>
      <c r="B797" s="173">
        <f t="shared" si="18"/>
        <v>3</v>
      </c>
      <c r="C797" s="170"/>
      <c r="D797" s="173">
        <v>2022</v>
      </c>
      <c r="E797" s="244">
        <v>5913.04</v>
      </c>
      <c r="F797" s="245">
        <v>690190</v>
      </c>
    </row>
    <row r="798" spans="1:6">
      <c r="A798" s="171">
        <v>44643</v>
      </c>
      <c r="B798" s="173">
        <f t="shared" si="18"/>
        <v>3</v>
      </c>
      <c r="C798" s="170"/>
      <c r="D798" s="173">
        <v>2022</v>
      </c>
      <c r="E798" s="244">
        <v>5913.05</v>
      </c>
      <c r="F798" s="245">
        <v>690851</v>
      </c>
    </row>
    <row r="799" spans="1:6">
      <c r="A799" s="171">
        <v>44644</v>
      </c>
      <c r="B799" s="173">
        <f t="shared" si="18"/>
        <v>3</v>
      </c>
      <c r="C799" s="170"/>
      <c r="D799" s="173">
        <v>2022</v>
      </c>
      <c r="E799" s="244">
        <v>5913.06</v>
      </c>
      <c r="F799" s="245">
        <v>691513</v>
      </c>
    </row>
    <row r="800" spans="1:6">
      <c r="A800" s="171">
        <v>44645</v>
      </c>
      <c r="B800" s="173">
        <f t="shared" si="18"/>
        <v>3</v>
      </c>
      <c r="C800" s="170"/>
      <c r="D800" s="173">
        <v>2022</v>
      </c>
      <c r="E800" s="244">
        <v>5913.07</v>
      </c>
      <c r="F800" s="245">
        <v>692174</v>
      </c>
    </row>
    <row r="801" spans="1:6">
      <c r="A801" s="171">
        <v>44646</v>
      </c>
      <c r="B801" s="173">
        <f t="shared" si="18"/>
        <v>3</v>
      </c>
      <c r="C801" s="170"/>
      <c r="D801" s="173">
        <v>2022</v>
      </c>
      <c r="E801" s="244">
        <v>5913.08</v>
      </c>
      <c r="F801" s="245">
        <v>692836</v>
      </c>
    </row>
    <row r="802" spans="1:6">
      <c r="A802" s="171">
        <v>44647</v>
      </c>
      <c r="B802" s="173">
        <f t="shared" si="18"/>
        <v>3</v>
      </c>
      <c r="C802" s="170"/>
      <c r="D802" s="173">
        <v>2022</v>
      </c>
      <c r="E802" s="244">
        <v>5913.08</v>
      </c>
      <c r="F802" s="245">
        <v>692836</v>
      </c>
    </row>
    <row r="803" spans="1:6">
      <c r="A803" s="171">
        <v>44648</v>
      </c>
      <c r="B803" s="173">
        <f t="shared" si="18"/>
        <v>3</v>
      </c>
      <c r="C803" s="170"/>
      <c r="D803" s="173">
        <v>2022</v>
      </c>
      <c r="E803" s="244">
        <v>5913.1</v>
      </c>
      <c r="F803" s="245">
        <v>694159</v>
      </c>
    </row>
    <row r="804" spans="1:6">
      <c r="A804" s="171">
        <v>44649</v>
      </c>
      <c r="B804" s="173">
        <f t="shared" si="18"/>
        <v>3</v>
      </c>
      <c r="C804" s="170"/>
      <c r="D804" s="173">
        <v>2022</v>
      </c>
      <c r="E804" s="244">
        <v>5913.12</v>
      </c>
      <c r="F804" s="245">
        <v>695482</v>
      </c>
    </row>
    <row r="805" spans="1:6">
      <c r="A805" s="171">
        <v>44650</v>
      </c>
      <c r="B805" s="173">
        <f t="shared" si="18"/>
        <v>3</v>
      </c>
      <c r="C805" s="170"/>
      <c r="D805" s="173">
        <v>2022</v>
      </c>
      <c r="E805" s="244">
        <v>5913.15</v>
      </c>
      <c r="F805" s="245">
        <v>697469</v>
      </c>
    </row>
    <row r="806" spans="1:6">
      <c r="A806" s="171">
        <v>44651</v>
      </c>
      <c r="B806" s="173">
        <f t="shared" si="18"/>
        <v>3</v>
      </c>
      <c r="C806" s="170"/>
      <c r="D806" s="173">
        <v>2022</v>
      </c>
      <c r="E806" s="244">
        <v>5913.18</v>
      </c>
      <c r="F806" s="245">
        <v>699455</v>
      </c>
    </row>
    <row r="807" spans="1:6">
      <c r="A807" s="171">
        <v>44652</v>
      </c>
      <c r="B807" s="173">
        <f t="shared" si="18"/>
        <v>4</v>
      </c>
      <c r="C807" s="170"/>
      <c r="D807" s="173">
        <v>2022</v>
      </c>
      <c r="E807" s="244">
        <v>5913.21</v>
      </c>
      <c r="F807" s="245">
        <v>701442</v>
      </c>
    </row>
    <row r="808" spans="1:6">
      <c r="A808" s="171">
        <v>44653</v>
      </c>
      <c r="B808" s="173">
        <f t="shared" si="18"/>
        <v>4</v>
      </c>
      <c r="C808" s="170"/>
      <c r="D808" s="173">
        <v>2022</v>
      </c>
      <c r="E808" s="244">
        <v>5913.23</v>
      </c>
      <c r="F808" s="245">
        <v>702767</v>
      </c>
    </row>
    <row r="809" spans="1:6">
      <c r="A809" s="171">
        <v>44654</v>
      </c>
      <c r="B809" s="173">
        <f t="shared" si="18"/>
        <v>4</v>
      </c>
      <c r="C809" s="170"/>
      <c r="D809" s="173">
        <v>2022</v>
      </c>
      <c r="E809" s="244">
        <v>5913.26</v>
      </c>
      <c r="F809" s="245">
        <v>704755</v>
      </c>
    </row>
    <row r="810" spans="1:6">
      <c r="A810" s="171">
        <v>44655</v>
      </c>
      <c r="B810" s="173">
        <f t="shared" si="18"/>
        <v>4</v>
      </c>
      <c r="C810" s="170"/>
      <c r="D810" s="173">
        <v>2022</v>
      </c>
      <c r="E810" s="244">
        <v>5913.29</v>
      </c>
      <c r="F810" s="245">
        <v>708071</v>
      </c>
    </row>
    <row r="811" spans="1:6">
      <c r="A811" s="171">
        <v>44656</v>
      </c>
      <c r="B811" s="173">
        <f t="shared" si="18"/>
        <v>4</v>
      </c>
      <c r="C811" s="170"/>
      <c r="D811" s="173">
        <v>2022</v>
      </c>
      <c r="E811" s="244">
        <v>5913.31</v>
      </c>
      <c r="F811" s="245">
        <v>708071</v>
      </c>
    </row>
    <row r="812" spans="1:6">
      <c r="A812" s="171">
        <v>44657</v>
      </c>
      <c r="B812" s="173">
        <f t="shared" si="18"/>
        <v>4</v>
      </c>
      <c r="C812" s="170"/>
      <c r="D812" s="173">
        <v>2022</v>
      </c>
      <c r="E812" s="244">
        <v>5913.34</v>
      </c>
      <c r="F812" s="245">
        <v>710060</v>
      </c>
    </row>
    <row r="813" spans="1:6">
      <c r="A813" s="171">
        <v>44658</v>
      </c>
      <c r="B813" s="173">
        <f t="shared" si="18"/>
        <v>4</v>
      </c>
      <c r="C813" s="170"/>
      <c r="D813" s="173">
        <v>2022</v>
      </c>
      <c r="E813" s="244">
        <v>5913.35</v>
      </c>
      <c r="F813" s="245">
        <v>710723</v>
      </c>
    </row>
    <row r="814" spans="1:6">
      <c r="A814" s="171">
        <v>44659</v>
      </c>
      <c r="B814" s="173">
        <f t="shared" si="18"/>
        <v>4</v>
      </c>
      <c r="C814" s="170"/>
      <c r="D814" s="173">
        <v>2022</v>
      </c>
      <c r="E814" s="244">
        <v>5913.36</v>
      </c>
      <c r="F814" s="245">
        <v>711387</v>
      </c>
    </row>
    <row r="815" spans="1:6">
      <c r="A815" s="171">
        <v>44660</v>
      </c>
      <c r="B815" s="173">
        <f t="shared" si="18"/>
        <v>4</v>
      </c>
      <c r="C815" s="170"/>
      <c r="D815" s="173">
        <v>2022</v>
      </c>
      <c r="E815" s="244">
        <v>5913.37</v>
      </c>
      <c r="F815" s="245">
        <v>712050</v>
      </c>
    </row>
    <row r="816" spans="1:6">
      <c r="A816" s="171">
        <v>44661</v>
      </c>
      <c r="B816" s="173">
        <f t="shared" si="18"/>
        <v>4</v>
      </c>
      <c r="C816" s="170"/>
      <c r="D816" s="173">
        <v>2022</v>
      </c>
      <c r="E816" s="244">
        <v>5913.38</v>
      </c>
      <c r="F816" s="245">
        <v>712713</v>
      </c>
    </row>
    <row r="817" spans="1:6">
      <c r="A817" s="171">
        <v>44662</v>
      </c>
      <c r="B817" s="173">
        <f t="shared" si="18"/>
        <v>4</v>
      </c>
      <c r="C817" s="170"/>
      <c r="D817" s="173">
        <v>2022</v>
      </c>
      <c r="E817" s="244">
        <v>5913.39</v>
      </c>
      <c r="F817" s="245">
        <v>713377</v>
      </c>
    </row>
    <row r="818" spans="1:6">
      <c r="A818" s="171">
        <v>44663</v>
      </c>
      <c r="B818" s="173">
        <f t="shared" si="18"/>
        <v>4</v>
      </c>
      <c r="C818" s="170"/>
      <c r="D818" s="173">
        <v>2022</v>
      </c>
      <c r="E818" s="244">
        <v>5913.41</v>
      </c>
      <c r="F818" s="245">
        <v>714705</v>
      </c>
    </row>
    <row r="819" spans="1:6">
      <c r="A819" s="171">
        <v>44664</v>
      </c>
      <c r="B819" s="173">
        <f t="shared" si="18"/>
        <v>4</v>
      </c>
      <c r="C819" s="170"/>
      <c r="D819" s="173">
        <v>2022</v>
      </c>
      <c r="E819" s="244">
        <v>5913.44</v>
      </c>
      <c r="F819" s="245">
        <v>716696</v>
      </c>
    </row>
    <row r="820" spans="1:6">
      <c r="A820" s="171">
        <v>44665</v>
      </c>
      <c r="B820" s="173">
        <f t="shared" si="18"/>
        <v>4</v>
      </c>
      <c r="C820" s="170"/>
      <c r="D820" s="173">
        <v>2022</v>
      </c>
      <c r="E820" s="244">
        <v>5913.45</v>
      </c>
      <c r="F820" s="245">
        <v>717361</v>
      </c>
    </row>
    <row r="821" spans="1:6">
      <c r="A821" s="171">
        <v>44666</v>
      </c>
      <c r="B821" s="173">
        <f t="shared" si="18"/>
        <v>4</v>
      </c>
      <c r="C821" s="170"/>
      <c r="D821" s="173">
        <v>2022</v>
      </c>
      <c r="E821" s="244">
        <v>5913.46</v>
      </c>
      <c r="F821" s="245">
        <v>718025</v>
      </c>
    </row>
    <row r="822" spans="1:6">
      <c r="A822" s="171">
        <v>44667</v>
      </c>
      <c r="B822" s="173">
        <f t="shared" si="18"/>
        <v>4</v>
      </c>
      <c r="C822" s="170"/>
      <c r="D822" s="173">
        <v>2022</v>
      </c>
      <c r="E822" s="244">
        <v>5913.48</v>
      </c>
      <c r="F822" s="245">
        <v>719353</v>
      </c>
    </row>
    <row r="823" spans="1:6">
      <c r="A823" s="171">
        <v>44668</v>
      </c>
      <c r="B823" s="173">
        <f t="shared" si="18"/>
        <v>4</v>
      </c>
      <c r="C823" s="170"/>
      <c r="D823" s="173">
        <v>2022</v>
      </c>
      <c r="E823" s="244">
        <v>5913.49</v>
      </c>
      <c r="F823" s="245">
        <v>720017</v>
      </c>
    </row>
    <row r="824" spans="1:6">
      <c r="A824" s="171">
        <v>44669</v>
      </c>
      <c r="B824" s="173">
        <f t="shared" si="18"/>
        <v>4</v>
      </c>
      <c r="C824" s="170"/>
      <c r="D824" s="173">
        <v>2022</v>
      </c>
      <c r="E824" s="244">
        <v>5913.5</v>
      </c>
      <c r="F824" s="245">
        <v>720682</v>
      </c>
    </row>
    <row r="825" spans="1:6">
      <c r="A825" s="171">
        <v>44670</v>
      </c>
      <c r="B825" s="173">
        <f t="shared" si="18"/>
        <v>4</v>
      </c>
      <c r="C825" s="170"/>
      <c r="D825" s="173">
        <v>2022</v>
      </c>
      <c r="E825" s="244">
        <v>5913.51</v>
      </c>
      <c r="F825" s="245">
        <v>721346</v>
      </c>
    </row>
    <row r="826" spans="1:6">
      <c r="A826" s="171">
        <v>44671</v>
      </c>
      <c r="B826" s="173">
        <f t="shared" si="18"/>
        <v>4</v>
      </c>
      <c r="C826" s="170"/>
      <c r="D826" s="173">
        <v>2022</v>
      </c>
      <c r="E826" s="244">
        <v>5913.51</v>
      </c>
      <c r="F826" s="245">
        <v>721346</v>
      </c>
    </row>
    <row r="827" spans="1:6">
      <c r="A827" s="171">
        <v>44672</v>
      </c>
      <c r="B827" s="173">
        <f t="shared" si="18"/>
        <v>4</v>
      </c>
      <c r="C827" s="170"/>
      <c r="D827" s="173">
        <v>2022</v>
      </c>
      <c r="E827" s="244">
        <v>5913.54</v>
      </c>
      <c r="F827" s="245">
        <v>723339</v>
      </c>
    </row>
    <row r="828" spans="1:6">
      <c r="A828" s="171">
        <v>44673</v>
      </c>
      <c r="B828" s="173">
        <f t="shared" si="18"/>
        <v>4</v>
      </c>
      <c r="C828" s="170"/>
      <c r="D828" s="173">
        <v>2022</v>
      </c>
      <c r="E828" s="244">
        <v>5913.54</v>
      </c>
      <c r="F828" s="245">
        <v>723339</v>
      </c>
    </row>
    <row r="829" spans="1:6">
      <c r="A829" s="171">
        <v>44674</v>
      </c>
      <c r="B829" s="173">
        <f t="shared" si="18"/>
        <v>4</v>
      </c>
      <c r="C829" s="170"/>
      <c r="D829" s="173">
        <v>2022</v>
      </c>
      <c r="E829" s="244">
        <v>5913.56</v>
      </c>
      <c r="F829" s="245">
        <v>724669</v>
      </c>
    </row>
    <row r="830" spans="1:6">
      <c r="A830" s="171">
        <v>44675</v>
      </c>
      <c r="B830" s="173">
        <f t="shared" si="18"/>
        <v>4</v>
      </c>
      <c r="C830" s="170"/>
      <c r="D830" s="173">
        <v>2022</v>
      </c>
      <c r="E830" s="244">
        <v>5913.57</v>
      </c>
      <c r="F830" s="245">
        <v>725334</v>
      </c>
    </row>
    <row r="831" spans="1:6">
      <c r="A831" s="171">
        <v>44676</v>
      </c>
      <c r="B831" s="173">
        <f t="shared" si="18"/>
        <v>4</v>
      </c>
      <c r="C831" s="170"/>
      <c r="D831" s="173">
        <v>2022</v>
      </c>
      <c r="E831" s="244">
        <v>5913.56</v>
      </c>
      <c r="F831" s="245">
        <v>724669</v>
      </c>
    </row>
    <row r="832" spans="1:6">
      <c r="A832" s="171">
        <v>44677</v>
      </c>
      <c r="B832" s="173">
        <f t="shared" si="18"/>
        <v>4</v>
      </c>
      <c r="C832" s="170"/>
      <c r="D832" s="173">
        <v>2022</v>
      </c>
      <c r="E832" s="244">
        <v>5913.57</v>
      </c>
      <c r="F832" s="245">
        <v>725334</v>
      </c>
    </row>
    <row r="833" spans="1:6">
      <c r="A833" s="171">
        <v>44678</v>
      </c>
      <c r="B833" s="173">
        <f t="shared" si="18"/>
        <v>4</v>
      </c>
      <c r="C833" s="170"/>
      <c r="D833" s="173">
        <v>2022</v>
      </c>
      <c r="E833" s="244">
        <v>5913.58</v>
      </c>
      <c r="F833" s="245">
        <v>725999</v>
      </c>
    </row>
    <row r="834" spans="1:6">
      <c r="A834" s="171">
        <v>44679</v>
      </c>
      <c r="B834" s="173">
        <f t="shared" si="18"/>
        <v>4</v>
      </c>
      <c r="C834" s="170"/>
      <c r="D834" s="173">
        <v>2022</v>
      </c>
      <c r="E834" s="244">
        <v>5913.59</v>
      </c>
      <c r="F834" s="245">
        <v>726664</v>
      </c>
    </row>
    <row r="835" spans="1:6">
      <c r="A835" s="171">
        <v>44680</v>
      </c>
      <c r="B835" s="173">
        <f t="shared" ref="B835:B898" si="19">MONTH(A835)</f>
        <v>4</v>
      </c>
      <c r="C835" s="170"/>
      <c r="D835" s="173">
        <v>2022</v>
      </c>
      <c r="E835" s="244">
        <v>5913.59</v>
      </c>
      <c r="F835" s="245">
        <v>726664</v>
      </c>
    </row>
    <row r="836" spans="1:6">
      <c r="A836" s="171">
        <v>44681</v>
      </c>
      <c r="B836" s="173">
        <f t="shared" si="19"/>
        <v>4</v>
      </c>
      <c r="C836" s="170"/>
      <c r="D836" s="173">
        <v>2022</v>
      </c>
      <c r="E836" s="244">
        <v>5913.59</v>
      </c>
      <c r="F836" s="245">
        <v>726664</v>
      </c>
    </row>
    <row r="837" spans="1:6">
      <c r="A837" s="171">
        <v>44682</v>
      </c>
      <c r="B837" s="173">
        <f t="shared" si="19"/>
        <v>5</v>
      </c>
      <c r="C837" s="170"/>
      <c r="D837" s="173">
        <v>2022</v>
      </c>
      <c r="E837" s="244">
        <v>5913.6</v>
      </c>
      <c r="F837" s="245">
        <v>727329</v>
      </c>
    </row>
    <row r="838" spans="1:6">
      <c r="A838" s="171">
        <v>44683</v>
      </c>
      <c r="B838" s="173">
        <f t="shared" si="19"/>
        <v>5</v>
      </c>
      <c r="C838" s="170"/>
      <c r="D838" s="173">
        <v>2022</v>
      </c>
      <c r="E838" s="244">
        <v>5913.61</v>
      </c>
      <c r="F838" s="245">
        <v>727995</v>
      </c>
    </row>
    <row r="839" spans="1:6">
      <c r="A839" s="171">
        <v>44684</v>
      </c>
      <c r="B839" s="173">
        <f t="shared" si="19"/>
        <v>5</v>
      </c>
      <c r="C839" s="170"/>
      <c r="D839" s="173">
        <v>2022</v>
      </c>
      <c r="E839" s="244">
        <v>5913.65</v>
      </c>
      <c r="F839" s="245">
        <v>730655</v>
      </c>
    </row>
    <row r="840" spans="1:6">
      <c r="A840" s="171">
        <v>44685</v>
      </c>
      <c r="B840" s="173">
        <f t="shared" si="19"/>
        <v>5</v>
      </c>
      <c r="C840" s="170"/>
      <c r="D840" s="173">
        <v>2022</v>
      </c>
      <c r="E840" s="244">
        <v>5913.66</v>
      </c>
      <c r="F840" s="245">
        <v>731321</v>
      </c>
    </row>
    <row r="841" spans="1:6">
      <c r="A841" s="171">
        <v>44686</v>
      </c>
      <c r="B841" s="173">
        <f t="shared" si="19"/>
        <v>5</v>
      </c>
      <c r="C841" s="170"/>
      <c r="D841" s="173">
        <v>2022</v>
      </c>
      <c r="E841" s="244">
        <v>5913.68</v>
      </c>
      <c r="F841" s="245">
        <v>732651</v>
      </c>
    </row>
    <row r="842" spans="1:6">
      <c r="A842" s="171">
        <v>44687</v>
      </c>
      <c r="B842" s="173">
        <f t="shared" si="19"/>
        <v>5</v>
      </c>
      <c r="C842" s="170"/>
      <c r="D842" s="173">
        <v>2022</v>
      </c>
      <c r="E842" s="244">
        <v>5913.68</v>
      </c>
      <c r="F842" s="245">
        <v>732651</v>
      </c>
    </row>
    <row r="843" spans="1:6">
      <c r="A843" s="171">
        <v>44688</v>
      </c>
      <c r="B843" s="173">
        <f t="shared" si="19"/>
        <v>5</v>
      </c>
      <c r="C843" s="170"/>
      <c r="D843" s="173">
        <v>2022</v>
      </c>
      <c r="E843" s="244">
        <v>5913.69</v>
      </c>
      <c r="F843" s="245">
        <v>733317</v>
      </c>
    </row>
    <row r="844" spans="1:6">
      <c r="A844" s="171">
        <v>44689</v>
      </c>
      <c r="B844" s="173">
        <f t="shared" si="19"/>
        <v>5</v>
      </c>
      <c r="C844" s="170"/>
      <c r="D844" s="173">
        <v>2022</v>
      </c>
      <c r="E844" s="244">
        <v>5913.67</v>
      </c>
      <c r="F844" s="245">
        <v>731986</v>
      </c>
    </row>
    <row r="845" spans="1:6">
      <c r="A845" s="171">
        <v>44690</v>
      </c>
      <c r="B845" s="173">
        <f t="shared" si="19"/>
        <v>5</v>
      </c>
      <c r="C845" s="170"/>
      <c r="D845" s="173">
        <v>2022</v>
      </c>
      <c r="E845" s="244">
        <v>5913.68</v>
      </c>
      <c r="F845" s="245">
        <v>732651</v>
      </c>
    </row>
    <row r="846" spans="1:6">
      <c r="A846" s="171">
        <v>44691</v>
      </c>
      <c r="B846" s="173">
        <f t="shared" si="19"/>
        <v>5</v>
      </c>
      <c r="C846" s="170"/>
      <c r="D846" s="173">
        <v>2022</v>
      </c>
      <c r="E846" s="244">
        <v>5913.68</v>
      </c>
      <c r="F846" s="245">
        <v>732651</v>
      </c>
    </row>
    <row r="847" spans="1:6">
      <c r="A847" s="171">
        <v>44692</v>
      </c>
      <c r="B847" s="173">
        <f t="shared" si="19"/>
        <v>5</v>
      </c>
      <c r="C847" s="170"/>
      <c r="D847" s="173">
        <v>2022</v>
      </c>
      <c r="E847" s="244">
        <v>5913.68</v>
      </c>
      <c r="F847" s="245">
        <v>732651</v>
      </c>
    </row>
    <row r="848" spans="1:6">
      <c r="A848" s="171">
        <v>44693</v>
      </c>
      <c r="B848" s="173">
        <f t="shared" si="19"/>
        <v>5</v>
      </c>
      <c r="C848" s="170"/>
      <c r="D848" s="173">
        <v>2022</v>
      </c>
      <c r="E848" s="244">
        <v>5913.69</v>
      </c>
      <c r="F848" s="245">
        <v>733317</v>
      </c>
    </row>
    <row r="849" spans="1:6">
      <c r="A849" s="171">
        <v>44694</v>
      </c>
      <c r="B849" s="173">
        <f t="shared" si="19"/>
        <v>5</v>
      </c>
      <c r="C849" s="170"/>
      <c r="D849" s="173">
        <v>2022</v>
      </c>
      <c r="E849" s="244">
        <v>5913.68</v>
      </c>
      <c r="F849" s="245">
        <v>732651</v>
      </c>
    </row>
    <row r="850" spans="1:6">
      <c r="A850" s="171">
        <v>44695</v>
      </c>
      <c r="B850" s="173">
        <f t="shared" si="19"/>
        <v>5</v>
      </c>
      <c r="C850" s="170"/>
      <c r="D850" s="173">
        <v>2022</v>
      </c>
      <c r="E850" s="244">
        <v>5913.67</v>
      </c>
      <c r="F850" s="245">
        <v>731986</v>
      </c>
    </row>
    <row r="851" spans="1:6">
      <c r="A851" s="171">
        <v>44696</v>
      </c>
      <c r="B851" s="173">
        <f t="shared" si="19"/>
        <v>5</v>
      </c>
      <c r="C851" s="170"/>
      <c r="D851" s="173">
        <v>2022</v>
      </c>
      <c r="E851" s="244">
        <v>5913.67</v>
      </c>
      <c r="F851" s="245">
        <v>731986</v>
      </c>
    </row>
    <row r="852" spans="1:6">
      <c r="A852" s="171">
        <v>44697</v>
      </c>
      <c r="B852" s="173">
        <f t="shared" si="19"/>
        <v>5</v>
      </c>
      <c r="C852" s="170"/>
      <c r="D852" s="173">
        <v>2022</v>
      </c>
      <c r="E852" s="244">
        <v>5913.68</v>
      </c>
      <c r="F852" s="245">
        <v>732651</v>
      </c>
    </row>
    <row r="853" spans="1:6">
      <c r="A853" s="171">
        <v>44698</v>
      </c>
      <c r="B853" s="173">
        <f t="shared" si="19"/>
        <v>5</v>
      </c>
      <c r="C853" s="170"/>
      <c r="D853" s="173">
        <v>2022</v>
      </c>
      <c r="E853" s="244">
        <v>5913.69</v>
      </c>
      <c r="F853" s="245">
        <v>733317</v>
      </c>
    </row>
    <row r="854" spans="1:6">
      <c r="A854" s="171">
        <v>44699</v>
      </c>
      <c r="B854" s="173">
        <f t="shared" si="19"/>
        <v>5</v>
      </c>
      <c r="C854" s="170"/>
      <c r="D854" s="173">
        <v>2022</v>
      </c>
      <c r="E854" s="244">
        <v>5913.68</v>
      </c>
      <c r="F854" s="245">
        <v>732651</v>
      </c>
    </row>
    <row r="855" spans="1:6">
      <c r="A855" s="171">
        <v>44700</v>
      </c>
      <c r="B855" s="173">
        <f t="shared" si="19"/>
        <v>5</v>
      </c>
      <c r="C855" s="170"/>
      <c r="D855" s="173">
        <v>2022</v>
      </c>
      <c r="E855" s="244">
        <v>5913.68</v>
      </c>
      <c r="F855" s="245">
        <v>732651</v>
      </c>
    </row>
    <row r="856" spans="1:6">
      <c r="A856" s="171">
        <v>44701</v>
      </c>
      <c r="B856" s="173">
        <f t="shared" si="19"/>
        <v>5</v>
      </c>
      <c r="C856" s="170"/>
      <c r="D856" s="173">
        <v>2022</v>
      </c>
      <c r="E856" s="244">
        <v>5913.68</v>
      </c>
      <c r="F856" s="245">
        <v>732651</v>
      </c>
    </row>
    <row r="857" spans="1:6">
      <c r="A857" s="171">
        <v>44702</v>
      </c>
      <c r="B857" s="173">
        <f t="shared" si="19"/>
        <v>5</v>
      </c>
      <c r="C857" s="170"/>
      <c r="D857" s="173">
        <v>2022</v>
      </c>
      <c r="E857" s="244">
        <v>5913.67</v>
      </c>
      <c r="F857" s="245">
        <v>731986</v>
      </c>
    </row>
    <row r="858" spans="1:6">
      <c r="A858" s="171">
        <v>44703</v>
      </c>
      <c r="B858" s="173">
        <f t="shared" si="19"/>
        <v>5</v>
      </c>
      <c r="C858" s="170"/>
      <c r="D858" s="173">
        <v>2022</v>
      </c>
      <c r="E858" s="244">
        <v>5913.65</v>
      </c>
      <c r="F858" s="245">
        <v>730655</v>
      </c>
    </row>
    <row r="859" spans="1:6">
      <c r="A859" s="171">
        <v>44704</v>
      </c>
      <c r="B859" s="173">
        <f t="shared" si="19"/>
        <v>5</v>
      </c>
      <c r="C859" s="170"/>
      <c r="D859" s="173">
        <v>2022</v>
      </c>
      <c r="E859" s="244">
        <v>5913.63</v>
      </c>
      <c r="F859" s="245">
        <v>729325</v>
      </c>
    </row>
    <row r="860" spans="1:6">
      <c r="A860" s="171">
        <v>44705</v>
      </c>
      <c r="B860" s="173">
        <f t="shared" si="19"/>
        <v>5</v>
      </c>
      <c r="C860" s="170"/>
      <c r="D860" s="173">
        <v>2022</v>
      </c>
      <c r="E860" s="244">
        <v>5913.61</v>
      </c>
      <c r="F860" s="245">
        <v>727995</v>
      </c>
    </row>
    <row r="861" spans="1:6">
      <c r="A861" s="171">
        <v>44706</v>
      </c>
      <c r="B861" s="173">
        <f t="shared" si="19"/>
        <v>5</v>
      </c>
      <c r="C861" s="170"/>
      <c r="D861" s="173">
        <v>2022</v>
      </c>
      <c r="E861" s="244">
        <v>5913.59</v>
      </c>
      <c r="F861" s="245">
        <v>726664</v>
      </c>
    </row>
    <row r="862" spans="1:6">
      <c r="A862" s="171">
        <v>44707</v>
      </c>
      <c r="B862" s="173">
        <f t="shared" si="19"/>
        <v>5</v>
      </c>
      <c r="C862" s="170"/>
      <c r="D862" s="173">
        <v>2022</v>
      </c>
      <c r="E862" s="244">
        <v>5913.58</v>
      </c>
      <c r="F862" s="245">
        <v>725999</v>
      </c>
    </row>
    <row r="863" spans="1:6">
      <c r="A863" s="171">
        <v>44708</v>
      </c>
      <c r="B863" s="173">
        <f t="shared" si="19"/>
        <v>5</v>
      </c>
      <c r="C863" s="170"/>
      <c r="D863" s="173">
        <v>2022</v>
      </c>
      <c r="E863" s="244">
        <v>5913.58</v>
      </c>
      <c r="F863" s="245">
        <v>725999</v>
      </c>
    </row>
    <row r="864" spans="1:6">
      <c r="A864" s="171">
        <v>44709</v>
      </c>
      <c r="B864" s="173">
        <f t="shared" si="19"/>
        <v>5</v>
      </c>
      <c r="C864" s="170"/>
      <c r="D864" s="173">
        <v>2022</v>
      </c>
      <c r="E864" s="244">
        <v>5913.55</v>
      </c>
      <c r="F864" s="245">
        <v>724004</v>
      </c>
    </row>
    <row r="865" spans="1:6">
      <c r="A865" s="171">
        <v>44710</v>
      </c>
      <c r="B865" s="173">
        <f t="shared" si="19"/>
        <v>5</v>
      </c>
      <c r="C865" s="170"/>
      <c r="D865" s="173">
        <v>2022</v>
      </c>
      <c r="E865" s="244">
        <v>5913.57</v>
      </c>
      <c r="F865" s="245">
        <v>725334</v>
      </c>
    </row>
    <row r="866" spans="1:6">
      <c r="A866" s="171">
        <v>44711</v>
      </c>
      <c r="B866" s="173">
        <f t="shared" si="19"/>
        <v>5</v>
      </c>
      <c r="C866" s="170"/>
      <c r="D866" s="173">
        <v>2022</v>
      </c>
      <c r="E866" s="244">
        <v>5913.57</v>
      </c>
      <c r="F866" s="245">
        <v>725334</v>
      </c>
    </row>
    <row r="867" spans="1:6">
      <c r="A867" s="171">
        <v>44712</v>
      </c>
      <c r="B867" s="173">
        <f t="shared" si="19"/>
        <v>5</v>
      </c>
      <c r="C867" s="170"/>
      <c r="D867" s="173">
        <v>2022</v>
      </c>
      <c r="E867" s="244">
        <v>5913.57</v>
      </c>
      <c r="F867" s="245">
        <v>725334</v>
      </c>
    </row>
    <row r="868" spans="1:6">
      <c r="A868" s="171">
        <v>44713</v>
      </c>
      <c r="B868" s="173">
        <f t="shared" si="19"/>
        <v>6</v>
      </c>
      <c r="C868" s="170"/>
      <c r="D868" s="173">
        <v>2022</v>
      </c>
      <c r="E868" s="244">
        <v>5913.58</v>
      </c>
      <c r="F868" s="245">
        <v>725999</v>
      </c>
    </row>
    <row r="869" spans="1:6">
      <c r="A869" s="171">
        <v>44714</v>
      </c>
      <c r="B869" s="173">
        <f t="shared" si="19"/>
        <v>6</v>
      </c>
      <c r="C869" s="170"/>
      <c r="D869" s="173">
        <v>2022</v>
      </c>
      <c r="E869" s="244">
        <v>5913.58</v>
      </c>
      <c r="F869" s="245">
        <v>725999</v>
      </c>
    </row>
    <row r="870" spans="1:6">
      <c r="A870" s="171">
        <v>44715</v>
      </c>
      <c r="B870" s="173">
        <f t="shared" si="19"/>
        <v>6</v>
      </c>
      <c r="C870" s="170"/>
      <c r="D870" s="173">
        <v>2022</v>
      </c>
      <c r="E870" s="244">
        <v>5913.59</v>
      </c>
      <c r="F870" s="245">
        <v>726664</v>
      </c>
    </row>
    <row r="871" spans="1:6">
      <c r="A871" s="171">
        <v>44716</v>
      </c>
      <c r="B871" s="173">
        <f t="shared" si="19"/>
        <v>6</v>
      </c>
      <c r="C871" s="170"/>
      <c r="D871" s="173">
        <v>2022</v>
      </c>
      <c r="E871" s="244">
        <v>5913.61</v>
      </c>
      <c r="F871" s="245">
        <v>727995</v>
      </c>
    </row>
    <row r="872" spans="1:6">
      <c r="A872" s="171">
        <v>44717</v>
      </c>
      <c r="B872" s="173">
        <f t="shared" si="19"/>
        <v>6</v>
      </c>
      <c r="C872" s="170"/>
      <c r="D872" s="173">
        <v>2022</v>
      </c>
      <c r="E872" s="244">
        <v>5913.6</v>
      </c>
      <c r="F872" s="245">
        <v>727329</v>
      </c>
    </row>
    <row r="873" spans="1:6">
      <c r="A873" s="171">
        <v>44718</v>
      </c>
      <c r="B873" s="173">
        <f t="shared" si="19"/>
        <v>6</v>
      </c>
      <c r="C873" s="170"/>
      <c r="D873" s="173">
        <v>2022</v>
      </c>
      <c r="E873" s="244">
        <v>5913.62</v>
      </c>
      <c r="F873" s="245">
        <v>728660</v>
      </c>
    </row>
    <row r="874" spans="1:6">
      <c r="A874" s="171">
        <v>44719</v>
      </c>
      <c r="B874" s="173">
        <f t="shared" si="19"/>
        <v>6</v>
      </c>
      <c r="C874" s="170"/>
      <c r="D874" s="173">
        <v>2022</v>
      </c>
      <c r="E874" s="244">
        <v>5913.63</v>
      </c>
      <c r="F874" s="245">
        <v>729325</v>
      </c>
    </row>
    <row r="875" spans="1:6">
      <c r="A875" s="171">
        <v>44720</v>
      </c>
      <c r="B875" s="173">
        <f t="shared" si="19"/>
        <v>6</v>
      </c>
      <c r="C875" s="170"/>
      <c r="D875" s="173">
        <v>2022</v>
      </c>
      <c r="E875" s="244">
        <v>5913.63</v>
      </c>
      <c r="F875" s="245">
        <v>729325</v>
      </c>
    </row>
    <row r="876" spans="1:6">
      <c r="A876" s="171">
        <v>44721</v>
      </c>
      <c r="B876" s="173">
        <f t="shared" si="19"/>
        <v>6</v>
      </c>
      <c r="C876" s="170"/>
      <c r="D876" s="173">
        <v>2022</v>
      </c>
      <c r="E876" s="244">
        <v>5913.63</v>
      </c>
      <c r="F876" s="245">
        <v>729325</v>
      </c>
    </row>
    <row r="877" spans="1:6">
      <c r="A877" s="171">
        <v>44722</v>
      </c>
      <c r="B877" s="173">
        <f t="shared" si="19"/>
        <v>6</v>
      </c>
      <c r="C877" s="170"/>
      <c r="D877" s="173">
        <v>2022</v>
      </c>
      <c r="E877" s="244">
        <v>5913.62</v>
      </c>
      <c r="F877" s="245">
        <v>728660</v>
      </c>
    </row>
    <row r="878" spans="1:6">
      <c r="A878" s="171">
        <v>44723</v>
      </c>
      <c r="B878" s="173">
        <f t="shared" si="19"/>
        <v>6</v>
      </c>
      <c r="C878" s="170"/>
      <c r="D878" s="173">
        <v>2022</v>
      </c>
      <c r="E878" s="244">
        <v>5913.61</v>
      </c>
      <c r="F878" s="245">
        <v>727995</v>
      </c>
    </row>
    <row r="879" spans="1:6">
      <c r="A879" s="171">
        <v>44724</v>
      </c>
      <c r="B879" s="173">
        <f t="shared" si="19"/>
        <v>6</v>
      </c>
      <c r="C879" s="170"/>
      <c r="D879" s="173">
        <v>2022</v>
      </c>
      <c r="E879" s="244">
        <v>5913.61</v>
      </c>
      <c r="F879" s="245">
        <v>727995</v>
      </c>
    </row>
    <row r="880" spans="1:6">
      <c r="A880" s="171">
        <v>44725</v>
      </c>
      <c r="B880" s="173">
        <f t="shared" si="19"/>
        <v>6</v>
      </c>
      <c r="C880" s="170"/>
      <c r="D880" s="173">
        <v>2022</v>
      </c>
      <c r="E880" s="244">
        <v>5913.61</v>
      </c>
      <c r="F880" s="245">
        <v>727995</v>
      </c>
    </row>
    <row r="881" spans="1:6">
      <c r="A881" s="171">
        <v>44726</v>
      </c>
      <c r="B881" s="173">
        <f t="shared" si="19"/>
        <v>6</v>
      </c>
      <c r="C881" s="170"/>
      <c r="D881" s="173">
        <v>2022</v>
      </c>
      <c r="E881" s="244">
        <v>5913.63</v>
      </c>
      <c r="F881" s="245">
        <v>729325</v>
      </c>
    </row>
    <row r="882" spans="1:6">
      <c r="A882" s="171">
        <v>44727</v>
      </c>
      <c r="B882" s="173">
        <f t="shared" si="19"/>
        <v>6</v>
      </c>
      <c r="C882" s="170"/>
      <c r="D882" s="173">
        <v>2022</v>
      </c>
      <c r="E882" s="244">
        <v>5913.6</v>
      </c>
      <c r="F882" s="245">
        <v>727329</v>
      </c>
    </row>
    <row r="883" spans="1:6">
      <c r="A883" s="171">
        <v>44728</v>
      </c>
      <c r="B883" s="173">
        <f t="shared" si="19"/>
        <v>6</v>
      </c>
      <c r="C883" s="170"/>
      <c r="D883" s="173">
        <v>2022</v>
      </c>
      <c r="E883" s="244">
        <v>5913.59</v>
      </c>
      <c r="F883" s="245">
        <v>726664</v>
      </c>
    </row>
    <row r="884" spans="1:6">
      <c r="A884" s="171">
        <v>44729</v>
      </c>
      <c r="B884" s="173">
        <f t="shared" si="19"/>
        <v>6</v>
      </c>
      <c r="C884" s="170"/>
      <c r="D884" s="173">
        <v>2022</v>
      </c>
      <c r="E884" s="244">
        <v>5913.59</v>
      </c>
      <c r="F884" s="245">
        <v>726664</v>
      </c>
    </row>
    <row r="885" spans="1:6">
      <c r="A885" s="171">
        <v>44730</v>
      </c>
      <c r="B885" s="173">
        <f t="shared" si="19"/>
        <v>6</v>
      </c>
      <c r="C885" s="170"/>
      <c r="D885" s="173">
        <v>2022</v>
      </c>
      <c r="E885" s="244">
        <v>5913.58</v>
      </c>
      <c r="F885" s="245">
        <v>725999</v>
      </c>
    </row>
    <row r="886" spans="1:6">
      <c r="A886" s="171">
        <v>44731</v>
      </c>
      <c r="B886" s="173">
        <f t="shared" si="19"/>
        <v>6</v>
      </c>
      <c r="C886" s="170"/>
      <c r="D886" s="173">
        <v>2022</v>
      </c>
      <c r="E886" s="244">
        <v>5913.55</v>
      </c>
      <c r="F886" s="245">
        <v>724004</v>
      </c>
    </row>
    <row r="887" spans="1:6">
      <c r="A887" s="171">
        <v>44732</v>
      </c>
      <c r="B887" s="173">
        <f t="shared" si="19"/>
        <v>6</v>
      </c>
      <c r="C887" s="170"/>
      <c r="D887" s="173">
        <v>2022</v>
      </c>
      <c r="E887" s="244">
        <v>5913.55</v>
      </c>
      <c r="F887" s="245">
        <v>724004</v>
      </c>
    </row>
    <row r="888" spans="1:6">
      <c r="A888" s="171">
        <v>44733</v>
      </c>
      <c r="B888" s="173">
        <f t="shared" si="19"/>
        <v>6</v>
      </c>
      <c r="C888" s="170"/>
      <c r="D888" s="173">
        <v>2022</v>
      </c>
      <c r="E888" s="244">
        <v>5913.53</v>
      </c>
      <c r="F888" s="245">
        <v>722675</v>
      </c>
    </row>
    <row r="889" spans="1:6">
      <c r="A889" s="171">
        <v>44734</v>
      </c>
      <c r="B889" s="173">
        <f t="shared" si="19"/>
        <v>6</v>
      </c>
      <c r="C889" s="170"/>
      <c r="D889" s="173">
        <v>2022</v>
      </c>
      <c r="E889" s="244">
        <v>5913.5</v>
      </c>
      <c r="F889" s="245">
        <v>720682</v>
      </c>
    </row>
    <row r="890" spans="1:6">
      <c r="A890" s="171">
        <v>44735</v>
      </c>
      <c r="B890" s="173">
        <f t="shared" si="19"/>
        <v>6</v>
      </c>
      <c r="C890" s="170"/>
      <c r="D890" s="173">
        <v>2022</v>
      </c>
      <c r="E890" s="244">
        <v>5913.5</v>
      </c>
      <c r="F890" s="245">
        <v>720682</v>
      </c>
    </row>
    <row r="891" spans="1:6">
      <c r="A891" s="171">
        <v>44736</v>
      </c>
      <c r="B891" s="173">
        <f t="shared" si="19"/>
        <v>6</v>
      </c>
      <c r="C891" s="170"/>
      <c r="D891" s="173">
        <v>2022</v>
      </c>
      <c r="E891" s="244">
        <v>5913.45</v>
      </c>
      <c r="F891" s="245">
        <v>717361</v>
      </c>
    </row>
    <row r="892" spans="1:6">
      <c r="A892" s="171">
        <v>44737</v>
      </c>
      <c r="B892" s="173">
        <f t="shared" si="19"/>
        <v>6</v>
      </c>
      <c r="C892" s="170"/>
      <c r="D892" s="173">
        <v>2022</v>
      </c>
      <c r="E892" s="244">
        <v>5913.42</v>
      </c>
      <c r="F892" s="245">
        <v>715368</v>
      </c>
    </row>
    <row r="893" spans="1:6">
      <c r="A893" s="171">
        <v>44738</v>
      </c>
      <c r="B893" s="173">
        <f t="shared" si="19"/>
        <v>6</v>
      </c>
      <c r="C893" s="170"/>
      <c r="D893" s="173">
        <v>2022</v>
      </c>
      <c r="E893" s="244">
        <v>5913.4</v>
      </c>
      <c r="F893" s="245">
        <v>714041</v>
      </c>
    </row>
    <row r="894" spans="1:6">
      <c r="A894" s="171">
        <v>44739</v>
      </c>
      <c r="B894" s="173">
        <f t="shared" si="19"/>
        <v>6</v>
      </c>
      <c r="C894" s="170"/>
      <c r="D894" s="173">
        <v>2022</v>
      </c>
      <c r="E894" s="244">
        <v>5913.36</v>
      </c>
      <c r="F894" s="245">
        <v>711387</v>
      </c>
    </row>
    <row r="895" spans="1:6">
      <c r="A895" s="171">
        <v>44740</v>
      </c>
      <c r="B895" s="173">
        <f t="shared" si="19"/>
        <v>6</v>
      </c>
      <c r="C895" s="170"/>
      <c r="D895" s="173">
        <v>2022</v>
      </c>
      <c r="E895" s="244">
        <v>5913.34</v>
      </c>
      <c r="F895" s="245">
        <v>710060</v>
      </c>
    </row>
    <row r="896" spans="1:6">
      <c r="A896" s="171">
        <v>44741</v>
      </c>
      <c r="B896" s="173">
        <f t="shared" si="19"/>
        <v>6</v>
      </c>
      <c r="C896" s="170"/>
      <c r="D896" s="173">
        <v>2022</v>
      </c>
      <c r="E896" s="244">
        <v>5913.31</v>
      </c>
      <c r="F896" s="245">
        <v>708071</v>
      </c>
    </row>
    <row r="897" spans="1:6">
      <c r="A897" s="171">
        <v>44742</v>
      </c>
      <c r="B897" s="173">
        <f t="shared" si="19"/>
        <v>6</v>
      </c>
      <c r="C897" s="170"/>
      <c r="D897" s="173">
        <v>2022</v>
      </c>
      <c r="E897" s="244">
        <v>5913.28</v>
      </c>
      <c r="F897" s="245">
        <v>706081</v>
      </c>
    </row>
    <row r="898" spans="1:6">
      <c r="A898" s="171">
        <v>44743</v>
      </c>
      <c r="B898" s="173">
        <f t="shared" si="19"/>
        <v>7</v>
      </c>
      <c r="C898" s="170"/>
      <c r="D898" s="173">
        <v>2022</v>
      </c>
      <c r="E898" s="244">
        <v>5913.24</v>
      </c>
      <c r="F898" s="245">
        <v>703429</v>
      </c>
    </row>
    <row r="899" spans="1:6">
      <c r="A899" s="171">
        <v>44744</v>
      </c>
      <c r="B899" s="173">
        <f t="shared" ref="B899:B962" si="20">MONTH(A899)</f>
        <v>7</v>
      </c>
      <c r="C899" s="170"/>
      <c r="D899" s="173">
        <v>2022</v>
      </c>
      <c r="E899" s="244">
        <v>5913.19</v>
      </c>
      <c r="F899" s="245">
        <v>700118</v>
      </c>
    </row>
    <row r="900" spans="1:6">
      <c r="A900" s="171">
        <v>44745</v>
      </c>
      <c r="B900" s="173">
        <f t="shared" si="20"/>
        <v>7</v>
      </c>
      <c r="C900" s="170"/>
      <c r="D900" s="173">
        <v>2022</v>
      </c>
      <c r="E900" s="244">
        <v>5913.16</v>
      </c>
      <c r="F900" s="245">
        <v>698131</v>
      </c>
    </row>
    <row r="901" spans="1:6">
      <c r="A901" s="171">
        <v>44746</v>
      </c>
      <c r="B901" s="173">
        <f t="shared" si="20"/>
        <v>7</v>
      </c>
      <c r="C901" s="170"/>
      <c r="D901" s="173">
        <v>2022</v>
      </c>
      <c r="E901" s="244">
        <v>5913.11</v>
      </c>
      <c r="F901" s="245">
        <v>694821</v>
      </c>
    </row>
    <row r="902" spans="1:6">
      <c r="A902" s="171">
        <v>44747</v>
      </c>
      <c r="B902" s="173">
        <f t="shared" si="20"/>
        <v>7</v>
      </c>
      <c r="C902" s="170"/>
      <c r="D902" s="173">
        <v>2022</v>
      </c>
      <c r="E902" s="244">
        <v>5913.07</v>
      </c>
      <c r="F902" s="245">
        <v>692174</v>
      </c>
    </row>
    <row r="903" spans="1:6">
      <c r="A903" s="171">
        <v>44748</v>
      </c>
      <c r="B903" s="173">
        <f t="shared" si="20"/>
        <v>7</v>
      </c>
      <c r="C903" s="170"/>
      <c r="D903" s="173">
        <v>2022</v>
      </c>
      <c r="E903" s="244">
        <v>5913.02</v>
      </c>
      <c r="F903" s="245">
        <v>688868</v>
      </c>
    </row>
    <row r="904" spans="1:6">
      <c r="A904" s="171">
        <v>44749</v>
      </c>
      <c r="B904" s="173">
        <f t="shared" si="20"/>
        <v>7</v>
      </c>
      <c r="C904" s="170"/>
      <c r="D904" s="173">
        <v>2022</v>
      </c>
      <c r="E904" s="244">
        <v>5912.99</v>
      </c>
      <c r="F904" s="245">
        <v>686885</v>
      </c>
    </row>
    <row r="905" spans="1:6">
      <c r="A905" s="171">
        <v>44750</v>
      </c>
      <c r="B905" s="173">
        <f t="shared" si="20"/>
        <v>7</v>
      </c>
      <c r="C905" s="170"/>
      <c r="D905" s="173">
        <v>2022</v>
      </c>
      <c r="E905" s="244">
        <v>5912.94</v>
      </c>
      <c r="F905" s="245">
        <v>683581</v>
      </c>
    </row>
    <row r="906" spans="1:6">
      <c r="A906" s="171">
        <v>44751</v>
      </c>
      <c r="B906" s="173">
        <f t="shared" si="20"/>
        <v>7</v>
      </c>
      <c r="C906" s="170"/>
      <c r="D906" s="173">
        <v>2022</v>
      </c>
      <c r="E906" s="244">
        <v>5912.89</v>
      </c>
      <c r="F906" s="245">
        <v>680280</v>
      </c>
    </row>
    <row r="907" spans="1:6">
      <c r="A907" s="171">
        <v>44752</v>
      </c>
      <c r="B907" s="173">
        <f t="shared" si="20"/>
        <v>7</v>
      </c>
      <c r="C907" s="170"/>
      <c r="D907" s="173">
        <v>2022</v>
      </c>
      <c r="E907" s="244">
        <v>5912.84</v>
      </c>
      <c r="F907" s="245">
        <v>676979</v>
      </c>
    </row>
    <row r="908" spans="1:6">
      <c r="A908" s="171">
        <v>44753</v>
      </c>
      <c r="B908" s="173">
        <f t="shared" si="20"/>
        <v>7</v>
      </c>
      <c r="C908" s="170"/>
      <c r="D908" s="173">
        <v>2022</v>
      </c>
      <c r="E908" s="244">
        <v>5912.79</v>
      </c>
      <c r="F908" s="245">
        <v>673682</v>
      </c>
    </row>
    <row r="909" spans="1:6">
      <c r="A909" s="171">
        <v>44754</v>
      </c>
      <c r="B909" s="173">
        <f t="shared" si="20"/>
        <v>7</v>
      </c>
      <c r="C909" s="170"/>
      <c r="D909" s="173">
        <v>2022</v>
      </c>
      <c r="E909" s="244">
        <v>5912.74</v>
      </c>
      <c r="F909" s="245">
        <v>670386</v>
      </c>
    </row>
    <row r="910" spans="1:6">
      <c r="A910" s="171">
        <v>44755</v>
      </c>
      <c r="B910" s="173">
        <f t="shared" si="20"/>
        <v>7</v>
      </c>
      <c r="C910" s="170"/>
      <c r="D910" s="173">
        <v>2022</v>
      </c>
      <c r="E910" s="244">
        <v>5912.69</v>
      </c>
      <c r="F910" s="245">
        <v>667093</v>
      </c>
    </row>
    <row r="911" spans="1:6">
      <c r="A911" s="171">
        <v>44756</v>
      </c>
      <c r="B911" s="173">
        <f t="shared" si="20"/>
        <v>7</v>
      </c>
      <c r="C911" s="170"/>
      <c r="D911" s="173">
        <v>2022</v>
      </c>
      <c r="E911" s="244">
        <v>5912.64</v>
      </c>
      <c r="F911" s="245">
        <v>663802</v>
      </c>
    </row>
    <row r="912" spans="1:6">
      <c r="A912" s="171">
        <v>44757</v>
      </c>
      <c r="B912" s="173">
        <f t="shared" si="20"/>
        <v>7</v>
      </c>
      <c r="C912" s="170"/>
      <c r="D912" s="173">
        <v>2022</v>
      </c>
      <c r="E912" s="244">
        <v>5912.6</v>
      </c>
      <c r="F912" s="245">
        <v>661169</v>
      </c>
    </row>
    <row r="913" spans="1:6">
      <c r="A913" s="171">
        <v>44758</v>
      </c>
      <c r="B913" s="173">
        <f t="shared" si="20"/>
        <v>7</v>
      </c>
      <c r="C913" s="170"/>
      <c r="D913" s="173">
        <v>2022</v>
      </c>
      <c r="E913" s="244">
        <v>5912.54</v>
      </c>
      <c r="F913" s="245">
        <v>657224</v>
      </c>
    </row>
    <row r="914" spans="1:6">
      <c r="A914" s="171">
        <v>44759</v>
      </c>
      <c r="B914" s="173">
        <f t="shared" si="20"/>
        <v>7</v>
      </c>
      <c r="C914" s="170"/>
      <c r="D914" s="173">
        <v>2022</v>
      </c>
      <c r="E914" s="244">
        <v>5912.5</v>
      </c>
      <c r="F914" s="245">
        <v>654596</v>
      </c>
    </row>
    <row r="915" spans="1:6">
      <c r="A915" s="171">
        <v>44760</v>
      </c>
      <c r="B915" s="173">
        <f t="shared" si="20"/>
        <v>7</v>
      </c>
      <c r="C915" s="170"/>
      <c r="D915" s="173">
        <v>2022</v>
      </c>
      <c r="E915" s="244">
        <v>5912.44</v>
      </c>
      <c r="F915" s="245">
        <v>650653</v>
      </c>
    </row>
    <row r="916" spans="1:6">
      <c r="A916" s="171">
        <v>44761</v>
      </c>
      <c r="B916" s="173">
        <f t="shared" si="20"/>
        <v>7</v>
      </c>
      <c r="C916" s="170"/>
      <c r="D916" s="173">
        <v>2022</v>
      </c>
      <c r="E916" s="244">
        <v>5912.4</v>
      </c>
      <c r="F916" s="245">
        <v>648027</v>
      </c>
    </row>
    <row r="917" spans="1:6">
      <c r="A917" s="171">
        <v>44762</v>
      </c>
      <c r="B917" s="173">
        <f t="shared" si="20"/>
        <v>7</v>
      </c>
      <c r="C917" s="170"/>
      <c r="D917" s="173">
        <v>2022</v>
      </c>
      <c r="E917" s="244">
        <v>5912.35</v>
      </c>
      <c r="F917" s="245">
        <v>644747</v>
      </c>
    </row>
    <row r="918" spans="1:6">
      <c r="A918" s="171">
        <v>44763</v>
      </c>
      <c r="B918" s="173">
        <f t="shared" si="20"/>
        <v>7</v>
      </c>
      <c r="C918" s="170"/>
      <c r="D918" s="173">
        <v>2022</v>
      </c>
      <c r="E918" s="244">
        <v>5912.31</v>
      </c>
      <c r="F918" s="245">
        <v>642122</v>
      </c>
    </row>
    <row r="919" spans="1:6">
      <c r="A919" s="171">
        <v>44764</v>
      </c>
      <c r="B919" s="173">
        <f t="shared" si="20"/>
        <v>7</v>
      </c>
      <c r="C919" s="170"/>
      <c r="D919" s="173">
        <v>2022</v>
      </c>
      <c r="E919" s="244">
        <v>5912.21</v>
      </c>
      <c r="F919" s="245">
        <v>639500</v>
      </c>
    </row>
    <row r="920" spans="1:6">
      <c r="A920" s="171">
        <v>44765</v>
      </c>
      <c r="B920" s="173">
        <f t="shared" si="20"/>
        <v>7</v>
      </c>
      <c r="C920" s="170"/>
      <c r="D920" s="173">
        <v>2022</v>
      </c>
      <c r="E920" s="244">
        <v>5912.21</v>
      </c>
      <c r="F920" s="245">
        <v>636879</v>
      </c>
    </row>
    <row r="921" spans="1:6">
      <c r="A921" s="171">
        <v>44766</v>
      </c>
      <c r="B921" s="173">
        <f t="shared" si="20"/>
        <v>7</v>
      </c>
      <c r="C921" s="170"/>
      <c r="D921" s="173">
        <v>2022</v>
      </c>
      <c r="E921" s="244">
        <v>5912.18</v>
      </c>
      <c r="F921" s="245">
        <v>633603</v>
      </c>
    </row>
    <row r="922" spans="1:6">
      <c r="A922" s="171">
        <v>44767</v>
      </c>
      <c r="B922" s="173">
        <f t="shared" si="20"/>
        <v>7</v>
      </c>
      <c r="C922" s="170"/>
      <c r="D922" s="173">
        <v>2022</v>
      </c>
      <c r="E922" s="244">
        <v>5912.13</v>
      </c>
      <c r="F922" s="245">
        <v>630329</v>
      </c>
    </row>
    <row r="923" spans="1:6">
      <c r="A923" s="171">
        <v>44768</v>
      </c>
      <c r="B923" s="173">
        <f t="shared" si="20"/>
        <v>7</v>
      </c>
      <c r="C923" s="170"/>
      <c r="D923" s="173">
        <v>2022</v>
      </c>
      <c r="E923" s="244">
        <v>5912.08</v>
      </c>
      <c r="F923" s="245">
        <v>627057</v>
      </c>
    </row>
    <row r="924" spans="1:6">
      <c r="A924" s="171">
        <v>44769</v>
      </c>
      <c r="B924" s="173">
        <f t="shared" si="20"/>
        <v>7</v>
      </c>
      <c r="C924" s="170"/>
      <c r="D924" s="173">
        <v>2022</v>
      </c>
      <c r="E924" s="244">
        <v>5912.02</v>
      </c>
      <c r="F924" s="245">
        <v>623132</v>
      </c>
    </row>
    <row r="925" spans="1:6">
      <c r="A925" s="171">
        <v>44770</v>
      </c>
      <c r="B925" s="173">
        <f t="shared" si="20"/>
        <v>7</v>
      </c>
      <c r="C925" s="170"/>
      <c r="D925" s="173">
        <v>2022</v>
      </c>
      <c r="E925" s="244">
        <v>5911.98</v>
      </c>
      <c r="F925" s="245">
        <v>620517</v>
      </c>
    </row>
    <row r="926" spans="1:6">
      <c r="A926" s="171">
        <v>44771</v>
      </c>
      <c r="B926" s="173">
        <f t="shared" si="20"/>
        <v>7</v>
      </c>
      <c r="C926" s="170"/>
      <c r="D926" s="173">
        <v>2022</v>
      </c>
      <c r="E926" s="244">
        <v>5911.92</v>
      </c>
      <c r="F926" s="245">
        <v>616597</v>
      </c>
    </row>
    <row r="927" spans="1:6">
      <c r="A927" s="171">
        <v>44772</v>
      </c>
      <c r="B927" s="173">
        <f t="shared" si="20"/>
        <v>7</v>
      </c>
      <c r="C927" s="170"/>
      <c r="D927" s="173">
        <v>2022</v>
      </c>
      <c r="E927" s="244">
        <v>5911.87</v>
      </c>
      <c r="F927" s="245">
        <v>613331</v>
      </c>
    </row>
    <row r="928" spans="1:6">
      <c r="A928" s="171">
        <v>44773</v>
      </c>
      <c r="B928" s="173">
        <f t="shared" si="20"/>
        <v>7</v>
      </c>
      <c r="C928" s="170"/>
      <c r="D928" s="173">
        <v>2022</v>
      </c>
      <c r="E928" s="244">
        <v>5911.83</v>
      </c>
      <c r="F928" s="245">
        <v>610721</v>
      </c>
    </row>
    <row r="929" spans="1:6">
      <c r="A929" s="171">
        <v>44774</v>
      </c>
      <c r="B929" s="173">
        <f t="shared" si="20"/>
        <v>8</v>
      </c>
      <c r="C929" s="170"/>
      <c r="D929" s="173">
        <v>2022</v>
      </c>
      <c r="E929" s="244">
        <v>5911.73</v>
      </c>
      <c r="F929" s="245">
        <v>604199</v>
      </c>
    </row>
    <row r="930" spans="1:6">
      <c r="A930" s="171">
        <v>44775</v>
      </c>
      <c r="B930" s="173">
        <f t="shared" si="20"/>
        <v>8</v>
      </c>
      <c r="C930" s="170"/>
      <c r="D930" s="173">
        <v>2022</v>
      </c>
      <c r="E930" s="244">
        <v>5911.72</v>
      </c>
      <c r="F930" s="245">
        <v>603547</v>
      </c>
    </row>
    <row r="931" spans="1:6">
      <c r="A931" s="171">
        <v>44776</v>
      </c>
      <c r="B931" s="173">
        <f t="shared" si="20"/>
        <v>8</v>
      </c>
      <c r="C931" s="170"/>
      <c r="D931" s="173">
        <v>2022</v>
      </c>
      <c r="E931" s="244">
        <v>5911.69</v>
      </c>
      <c r="F931" s="245">
        <v>601592</v>
      </c>
    </row>
    <row r="932" spans="1:6">
      <c r="A932" s="171">
        <v>44777</v>
      </c>
      <c r="B932" s="173">
        <f t="shared" si="20"/>
        <v>8</v>
      </c>
      <c r="C932" s="170"/>
      <c r="D932" s="173">
        <v>2022</v>
      </c>
      <c r="E932" s="244">
        <v>5911.63</v>
      </c>
      <c r="F932" s="245">
        <v>597684</v>
      </c>
    </row>
    <row r="933" spans="1:6">
      <c r="A933" s="171">
        <v>44778</v>
      </c>
      <c r="B933" s="173">
        <f t="shared" si="20"/>
        <v>8</v>
      </c>
      <c r="C933" s="170"/>
      <c r="D933" s="173">
        <v>2022</v>
      </c>
      <c r="E933" s="244">
        <v>5911.59</v>
      </c>
      <c r="F933" s="245">
        <v>595079</v>
      </c>
    </row>
    <row r="934" spans="1:6">
      <c r="A934" s="171">
        <v>44779</v>
      </c>
      <c r="B934" s="173">
        <f t="shared" si="20"/>
        <v>8</v>
      </c>
      <c r="C934" s="170"/>
      <c r="D934" s="173">
        <v>2022</v>
      </c>
      <c r="E934" s="244">
        <v>5911.55</v>
      </c>
      <c r="F934" s="245">
        <v>592476</v>
      </c>
    </row>
    <row r="935" spans="1:6">
      <c r="A935" s="171">
        <v>44780</v>
      </c>
      <c r="B935" s="173">
        <f t="shared" si="20"/>
        <v>8</v>
      </c>
      <c r="C935" s="170"/>
      <c r="D935" s="173">
        <v>2022</v>
      </c>
      <c r="E935" s="244">
        <v>5911.52</v>
      </c>
      <c r="F935" s="245">
        <v>590524</v>
      </c>
    </row>
    <row r="936" spans="1:6">
      <c r="A936" s="171">
        <v>44781</v>
      </c>
      <c r="B936" s="173">
        <f t="shared" si="20"/>
        <v>8</v>
      </c>
      <c r="C936" s="170"/>
      <c r="D936" s="173">
        <v>2022</v>
      </c>
      <c r="E936" s="244">
        <v>5911.5</v>
      </c>
      <c r="F936" s="245">
        <v>589224</v>
      </c>
    </row>
    <row r="937" spans="1:6">
      <c r="A937" s="171">
        <v>44782</v>
      </c>
      <c r="B937" s="173">
        <f t="shared" si="20"/>
        <v>8</v>
      </c>
      <c r="C937" s="170"/>
      <c r="D937" s="173">
        <v>2022</v>
      </c>
      <c r="E937" s="244">
        <v>5911.46</v>
      </c>
      <c r="F937" s="245">
        <v>586623</v>
      </c>
    </row>
    <row r="938" spans="1:6">
      <c r="A938" s="171">
        <v>44783</v>
      </c>
      <c r="B938" s="173">
        <f t="shared" si="20"/>
        <v>8</v>
      </c>
      <c r="C938" s="170"/>
      <c r="D938" s="173">
        <v>2022</v>
      </c>
      <c r="E938" s="244">
        <v>5911.43</v>
      </c>
      <c r="F938" s="245">
        <v>584672</v>
      </c>
    </row>
    <row r="939" spans="1:6">
      <c r="A939" s="171">
        <v>44784</v>
      </c>
      <c r="B939" s="173">
        <f t="shared" si="20"/>
        <v>8</v>
      </c>
      <c r="C939" s="170"/>
      <c r="D939" s="173">
        <v>2022</v>
      </c>
      <c r="E939" s="244">
        <v>5911.4</v>
      </c>
      <c r="F939" s="245">
        <v>582723</v>
      </c>
    </row>
    <row r="940" spans="1:6">
      <c r="A940" s="171">
        <v>44785</v>
      </c>
      <c r="B940" s="173">
        <f t="shared" si="20"/>
        <v>8</v>
      </c>
      <c r="C940" s="170"/>
      <c r="D940" s="173">
        <v>2022</v>
      </c>
      <c r="E940" s="244">
        <v>5911.37</v>
      </c>
      <c r="F940" s="245">
        <v>580774</v>
      </c>
    </row>
    <row r="941" spans="1:6">
      <c r="A941" s="171">
        <v>44786</v>
      </c>
      <c r="B941" s="173">
        <f t="shared" si="20"/>
        <v>8</v>
      </c>
      <c r="C941" s="170"/>
      <c r="D941" s="173">
        <v>2022</v>
      </c>
      <c r="E941" s="244">
        <v>5911.34</v>
      </c>
      <c r="F941" s="245">
        <v>578826</v>
      </c>
    </row>
    <row r="942" spans="1:6">
      <c r="A942" s="171">
        <v>44787</v>
      </c>
      <c r="B942" s="173">
        <f t="shared" si="20"/>
        <v>8</v>
      </c>
      <c r="C942" s="170"/>
      <c r="D942" s="173">
        <v>2022</v>
      </c>
      <c r="E942" s="244">
        <v>5911.34</v>
      </c>
      <c r="F942" s="245">
        <v>578826</v>
      </c>
    </row>
    <row r="943" spans="1:6">
      <c r="A943" s="171">
        <v>44788</v>
      </c>
      <c r="B943" s="173">
        <f t="shared" si="20"/>
        <v>8</v>
      </c>
      <c r="C943" s="170"/>
      <c r="D943" s="173">
        <v>2022</v>
      </c>
      <c r="E943" s="244">
        <v>5911.32</v>
      </c>
      <c r="F943" s="245">
        <v>577528</v>
      </c>
    </row>
    <row r="944" spans="1:6">
      <c r="A944" s="171">
        <v>44789</v>
      </c>
      <c r="B944" s="173">
        <f t="shared" si="20"/>
        <v>8</v>
      </c>
      <c r="C944" s="170"/>
      <c r="D944" s="173">
        <v>2022</v>
      </c>
      <c r="E944" s="244">
        <v>5911.31</v>
      </c>
      <c r="F944" s="245">
        <v>576879</v>
      </c>
    </row>
    <row r="945" spans="1:6">
      <c r="A945" s="171">
        <v>44790</v>
      </c>
      <c r="B945" s="173">
        <f t="shared" si="20"/>
        <v>8</v>
      </c>
      <c r="C945" s="170"/>
      <c r="D945" s="173">
        <v>2022</v>
      </c>
      <c r="E945" s="244">
        <v>5911.29</v>
      </c>
      <c r="F945" s="245">
        <v>575581</v>
      </c>
    </row>
    <row r="946" spans="1:6">
      <c r="A946" s="171">
        <v>44791</v>
      </c>
      <c r="B946" s="173">
        <f t="shared" si="20"/>
        <v>8</v>
      </c>
      <c r="C946" s="170"/>
      <c r="D946" s="173">
        <v>2022</v>
      </c>
      <c r="E946" s="244">
        <v>5911.27</v>
      </c>
      <c r="F946" s="245">
        <v>574282</v>
      </c>
    </row>
    <row r="947" spans="1:6">
      <c r="A947" s="171">
        <v>44792</v>
      </c>
      <c r="B947" s="173">
        <f t="shared" si="20"/>
        <v>8</v>
      </c>
      <c r="C947" s="170"/>
      <c r="D947" s="173">
        <v>2022</v>
      </c>
      <c r="E947" s="244">
        <v>5911.26</v>
      </c>
      <c r="F947" s="245">
        <v>573633</v>
      </c>
    </row>
    <row r="948" spans="1:6">
      <c r="A948" s="171">
        <v>44793</v>
      </c>
      <c r="B948" s="173">
        <f t="shared" si="20"/>
        <v>8</v>
      </c>
      <c r="C948" s="170"/>
      <c r="D948" s="173">
        <v>2022</v>
      </c>
      <c r="E948" s="244">
        <v>5911.24</v>
      </c>
      <c r="F948" s="245">
        <v>572335</v>
      </c>
    </row>
    <row r="949" spans="1:6">
      <c r="A949" s="171">
        <v>44794</v>
      </c>
      <c r="B949" s="173">
        <f t="shared" si="20"/>
        <v>8</v>
      </c>
      <c r="C949" s="170"/>
      <c r="D949" s="173">
        <v>2022</v>
      </c>
      <c r="E949" s="244">
        <v>5911.23</v>
      </c>
      <c r="F949" s="245">
        <v>571686</v>
      </c>
    </row>
    <row r="950" spans="1:6">
      <c r="A950" s="171">
        <v>44795</v>
      </c>
      <c r="B950" s="173">
        <f t="shared" si="20"/>
        <v>8</v>
      </c>
      <c r="C950" s="170"/>
      <c r="D950" s="173">
        <v>2022</v>
      </c>
      <c r="E950" s="244">
        <v>5911.21</v>
      </c>
      <c r="F950" s="245">
        <v>570389</v>
      </c>
    </row>
    <row r="951" spans="1:6">
      <c r="A951" s="171">
        <v>44796</v>
      </c>
      <c r="B951" s="173">
        <f t="shared" si="20"/>
        <v>8</v>
      </c>
      <c r="C951" s="170"/>
      <c r="D951" s="173">
        <v>2022</v>
      </c>
      <c r="E951" s="244">
        <v>5911.18</v>
      </c>
      <c r="F951" s="245">
        <v>568444</v>
      </c>
    </row>
    <row r="952" spans="1:6">
      <c r="A952" s="171">
        <v>44797</v>
      </c>
      <c r="B952" s="173">
        <f t="shared" si="20"/>
        <v>8</v>
      </c>
      <c r="C952" s="170"/>
      <c r="D952" s="173">
        <v>2022</v>
      </c>
      <c r="E952" s="244">
        <v>5911.15</v>
      </c>
      <c r="F952" s="245">
        <v>566499</v>
      </c>
    </row>
    <row r="953" spans="1:6">
      <c r="A953" s="171">
        <v>44798</v>
      </c>
      <c r="B953" s="173">
        <f t="shared" si="20"/>
        <v>8</v>
      </c>
      <c r="C953" s="170"/>
      <c r="D953" s="173">
        <v>2022</v>
      </c>
      <c r="E953" s="244">
        <v>5911.13</v>
      </c>
      <c r="F953" s="245">
        <v>565203</v>
      </c>
    </row>
    <row r="954" spans="1:6">
      <c r="A954" s="171">
        <v>44799</v>
      </c>
      <c r="B954" s="173">
        <f t="shared" si="20"/>
        <v>8</v>
      </c>
      <c r="C954" s="170"/>
      <c r="D954" s="173">
        <v>2022</v>
      </c>
      <c r="E954" s="244">
        <v>5911.11</v>
      </c>
      <c r="F954" s="245">
        <v>563906</v>
      </c>
    </row>
    <row r="955" spans="1:6">
      <c r="A955" s="171">
        <v>44800</v>
      </c>
      <c r="B955" s="173">
        <f t="shared" si="20"/>
        <v>8</v>
      </c>
      <c r="C955" s="170"/>
      <c r="D955" s="173">
        <v>2022</v>
      </c>
      <c r="E955" s="244">
        <v>5911.09</v>
      </c>
      <c r="F955" s="245">
        <v>562611</v>
      </c>
    </row>
    <row r="956" spans="1:6">
      <c r="A956" s="171">
        <v>44801</v>
      </c>
      <c r="B956" s="173">
        <f t="shared" si="20"/>
        <v>8</v>
      </c>
      <c r="C956" s="170"/>
      <c r="D956" s="173">
        <v>2022</v>
      </c>
      <c r="E956" s="244">
        <v>5911.06</v>
      </c>
      <c r="F956" s="245">
        <v>560667</v>
      </c>
    </row>
    <row r="957" spans="1:6">
      <c r="A957" s="171">
        <v>44802</v>
      </c>
      <c r="B957" s="173">
        <f t="shared" si="20"/>
        <v>8</v>
      </c>
      <c r="C957" s="170"/>
      <c r="D957" s="173">
        <v>2022</v>
      </c>
      <c r="E957" s="244">
        <v>5911.06</v>
      </c>
      <c r="F957" s="245">
        <v>560667</v>
      </c>
    </row>
    <row r="958" spans="1:6">
      <c r="A958" s="171">
        <v>44803</v>
      </c>
      <c r="B958" s="173">
        <f t="shared" si="20"/>
        <v>8</v>
      </c>
      <c r="C958" s="170"/>
      <c r="D958" s="173">
        <v>2022</v>
      </c>
      <c r="E958" s="244">
        <v>5911.02</v>
      </c>
      <c r="F958" s="245">
        <v>558077</v>
      </c>
    </row>
    <row r="959" spans="1:6">
      <c r="A959" s="171">
        <v>44804</v>
      </c>
      <c r="B959" s="173">
        <f t="shared" si="20"/>
        <v>8</v>
      </c>
      <c r="C959" s="170"/>
      <c r="D959" s="173">
        <v>2022</v>
      </c>
      <c r="E959" s="244">
        <v>5910.94</v>
      </c>
      <c r="F959" s="245">
        <v>552901</v>
      </c>
    </row>
    <row r="960" spans="1:6">
      <c r="A960" s="171">
        <v>44805</v>
      </c>
      <c r="B960" s="173">
        <f t="shared" si="20"/>
        <v>9</v>
      </c>
      <c r="C960" s="170"/>
      <c r="D960" s="173">
        <v>2022</v>
      </c>
      <c r="E960" s="244">
        <v>5910.9</v>
      </c>
      <c r="F960" s="245">
        <v>550313</v>
      </c>
    </row>
    <row r="961" spans="1:6">
      <c r="A961" s="171">
        <v>44806</v>
      </c>
      <c r="B961" s="173">
        <f t="shared" si="20"/>
        <v>9</v>
      </c>
      <c r="C961" s="170"/>
      <c r="D961" s="173">
        <v>2022</v>
      </c>
      <c r="E961" s="244">
        <v>5910.85</v>
      </c>
      <c r="F961" s="245">
        <v>547078</v>
      </c>
    </row>
    <row r="962" spans="1:6">
      <c r="A962" s="171">
        <v>44807</v>
      </c>
      <c r="B962" s="173">
        <f t="shared" si="20"/>
        <v>9</v>
      </c>
      <c r="C962" s="170"/>
      <c r="D962" s="173">
        <v>2022</v>
      </c>
      <c r="E962" s="244">
        <v>5910.81</v>
      </c>
      <c r="F962" s="245">
        <v>544491</v>
      </c>
    </row>
    <row r="963" spans="1:6">
      <c r="A963" s="171">
        <v>44808</v>
      </c>
      <c r="B963" s="173">
        <f t="shared" ref="B963:B1026" si="21">MONTH(A963)</f>
        <v>9</v>
      </c>
      <c r="C963" s="170"/>
      <c r="D963" s="173">
        <v>2022</v>
      </c>
      <c r="E963" s="244">
        <v>5910.76</v>
      </c>
      <c r="F963" s="245">
        <v>541261</v>
      </c>
    </row>
    <row r="964" spans="1:6">
      <c r="A964" s="171">
        <v>44809</v>
      </c>
      <c r="B964" s="173">
        <f t="shared" si="21"/>
        <v>9</v>
      </c>
      <c r="C964" s="170"/>
      <c r="D964" s="173">
        <v>2022</v>
      </c>
      <c r="E964" s="244">
        <v>5910.71</v>
      </c>
      <c r="F964" s="245">
        <v>538030</v>
      </c>
    </row>
    <row r="965" spans="1:6">
      <c r="A965" s="171">
        <v>44810</v>
      </c>
      <c r="B965" s="173">
        <f t="shared" si="21"/>
        <v>9</v>
      </c>
      <c r="C965" s="170"/>
      <c r="D965" s="173">
        <v>2022</v>
      </c>
      <c r="E965" s="244">
        <v>5910.66</v>
      </c>
      <c r="F965" s="245">
        <v>534802</v>
      </c>
    </row>
    <row r="966" spans="1:6">
      <c r="A966" s="171">
        <v>44811</v>
      </c>
      <c r="B966" s="173">
        <f t="shared" si="21"/>
        <v>9</v>
      </c>
      <c r="C966" s="170"/>
      <c r="D966" s="173">
        <v>2022</v>
      </c>
      <c r="E966" s="244">
        <v>5910.61</v>
      </c>
      <c r="F966" s="245">
        <v>531576</v>
      </c>
    </row>
    <row r="967" spans="1:6">
      <c r="A967" s="171">
        <v>44812</v>
      </c>
      <c r="B967" s="173">
        <f t="shared" si="21"/>
        <v>9</v>
      </c>
      <c r="C967" s="170"/>
      <c r="D967" s="173">
        <v>2022</v>
      </c>
      <c r="E967" s="244">
        <v>5910.57</v>
      </c>
      <c r="F967" s="245">
        <v>528996</v>
      </c>
    </row>
    <row r="968" spans="1:6">
      <c r="A968" s="171">
        <v>44813</v>
      </c>
      <c r="B968" s="173">
        <f t="shared" si="21"/>
        <v>9</v>
      </c>
      <c r="C968" s="170"/>
      <c r="D968" s="173">
        <v>2022</v>
      </c>
      <c r="E968" s="244">
        <v>5910.52</v>
      </c>
      <c r="F968" s="245">
        <v>525771</v>
      </c>
    </row>
    <row r="969" spans="1:6">
      <c r="A969" s="171">
        <v>44814</v>
      </c>
      <c r="B969" s="173">
        <f t="shared" si="21"/>
        <v>9</v>
      </c>
      <c r="C969" s="170"/>
      <c r="D969" s="173">
        <v>2022</v>
      </c>
      <c r="E969" s="244">
        <v>5910.45</v>
      </c>
      <c r="F969" s="245">
        <v>521259</v>
      </c>
    </row>
    <row r="970" spans="1:6">
      <c r="A970" s="171">
        <v>44815</v>
      </c>
      <c r="B970" s="173">
        <f t="shared" si="21"/>
        <v>9</v>
      </c>
      <c r="C970" s="170"/>
      <c r="D970" s="173">
        <v>2022</v>
      </c>
      <c r="E970" s="244">
        <v>5910.37</v>
      </c>
      <c r="F970" s="245">
        <v>516107</v>
      </c>
    </row>
    <row r="971" spans="1:6">
      <c r="A971" s="171">
        <v>44816</v>
      </c>
      <c r="B971" s="173">
        <f t="shared" si="21"/>
        <v>9</v>
      </c>
      <c r="C971" s="170"/>
      <c r="D971" s="173">
        <v>2022</v>
      </c>
      <c r="E971" s="244">
        <v>5910.32</v>
      </c>
      <c r="F971" s="245">
        <v>512887</v>
      </c>
    </row>
    <row r="972" spans="1:6">
      <c r="A972" s="171">
        <v>44817</v>
      </c>
      <c r="B972" s="173">
        <f t="shared" si="21"/>
        <v>9</v>
      </c>
      <c r="C972" s="170"/>
      <c r="D972" s="173">
        <v>2022</v>
      </c>
      <c r="E972" s="244">
        <v>5910.28</v>
      </c>
      <c r="F972" s="245">
        <v>510312</v>
      </c>
    </row>
    <row r="973" spans="1:6">
      <c r="A973" s="171">
        <v>44818</v>
      </c>
      <c r="B973" s="173">
        <f t="shared" si="21"/>
        <v>9</v>
      </c>
      <c r="C973" s="170"/>
      <c r="D973" s="173">
        <v>2022</v>
      </c>
      <c r="E973" s="244">
        <v>5910.24</v>
      </c>
      <c r="F973" s="245">
        <v>507739</v>
      </c>
    </row>
    <row r="974" spans="1:6">
      <c r="A974" s="171">
        <v>44819</v>
      </c>
      <c r="B974" s="173">
        <f t="shared" si="21"/>
        <v>9</v>
      </c>
      <c r="C974" s="170"/>
      <c r="D974" s="173">
        <v>2022</v>
      </c>
      <c r="E974" s="244">
        <v>5912.26</v>
      </c>
      <c r="F974" s="245">
        <v>509026</v>
      </c>
    </row>
    <row r="975" spans="1:6">
      <c r="A975" s="171">
        <v>44820</v>
      </c>
      <c r="B975" s="173">
        <f t="shared" si="21"/>
        <v>9</v>
      </c>
      <c r="C975" s="170"/>
      <c r="D975" s="173">
        <v>2022</v>
      </c>
      <c r="E975" s="244">
        <v>5910.23</v>
      </c>
      <c r="F975" s="245">
        <v>507096</v>
      </c>
    </row>
    <row r="976" spans="1:6">
      <c r="A976" s="171">
        <v>44821</v>
      </c>
      <c r="B976" s="173">
        <f t="shared" si="21"/>
        <v>9</v>
      </c>
      <c r="C976" s="170"/>
      <c r="D976" s="173">
        <v>2022</v>
      </c>
      <c r="E976" s="244">
        <v>5910.24</v>
      </c>
      <c r="F976" s="245">
        <v>507739</v>
      </c>
    </row>
    <row r="977" spans="1:6">
      <c r="A977" s="171">
        <v>44822</v>
      </c>
      <c r="B977" s="173">
        <f t="shared" si="21"/>
        <v>9</v>
      </c>
      <c r="C977" s="170"/>
      <c r="D977" s="173">
        <v>2022</v>
      </c>
      <c r="E977" s="244">
        <v>5910.21</v>
      </c>
      <c r="F977" s="245">
        <v>505809</v>
      </c>
    </row>
    <row r="978" spans="1:6">
      <c r="A978" s="171">
        <v>44823</v>
      </c>
      <c r="B978" s="173">
        <f t="shared" si="21"/>
        <v>9</v>
      </c>
      <c r="C978" s="170"/>
      <c r="D978" s="173">
        <v>2022</v>
      </c>
      <c r="E978" s="244">
        <v>5910.19</v>
      </c>
      <c r="F978" s="245">
        <v>504524</v>
      </c>
    </row>
    <row r="979" spans="1:6">
      <c r="A979" s="171">
        <v>44824</v>
      </c>
      <c r="B979" s="173">
        <f t="shared" si="21"/>
        <v>9</v>
      </c>
      <c r="C979" s="170"/>
      <c r="D979" s="173">
        <v>2022</v>
      </c>
      <c r="E979" s="244">
        <v>5910.18</v>
      </c>
      <c r="F979" s="245">
        <v>503881</v>
      </c>
    </row>
    <row r="980" spans="1:6">
      <c r="A980" s="171">
        <v>44825</v>
      </c>
      <c r="B980" s="173">
        <f t="shared" si="21"/>
        <v>9</v>
      </c>
      <c r="C980" s="170"/>
      <c r="D980" s="173">
        <v>2022</v>
      </c>
      <c r="E980" s="244">
        <v>5910.16</v>
      </c>
      <c r="F980" s="245">
        <v>502595</v>
      </c>
    </row>
    <row r="981" spans="1:6">
      <c r="A981" s="171">
        <v>44826</v>
      </c>
      <c r="B981" s="173">
        <f t="shared" si="21"/>
        <v>9</v>
      </c>
      <c r="C981" s="170"/>
      <c r="D981" s="173">
        <v>2022</v>
      </c>
      <c r="E981" s="244">
        <v>5910.15</v>
      </c>
      <c r="F981" s="245">
        <v>501953</v>
      </c>
    </row>
    <row r="982" spans="1:6">
      <c r="A982" s="171">
        <v>44827</v>
      </c>
      <c r="B982" s="173">
        <f t="shared" si="21"/>
        <v>9</v>
      </c>
      <c r="C982" s="170"/>
      <c r="D982" s="173">
        <v>2022</v>
      </c>
      <c r="E982" s="244">
        <v>5910.16</v>
      </c>
      <c r="F982" s="245">
        <v>502595</v>
      </c>
    </row>
    <row r="983" spans="1:6">
      <c r="A983" s="171">
        <v>44828</v>
      </c>
      <c r="B983" s="173">
        <f t="shared" si="21"/>
        <v>9</v>
      </c>
      <c r="C983" s="170"/>
      <c r="D983" s="173">
        <v>2022</v>
      </c>
      <c r="E983" s="244">
        <v>5910.15</v>
      </c>
      <c r="F983" s="245">
        <v>501953</v>
      </c>
    </row>
    <row r="984" spans="1:6">
      <c r="A984" s="171">
        <v>44829</v>
      </c>
      <c r="B984" s="173">
        <f t="shared" si="21"/>
        <v>9</v>
      </c>
      <c r="C984" s="170"/>
      <c r="D984" s="173">
        <v>2022</v>
      </c>
      <c r="E984" s="244">
        <v>5910.14</v>
      </c>
      <c r="F984" s="245">
        <v>501310</v>
      </c>
    </row>
    <row r="985" spans="1:6">
      <c r="A985" s="171">
        <v>44830</v>
      </c>
      <c r="B985" s="173">
        <f t="shared" si="21"/>
        <v>9</v>
      </c>
      <c r="C985" s="170"/>
      <c r="D985" s="173">
        <v>2022</v>
      </c>
      <c r="E985" s="244">
        <v>5910.13</v>
      </c>
      <c r="F985" s="245">
        <v>500668</v>
      </c>
    </row>
    <row r="986" spans="1:6">
      <c r="A986" s="171">
        <v>44831</v>
      </c>
      <c r="B986" s="173">
        <f t="shared" si="21"/>
        <v>9</v>
      </c>
      <c r="C986" s="170"/>
      <c r="D986" s="173">
        <v>2022</v>
      </c>
      <c r="E986" s="244">
        <v>5910.13</v>
      </c>
      <c r="F986" s="245">
        <v>500668</v>
      </c>
    </row>
    <row r="987" spans="1:6">
      <c r="A987" s="171">
        <v>44832</v>
      </c>
      <c r="B987" s="173">
        <f t="shared" si="21"/>
        <v>9</v>
      </c>
      <c r="C987" s="170"/>
      <c r="D987" s="173">
        <v>2022</v>
      </c>
      <c r="E987" s="244">
        <v>5910.14</v>
      </c>
      <c r="F987" s="245">
        <v>501310</v>
      </c>
    </row>
    <row r="988" spans="1:6">
      <c r="A988" s="171">
        <v>44833</v>
      </c>
      <c r="B988" s="173">
        <f t="shared" si="21"/>
        <v>9</v>
      </c>
      <c r="C988" s="170"/>
      <c r="D988" s="173">
        <v>2022</v>
      </c>
      <c r="E988" s="244">
        <v>5910.14</v>
      </c>
      <c r="F988" s="245">
        <v>501310</v>
      </c>
    </row>
    <row r="989" spans="1:6">
      <c r="A989" s="171">
        <v>44834</v>
      </c>
      <c r="B989" s="173">
        <f t="shared" si="21"/>
        <v>9</v>
      </c>
      <c r="C989" s="170"/>
      <c r="D989" s="173">
        <v>2022</v>
      </c>
      <c r="E989" s="244">
        <v>5910.13</v>
      </c>
      <c r="F989" s="245">
        <v>500668</v>
      </c>
    </row>
    <row r="990" spans="1:6">
      <c r="A990" s="171">
        <v>44835</v>
      </c>
      <c r="B990" s="173">
        <f t="shared" si="21"/>
        <v>10</v>
      </c>
      <c r="C990" s="173">
        <f t="shared" ref="C990:C1020" si="22">DAY(A990)</f>
        <v>1</v>
      </c>
      <c r="D990" s="173">
        <v>2023</v>
      </c>
      <c r="E990" s="190">
        <v>5910.13</v>
      </c>
      <c r="F990" s="245">
        <v>500668</v>
      </c>
    </row>
    <row r="991" spans="1:6">
      <c r="A991" s="171">
        <v>44836</v>
      </c>
      <c r="B991" s="173">
        <f t="shared" si="21"/>
        <v>10</v>
      </c>
      <c r="C991" s="173">
        <f t="shared" si="22"/>
        <v>2</v>
      </c>
      <c r="D991" s="173">
        <v>2023</v>
      </c>
      <c r="E991" s="190">
        <v>5910.11</v>
      </c>
      <c r="F991" s="245">
        <v>499383</v>
      </c>
    </row>
    <row r="992" spans="1:6">
      <c r="A992" s="171">
        <v>44837</v>
      </c>
      <c r="B992" s="173">
        <f t="shared" si="21"/>
        <v>10</v>
      </c>
      <c r="C992" s="173">
        <f t="shared" si="22"/>
        <v>3</v>
      </c>
      <c r="D992" s="173">
        <v>2023</v>
      </c>
      <c r="E992" s="190">
        <v>5910.09</v>
      </c>
      <c r="F992" s="245">
        <v>498099</v>
      </c>
    </row>
    <row r="993" spans="1:6">
      <c r="A993" s="171">
        <v>44838</v>
      </c>
      <c r="B993" s="173">
        <f t="shared" si="21"/>
        <v>10</v>
      </c>
      <c r="C993" s="173">
        <f t="shared" si="22"/>
        <v>4</v>
      </c>
      <c r="D993" s="173">
        <v>2023</v>
      </c>
      <c r="E993" s="190">
        <v>5910.08</v>
      </c>
      <c r="F993" s="245">
        <v>497457</v>
      </c>
    </row>
    <row r="994" spans="1:6">
      <c r="A994" s="171">
        <v>44839</v>
      </c>
      <c r="B994" s="173">
        <f t="shared" si="21"/>
        <v>10</v>
      </c>
      <c r="C994" s="173">
        <f t="shared" si="22"/>
        <v>5</v>
      </c>
      <c r="D994" s="173">
        <v>2023</v>
      </c>
      <c r="E994" s="190">
        <v>5910.06</v>
      </c>
      <c r="F994" s="245">
        <v>496172</v>
      </c>
    </row>
    <row r="995" spans="1:6">
      <c r="A995" s="171">
        <v>44840</v>
      </c>
      <c r="B995" s="173">
        <f t="shared" si="21"/>
        <v>10</v>
      </c>
      <c r="C995" s="173">
        <f t="shared" si="22"/>
        <v>6</v>
      </c>
      <c r="D995" s="173">
        <v>2023</v>
      </c>
      <c r="E995" s="190">
        <v>5910.05</v>
      </c>
      <c r="F995" s="245">
        <v>495530</v>
      </c>
    </row>
    <row r="996" spans="1:6">
      <c r="A996" s="171">
        <v>44841</v>
      </c>
      <c r="B996" s="173">
        <f t="shared" si="21"/>
        <v>10</v>
      </c>
      <c r="C996" s="173">
        <f t="shared" si="22"/>
        <v>7</v>
      </c>
      <c r="D996" s="173">
        <v>2023</v>
      </c>
      <c r="E996" s="190">
        <v>5910.03</v>
      </c>
      <c r="F996" s="245">
        <v>494246</v>
      </c>
    </row>
    <row r="997" spans="1:6">
      <c r="A997" s="171">
        <v>44842</v>
      </c>
      <c r="B997" s="173">
        <f t="shared" si="21"/>
        <v>10</v>
      </c>
      <c r="C997" s="173">
        <f t="shared" si="22"/>
        <v>8</v>
      </c>
      <c r="D997" s="173">
        <v>2023</v>
      </c>
      <c r="E997" s="190">
        <v>5910.02</v>
      </c>
      <c r="F997" s="245">
        <v>493604</v>
      </c>
    </row>
    <row r="998" spans="1:6">
      <c r="A998" s="171">
        <v>44843</v>
      </c>
      <c r="B998" s="173">
        <f t="shared" si="21"/>
        <v>10</v>
      </c>
      <c r="C998" s="173">
        <f t="shared" si="22"/>
        <v>9</v>
      </c>
      <c r="D998" s="173">
        <v>2023</v>
      </c>
      <c r="E998" s="190">
        <v>5910.01</v>
      </c>
      <c r="F998" s="245">
        <v>492962</v>
      </c>
    </row>
    <row r="999" spans="1:6">
      <c r="A999" s="171">
        <v>44844</v>
      </c>
      <c r="B999" s="173">
        <f t="shared" si="21"/>
        <v>10</v>
      </c>
      <c r="C999" s="173">
        <f t="shared" si="22"/>
        <v>10</v>
      </c>
      <c r="D999" s="173">
        <v>2023</v>
      </c>
      <c r="E999" s="190">
        <v>5910</v>
      </c>
      <c r="F999" s="245">
        <v>492320</v>
      </c>
    </row>
    <row r="1000" spans="1:6">
      <c r="A1000" s="171">
        <v>44845</v>
      </c>
      <c r="B1000" s="173">
        <f t="shared" si="21"/>
        <v>10</v>
      </c>
      <c r="C1000" s="173">
        <f t="shared" si="22"/>
        <v>11</v>
      </c>
      <c r="D1000" s="173">
        <v>2023</v>
      </c>
      <c r="E1000" s="190">
        <v>5909.99</v>
      </c>
      <c r="F1000" s="245">
        <v>491678</v>
      </c>
    </row>
    <row r="1001" spans="1:6">
      <c r="A1001" s="171">
        <v>44846</v>
      </c>
      <c r="B1001" s="173">
        <f t="shared" si="21"/>
        <v>10</v>
      </c>
      <c r="C1001" s="173">
        <f t="shared" si="22"/>
        <v>12</v>
      </c>
      <c r="D1001" s="173">
        <v>2023</v>
      </c>
      <c r="E1001" s="190">
        <v>5909.98</v>
      </c>
      <c r="F1001" s="245">
        <v>491037</v>
      </c>
    </row>
    <row r="1002" spans="1:6">
      <c r="A1002" s="171">
        <v>44847</v>
      </c>
      <c r="B1002" s="173">
        <f t="shared" si="21"/>
        <v>10</v>
      </c>
      <c r="C1002" s="173">
        <f t="shared" si="22"/>
        <v>13</v>
      </c>
      <c r="D1002" s="173">
        <v>2023</v>
      </c>
      <c r="E1002" s="190">
        <v>5909.96</v>
      </c>
      <c r="F1002" s="245">
        <v>489754</v>
      </c>
    </row>
    <row r="1003" spans="1:6">
      <c r="A1003" s="171">
        <v>44848</v>
      </c>
      <c r="B1003" s="173">
        <f t="shared" si="21"/>
        <v>10</v>
      </c>
      <c r="C1003" s="173">
        <f t="shared" si="22"/>
        <v>14</v>
      </c>
      <c r="D1003" s="173">
        <v>2023</v>
      </c>
      <c r="E1003" s="190">
        <v>5909.96</v>
      </c>
      <c r="F1003" s="245">
        <v>489754</v>
      </c>
    </row>
    <row r="1004" spans="1:6">
      <c r="A1004" s="171">
        <v>44849</v>
      </c>
      <c r="B1004" s="173">
        <f t="shared" si="21"/>
        <v>10</v>
      </c>
      <c r="C1004" s="173">
        <f t="shared" si="22"/>
        <v>15</v>
      </c>
      <c r="D1004" s="173">
        <v>2023</v>
      </c>
      <c r="E1004" s="190">
        <v>5909.95</v>
      </c>
      <c r="F1004" s="245">
        <v>489112</v>
      </c>
    </row>
    <row r="1005" spans="1:6">
      <c r="A1005" s="171">
        <v>44850</v>
      </c>
      <c r="B1005" s="173">
        <f t="shared" si="21"/>
        <v>10</v>
      </c>
      <c r="C1005" s="173">
        <f t="shared" si="22"/>
        <v>16</v>
      </c>
      <c r="D1005" s="173">
        <v>2023</v>
      </c>
      <c r="E1005" s="190">
        <v>5909.95</v>
      </c>
      <c r="F1005" s="245">
        <v>489112</v>
      </c>
    </row>
    <row r="1006" spans="1:6">
      <c r="A1006" s="171">
        <v>44851</v>
      </c>
      <c r="B1006" s="173">
        <f t="shared" si="21"/>
        <v>10</v>
      </c>
      <c r="C1006" s="173">
        <f t="shared" si="22"/>
        <v>17</v>
      </c>
      <c r="D1006" s="173">
        <v>2023</v>
      </c>
      <c r="E1006" s="190">
        <v>5909.95</v>
      </c>
      <c r="F1006" s="245">
        <v>489112</v>
      </c>
    </row>
    <row r="1007" spans="1:6">
      <c r="A1007" s="171">
        <v>44852</v>
      </c>
      <c r="B1007" s="173">
        <f t="shared" si="21"/>
        <v>10</v>
      </c>
      <c r="C1007" s="173">
        <f t="shared" si="22"/>
        <v>18</v>
      </c>
      <c r="D1007" s="173">
        <v>2023</v>
      </c>
      <c r="E1007" s="190">
        <v>5909.91</v>
      </c>
      <c r="F1007" s="245">
        <v>486547</v>
      </c>
    </row>
    <row r="1008" spans="1:6">
      <c r="A1008" s="171">
        <v>44853</v>
      </c>
      <c r="B1008" s="173">
        <f t="shared" si="21"/>
        <v>10</v>
      </c>
      <c r="C1008" s="173">
        <f t="shared" si="22"/>
        <v>19</v>
      </c>
      <c r="D1008" s="173">
        <v>2023</v>
      </c>
      <c r="E1008" s="190">
        <v>5909.91</v>
      </c>
      <c r="F1008" s="245">
        <v>486547</v>
      </c>
    </row>
    <row r="1009" spans="1:6">
      <c r="A1009" s="171">
        <v>44854</v>
      </c>
      <c r="B1009" s="173">
        <f t="shared" si="21"/>
        <v>10</v>
      </c>
      <c r="C1009" s="173">
        <f t="shared" si="22"/>
        <v>20</v>
      </c>
      <c r="D1009" s="173">
        <v>2023</v>
      </c>
      <c r="E1009" s="190">
        <v>5909.9</v>
      </c>
      <c r="F1009" s="245">
        <v>485906</v>
      </c>
    </row>
    <row r="1010" spans="1:6">
      <c r="A1010" s="171">
        <v>44855</v>
      </c>
      <c r="B1010" s="173">
        <f t="shared" si="21"/>
        <v>10</v>
      </c>
      <c r="C1010" s="173">
        <f t="shared" si="22"/>
        <v>21</v>
      </c>
      <c r="D1010" s="173">
        <v>2023</v>
      </c>
      <c r="E1010" s="190">
        <v>5909.89</v>
      </c>
      <c r="F1010" s="245">
        <v>485265</v>
      </c>
    </row>
    <row r="1011" spans="1:6">
      <c r="A1011" s="171">
        <v>44856</v>
      </c>
      <c r="B1011" s="173">
        <f t="shared" si="21"/>
        <v>10</v>
      </c>
      <c r="C1011" s="173">
        <f t="shared" si="22"/>
        <v>22</v>
      </c>
      <c r="D1011" s="173">
        <v>2023</v>
      </c>
      <c r="E1011" s="190">
        <v>5909.88</v>
      </c>
      <c r="F1011" s="245">
        <v>484624</v>
      </c>
    </row>
    <row r="1012" spans="1:6">
      <c r="A1012" s="171">
        <v>44857</v>
      </c>
      <c r="B1012" s="173">
        <f t="shared" si="21"/>
        <v>10</v>
      </c>
      <c r="C1012" s="173">
        <f t="shared" si="22"/>
        <v>23</v>
      </c>
      <c r="D1012" s="173">
        <v>2023</v>
      </c>
      <c r="E1012" s="190">
        <v>5909.87</v>
      </c>
      <c r="F1012" s="245">
        <v>483983</v>
      </c>
    </row>
    <row r="1013" spans="1:6">
      <c r="A1013" s="171">
        <v>44858</v>
      </c>
      <c r="B1013" s="173">
        <f t="shared" si="21"/>
        <v>10</v>
      </c>
      <c r="C1013" s="173">
        <f t="shared" si="22"/>
        <v>24</v>
      </c>
      <c r="D1013" s="173">
        <v>2023</v>
      </c>
      <c r="E1013" s="190">
        <v>5909.87</v>
      </c>
      <c r="F1013" s="245">
        <v>483983</v>
      </c>
    </row>
    <row r="1014" spans="1:6">
      <c r="A1014" s="171">
        <v>44859</v>
      </c>
      <c r="B1014" s="173">
        <f t="shared" si="21"/>
        <v>10</v>
      </c>
      <c r="C1014" s="173">
        <f t="shared" si="22"/>
        <v>25</v>
      </c>
      <c r="D1014" s="173">
        <v>2023</v>
      </c>
      <c r="E1014" s="190">
        <v>5909.84</v>
      </c>
      <c r="F1014" s="245">
        <v>482059</v>
      </c>
    </row>
    <row r="1015" spans="1:6">
      <c r="A1015" s="171">
        <v>44860</v>
      </c>
      <c r="B1015" s="173">
        <f t="shared" si="21"/>
        <v>10</v>
      </c>
      <c r="C1015" s="173">
        <f t="shared" si="22"/>
        <v>26</v>
      </c>
      <c r="D1015" s="173">
        <v>2023</v>
      </c>
      <c r="E1015" s="190">
        <v>5909.81</v>
      </c>
      <c r="F1015" s="245">
        <v>480136</v>
      </c>
    </row>
    <row r="1016" spans="1:6">
      <c r="A1016" s="171">
        <v>44861</v>
      </c>
      <c r="B1016" s="173">
        <f t="shared" si="21"/>
        <v>10</v>
      </c>
      <c r="C1016" s="173">
        <f t="shared" si="22"/>
        <v>27</v>
      </c>
      <c r="D1016" s="173">
        <v>2023</v>
      </c>
      <c r="E1016" s="190">
        <v>5909.82</v>
      </c>
      <c r="F1016" s="245">
        <v>480777</v>
      </c>
    </row>
    <row r="1017" spans="1:6">
      <c r="A1017" s="171">
        <v>44862</v>
      </c>
      <c r="B1017" s="173">
        <f t="shared" si="21"/>
        <v>10</v>
      </c>
      <c r="C1017" s="173">
        <f t="shared" si="22"/>
        <v>28</v>
      </c>
      <c r="D1017" s="173">
        <v>2023</v>
      </c>
      <c r="E1017" s="190">
        <v>5909.81</v>
      </c>
      <c r="F1017" s="245">
        <v>480136</v>
      </c>
    </row>
    <row r="1018" spans="1:6">
      <c r="A1018" s="171">
        <v>44863</v>
      </c>
      <c r="B1018" s="173">
        <f t="shared" si="21"/>
        <v>10</v>
      </c>
      <c r="C1018" s="173">
        <f t="shared" si="22"/>
        <v>29</v>
      </c>
      <c r="D1018" s="173">
        <v>2023</v>
      </c>
      <c r="E1018" s="190">
        <v>5909.8</v>
      </c>
      <c r="F1018" s="245">
        <v>479495</v>
      </c>
    </row>
    <row r="1019" spans="1:6">
      <c r="A1019" s="171">
        <v>44864</v>
      </c>
      <c r="B1019" s="173">
        <f t="shared" si="21"/>
        <v>10</v>
      </c>
      <c r="C1019" s="173">
        <f t="shared" si="22"/>
        <v>30</v>
      </c>
      <c r="D1019" s="173">
        <v>2023</v>
      </c>
      <c r="E1019" s="190">
        <v>5909.8</v>
      </c>
      <c r="F1019" s="245">
        <v>479495</v>
      </c>
    </row>
    <row r="1020" spans="1:6">
      <c r="A1020" s="171">
        <v>44865</v>
      </c>
      <c r="B1020" s="173">
        <f t="shared" si="21"/>
        <v>10</v>
      </c>
      <c r="C1020" s="173">
        <f t="shared" si="22"/>
        <v>31</v>
      </c>
      <c r="D1020" s="173">
        <v>2023</v>
      </c>
      <c r="E1020" s="190">
        <v>5909.8</v>
      </c>
      <c r="F1020" s="245">
        <v>479495</v>
      </c>
    </row>
    <row r="1021" spans="1:6">
      <c r="A1021" s="171">
        <v>44866</v>
      </c>
      <c r="B1021" s="173">
        <f t="shared" si="21"/>
        <v>11</v>
      </c>
      <c r="C1021" s="170"/>
      <c r="D1021" s="173">
        <v>2023</v>
      </c>
      <c r="E1021" s="244">
        <v>5909.77</v>
      </c>
      <c r="F1021" s="245">
        <v>477573</v>
      </c>
    </row>
    <row r="1022" spans="1:6">
      <c r="A1022" s="171">
        <v>44867</v>
      </c>
      <c r="B1022" s="173">
        <f t="shared" si="21"/>
        <v>11</v>
      </c>
      <c r="C1022" s="170"/>
      <c r="D1022" s="173">
        <v>2023</v>
      </c>
      <c r="E1022" s="244">
        <v>5909.74</v>
      </c>
      <c r="F1022" s="245">
        <v>475652</v>
      </c>
    </row>
    <row r="1023" spans="1:6">
      <c r="A1023" s="171">
        <v>44868</v>
      </c>
      <c r="B1023" s="173">
        <f t="shared" si="21"/>
        <v>11</v>
      </c>
      <c r="C1023" s="170"/>
      <c r="D1023" s="173">
        <v>2023</v>
      </c>
      <c r="E1023" s="244">
        <v>5909.73</v>
      </c>
      <c r="F1023" s="245">
        <v>475012</v>
      </c>
    </row>
    <row r="1024" spans="1:6">
      <c r="A1024" s="171">
        <v>44869</v>
      </c>
      <c r="B1024" s="173">
        <f t="shared" si="21"/>
        <v>11</v>
      </c>
      <c r="C1024" s="170"/>
      <c r="D1024" s="173">
        <v>2023</v>
      </c>
      <c r="E1024" s="244">
        <v>5909.74</v>
      </c>
      <c r="F1024" s="245">
        <v>475652</v>
      </c>
    </row>
    <row r="1025" spans="1:6">
      <c r="A1025" s="171">
        <v>44870</v>
      </c>
      <c r="B1025" s="173">
        <f t="shared" si="21"/>
        <v>11</v>
      </c>
      <c r="C1025" s="170"/>
      <c r="D1025" s="173">
        <v>2023</v>
      </c>
      <c r="E1025" s="244">
        <v>5909.72</v>
      </c>
      <c r="F1025" s="245">
        <v>474371</v>
      </c>
    </row>
    <row r="1026" spans="1:6">
      <c r="A1026" s="171">
        <v>44871</v>
      </c>
      <c r="B1026" s="173">
        <f t="shared" si="21"/>
        <v>11</v>
      </c>
      <c r="C1026" s="170"/>
      <c r="D1026" s="173">
        <v>2023</v>
      </c>
      <c r="E1026" s="244">
        <v>5909.71</v>
      </c>
      <c r="F1026" s="245">
        <v>473731</v>
      </c>
    </row>
    <row r="1027" spans="1:6">
      <c r="A1027" s="171">
        <v>44872</v>
      </c>
      <c r="B1027" s="173">
        <f t="shared" ref="B1027:B1090" si="23">MONTH(A1027)</f>
        <v>11</v>
      </c>
      <c r="C1027" s="170"/>
      <c r="D1027" s="173">
        <v>2023</v>
      </c>
      <c r="E1027" s="244">
        <v>5909.71</v>
      </c>
      <c r="F1027" s="245">
        <v>473731</v>
      </c>
    </row>
    <row r="1028" spans="1:6">
      <c r="A1028" s="171">
        <v>44873</v>
      </c>
      <c r="B1028" s="173">
        <f t="shared" si="23"/>
        <v>11</v>
      </c>
      <c r="C1028" s="170"/>
      <c r="D1028" s="173">
        <v>2023</v>
      </c>
      <c r="E1028" s="244">
        <v>5909.72</v>
      </c>
      <c r="F1028" s="245">
        <v>474371</v>
      </c>
    </row>
    <row r="1029" spans="1:6">
      <c r="A1029" s="171">
        <v>44874</v>
      </c>
      <c r="B1029" s="173">
        <f t="shared" si="23"/>
        <v>11</v>
      </c>
      <c r="C1029" s="170"/>
      <c r="D1029" s="173">
        <v>2023</v>
      </c>
      <c r="E1029" s="244">
        <v>5909.73</v>
      </c>
      <c r="F1029" s="245">
        <v>475012</v>
      </c>
    </row>
    <row r="1030" spans="1:6">
      <c r="A1030" s="171">
        <v>44875</v>
      </c>
      <c r="B1030" s="173">
        <f t="shared" si="23"/>
        <v>11</v>
      </c>
      <c r="C1030" s="170"/>
      <c r="D1030" s="173">
        <v>2023</v>
      </c>
      <c r="E1030" s="244">
        <v>5909.81</v>
      </c>
      <c r="F1030" s="245">
        <v>480136</v>
      </c>
    </row>
    <row r="1031" spans="1:6">
      <c r="A1031" s="171">
        <v>44876</v>
      </c>
      <c r="B1031" s="173">
        <f t="shared" si="23"/>
        <v>11</v>
      </c>
      <c r="C1031" s="170"/>
      <c r="D1031" s="173">
        <v>2023</v>
      </c>
      <c r="E1031" s="244">
        <v>5909.81</v>
      </c>
      <c r="F1031" s="245">
        <v>480136</v>
      </c>
    </row>
    <row r="1032" spans="1:6">
      <c r="A1032" s="171">
        <v>44877</v>
      </c>
      <c r="B1032" s="173">
        <f t="shared" si="23"/>
        <v>11</v>
      </c>
      <c r="C1032" s="170"/>
      <c r="D1032" s="173">
        <v>2023</v>
      </c>
      <c r="E1032" s="244">
        <v>5909.8</v>
      </c>
      <c r="F1032" s="245">
        <v>479495</v>
      </c>
    </row>
    <row r="1033" spans="1:6">
      <c r="A1033" s="171">
        <v>44878</v>
      </c>
      <c r="B1033" s="173">
        <f t="shared" si="23"/>
        <v>11</v>
      </c>
      <c r="C1033" s="170"/>
      <c r="D1033" s="173">
        <v>2023</v>
      </c>
      <c r="E1033" s="244">
        <v>5909.8</v>
      </c>
      <c r="F1033" s="245">
        <v>479495</v>
      </c>
    </row>
    <row r="1034" spans="1:6">
      <c r="A1034" s="171">
        <v>44879</v>
      </c>
      <c r="B1034" s="173">
        <f t="shared" si="23"/>
        <v>11</v>
      </c>
      <c r="C1034" s="170"/>
      <c r="D1034" s="173">
        <v>2023</v>
      </c>
      <c r="E1034" s="244">
        <v>5909.8</v>
      </c>
      <c r="F1034" s="245">
        <v>479495</v>
      </c>
    </row>
    <row r="1035" spans="1:6">
      <c r="A1035" s="171">
        <v>44880</v>
      </c>
      <c r="B1035" s="173">
        <f t="shared" si="23"/>
        <v>11</v>
      </c>
      <c r="C1035" s="170"/>
      <c r="D1035" s="173">
        <v>2023</v>
      </c>
      <c r="E1035" s="244">
        <v>5909.79</v>
      </c>
      <c r="F1035" s="245">
        <v>478854</v>
      </c>
    </row>
    <row r="1036" spans="1:6">
      <c r="A1036" s="171">
        <v>44881</v>
      </c>
      <c r="B1036" s="173">
        <f t="shared" si="23"/>
        <v>11</v>
      </c>
      <c r="C1036" s="170"/>
      <c r="D1036" s="173">
        <v>2023</v>
      </c>
      <c r="E1036" s="244">
        <v>5909.79</v>
      </c>
      <c r="F1036" s="245">
        <v>478854</v>
      </c>
    </row>
    <row r="1037" spans="1:6">
      <c r="A1037" s="171">
        <v>44882</v>
      </c>
      <c r="B1037" s="173">
        <f t="shared" si="23"/>
        <v>11</v>
      </c>
      <c r="C1037" s="170"/>
      <c r="D1037" s="173">
        <v>2023</v>
      </c>
      <c r="E1037" s="244">
        <v>5909.78</v>
      </c>
      <c r="F1037" s="245">
        <v>478214</v>
      </c>
    </row>
    <row r="1038" spans="1:6">
      <c r="A1038" s="171">
        <v>44883</v>
      </c>
      <c r="B1038" s="173">
        <f t="shared" si="23"/>
        <v>11</v>
      </c>
      <c r="C1038" s="170"/>
      <c r="D1038" s="173">
        <v>2023</v>
      </c>
      <c r="E1038" s="244">
        <v>5909.78</v>
      </c>
      <c r="F1038" s="245">
        <v>478214</v>
      </c>
    </row>
    <row r="1039" spans="1:6">
      <c r="A1039" s="171">
        <v>44884</v>
      </c>
      <c r="B1039" s="173">
        <f t="shared" si="23"/>
        <v>11</v>
      </c>
      <c r="C1039" s="170"/>
      <c r="D1039" s="173">
        <v>2023</v>
      </c>
      <c r="E1039" s="244">
        <v>5909.77</v>
      </c>
      <c r="F1039" s="245">
        <v>477573</v>
      </c>
    </row>
    <row r="1040" spans="1:6">
      <c r="A1040" s="171">
        <v>44885</v>
      </c>
      <c r="B1040" s="173">
        <f t="shared" si="23"/>
        <v>11</v>
      </c>
      <c r="C1040" s="170"/>
      <c r="D1040" s="173">
        <v>2023</v>
      </c>
      <c r="E1040" s="244">
        <v>5909.77</v>
      </c>
      <c r="F1040" s="245">
        <v>477573</v>
      </c>
    </row>
    <row r="1041" spans="1:6">
      <c r="A1041" s="171">
        <v>44886</v>
      </c>
      <c r="B1041" s="173">
        <f t="shared" si="23"/>
        <v>11</v>
      </c>
      <c r="C1041" s="170"/>
      <c r="D1041" s="173">
        <v>2023</v>
      </c>
      <c r="E1041" s="244">
        <v>5909.77</v>
      </c>
      <c r="F1041" s="245">
        <v>477573</v>
      </c>
    </row>
    <row r="1042" spans="1:6">
      <c r="A1042" s="171">
        <v>44887</v>
      </c>
      <c r="B1042" s="173">
        <f t="shared" si="23"/>
        <v>11</v>
      </c>
      <c r="C1042" s="170"/>
      <c r="D1042" s="173">
        <v>2023</v>
      </c>
      <c r="E1042" s="244">
        <v>5909.77</v>
      </c>
      <c r="F1042" s="245">
        <v>477573</v>
      </c>
    </row>
    <row r="1043" spans="1:6">
      <c r="A1043" s="171">
        <v>44888</v>
      </c>
      <c r="B1043" s="173">
        <f t="shared" si="23"/>
        <v>11</v>
      </c>
      <c r="C1043" s="170"/>
      <c r="D1043" s="173">
        <v>2023</v>
      </c>
      <c r="E1043" s="244">
        <v>5909.77</v>
      </c>
      <c r="F1043" s="245">
        <v>477573</v>
      </c>
    </row>
    <row r="1044" spans="1:6">
      <c r="A1044" s="171">
        <v>44889</v>
      </c>
      <c r="B1044" s="173">
        <f t="shared" si="23"/>
        <v>11</v>
      </c>
      <c r="C1044" s="170"/>
      <c r="D1044" s="173">
        <v>2023</v>
      </c>
      <c r="E1044" s="244">
        <v>5909.77</v>
      </c>
      <c r="F1044" s="245">
        <v>477573</v>
      </c>
    </row>
    <row r="1045" spans="1:6">
      <c r="A1045" s="171">
        <v>44890</v>
      </c>
      <c r="B1045" s="173">
        <f t="shared" si="23"/>
        <v>11</v>
      </c>
      <c r="C1045" s="170"/>
      <c r="D1045" s="173">
        <v>2023</v>
      </c>
      <c r="E1045" s="244">
        <v>5909.77</v>
      </c>
      <c r="F1045" s="245">
        <v>477573</v>
      </c>
    </row>
    <row r="1046" spans="1:6">
      <c r="A1046" s="171">
        <v>44891</v>
      </c>
      <c r="B1046" s="173">
        <f t="shared" si="23"/>
        <v>11</v>
      </c>
      <c r="C1046" s="170"/>
      <c r="D1046" s="173">
        <v>2023</v>
      </c>
      <c r="E1046" s="244">
        <v>5909.77</v>
      </c>
      <c r="F1046" s="245">
        <v>477573</v>
      </c>
    </row>
    <row r="1047" spans="1:6">
      <c r="A1047" s="171">
        <v>44892</v>
      </c>
      <c r="B1047" s="173">
        <f t="shared" si="23"/>
        <v>11</v>
      </c>
      <c r="C1047" s="170"/>
      <c r="D1047" s="173">
        <v>2023</v>
      </c>
      <c r="E1047" s="244">
        <v>5909.77</v>
      </c>
      <c r="F1047" s="245">
        <v>477573</v>
      </c>
    </row>
    <row r="1048" spans="1:6">
      <c r="A1048" s="171">
        <v>44893</v>
      </c>
      <c r="B1048" s="173">
        <f t="shared" si="23"/>
        <v>11</v>
      </c>
      <c r="C1048" s="170"/>
      <c r="D1048" s="173">
        <v>2023</v>
      </c>
      <c r="E1048" s="244">
        <v>5909.77</v>
      </c>
      <c r="F1048" s="245">
        <v>477573</v>
      </c>
    </row>
    <row r="1049" spans="1:6">
      <c r="A1049" s="171">
        <v>44894</v>
      </c>
      <c r="B1049" s="173">
        <f t="shared" si="23"/>
        <v>11</v>
      </c>
      <c r="C1049" s="170"/>
      <c r="D1049" s="173">
        <v>2023</v>
      </c>
      <c r="E1049" s="244">
        <v>5909.78</v>
      </c>
      <c r="F1049" s="245">
        <v>478214</v>
      </c>
    </row>
    <row r="1050" spans="1:6">
      <c r="A1050" s="171">
        <v>44895</v>
      </c>
      <c r="B1050" s="173">
        <f t="shared" si="23"/>
        <v>11</v>
      </c>
      <c r="C1050" s="170"/>
      <c r="D1050" s="173">
        <v>2023</v>
      </c>
      <c r="E1050" s="244">
        <v>5909.78</v>
      </c>
      <c r="F1050" s="245">
        <v>478214</v>
      </c>
    </row>
    <row r="1051" spans="1:6">
      <c r="A1051" s="171">
        <v>44896</v>
      </c>
      <c r="B1051" s="173">
        <f t="shared" si="23"/>
        <v>12</v>
      </c>
      <c r="C1051" s="170"/>
      <c r="D1051" s="173">
        <v>2023</v>
      </c>
      <c r="E1051" s="244">
        <v>5909.77</v>
      </c>
      <c r="F1051" s="245">
        <v>477573</v>
      </c>
    </row>
    <row r="1052" spans="1:6">
      <c r="A1052" s="171">
        <v>44897</v>
      </c>
      <c r="B1052" s="173">
        <f t="shared" si="23"/>
        <v>12</v>
      </c>
      <c r="C1052" s="170"/>
      <c r="D1052" s="173">
        <v>2023</v>
      </c>
      <c r="E1052" s="244">
        <v>5909.77</v>
      </c>
      <c r="F1052" s="245">
        <v>477573</v>
      </c>
    </row>
    <row r="1053" spans="1:6">
      <c r="A1053" s="171">
        <v>44898</v>
      </c>
      <c r="B1053" s="173">
        <f t="shared" si="23"/>
        <v>12</v>
      </c>
      <c r="C1053" s="170"/>
      <c r="D1053" s="173">
        <v>2023</v>
      </c>
      <c r="E1053" s="244">
        <v>5909.77</v>
      </c>
      <c r="F1053" s="245">
        <v>477573</v>
      </c>
    </row>
    <row r="1054" spans="1:6">
      <c r="A1054" s="171">
        <v>44899</v>
      </c>
      <c r="B1054" s="173">
        <f t="shared" si="23"/>
        <v>12</v>
      </c>
      <c r="C1054" s="170"/>
      <c r="D1054" s="173">
        <v>2023</v>
      </c>
      <c r="E1054" s="244">
        <v>5909.77</v>
      </c>
      <c r="F1054" s="245">
        <v>477573</v>
      </c>
    </row>
    <row r="1055" spans="1:6">
      <c r="A1055" s="171">
        <v>44900</v>
      </c>
      <c r="B1055" s="173">
        <f t="shared" si="23"/>
        <v>12</v>
      </c>
      <c r="C1055" s="170"/>
      <c r="D1055" s="173">
        <v>2023</v>
      </c>
      <c r="E1055" s="244">
        <v>5909.76</v>
      </c>
      <c r="F1055" s="245">
        <v>476933</v>
      </c>
    </row>
    <row r="1056" spans="1:6">
      <c r="A1056" s="171">
        <v>44901</v>
      </c>
      <c r="B1056" s="173">
        <f t="shared" si="23"/>
        <v>12</v>
      </c>
      <c r="C1056" s="170"/>
      <c r="D1056" s="173">
        <v>2023</v>
      </c>
      <c r="E1056" s="244">
        <v>5909.81</v>
      </c>
      <c r="F1056" s="245">
        <v>480136</v>
      </c>
    </row>
    <row r="1057" spans="1:6">
      <c r="A1057" s="171">
        <v>44902</v>
      </c>
      <c r="B1057" s="173">
        <f t="shared" si="23"/>
        <v>12</v>
      </c>
      <c r="C1057" s="170"/>
      <c r="D1057" s="173">
        <v>2023</v>
      </c>
      <c r="E1057" s="244">
        <v>5909.81</v>
      </c>
      <c r="F1057" s="245">
        <v>480136</v>
      </c>
    </row>
    <row r="1058" spans="1:6">
      <c r="A1058" s="171">
        <v>44903</v>
      </c>
      <c r="B1058" s="173">
        <f t="shared" si="23"/>
        <v>12</v>
      </c>
      <c r="C1058" s="170"/>
      <c r="D1058" s="173">
        <v>2023</v>
      </c>
      <c r="E1058" s="244">
        <v>5909.81</v>
      </c>
      <c r="F1058" s="245">
        <v>480136</v>
      </c>
    </row>
    <row r="1059" spans="1:6">
      <c r="A1059" s="171">
        <v>44904</v>
      </c>
      <c r="B1059" s="173">
        <f t="shared" si="23"/>
        <v>12</v>
      </c>
      <c r="C1059" s="170"/>
      <c r="D1059" s="173">
        <v>2023</v>
      </c>
      <c r="E1059" s="244">
        <v>5909.81</v>
      </c>
      <c r="F1059" s="245">
        <v>480136</v>
      </c>
    </row>
    <row r="1060" spans="1:6">
      <c r="A1060" s="171">
        <v>44905</v>
      </c>
      <c r="B1060" s="173">
        <f t="shared" si="23"/>
        <v>12</v>
      </c>
      <c r="C1060" s="170"/>
      <c r="D1060" s="173">
        <v>2023</v>
      </c>
      <c r="E1060" s="244">
        <v>5909.82</v>
      </c>
      <c r="F1060" s="245">
        <v>480777</v>
      </c>
    </row>
    <row r="1061" spans="1:6">
      <c r="A1061" s="171">
        <v>44906</v>
      </c>
      <c r="B1061" s="173">
        <f t="shared" si="23"/>
        <v>12</v>
      </c>
      <c r="C1061" s="170"/>
      <c r="D1061" s="173">
        <v>2023</v>
      </c>
      <c r="E1061" s="244">
        <v>5909.81</v>
      </c>
      <c r="F1061" s="245">
        <v>480136</v>
      </c>
    </row>
    <row r="1062" spans="1:6">
      <c r="A1062" s="171">
        <v>44907</v>
      </c>
      <c r="B1062" s="173">
        <f t="shared" si="23"/>
        <v>12</v>
      </c>
      <c r="C1062" s="170"/>
      <c r="D1062" s="173">
        <v>2023</v>
      </c>
      <c r="E1062" s="244">
        <v>5909.82</v>
      </c>
      <c r="F1062" s="245">
        <v>480777</v>
      </c>
    </row>
    <row r="1063" spans="1:6">
      <c r="A1063" s="171">
        <v>44908</v>
      </c>
      <c r="B1063" s="173">
        <f t="shared" si="23"/>
        <v>12</v>
      </c>
      <c r="C1063" s="170"/>
      <c r="D1063" s="173">
        <v>2023</v>
      </c>
      <c r="E1063" s="244">
        <v>5909.85</v>
      </c>
      <c r="F1063" s="245">
        <v>482700</v>
      </c>
    </row>
    <row r="1064" spans="1:6">
      <c r="A1064" s="171">
        <v>44909</v>
      </c>
      <c r="B1064" s="173">
        <f t="shared" si="23"/>
        <v>12</v>
      </c>
      <c r="C1064" s="170"/>
      <c r="D1064" s="173">
        <v>2023</v>
      </c>
      <c r="E1064" s="244">
        <v>5909.85</v>
      </c>
      <c r="F1064" s="245">
        <v>482700</v>
      </c>
    </row>
    <row r="1065" spans="1:6">
      <c r="A1065" s="171">
        <v>44910</v>
      </c>
      <c r="B1065" s="173">
        <f t="shared" si="23"/>
        <v>12</v>
      </c>
      <c r="C1065" s="170"/>
      <c r="D1065" s="173">
        <v>2023</v>
      </c>
      <c r="E1065" s="244">
        <v>5909.85</v>
      </c>
      <c r="F1065" s="245">
        <v>482700</v>
      </c>
    </row>
    <row r="1066" spans="1:6">
      <c r="A1066" s="171">
        <v>44911</v>
      </c>
      <c r="B1066" s="173">
        <f t="shared" si="23"/>
        <v>12</v>
      </c>
      <c r="C1066" s="170"/>
      <c r="D1066" s="173">
        <v>2023</v>
      </c>
      <c r="E1066" s="244">
        <v>5909.85</v>
      </c>
      <c r="F1066" s="245">
        <v>482700</v>
      </c>
    </row>
    <row r="1067" spans="1:6">
      <c r="A1067" s="171">
        <v>44912</v>
      </c>
      <c r="B1067" s="173">
        <f t="shared" si="23"/>
        <v>12</v>
      </c>
      <c r="C1067" s="170"/>
      <c r="D1067" s="173">
        <v>2023</v>
      </c>
      <c r="E1067" s="244">
        <v>5909.85</v>
      </c>
      <c r="F1067" s="245">
        <v>482700</v>
      </c>
    </row>
    <row r="1068" spans="1:6">
      <c r="A1068" s="171">
        <v>44913</v>
      </c>
      <c r="B1068" s="173">
        <f t="shared" si="23"/>
        <v>12</v>
      </c>
      <c r="C1068" s="170"/>
      <c r="D1068" s="173">
        <v>2023</v>
      </c>
      <c r="E1068" s="244">
        <v>5909.85</v>
      </c>
      <c r="F1068" s="245">
        <v>482700</v>
      </c>
    </row>
    <row r="1069" spans="1:6">
      <c r="A1069" s="171">
        <v>44914</v>
      </c>
      <c r="B1069" s="173">
        <f t="shared" si="23"/>
        <v>12</v>
      </c>
      <c r="C1069" s="170"/>
      <c r="D1069" s="173">
        <v>2023</v>
      </c>
      <c r="E1069" s="244">
        <v>5909.86</v>
      </c>
      <c r="F1069" s="245">
        <v>483342</v>
      </c>
    </row>
    <row r="1070" spans="1:6">
      <c r="A1070" s="171">
        <v>44915</v>
      </c>
      <c r="B1070" s="173">
        <f t="shared" si="23"/>
        <v>12</v>
      </c>
      <c r="C1070" s="170"/>
      <c r="D1070" s="173">
        <v>2023</v>
      </c>
      <c r="E1070" s="244">
        <v>5909.86</v>
      </c>
      <c r="F1070" s="245">
        <v>483342</v>
      </c>
    </row>
    <row r="1071" spans="1:6">
      <c r="A1071" s="171">
        <v>44916</v>
      </c>
      <c r="B1071" s="173">
        <f t="shared" si="23"/>
        <v>12</v>
      </c>
      <c r="C1071" s="170"/>
      <c r="D1071" s="173">
        <v>2023</v>
      </c>
      <c r="E1071" s="244">
        <v>5909.86</v>
      </c>
      <c r="F1071" s="245">
        <v>483342</v>
      </c>
    </row>
    <row r="1072" spans="1:6">
      <c r="A1072" s="171">
        <v>44917</v>
      </c>
      <c r="B1072" s="173">
        <f t="shared" si="23"/>
        <v>12</v>
      </c>
      <c r="C1072" s="170"/>
      <c r="D1072" s="173">
        <v>2023</v>
      </c>
      <c r="E1072" s="244">
        <v>5909.85</v>
      </c>
      <c r="F1072" s="245">
        <v>482700</v>
      </c>
    </row>
    <row r="1073" spans="1:6">
      <c r="A1073" s="171">
        <v>44918</v>
      </c>
      <c r="B1073" s="173">
        <f t="shared" si="23"/>
        <v>12</v>
      </c>
      <c r="C1073" s="170"/>
      <c r="D1073" s="173">
        <v>2023</v>
      </c>
      <c r="E1073" s="244">
        <v>5909.87</v>
      </c>
      <c r="F1073" s="245">
        <v>483983</v>
      </c>
    </row>
    <row r="1074" spans="1:6">
      <c r="A1074" s="171">
        <v>44919</v>
      </c>
      <c r="B1074" s="173">
        <f t="shared" si="23"/>
        <v>12</v>
      </c>
      <c r="C1074" s="170"/>
      <c r="D1074" s="173">
        <v>2023</v>
      </c>
      <c r="E1074" s="244">
        <v>5909.87</v>
      </c>
      <c r="F1074" s="245">
        <v>483983</v>
      </c>
    </row>
    <row r="1075" spans="1:6">
      <c r="A1075" s="171">
        <v>44920</v>
      </c>
      <c r="B1075" s="173">
        <f t="shared" si="23"/>
        <v>12</v>
      </c>
      <c r="C1075" s="170"/>
      <c r="D1075" s="173">
        <v>2023</v>
      </c>
      <c r="E1075" s="244">
        <v>5909.87</v>
      </c>
      <c r="F1075" s="245">
        <v>483983</v>
      </c>
    </row>
    <row r="1076" spans="1:6">
      <c r="A1076" s="171">
        <v>44921</v>
      </c>
      <c r="B1076" s="173">
        <f t="shared" si="23"/>
        <v>12</v>
      </c>
      <c r="C1076" s="170"/>
      <c r="D1076" s="173">
        <v>2023</v>
      </c>
      <c r="E1076" s="244">
        <v>5909.88</v>
      </c>
      <c r="F1076" s="245">
        <v>484624</v>
      </c>
    </row>
    <row r="1077" spans="1:6">
      <c r="A1077" s="171">
        <v>44922</v>
      </c>
      <c r="B1077" s="173">
        <f t="shared" si="23"/>
        <v>12</v>
      </c>
      <c r="C1077" s="170"/>
      <c r="D1077" s="173">
        <v>2023</v>
      </c>
      <c r="E1077" s="244">
        <v>5909.89</v>
      </c>
      <c r="F1077" s="245">
        <v>485265</v>
      </c>
    </row>
    <row r="1078" spans="1:6">
      <c r="A1078" s="171">
        <v>44923</v>
      </c>
      <c r="B1078" s="173">
        <f t="shared" si="23"/>
        <v>12</v>
      </c>
      <c r="C1078" s="170"/>
      <c r="D1078" s="173">
        <v>2023</v>
      </c>
      <c r="E1078" s="244">
        <v>5909.91</v>
      </c>
      <c r="F1078" s="245">
        <v>486547</v>
      </c>
    </row>
    <row r="1079" spans="1:6">
      <c r="A1079" s="171">
        <v>44924</v>
      </c>
      <c r="B1079" s="173">
        <f t="shared" si="23"/>
        <v>12</v>
      </c>
      <c r="C1079" s="170"/>
      <c r="D1079" s="173">
        <v>2023</v>
      </c>
      <c r="E1079" s="244">
        <v>5909.94</v>
      </c>
      <c r="F1079" s="245">
        <v>488471</v>
      </c>
    </row>
    <row r="1080" spans="1:6">
      <c r="A1080" s="171">
        <v>44925</v>
      </c>
      <c r="B1080" s="173">
        <f t="shared" si="23"/>
        <v>12</v>
      </c>
      <c r="C1080" s="170"/>
      <c r="D1080" s="173">
        <v>2023</v>
      </c>
      <c r="E1080" s="244">
        <v>5909.95</v>
      </c>
      <c r="F1080" s="245">
        <v>489112</v>
      </c>
    </row>
    <row r="1081" spans="1:6">
      <c r="A1081" s="171">
        <v>44926</v>
      </c>
      <c r="B1081" s="173">
        <f t="shared" si="23"/>
        <v>12</v>
      </c>
      <c r="C1081" s="170"/>
      <c r="D1081" s="173">
        <v>2023</v>
      </c>
      <c r="E1081" s="244">
        <v>5909.95</v>
      </c>
      <c r="F1081" s="245">
        <v>489112</v>
      </c>
    </row>
    <row r="1082" spans="1:6">
      <c r="A1082" s="171">
        <v>44927</v>
      </c>
      <c r="B1082" s="173">
        <f t="shared" si="23"/>
        <v>1</v>
      </c>
      <c r="C1082" s="170"/>
      <c r="D1082" s="173">
        <v>2023</v>
      </c>
      <c r="E1082" s="244">
        <v>5909.98</v>
      </c>
      <c r="F1082" s="245">
        <v>491037</v>
      </c>
    </row>
    <row r="1083" spans="1:6">
      <c r="A1083" s="171">
        <v>44928</v>
      </c>
      <c r="B1083" s="173">
        <f t="shared" si="23"/>
        <v>1</v>
      </c>
      <c r="C1083" s="170"/>
      <c r="D1083" s="173">
        <v>2023</v>
      </c>
      <c r="E1083" s="244">
        <v>5910.02</v>
      </c>
      <c r="F1083" s="245">
        <v>493604</v>
      </c>
    </row>
    <row r="1084" spans="1:6">
      <c r="A1084" s="171">
        <v>44929</v>
      </c>
      <c r="B1084" s="173">
        <f t="shared" si="23"/>
        <v>1</v>
      </c>
      <c r="C1084" s="170"/>
      <c r="D1084" s="173">
        <v>2023</v>
      </c>
      <c r="E1084" s="244">
        <v>5910.06</v>
      </c>
      <c r="F1084" s="245">
        <v>496172</v>
      </c>
    </row>
    <row r="1085" spans="1:6">
      <c r="A1085" s="171">
        <v>44930</v>
      </c>
      <c r="B1085" s="173">
        <f t="shared" si="23"/>
        <v>1</v>
      </c>
      <c r="C1085" s="170"/>
      <c r="D1085" s="173">
        <v>2023</v>
      </c>
      <c r="E1085" s="244">
        <v>5910.07</v>
      </c>
      <c r="F1085" s="245">
        <v>496815</v>
      </c>
    </row>
    <row r="1086" spans="1:6">
      <c r="A1086" s="171">
        <v>44931</v>
      </c>
      <c r="B1086" s="173">
        <f t="shared" si="23"/>
        <v>1</v>
      </c>
      <c r="C1086" s="170"/>
      <c r="D1086" s="173">
        <v>2023</v>
      </c>
      <c r="E1086" s="244">
        <v>5910.07</v>
      </c>
      <c r="F1086" s="245">
        <v>496815</v>
      </c>
    </row>
    <row r="1087" spans="1:6">
      <c r="A1087" s="171">
        <v>44932</v>
      </c>
      <c r="B1087" s="173">
        <f t="shared" si="23"/>
        <v>1</v>
      </c>
      <c r="C1087" s="170"/>
      <c r="D1087" s="173">
        <v>2023</v>
      </c>
      <c r="E1087" s="244">
        <v>5910.07</v>
      </c>
      <c r="F1087" s="245">
        <v>496815</v>
      </c>
    </row>
    <row r="1088" spans="1:6">
      <c r="A1088" s="171">
        <v>44933</v>
      </c>
      <c r="B1088" s="173">
        <f t="shared" si="23"/>
        <v>1</v>
      </c>
      <c r="C1088" s="170"/>
      <c r="D1088" s="173">
        <v>2023</v>
      </c>
      <c r="E1088" s="244">
        <v>5910.09</v>
      </c>
      <c r="F1088" s="245">
        <v>498099</v>
      </c>
    </row>
    <row r="1089" spans="1:6">
      <c r="A1089" s="171">
        <v>44934</v>
      </c>
      <c r="B1089" s="173">
        <f t="shared" si="23"/>
        <v>1</v>
      </c>
      <c r="C1089" s="170"/>
      <c r="D1089" s="173">
        <v>2023</v>
      </c>
      <c r="E1089" s="244">
        <v>5910.1</v>
      </c>
      <c r="F1089" s="245">
        <v>498741</v>
      </c>
    </row>
    <row r="1090" spans="1:6">
      <c r="A1090" s="171">
        <v>44935</v>
      </c>
      <c r="B1090" s="173">
        <f t="shared" si="23"/>
        <v>1</v>
      </c>
      <c r="C1090" s="170"/>
      <c r="D1090" s="173">
        <v>2023</v>
      </c>
      <c r="E1090" s="244">
        <v>5910.11</v>
      </c>
      <c r="F1090" s="245">
        <v>499383</v>
      </c>
    </row>
    <row r="1091" spans="1:6">
      <c r="A1091" s="171">
        <v>44936</v>
      </c>
      <c r="B1091" s="173">
        <f t="shared" ref="B1091:B1154" si="24">MONTH(A1091)</f>
        <v>1</v>
      </c>
      <c r="C1091" s="170"/>
      <c r="D1091" s="173">
        <v>2023</v>
      </c>
      <c r="E1091" s="244">
        <v>5910.11</v>
      </c>
      <c r="F1091" s="245">
        <v>499383</v>
      </c>
    </row>
    <row r="1092" spans="1:6">
      <c r="A1092" s="171">
        <v>44937</v>
      </c>
      <c r="B1092" s="173">
        <f t="shared" si="24"/>
        <v>1</v>
      </c>
      <c r="C1092" s="170"/>
      <c r="D1092" s="173">
        <v>2023</v>
      </c>
      <c r="E1092" s="244">
        <v>5910.16</v>
      </c>
      <c r="F1092" s="245">
        <v>502595</v>
      </c>
    </row>
    <row r="1093" spans="1:6">
      <c r="A1093" s="171">
        <v>44938</v>
      </c>
      <c r="B1093" s="173">
        <f t="shared" si="24"/>
        <v>1</v>
      </c>
      <c r="C1093" s="170"/>
      <c r="D1093" s="173">
        <v>2023</v>
      </c>
      <c r="E1093" s="244">
        <v>5910.21</v>
      </c>
      <c r="F1093" s="245">
        <v>505809</v>
      </c>
    </row>
    <row r="1094" spans="1:6">
      <c r="A1094" s="171">
        <v>44939</v>
      </c>
      <c r="B1094" s="173">
        <f t="shared" si="24"/>
        <v>1</v>
      </c>
      <c r="C1094" s="170"/>
      <c r="D1094" s="173">
        <v>2023</v>
      </c>
      <c r="E1094" s="244">
        <v>5910.21</v>
      </c>
      <c r="F1094" s="245">
        <v>505809</v>
      </c>
    </row>
    <row r="1095" spans="1:6">
      <c r="A1095" s="171">
        <v>44940</v>
      </c>
      <c r="B1095" s="173">
        <f t="shared" si="24"/>
        <v>1</v>
      </c>
      <c r="C1095" s="170"/>
      <c r="D1095" s="173">
        <v>2023</v>
      </c>
      <c r="E1095" s="244">
        <v>5910.21</v>
      </c>
      <c r="F1095" s="245">
        <v>505809</v>
      </c>
    </row>
    <row r="1096" spans="1:6">
      <c r="A1096" s="171">
        <v>44941</v>
      </c>
      <c r="B1096" s="173">
        <f t="shared" si="24"/>
        <v>1</v>
      </c>
      <c r="C1096" s="170"/>
      <c r="D1096" s="173">
        <v>2023</v>
      </c>
      <c r="E1096" s="244">
        <v>5910.22</v>
      </c>
      <c r="F1096" s="245">
        <v>506452</v>
      </c>
    </row>
    <row r="1097" spans="1:6">
      <c r="A1097" s="171">
        <v>44942</v>
      </c>
      <c r="B1097" s="173">
        <f t="shared" si="24"/>
        <v>1</v>
      </c>
      <c r="C1097" s="170"/>
      <c r="D1097" s="173">
        <v>2023</v>
      </c>
      <c r="E1097" s="244">
        <v>5910.24</v>
      </c>
      <c r="F1097" s="245">
        <v>507739</v>
      </c>
    </row>
    <row r="1098" spans="1:6">
      <c r="A1098" s="171">
        <v>44943</v>
      </c>
      <c r="B1098" s="173">
        <f t="shared" si="24"/>
        <v>1</v>
      </c>
      <c r="C1098" s="170"/>
      <c r="D1098" s="173">
        <v>2023</v>
      </c>
      <c r="E1098" s="244">
        <v>5910.25</v>
      </c>
      <c r="F1098" s="245">
        <v>508382</v>
      </c>
    </row>
    <row r="1099" spans="1:6">
      <c r="A1099" s="171">
        <v>44944</v>
      </c>
      <c r="B1099" s="173">
        <f t="shared" si="24"/>
        <v>1</v>
      </c>
      <c r="C1099" s="170"/>
      <c r="D1099" s="173">
        <v>2023</v>
      </c>
      <c r="E1099" s="244">
        <v>5910.26</v>
      </c>
      <c r="F1099" s="245">
        <v>509026</v>
      </c>
    </row>
    <row r="1100" spans="1:6">
      <c r="A1100" s="171">
        <v>44945</v>
      </c>
      <c r="B1100" s="173">
        <f t="shared" si="24"/>
        <v>1</v>
      </c>
      <c r="C1100" s="170"/>
      <c r="D1100" s="173">
        <v>2023</v>
      </c>
      <c r="E1100" s="244">
        <v>5910.27</v>
      </c>
      <c r="F1100" s="245">
        <v>509669</v>
      </c>
    </row>
    <row r="1101" spans="1:6">
      <c r="A1101" s="171">
        <v>44946</v>
      </c>
      <c r="B1101" s="173">
        <f t="shared" si="24"/>
        <v>1</v>
      </c>
      <c r="C1101" s="170"/>
      <c r="D1101" s="173">
        <v>2023</v>
      </c>
      <c r="E1101" s="244">
        <v>5910.27</v>
      </c>
      <c r="F1101" s="245">
        <v>509669</v>
      </c>
    </row>
    <row r="1102" spans="1:6">
      <c r="A1102" s="171">
        <v>44947</v>
      </c>
      <c r="B1102" s="173">
        <f t="shared" si="24"/>
        <v>1</v>
      </c>
      <c r="C1102" s="170"/>
      <c r="D1102" s="173">
        <v>2023</v>
      </c>
      <c r="E1102" s="244">
        <v>5910.28</v>
      </c>
      <c r="F1102" s="245">
        <v>510312</v>
      </c>
    </row>
    <row r="1103" spans="1:6">
      <c r="A1103" s="171">
        <v>44948</v>
      </c>
      <c r="B1103" s="173">
        <f t="shared" si="24"/>
        <v>1</v>
      </c>
      <c r="C1103" s="170"/>
      <c r="D1103" s="173">
        <v>2023</v>
      </c>
      <c r="E1103" s="244">
        <v>5910.28</v>
      </c>
      <c r="F1103" s="245">
        <v>510312</v>
      </c>
    </row>
    <row r="1104" spans="1:6">
      <c r="A1104" s="171">
        <v>44949</v>
      </c>
      <c r="B1104" s="173">
        <f t="shared" si="24"/>
        <v>1</v>
      </c>
      <c r="C1104" s="170"/>
      <c r="D1104" s="173">
        <v>2023</v>
      </c>
      <c r="E1104" s="244">
        <v>5910.29</v>
      </c>
      <c r="F1104" s="245">
        <v>510955</v>
      </c>
    </row>
    <row r="1105" spans="1:6">
      <c r="A1105" s="171">
        <v>44950</v>
      </c>
      <c r="B1105" s="173">
        <f t="shared" si="24"/>
        <v>1</v>
      </c>
      <c r="C1105" s="170"/>
      <c r="D1105" s="173">
        <v>2023</v>
      </c>
      <c r="E1105" s="244">
        <v>5910.29</v>
      </c>
      <c r="F1105" s="245">
        <v>510955</v>
      </c>
    </row>
    <row r="1106" spans="1:6">
      <c r="A1106" s="171">
        <v>44951</v>
      </c>
      <c r="B1106" s="173">
        <f t="shared" si="24"/>
        <v>1</v>
      </c>
      <c r="C1106" s="170"/>
      <c r="D1106" s="173">
        <v>2023</v>
      </c>
      <c r="E1106" s="244">
        <v>5910.29</v>
      </c>
      <c r="F1106" s="245">
        <v>510955</v>
      </c>
    </row>
    <row r="1107" spans="1:6">
      <c r="A1107" s="171">
        <v>44952</v>
      </c>
      <c r="B1107" s="173">
        <f t="shared" si="24"/>
        <v>1</v>
      </c>
      <c r="C1107" s="170"/>
      <c r="D1107" s="173">
        <v>2023</v>
      </c>
      <c r="E1107" s="244">
        <v>5910.3</v>
      </c>
      <c r="F1107" s="245">
        <v>511599</v>
      </c>
    </row>
    <row r="1108" spans="1:6">
      <c r="A1108" s="171">
        <v>44953</v>
      </c>
      <c r="B1108" s="173">
        <f t="shared" si="24"/>
        <v>1</v>
      </c>
      <c r="C1108" s="170"/>
      <c r="D1108" s="173">
        <v>2023</v>
      </c>
      <c r="E1108" s="244">
        <v>5910.31</v>
      </c>
      <c r="F1108" s="245">
        <v>512243</v>
      </c>
    </row>
    <row r="1109" spans="1:6">
      <c r="A1109" s="171">
        <v>44954</v>
      </c>
      <c r="B1109" s="173">
        <f t="shared" si="24"/>
        <v>1</v>
      </c>
      <c r="C1109" s="170"/>
      <c r="D1109" s="173">
        <v>2023</v>
      </c>
      <c r="E1109" s="244">
        <v>5910.32</v>
      </c>
      <c r="F1109" s="245">
        <v>512887</v>
      </c>
    </row>
    <row r="1110" spans="1:6">
      <c r="A1110" s="171">
        <v>44955</v>
      </c>
      <c r="B1110" s="173">
        <f t="shared" si="24"/>
        <v>1</v>
      </c>
      <c r="C1110" s="170"/>
      <c r="D1110" s="173">
        <v>2023</v>
      </c>
      <c r="E1110" s="244">
        <v>5910.32</v>
      </c>
      <c r="F1110" s="245">
        <v>512887</v>
      </c>
    </row>
    <row r="1111" spans="1:6">
      <c r="A1111" s="171">
        <v>44956</v>
      </c>
      <c r="B1111" s="173">
        <f t="shared" si="24"/>
        <v>1</v>
      </c>
      <c r="C1111" s="170"/>
      <c r="D1111" s="173">
        <v>2023</v>
      </c>
      <c r="E1111" s="244">
        <v>5910.34</v>
      </c>
      <c r="F1111" s="245">
        <v>514175</v>
      </c>
    </row>
    <row r="1112" spans="1:6">
      <c r="A1112" s="171">
        <v>44957</v>
      </c>
      <c r="B1112" s="173">
        <f t="shared" si="24"/>
        <v>1</v>
      </c>
      <c r="C1112" s="170"/>
      <c r="D1112" s="173">
        <v>2023</v>
      </c>
      <c r="E1112" s="244">
        <v>5910.35</v>
      </c>
      <c r="F1112" s="245">
        <v>514819</v>
      </c>
    </row>
    <row r="1113" spans="1:6">
      <c r="A1113" s="171">
        <v>44958</v>
      </c>
      <c r="B1113" s="173">
        <f t="shared" si="24"/>
        <v>2</v>
      </c>
      <c r="C1113" s="170"/>
      <c r="D1113" s="173">
        <v>2023</v>
      </c>
      <c r="E1113" s="244">
        <v>5910.35</v>
      </c>
      <c r="F1113" s="245">
        <v>514819</v>
      </c>
    </row>
    <row r="1114" spans="1:6">
      <c r="A1114" s="171">
        <v>44959</v>
      </c>
      <c r="B1114" s="173">
        <f t="shared" si="24"/>
        <v>2</v>
      </c>
      <c r="C1114" s="170"/>
      <c r="D1114" s="173">
        <v>2023</v>
      </c>
      <c r="E1114" s="244">
        <v>5910.36</v>
      </c>
      <c r="F1114" s="245">
        <v>515463</v>
      </c>
    </row>
    <row r="1115" spans="1:6">
      <c r="A1115" s="171">
        <v>44960</v>
      </c>
      <c r="B1115" s="173">
        <f t="shared" si="24"/>
        <v>2</v>
      </c>
      <c r="C1115" s="170"/>
      <c r="D1115" s="173">
        <v>2023</v>
      </c>
      <c r="E1115" s="244">
        <v>5910.37</v>
      </c>
      <c r="F1115" s="245">
        <v>516107</v>
      </c>
    </row>
    <row r="1116" spans="1:6">
      <c r="A1116" s="171">
        <v>44961</v>
      </c>
      <c r="B1116" s="173">
        <f t="shared" si="24"/>
        <v>2</v>
      </c>
      <c r="C1116" s="170"/>
      <c r="D1116" s="173">
        <v>2023</v>
      </c>
      <c r="E1116" s="244">
        <v>5910.37</v>
      </c>
      <c r="F1116" s="245">
        <v>516107</v>
      </c>
    </row>
    <row r="1117" spans="1:6">
      <c r="A1117" s="171">
        <v>44962</v>
      </c>
      <c r="B1117" s="173">
        <f t="shared" si="24"/>
        <v>2</v>
      </c>
      <c r="C1117" s="170"/>
      <c r="D1117" s="173">
        <v>2023</v>
      </c>
      <c r="E1117" s="244">
        <v>5910.38</v>
      </c>
      <c r="F1117" s="245">
        <v>516751</v>
      </c>
    </row>
    <row r="1118" spans="1:6">
      <c r="A1118" s="171">
        <v>44963</v>
      </c>
      <c r="B1118" s="173">
        <f t="shared" si="24"/>
        <v>2</v>
      </c>
      <c r="C1118" s="170"/>
      <c r="D1118" s="173">
        <v>2023</v>
      </c>
      <c r="E1118" s="244">
        <v>5910.38</v>
      </c>
      <c r="F1118" s="245">
        <v>516751</v>
      </c>
    </row>
    <row r="1119" spans="1:6">
      <c r="A1119" s="171">
        <v>44964</v>
      </c>
      <c r="B1119" s="173">
        <f t="shared" si="24"/>
        <v>2</v>
      </c>
      <c r="C1119" s="170"/>
      <c r="D1119" s="173">
        <v>2023</v>
      </c>
      <c r="E1119" s="244">
        <v>5910.39</v>
      </c>
      <c r="F1119" s="245">
        <v>517395</v>
      </c>
    </row>
    <row r="1120" spans="1:6">
      <c r="A1120" s="171">
        <v>44965</v>
      </c>
      <c r="B1120" s="173">
        <f t="shared" si="24"/>
        <v>2</v>
      </c>
      <c r="C1120" s="170"/>
      <c r="D1120" s="173">
        <v>2023</v>
      </c>
      <c r="E1120" s="244">
        <v>5910.4</v>
      </c>
      <c r="F1120" s="245">
        <v>518039</v>
      </c>
    </row>
    <row r="1121" spans="1:6">
      <c r="A1121" s="171">
        <v>44966</v>
      </c>
      <c r="B1121" s="173">
        <f t="shared" si="24"/>
        <v>2</v>
      </c>
      <c r="C1121" s="170"/>
      <c r="D1121" s="173">
        <v>2023</v>
      </c>
      <c r="E1121" s="244">
        <v>5910.41</v>
      </c>
      <c r="F1121" s="245">
        <v>518683</v>
      </c>
    </row>
    <row r="1122" spans="1:6">
      <c r="A1122" s="171">
        <v>44967</v>
      </c>
      <c r="B1122" s="173">
        <f t="shared" si="24"/>
        <v>2</v>
      </c>
      <c r="C1122" s="170"/>
      <c r="D1122" s="173">
        <v>2023</v>
      </c>
      <c r="E1122" s="244">
        <v>5910.42</v>
      </c>
      <c r="F1122" s="245">
        <v>519327</v>
      </c>
    </row>
    <row r="1123" spans="1:6">
      <c r="A1123" s="171">
        <v>44968</v>
      </c>
      <c r="B1123" s="173">
        <f t="shared" si="24"/>
        <v>2</v>
      </c>
      <c r="C1123" s="170"/>
      <c r="D1123" s="173">
        <v>2023</v>
      </c>
      <c r="E1123" s="244">
        <v>5910.42</v>
      </c>
      <c r="F1123" s="245">
        <v>519327</v>
      </c>
    </row>
    <row r="1124" spans="1:6">
      <c r="A1124" s="171">
        <v>44969</v>
      </c>
      <c r="B1124" s="173">
        <f t="shared" si="24"/>
        <v>2</v>
      </c>
      <c r="C1124" s="170"/>
      <c r="D1124" s="173">
        <v>2023</v>
      </c>
      <c r="E1124" s="244">
        <v>5910.43</v>
      </c>
      <c r="F1124" s="245">
        <v>519971</v>
      </c>
    </row>
    <row r="1125" spans="1:6">
      <c r="A1125" s="171">
        <v>44970</v>
      </c>
      <c r="B1125" s="173">
        <f t="shared" si="24"/>
        <v>2</v>
      </c>
      <c r="C1125" s="170"/>
      <c r="D1125" s="173">
        <v>2023</v>
      </c>
      <c r="E1125" s="244">
        <v>5910.43</v>
      </c>
      <c r="F1125" s="245">
        <v>519971</v>
      </c>
    </row>
    <row r="1126" spans="1:6">
      <c r="A1126" s="171">
        <v>44971</v>
      </c>
      <c r="B1126" s="173">
        <f t="shared" si="24"/>
        <v>2</v>
      </c>
      <c r="C1126" s="170"/>
      <c r="D1126" s="173">
        <v>2023</v>
      </c>
      <c r="E1126" s="244">
        <v>5910.44</v>
      </c>
      <c r="F1126" s="245">
        <v>520615</v>
      </c>
    </row>
    <row r="1127" spans="1:6">
      <c r="A1127" s="171">
        <v>44972</v>
      </c>
      <c r="B1127" s="173">
        <f t="shared" si="24"/>
        <v>2</v>
      </c>
      <c r="C1127" s="170"/>
      <c r="D1127" s="173">
        <v>2023</v>
      </c>
      <c r="E1127" s="244">
        <v>5910.45</v>
      </c>
      <c r="F1127" s="245">
        <v>521259</v>
      </c>
    </row>
    <row r="1128" spans="1:6">
      <c r="A1128" s="171">
        <v>44973</v>
      </c>
      <c r="B1128" s="173">
        <f t="shared" si="24"/>
        <v>2</v>
      </c>
      <c r="C1128" s="170"/>
      <c r="D1128" s="173">
        <v>2023</v>
      </c>
      <c r="E1128" s="244">
        <v>5910.46</v>
      </c>
      <c r="F1128" s="245">
        <v>521903</v>
      </c>
    </row>
    <row r="1129" spans="1:6">
      <c r="A1129" s="171">
        <v>44974</v>
      </c>
      <c r="B1129" s="173">
        <f t="shared" si="24"/>
        <v>2</v>
      </c>
      <c r="C1129" s="170"/>
      <c r="D1129" s="173">
        <v>2023</v>
      </c>
      <c r="E1129" s="244">
        <v>5910.47</v>
      </c>
      <c r="F1129" s="245">
        <v>522547</v>
      </c>
    </row>
    <row r="1130" spans="1:6">
      <c r="A1130" s="171">
        <v>44975</v>
      </c>
      <c r="B1130" s="173">
        <f t="shared" si="24"/>
        <v>2</v>
      </c>
      <c r="C1130" s="170"/>
      <c r="D1130" s="173">
        <v>2023</v>
      </c>
      <c r="E1130" s="244">
        <v>5910.47</v>
      </c>
      <c r="F1130" s="245">
        <v>522547</v>
      </c>
    </row>
    <row r="1131" spans="1:6">
      <c r="A1131" s="171">
        <v>44976</v>
      </c>
      <c r="B1131" s="173">
        <f t="shared" si="24"/>
        <v>2</v>
      </c>
      <c r="C1131" s="170"/>
      <c r="D1131" s="173">
        <v>2023</v>
      </c>
      <c r="E1131" s="244">
        <v>5910.48</v>
      </c>
      <c r="F1131" s="245">
        <v>523192</v>
      </c>
    </row>
    <row r="1132" spans="1:6">
      <c r="A1132" s="171">
        <v>44977</v>
      </c>
      <c r="B1132" s="173">
        <f t="shared" si="24"/>
        <v>2</v>
      </c>
      <c r="C1132" s="170"/>
      <c r="D1132" s="173">
        <v>2023</v>
      </c>
      <c r="E1132" s="244">
        <v>5910.49</v>
      </c>
      <c r="F1132" s="245">
        <v>523836</v>
      </c>
    </row>
    <row r="1133" spans="1:6">
      <c r="A1133" s="171">
        <v>44978</v>
      </c>
      <c r="B1133" s="173">
        <f t="shared" si="24"/>
        <v>2</v>
      </c>
      <c r="C1133" s="170"/>
      <c r="D1133" s="173">
        <v>2023</v>
      </c>
      <c r="E1133" s="244">
        <v>5910.5</v>
      </c>
      <c r="F1133" s="245">
        <v>524481</v>
      </c>
    </row>
    <row r="1134" spans="1:6">
      <c r="A1134" s="171">
        <v>44979</v>
      </c>
      <c r="B1134" s="173">
        <f t="shared" si="24"/>
        <v>2</v>
      </c>
      <c r="C1134" s="170"/>
      <c r="D1134" s="173">
        <v>2023</v>
      </c>
      <c r="E1134" s="244">
        <v>5910.52</v>
      </c>
      <c r="F1134" s="245">
        <v>525771</v>
      </c>
    </row>
    <row r="1135" spans="1:6">
      <c r="A1135" s="171">
        <v>44980</v>
      </c>
      <c r="B1135" s="173">
        <f t="shared" si="24"/>
        <v>2</v>
      </c>
      <c r="C1135" s="170"/>
      <c r="D1135" s="173">
        <v>2023</v>
      </c>
      <c r="E1135" s="244">
        <v>5910.53</v>
      </c>
      <c r="F1135" s="245">
        <v>526416</v>
      </c>
    </row>
    <row r="1136" spans="1:6">
      <c r="A1136" s="171">
        <v>44981</v>
      </c>
      <c r="B1136" s="173">
        <f t="shared" si="24"/>
        <v>2</v>
      </c>
      <c r="C1136" s="170"/>
      <c r="D1136" s="173">
        <v>2023</v>
      </c>
      <c r="E1136" s="244">
        <v>5910.57</v>
      </c>
      <c r="F1136" s="245">
        <v>528996</v>
      </c>
    </row>
    <row r="1137" spans="1:6">
      <c r="A1137" s="171">
        <v>44982</v>
      </c>
      <c r="B1137" s="173">
        <f t="shared" si="24"/>
        <v>2</v>
      </c>
      <c r="C1137" s="170"/>
      <c r="D1137" s="173">
        <v>2023</v>
      </c>
      <c r="E1137" s="244">
        <v>5910.57</v>
      </c>
      <c r="F1137" s="245">
        <v>528996</v>
      </c>
    </row>
    <row r="1138" spans="1:6">
      <c r="A1138" s="171">
        <v>44983</v>
      </c>
      <c r="B1138" s="173">
        <f t="shared" si="24"/>
        <v>2</v>
      </c>
      <c r="C1138" s="170"/>
      <c r="D1138" s="173">
        <v>2023</v>
      </c>
      <c r="E1138" s="244">
        <v>5910.59</v>
      </c>
      <c r="F1138" s="245">
        <v>530286</v>
      </c>
    </row>
    <row r="1139" spans="1:6">
      <c r="A1139" s="171">
        <v>44984</v>
      </c>
      <c r="B1139" s="173">
        <f t="shared" si="24"/>
        <v>2</v>
      </c>
      <c r="C1139" s="170"/>
      <c r="D1139" s="173">
        <v>2023</v>
      </c>
      <c r="E1139" s="244">
        <v>5910.59</v>
      </c>
      <c r="F1139" s="245">
        <v>530286</v>
      </c>
    </row>
    <row r="1140" spans="1:6">
      <c r="A1140" s="171">
        <v>44985</v>
      </c>
      <c r="B1140" s="173">
        <f t="shared" si="24"/>
        <v>2</v>
      </c>
      <c r="C1140" s="170"/>
      <c r="D1140" s="173">
        <v>2023</v>
      </c>
      <c r="E1140" s="244">
        <v>5910.62</v>
      </c>
      <c r="F1140" s="245">
        <v>532221</v>
      </c>
    </row>
    <row r="1141" spans="1:6">
      <c r="A1141" s="171">
        <v>44986</v>
      </c>
      <c r="B1141" s="173">
        <f t="shared" si="24"/>
        <v>3</v>
      </c>
      <c r="C1141" s="170"/>
      <c r="D1141" s="173">
        <v>2023</v>
      </c>
      <c r="E1141" s="244">
        <v>5910.64</v>
      </c>
      <c r="F1141" s="245">
        <v>533511</v>
      </c>
    </row>
    <row r="1142" spans="1:6">
      <c r="A1142" s="171">
        <v>44987</v>
      </c>
      <c r="B1142" s="173">
        <f t="shared" si="24"/>
        <v>3</v>
      </c>
      <c r="C1142" s="170"/>
      <c r="D1142" s="173">
        <v>2023</v>
      </c>
      <c r="E1142" s="244">
        <v>5910.65</v>
      </c>
      <c r="F1142" s="245">
        <v>534157</v>
      </c>
    </row>
    <row r="1143" spans="1:6">
      <c r="A1143" s="171">
        <v>44988</v>
      </c>
      <c r="B1143" s="173">
        <f t="shared" si="24"/>
        <v>3</v>
      </c>
      <c r="C1143" s="170"/>
      <c r="D1143" s="173">
        <v>2023</v>
      </c>
      <c r="E1143" s="244">
        <v>5910.66</v>
      </c>
      <c r="F1143" s="245">
        <v>534802</v>
      </c>
    </row>
    <row r="1144" spans="1:6">
      <c r="A1144" s="171">
        <v>44989</v>
      </c>
      <c r="B1144" s="173">
        <f t="shared" si="24"/>
        <v>3</v>
      </c>
      <c r="C1144" s="170"/>
      <c r="D1144" s="173">
        <v>2023</v>
      </c>
      <c r="E1144" s="244">
        <v>5910.67</v>
      </c>
      <c r="F1144" s="245">
        <v>535448</v>
      </c>
    </row>
    <row r="1145" spans="1:6">
      <c r="A1145" s="171">
        <v>44990</v>
      </c>
      <c r="B1145" s="173">
        <f t="shared" si="24"/>
        <v>3</v>
      </c>
      <c r="C1145" s="170"/>
      <c r="D1145" s="173">
        <v>2023</v>
      </c>
      <c r="E1145" s="244">
        <v>5910.73</v>
      </c>
      <c r="F1145" s="245">
        <v>537385</v>
      </c>
    </row>
    <row r="1146" spans="1:6">
      <c r="A1146" s="171">
        <v>44991</v>
      </c>
      <c r="B1146" s="173">
        <f t="shared" si="24"/>
        <v>3</v>
      </c>
      <c r="C1146" s="170"/>
      <c r="D1146" s="173">
        <v>2023</v>
      </c>
      <c r="E1146" s="244">
        <v>5910.73</v>
      </c>
      <c r="F1146" s="245">
        <v>539322</v>
      </c>
    </row>
    <row r="1147" spans="1:6">
      <c r="A1147" s="171">
        <v>44992</v>
      </c>
      <c r="B1147" s="173">
        <f t="shared" si="24"/>
        <v>3</v>
      </c>
      <c r="C1147" s="170"/>
      <c r="D1147" s="173">
        <v>2023</v>
      </c>
      <c r="E1147" s="244">
        <v>5910.75</v>
      </c>
      <c r="F1147" s="245">
        <v>540614</v>
      </c>
    </row>
    <row r="1148" spans="1:6">
      <c r="A1148" s="171">
        <v>44993</v>
      </c>
      <c r="B1148" s="173">
        <f t="shared" si="24"/>
        <v>3</v>
      </c>
      <c r="C1148" s="170"/>
      <c r="D1148" s="173">
        <v>2023</v>
      </c>
      <c r="E1148" s="244">
        <v>5910.75</v>
      </c>
      <c r="F1148" s="245">
        <v>540614</v>
      </c>
    </row>
    <row r="1149" spans="1:6">
      <c r="A1149" s="171">
        <v>44994</v>
      </c>
      <c r="B1149" s="173">
        <f t="shared" si="24"/>
        <v>3</v>
      </c>
      <c r="C1149" s="170"/>
      <c r="D1149" s="173">
        <v>2023</v>
      </c>
      <c r="E1149" s="244">
        <v>5910.77</v>
      </c>
      <c r="F1149" s="245">
        <v>541907</v>
      </c>
    </row>
    <row r="1150" spans="1:6">
      <c r="A1150" s="171">
        <v>44995</v>
      </c>
      <c r="B1150" s="173">
        <f t="shared" si="24"/>
        <v>3</v>
      </c>
      <c r="C1150" s="170"/>
      <c r="D1150" s="173">
        <v>2023</v>
      </c>
      <c r="E1150" s="244">
        <v>5910.79</v>
      </c>
      <c r="F1150" s="245">
        <v>543199</v>
      </c>
    </row>
    <row r="1151" spans="1:6">
      <c r="A1151" s="171">
        <v>44996</v>
      </c>
      <c r="B1151" s="173">
        <f t="shared" si="24"/>
        <v>3</v>
      </c>
      <c r="C1151" s="170"/>
      <c r="D1151" s="173">
        <v>2023</v>
      </c>
      <c r="E1151" s="244">
        <v>5910.81</v>
      </c>
      <c r="F1151" s="245">
        <v>544491</v>
      </c>
    </row>
    <row r="1152" spans="1:6">
      <c r="A1152" s="171">
        <v>44997</v>
      </c>
      <c r="B1152" s="173">
        <f t="shared" si="24"/>
        <v>3</v>
      </c>
      <c r="C1152" s="170"/>
      <c r="D1152" s="173">
        <v>2023</v>
      </c>
      <c r="E1152" s="244">
        <v>5910.82</v>
      </c>
      <c r="F1152" s="245">
        <v>545137</v>
      </c>
    </row>
    <row r="1153" spans="1:6">
      <c r="A1153" s="171">
        <v>44998</v>
      </c>
      <c r="B1153" s="173">
        <f t="shared" si="24"/>
        <v>3</v>
      </c>
      <c r="C1153" s="170"/>
      <c r="D1153" s="173">
        <v>2023</v>
      </c>
      <c r="E1153" s="244">
        <v>5910.83</v>
      </c>
      <c r="F1153" s="245">
        <v>545784</v>
      </c>
    </row>
    <row r="1154" spans="1:6">
      <c r="A1154" s="171">
        <v>44999</v>
      </c>
      <c r="B1154" s="173">
        <f t="shared" si="24"/>
        <v>3</v>
      </c>
      <c r="C1154" s="170"/>
      <c r="D1154" s="173">
        <v>2023</v>
      </c>
      <c r="E1154" s="244">
        <v>5910.84</v>
      </c>
      <c r="F1154" s="245">
        <v>546431</v>
      </c>
    </row>
    <row r="1155" spans="1:6">
      <c r="A1155" s="171">
        <v>45000</v>
      </c>
      <c r="B1155" s="173">
        <f t="shared" ref="B1155:B1218" si="25">MONTH(A1155)</f>
        <v>3</v>
      </c>
      <c r="C1155" s="170"/>
      <c r="D1155" s="173">
        <v>2023</v>
      </c>
      <c r="E1155" s="244">
        <v>5910.86</v>
      </c>
      <c r="F1155" s="245">
        <v>547725</v>
      </c>
    </row>
    <row r="1156" spans="1:6">
      <c r="A1156" s="171">
        <v>45001</v>
      </c>
      <c r="B1156" s="173">
        <f t="shared" si="25"/>
        <v>3</v>
      </c>
      <c r="C1156" s="170"/>
      <c r="D1156" s="173">
        <v>2023</v>
      </c>
      <c r="E1156" s="244">
        <v>5910.88</v>
      </c>
      <c r="F1156" s="245">
        <v>549019</v>
      </c>
    </row>
    <row r="1157" spans="1:6">
      <c r="A1157" s="171">
        <v>45002</v>
      </c>
      <c r="B1157" s="173">
        <f t="shared" si="25"/>
        <v>3</v>
      </c>
      <c r="C1157" s="170"/>
      <c r="D1157" s="173">
        <v>2023</v>
      </c>
      <c r="E1157" s="244">
        <v>5910.88</v>
      </c>
      <c r="F1157" s="245">
        <v>549019</v>
      </c>
    </row>
    <row r="1158" spans="1:6">
      <c r="A1158" s="171">
        <v>45003</v>
      </c>
      <c r="B1158" s="173">
        <f t="shared" si="25"/>
        <v>3</v>
      </c>
      <c r="C1158" s="170"/>
      <c r="D1158" s="173">
        <v>2023</v>
      </c>
      <c r="E1158" s="244">
        <v>5910.89</v>
      </c>
      <c r="F1158" s="245">
        <v>549666</v>
      </c>
    </row>
    <row r="1159" spans="1:6">
      <c r="A1159" s="171">
        <v>45004</v>
      </c>
      <c r="B1159" s="173">
        <f t="shared" si="25"/>
        <v>3</v>
      </c>
      <c r="C1159" s="170"/>
      <c r="D1159" s="173">
        <v>2023</v>
      </c>
      <c r="E1159" s="244">
        <v>5910.9</v>
      </c>
      <c r="F1159" s="245">
        <v>550313</v>
      </c>
    </row>
    <row r="1160" spans="1:6">
      <c r="A1160" s="171">
        <v>45005</v>
      </c>
      <c r="B1160" s="173">
        <f t="shared" si="25"/>
        <v>3</v>
      </c>
      <c r="C1160" s="170"/>
      <c r="D1160" s="173">
        <v>2023</v>
      </c>
      <c r="E1160" s="244">
        <v>5910.9</v>
      </c>
      <c r="F1160" s="245">
        <v>550313</v>
      </c>
    </row>
    <row r="1161" spans="1:6">
      <c r="A1161" s="171">
        <v>45006</v>
      </c>
      <c r="B1161" s="173">
        <f t="shared" si="25"/>
        <v>3</v>
      </c>
      <c r="C1161" s="170"/>
      <c r="D1161" s="173">
        <v>2023</v>
      </c>
      <c r="E1161" s="244">
        <v>5910.93</v>
      </c>
      <c r="F1161" s="245">
        <v>552254</v>
      </c>
    </row>
    <row r="1162" spans="1:6">
      <c r="A1162" s="171">
        <v>45007</v>
      </c>
      <c r="B1162" s="173">
        <f t="shared" si="25"/>
        <v>3</v>
      </c>
      <c r="C1162" s="170"/>
      <c r="D1162" s="173">
        <v>2023</v>
      </c>
      <c r="E1162" s="244">
        <v>5910.95</v>
      </c>
      <c r="F1162" s="245">
        <v>553548</v>
      </c>
    </row>
    <row r="1163" spans="1:6">
      <c r="A1163" s="171">
        <v>45008</v>
      </c>
      <c r="B1163" s="173">
        <f t="shared" si="25"/>
        <v>3</v>
      </c>
      <c r="C1163" s="170"/>
      <c r="D1163" s="173">
        <v>2023</v>
      </c>
      <c r="E1163" s="244">
        <v>5910.98</v>
      </c>
      <c r="F1163" s="245">
        <v>555489</v>
      </c>
    </row>
    <row r="1164" spans="1:6">
      <c r="A1164" s="171">
        <v>45009</v>
      </c>
      <c r="B1164" s="173">
        <f t="shared" si="25"/>
        <v>3</v>
      </c>
      <c r="C1164" s="170"/>
      <c r="D1164" s="173">
        <v>2023</v>
      </c>
      <c r="E1164" s="244">
        <v>5910.99</v>
      </c>
      <c r="F1164" s="245">
        <v>556136</v>
      </c>
    </row>
    <row r="1165" spans="1:6">
      <c r="A1165" s="171">
        <v>45010</v>
      </c>
      <c r="B1165" s="173">
        <f t="shared" si="25"/>
        <v>3</v>
      </c>
      <c r="C1165" s="170"/>
      <c r="D1165" s="173">
        <v>2023</v>
      </c>
      <c r="E1165" s="244">
        <v>5911.02</v>
      </c>
      <c r="F1165" s="245">
        <v>558077</v>
      </c>
    </row>
    <row r="1166" spans="1:6">
      <c r="A1166" s="171">
        <v>45011</v>
      </c>
      <c r="B1166" s="173">
        <f t="shared" si="25"/>
        <v>3</v>
      </c>
      <c r="C1166" s="170"/>
      <c r="D1166" s="173">
        <v>2023</v>
      </c>
      <c r="E1166" s="244">
        <v>5911.03</v>
      </c>
      <c r="F1166" s="245">
        <v>558725</v>
      </c>
    </row>
    <row r="1167" spans="1:6">
      <c r="A1167" s="171">
        <v>45012</v>
      </c>
      <c r="B1167" s="173">
        <f t="shared" si="25"/>
        <v>3</v>
      </c>
      <c r="C1167" s="170"/>
      <c r="D1167" s="173">
        <v>2023</v>
      </c>
      <c r="E1167" s="244">
        <v>5911.04</v>
      </c>
      <c r="F1167" s="245">
        <v>559372</v>
      </c>
    </row>
    <row r="1168" spans="1:6">
      <c r="A1168" s="171">
        <v>45013</v>
      </c>
      <c r="B1168" s="173">
        <f t="shared" si="25"/>
        <v>3</v>
      </c>
      <c r="C1168" s="170"/>
      <c r="D1168" s="173">
        <v>2023</v>
      </c>
      <c r="E1168" s="244">
        <v>5911.05</v>
      </c>
      <c r="F1168" s="245">
        <v>560020</v>
      </c>
    </row>
    <row r="1169" spans="1:6">
      <c r="A1169" s="171">
        <v>45014</v>
      </c>
      <c r="B1169" s="173">
        <f t="shared" si="25"/>
        <v>3</v>
      </c>
      <c r="C1169" s="170"/>
      <c r="D1169" s="173">
        <v>2023</v>
      </c>
      <c r="E1169" s="244">
        <v>5911.06</v>
      </c>
      <c r="F1169" s="245">
        <v>560667</v>
      </c>
    </row>
    <row r="1170" spans="1:6">
      <c r="A1170" s="171">
        <v>45015</v>
      </c>
      <c r="B1170" s="173">
        <f t="shared" si="25"/>
        <v>3</v>
      </c>
      <c r="C1170" s="170"/>
      <c r="D1170" s="173">
        <v>2023</v>
      </c>
      <c r="E1170" s="244">
        <v>5911.05</v>
      </c>
      <c r="F1170" s="245">
        <v>560020</v>
      </c>
    </row>
    <row r="1171" spans="1:6">
      <c r="A1171" s="171">
        <v>45016</v>
      </c>
      <c r="B1171" s="173">
        <f t="shared" si="25"/>
        <v>3</v>
      </c>
      <c r="C1171" s="170"/>
      <c r="D1171" s="173">
        <v>2023</v>
      </c>
      <c r="E1171" s="244">
        <v>5911.07</v>
      </c>
      <c r="F1171" s="245">
        <v>561315</v>
      </c>
    </row>
    <row r="1172" spans="1:6">
      <c r="A1172" s="171">
        <v>45017</v>
      </c>
      <c r="B1172" s="173">
        <f t="shared" si="25"/>
        <v>4</v>
      </c>
      <c r="C1172" s="170"/>
      <c r="D1172" s="173">
        <v>2023</v>
      </c>
      <c r="E1172" s="244">
        <v>5911.09</v>
      </c>
      <c r="F1172" s="245">
        <v>562611</v>
      </c>
    </row>
    <row r="1173" spans="1:6">
      <c r="A1173" s="171">
        <v>45018</v>
      </c>
      <c r="B1173" s="173">
        <f t="shared" si="25"/>
        <v>4</v>
      </c>
      <c r="C1173" s="170"/>
      <c r="D1173" s="173">
        <v>2023</v>
      </c>
      <c r="E1173" s="244">
        <v>5911.1</v>
      </c>
      <c r="F1173" s="245">
        <v>563258</v>
      </c>
    </row>
    <row r="1174" spans="1:6">
      <c r="A1174" s="171">
        <v>45019</v>
      </c>
      <c r="B1174" s="173">
        <f t="shared" si="25"/>
        <v>4</v>
      </c>
      <c r="C1174" s="170"/>
      <c r="D1174" s="173">
        <v>2023</v>
      </c>
      <c r="E1174" s="244">
        <v>5911.12</v>
      </c>
      <c r="F1174" s="245">
        <v>564554</v>
      </c>
    </row>
    <row r="1175" spans="1:6">
      <c r="A1175" s="171">
        <v>45020</v>
      </c>
      <c r="B1175" s="173">
        <f t="shared" si="25"/>
        <v>4</v>
      </c>
      <c r="C1175" s="170"/>
      <c r="D1175" s="173">
        <v>2023</v>
      </c>
      <c r="E1175" s="244">
        <v>5911.18</v>
      </c>
      <c r="F1175" s="245">
        <v>568444</v>
      </c>
    </row>
    <row r="1176" spans="1:6">
      <c r="A1176" s="171">
        <v>45021</v>
      </c>
      <c r="B1176" s="173">
        <f t="shared" si="25"/>
        <v>4</v>
      </c>
      <c r="C1176" s="170"/>
      <c r="D1176" s="173">
        <v>2023</v>
      </c>
      <c r="E1176" s="244">
        <v>5911.22</v>
      </c>
      <c r="F1176" s="245">
        <v>571038</v>
      </c>
    </row>
    <row r="1177" spans="1:6">
      <c r="A1177" s="171">
        <v>45022</v>
      </c>
      <c r="B1177" s="173">
        <f t="shared" si="25"/>
        <v>4</v>
      </c>
      <c r="C1177" s="170"/>
      <c r="D1177" s="173">
        <v>2023</v>
      </c>
      <c r="E1177" s="244">
        <v>5911.24</v>
      </c>
      <c r="F1177" s="245">
        <v>572335</v>
      </c>
    </row>
    <row r="1178" spans="1:6">
      <c r="A1178" s="171">
        <v>45023</v>
      </c>
      <c r="B1178" s="173">
        <f t="shared" si="25"/>
        <v>4</v>
      </c>
      <c r="C1178" s="170"/>
      <c r="D1178" s="173">
        <v>2023</v>
      </c>
      <c r="E1178" s="244">
        <v>5911.25</v>
      </c>
      <c r="F1178" s="245">
        <v>572984</v>
      </c>
    </row>
    <row r="1179" spans="1:6">
      <c r="A1179" s="171">
        <v>45024</v>
      </c>
      <c r="B1179" s="173">
        <f t="shared" si="25"/>
        <v>4</v>
      </c>
      <c r="C1179" s="170"/>
      <c r="D1179" s="173">
        <v>2023</v>
      </c>
      <c r="E1179" s="244">
        <v>5911.26</v>
      </c>
      <c r="F1179" s="245">
        <v>573633</v>
      </c>
    </row>
    <row r="1180" spans="1:6">
      <c r="A1180" s="171">
        <v>45025</v>
      </c>
      <c r="B1180" s="173">
        <f t="shared" si="25"/>
        <v>4</v>
      </c>
      <c r="C1180" s="170"/>
      <c r="D1180" s="173">
        <v>2023</v>
      </c>
      <c r="E1180" s="244">
        <v>5911.27</v>
      </c>
      <c r="F1180" s="245">
        <v>574282</v>
      </c>
    </row>
    <row r="1181" spans="1:6">
      <c r="A1181" s="171">
        <v>45026</v>
      </c>
      <c r="B1181" s="173">
        <f t="shared" si="25"/>
        <v>4</v>
      </c>
      <c r="C1181" s="170"/>
      <c r="D1181" s="173">
        <v>2023</v>
      </c>
      <c r="E1181" s="244">
        <v>5911.29</v>
      </c>
      <c r="F1181" s="245">
        <v>575581</v>
      </c>
    </row>
    <row r="1182" spans="1:6">
      <c r="A1182" s="171">
        <v>45027</v>
      </c>
      <c r="B1182" s="173">
        <f t="shared" si="25"/>
        <v>4</v>
      </c>
      <c r="C1182" s="170"/>
      <c r="D1182" s="173">
        <v>2023</v>
      </c>
      <c r="E1182" s="244">
        <v>5911.3</v>
      </c>
      <c r="F1182" s="245">
        <v>576230</v>
      </c>
    </row>
    <row r="1183" spans="1:6">
      <c r="A1183" s="171">
        <v>45028</v>
      </c>
      <c r="B1183" s="173">
        <f t="shared" si="25"/>
        <v>4</v>
      </c>
      <c r="C1183" s="170"/>
      <c r="D1183" s="173">
        <v>2023</v>
      </c>
      <c r="E1183" s="244">
        <v>5911.31</v>
      </c>
      <c r="F1183" s="245">
        <v>576879</v>
      </c>
    </row>
    <row r="1184" spans="1:6">
      <c r="A1184" s="171">
        <v>45029</v>
      </c>
      <c r="B1184" s="173">
        <f t="shared" si="25"/>
        <v>4</v>
      </c>
      <c r="C1184" s="170"/>
      <c r="D1184" s="173">
        <v>2023</v>
      </c>
      <c r="E1184" s="244">
        <v>5911.32</v>
      </c>
      <c r="F1184" s="245">
        <v>577528</v>
      </c>
    </row>
    <row r="1185" spans="1:6">
      <c r="A1185" s="171">
        <v>45030</v>
      </c>
      <c r="B1185" s="173">
        <f t="shared" si="25"/>
        <v>4</v>
      </c>
      <c r="C1185" s="170"/>
      <c r="D1185" s="173">
        <v>2023</v>
      </c>
      <c r="E1185" s="244">
        <v>5911.34</v>
      </c>
      <c r="F1185" s="245">
        <v>578826</v>
      </c>
    </row>
    <row r="1186" spans="1:6">
      <c r="A1186" s="171">
        <v>45031</v>
      </c>
      <c r="B1186" s="173">
        <f t="shared" si="25"/>
        <v>4</v>
      </c>
      <c r="C1186" s="170"/>
      <c r="D1186" s="173">
        <v>2023</v>
      </c>
      <c r="E1186" s="244">
        <v>5911.35</v>
      </c>
      <c r="F1186" s="245">
        <v>579475</v>
      </c>
    </row>
    <row r="1187" spans="1:6">
      <c r="A1187" s="171">
        <v>45032</v>
      </c>
      <c r="B1187" s="173">
        <f t="shared" si="25"/>
        <v>4</v>
      </c>
      <c r="C1187" s="170"/>
      <c r="D1187" s="173">
        <v>2023</v>
      </c>
      <c r="E1187" s="244">
        <v>5911.37</v>
      </c>
      <c r="F1187" s="245">
        <v>580774</v>
      </c>
    </row>
    <row r="1188" spans="1:6">
      <c r="A1188" s="171">
        <v>45033</v>
      </c>
      <c r="B1188" s="173">
        <f t="shared" si="25"/>
        <v>4</v>
      </c>
      <c r="C1188" s="170"/>
      <c r="D1188" s="173">
        <v>2023</v>
      </c>
      <c r="E1188" s="244">
        <v>5911.39</v>
      </c>
      <c r="F1188" s="245">
        <v>582073</v>
      </c>
    </row>
    <row r="1189" spans="1:6">
      <c r="A1189" s="171">
        <v>45034</v>
      </c>
      <c r="B1189" s="173">
        <f t="shared" si="25"/>
        <v>4</v>
      </c>
      <c r="C1189" s="170"/>
      <c r="D1189" s="173">
        <v>2023</v>
      </c>
      <c r="E1189" s="244">
        <v>5911.39</v>
      </c>
      <c r="F1189" s="245">
        <v>582073</v>
      </c>
    </row>
    <row r="1190" spans="1:6">
      <c r="A1190" s="171">
        <v>45035</v>
      </c>
      <c r="B1190" s="173">
        <f t="shared" si="25"/>
        <v>4</v>
      </c>
      <c r="C1190" s="170"/>
      <c r="D1190" s="173">
        <v>2023</v>
      </c>
      <c r="E1190" s="244">
        <v>5911.42</v>
      </c>
      <c r="F1190" s="245">
        <v>584022</v>
      </c>
    </row>
    <row r="1191" spans="1:6">
      <c r="A1191" s="171">
        <v>45036</v>
      </c>
      <c r="B1191" s="173">
        <f t="shared" si="25"/>
        <v>4</v>
      </c>
      <c r="C1191" s="170"/>
      <c r="D1191" s="173">
        <v>2023</v>
      </c>
      <c r="E1191" s="244">
        <v>5911.45</v>
      </c>
      <c r="F1191" s="245">
        <v>585973</v>
      </c>
    </row>
    <row r="1192" spans="1:6">
      <c r="A1192" s="171">
        <v>45037</v>
      </c>
      <c r="B1192" s="173">
        <f t="shared" si="25"/>
        <v>4</v>
      </c>
      <c r="C1192" s="170"/>
      <c r="D1192" s="173">
        <v>2023</v>
      </c>
      <c r="E1192" s="244">
        <v>5911.47</v>
      </c>
      <c r="F1192" s="245">
        <v>587273</v>
      </c>
    </row>
    <row r="1193" spans="1:6">
      <c r="A1193" s="171">
        <v>45038</v>
      </c>
      <c r="B1193" s="173">
        <f t="shared" si="25"/>
        <v>4</v>
      </c>
      <c r="C1193" s="170"/>
      <c r="D1193" s="173">
        <v>2023</v>
      </c>
      <c r="E1193" s="244">
        <v>5911.5</v>
      </c>
      <c r="F1193" s="245">
        <v>589224</v>
      </c>
    </row>
    <row r="1194" spans="1:6">
      <c r="A1194" s="171">
        <v>45039</v>
      </c>
      <c r="B1194" s="173">
        <f t="shared" si="25"/>
        <v>4</v>
      </c>
      <c r="C1194" s="170"/>
      <c r="D1194" s="173">
        <v>2023</v>
      </c>
      <c r="E1194" s="244">
        <v>5911.52</v>
      </c>
      <c r="F1194" s="245">
        <v>590524</v>
      </c>
    </row>
    <row r="1195" spans="1:6">
      <c r="A1195" s="171">
        <v>45040</v>
      </c>
      <c r="B1195" s="173">
        <f t="shared" si="25"/>
        <v>4</v>
      </c>
      <c r="C1195" s="170"/>
      <c r="D1195" s="173">
        <v>2023</v>
      </c>
      <c r="E1195" s="244">
        <v>5911.54</v>
      </c>
      <c r="F1195" s="245">
        <v>591825</v>
      </c>
    </row>
    <row r="1196" spans="1:6">
      <c r="A1196" s="171">
        <v>45041</v>
      </c>
      <c r="B1196" s="173">
        <f t="shared" si="25"/>
        <v>4</v>
      </c>
      <c r="C1196" s="170"/>
      <c r="D1196" s="173">
        <v>2023</v>
      </c>
      <c r="E1196" s="244">
        <v>5911.57</v>
      </c>
      <c r="F1196" s="245">
        <v>593777</v>
      </c>
    </row>
    <row r="1197" spans="1:6">
      <c r="A1197" s="171">
        <v>45042</v>
      </c>
      <c r="B1197" s="173">
        <f t="shared" si="25"/>
        <v>4</v>
      </c>
      <c r="C1197" s="170"/>
      <c r="D1197" s="173">
        <v>2023</v>
      </c>
      <c r="E1197" s="244">
        <v>5911.65</v>
      </c>
      <c r="F1197" s="245">
        <v>598987</v>
      </c>
    </row>
    <row r="1198" spans="1:6">
      <c r="A1198" s="171">
        <v>45043</v>
      </c>
      <c r="B1198" s="173">
        <f t="shared" si="25"/>
        <v>4</v>
      </c>
      <c r="C1198" s="170"/>
      <c r="D1198" s="173">
        <v>2023</v>
      </c>
      <c r="E1198" s="244">
        <v>5911.68</v>
      </c>
      <c r="F1198" s="245">
        <v>600940</v>
      </c>
    </row>
    <row r="1199" spans="1:6">
      <c r="A1199" s="171">
        <v>45044</v>
      </c>
      <c r="B1199" s="173">
        <f t="shared" si="25"/>
        <v>4</v>
      </c>
      <c r="C1199" s="170"/>
      <c r="D1199" s="173">
        <v>2023</v>
      </c>
      <c r="E1199" s="244">
        <v>5911.7</v>
      </c>
      <c r="F1199" s="245">
        <v>602243</v>
      </c>
    </row>
    <row r="1200" spans="1:6">
      <c r="A1200" s="171">
        <v>45045</v>
      </c>
      <c r="B1200" s="173">
        <f t="shared" si="25"/>
        <v>4</v>
      </c>
      <c r="C1200" s="170"/>
      <c r="D1200" s="173">
        <v>2023</v>
      </c>
      <c r="E1200" s="244">
        <v>5911.74</v>
      </c>
      <c r="F1200" s="245">
        <v>604851</v>
      </c>
    </row>
    <row r="1201" spans="1:6">
      <c r="A1201" s="171">
        <v>45046</v>
      </c>
      <c r="B1201" s="173">
        <f t="shared" si="25"/>
        <v>4</v>
      </c>
      <c r="C1201" s="170"/>
      <c r="D1201" s="173">
        <v>2023</v>
      </c>
      <c r="E1201" s="244">
        <v>5911.79</v>
      </c>
      <c r="F1201" s="245">
        <v>608112</v>
      </c>
    </row>
    <row r="1202" spans="1:6">
      <c r="A1202" s="171">
        <v>45047</v>
      </c>
      <c r="B1202" s="173">
        <f t="shared" si="25"/>
        <v>5</v>
      </c>
      <c r="C1202" s="170"/>
      <c r="D1202" s="173">
        <v>2023</v>
      </c>
      <c r="E1202" s="244">
        <v>5911.84</v>
      </c>
      <c r="F1202" s="245">
        <v>611373</v>
      </c>
    </row>
    <row r="1203" spans="1:6">
      <c r="A1203" s="171">
        <v>45048</v>
      </c>
      <c r="B1203" s="173">
        <f t="shared" si="25"/>
        <v>5</v>
      </c>
      <c r="C1203" s="170"/>
      <c r="D1203" s="173">
        <v>2023</v>
      </c>
      <c r="E1203" s="244">
        <v>5911.9</v>
      </c>
      <c r="F1203" s="245">
        <v>615290</v>
      </c>
    </row>
    <row r="1204" spans="1:6">
      <c r="A1204" s="171">
        <v>45049</v>
      </c>
      <c r="B1204" s="173">
        <f t="shared" si="25"/>
        <v>5</v>
      </c>
      <c r="C1204" s="170"/>
      <c r="D1204" s="173">
        <v>2023</v>
      </c>
      <c r="E1204" s="244">
        <v>5911.97</v>
      </c>
      <c r="F1204" s="245">
        <v>619863</v>
      </c>
    </row>
    <row r="1205" spans="1:6">
      <c r="A1205" s="171">
        <v>45050</v>
      </c>
      <c r="B1205" s="173">
        <f t="shared" si="25"/>
        <v>5</v>
      </c>
      <c r="C1205" s="170"/>
      <c r="D1205" s="173">
        <v>2023</v>
      </c>
      <c r="E1205" s="244">
        <v>5912.07</v>
      </c>
      <c r="F1205" s="245">
        <v>626403</v>
      </c>
    </row>
    <row r="1206" spans="1:6">
      <c r="A1206" s="171">
        <v>45051</v>
      </c>
      <c r="B1206" s="173">
        <f t="shared" si="25"/>
        <v>5</v>
      </c>
      <c r="C1206" s="170"/>
      <c r="D1206" s="173">
        <v>2023</v>
      </c>
      <c r="E1206" s="244">
        <v>5912.18</v>
      </c>
      <c r="F1206" s="245">
        <v>633603</v>
      </c>
    </row>
    <row r="1207" spans="1:6">
      <c r="A1207" s="171">
        <v>45052</v>
      </c>
      <c r="B1207" s="173">
        <f t="shared" si="25"/>
        <v>5</v>
      </c>
      <c r="C1207" s="170"/>
      <c r="D1207" s="173">
        <v>2023</v>
      </c>
      <c r="E1207" s="244">
        <v>5912.3</v>
      </c>
      <c r="F1207" s="245">
        <v>641467</v>
      </c>
    </row>
    <row r="1208" spans="1:6">
      <c r="A1208" s="171">
        <v>45053</v>
      </c>
      <c r="B1208" s="173">
        <f t="shared" si="25"/>
        <v>5</v>
      </c>
      <c r="C1208" s="170"/>
      <c r="D1208" s="173">
        <v>2023</v>
      </c>
      <c r="E1208" s="244">
        <v>5912.41</v>
      </c>
      <c r="F1208" s="245">
        <v>648684</v>
      </c>
    </row>
    <row r="1209" spans="1:6">
      <c r="A1209" s="171">
        <v>45054</v>
      </c>
      <c r="B1209" s="173">
        <f t="shared" si="25"/>
        <v>5</v>
      </c>
      <c r="C1209" s="170"/>
      <c r="D1209" s="173">
        <v>2023</v>
      </c>
      <c r="E1209" s="244">
        <v>5912.52</v>
      </c>
      <c r="F1209" s="245">
        <v>655910</v>
      </c>
    </row>
    <row r="1210" spans="1:6">
      <c r="A1210" s="171">
        <v>45055</v>
      </c>
      <c r="B1210" s="173">
        <f t="shared" si="25"/>
        <v>5</v>
      </c>
      <c r="C1210" s="170"/>
      <c r="D1210" s="173">
        <v>2023</v>
      </c>
      <c r="E1210" s="244">
        <v>5912.62</v>
      </c>
      <c r="F1210" s="245">
        <v>662485</v>
      </c>
    </row>
    <row r="1211" spans="1:6">
      <c r="A1211" s="171">
        <v>45056</v>
      </c>
      <c r="B1211" s="173">
        <f t="shared" si="25"/>
        <v>5</v>
      </c>
      <c r="C1211" s="170"/>
      <c r="D1211" s="173">
        <v>2023</v>
      </c>
      <c r="E1211" s="244">
        <v>5912.73</v>
      </c>
      <c r="F1211" s="245">
        <v>669727</v>
      </c>
    </row>
    <row r="1212" spans="1:6">
      <c r="A1212" s="171">
        <v>45057</v>
      </c>
      <c r="B1212" s="173">
        <f t="shared" si="25"/>
        <v>5</v>
      </c>
      <c r="C1212" s="170"/>
      <c r="D1212" s="173">
        <v>2023</v>
      </c>
      <c r="E1212" s="244">
        <v>5912.84</v>
      </c>
      <c r="F1212" s="245">
        <v>676979</v>
      </c>
    </row>
    <row r="1213" spans="1:6">
      <c r="A1213" s="171">
        <v>45058</v>
      </c>
      <c r="B1213" s="173">
        <f t="shared" si="25"/>
        <v>5</v>
      </c>
      <c r="C1213" s="170"/>
      <c r="D1213" s="173">
        <v>2023</v>
      </c>
      <c r="E1213" s="244">
        <v>5912.94</v>
      </c>
      <c r="F1213" s="245">
        <v>683581</v>
      </c>
    </row>
    <row r="1214" spans="1:6">
      <c r="A1214" s="171">
        <v>45059</v>
      </c>
      <c r="B1214" s="173">
        <f t="shared" si="25"/>
        <v>5</v>
      </c>
      <c r="C1214" s="170"/>
      <c r="D1214" s="173">
        <v>2023</v>
      </c>
      <c r="E1214" s="244">
        <v>5913.04</v>
      </c>
      <c r="F1214" s="245">
        <v>690190</v>
      </c>
    </row>
    <row r="1215" spans="1:6">
      <c r="A1215" s="171">
        <v>45060</v>
      </c>
      <c r="B1215" s="173">
        <f t="shared" si="25"/>
        <v>5</v>
      </c>
      <c r="C1215" s="170"/>
      <c r="D1215" s="173">
        <v>2023</v>
      </c>
      <c r="E1215" s="244">
        <v>5913.12</v>
      </c>
      <c r="F1215" s="245">
        <v>695482</v>
      </c>
    </row>
    <row r="1216" spans="1:6">
      <c r="A1216" s="171">
        <v>45061</v>
      </c>
      <c r="B1216" s="173">
        <f t="shared" si="25"/>
        <v>5</v>
      </c>
      <c r="C1216" s="170"/>
      <c r="D1216" s="173">
        <v>2023</v>
      </c>
      <c r="E1216" s="244">
        <v>5913.21</v>
      </c>
      <c r="F1216" s="245">
        <v>701442</v>
      </c>
    </row>
    <row r="1217" spans="1:6">
      <c r="A1217" s="171">
        <v>45062</v>
      </c>
      <c r="B1217" s="173">
        <f t="shared" si="25"/>
        <v>5</v>
      </c>
      <c r="C1217" s="170"/>
      <c r="D1217" s="173">
        <v>2023</v>
      </c>
      <c r="E1217" s="244">
        <v>5913.31</v>
      </c>
      <c r="F1217" s="245">
        <v>708071</v>
      </c>
    </row>
    <row r="1218" spans="1:6">
      <c r="A1218" s="171">
        <v>45063</v>
      </c>
      <c r="B1218" s="173">
        <f t="shared" si="25"/>
        <v>5</v>
      </c>
      <c r="C1218" s="170"/>
      <c r="D1218" s="173">
        <v>2023</v>
      </c>
      <c r="E1218" s="244">
        <v>5913.4</v>
      </c>
      <c r="F1218" s="245">
        <v>714041</v>
      </c>
    </row>
    <row r="1219" spans="1:6">
      <c r="A1219" s="171">
        <v>45064</v>
      </c>
      <c r="B1219" s="173">
        <f t="shared" ref="B1219:B1282" si="26">MONTH(A1219)</f>
        <v>5</v>
      </c>
      <c r="C1219" s="170"/>
      <c r="D1219" s="173">
        <v>2023</v>
      </c>
      <c r="E1219" s="244">
        <v>5913.49</v>
      </c>
      <c r="F1219" s="245">
        <v>720017</v>
      </c>
    </row>
    <row r="1220" spans="1:6">
      <c r="A1220" s="171">
        <v>45065</v>
      </c>
      <c r="B1220" s="173">
        <f t="shared" si="26"/>
        <v>5</v>
      </c>
      <c r="C1220" s="170"/>
      <c r="D1220" s="173">
        <v>2023</v>
      </c>
      <c r="E1220" s="244">
        <v>5913.59</v>
      </c>
      <c r="F1220" s="245">
        <v>726664</v>
      </c>
    </row>
    <row r="1221" spans="1:6">
      <c r="A1221" s="171">
        <v>45066</v>
      </c>
      <c r="B1221" s="173">
        <f t="shared" si="26"/>
        <v>5</v>
      </c>
      <c r="C1221" s="170"/>
      <c r="D1221" s="173">
        <v>2023</v>
      </c>
      <c r="E1221" s="244">
        <v>5913.69</v>
      </c>
      <c r="F1221" s="245">
        <v>733317</v>
      </c>
    </row>
    <row r="1222" spans="1:6">
      <c r="A1222" s="171">
        <v>45067</v>
      </c>
      <c r="B1222" s="173">
        <f t="shared" si="26"/>
        <v>5</v>
      </c>
      <c r="C1222" s="170"/>
      <c r="D1222" s="173">
        <v>2023</v>
      </c>
      <c r="E1222" s="244">
        <v>5913.78</v>
      </c>
      <c r="F1222" s="245">
        <v>739311</v>
      </c>
    </row>
    <row r="1223" spans="1:6">
      <c r="A1223" s="171">
        <v>45068</v>
      </c>
      <c r="B1223" s="173">
        <f t="shared" si="26"/>
        <v>5</v>
      </c>
      <c r="C1223" s="170"/>
      <c r="D1223" s="173">
        <v>2023</v>
      </c>
      <c r="E1223" s="244">
        <v>5913.88</v>
      </c>
      <c r="F1223" s="245">
        <v>745976</v>
      </c>
    </row>
    <row r="1224" spans="1:6">
      <c r="A1224" s="171">
        <v>45069</v>
      </c>
      <c r="B1224" s="173">
        <f t="shared" si="26"/>
        <v>5</v>
      </c>
      <c r="C1224" s="170"/>
      <c r="D1224" s="173">
        <v>2023</v>
      </c>
      <c r="E1224" s="244">
        <v>5913.98</v>
      </c>
      <c r="F1224" s="245">
        <v>752647</v>
      </c>
    </row>
    <row r="1225" spans="1:6">
      <c r="A1225" s="171">
        <v>45070</v>
      </c>
      <c r="B1225" s="173">
        <f t="shared" si="26"/>
        <v>5</v>
      </c>
      <c r="C1225" s="170"/>
      <c r="D1225" s="173">
        <v>2023</v>
      </c>
      <c r="E1225" s="244">
        <v>5914.1</v>
      </c>
      <c r="F1225" s="245">
        <v>760662</v>
      </c>
    </row>
    <row r="1226" spans="1:6">
      <c r="A1226" s="171">
        <v>45071</v>
      </c>
      <c r="B1226" s="173">
        <f t="shared" si="26"/>
        <v>5</v>
      </c>
      <c r="C1226" s="170"/>
      <c r="D1226" s="173">
        <v>2023</v>
      </c>
      <c r="E1226" s="244">
        <v>5914.22</v>
      </c>
      <c r="F1226" s="245">
        <v>768687</v>
      </c>
    </row>
    <row r="1227" spans="1:6">
      <c r="A1227" s="171">
        <v>45072</v>
      </c>
      <c r="B1227" s="173">
        <f t="shared" si="26"/>
        <v>5</v>
      </c>
      <c r="C1227" s="170"/>
      <c r="D1227" s="173">
        <v>2023</v>
      </c>
      <c r="E1227" s="244">
        <v>5914.33</v>
      </c>
      <c r="F1227" s="245">
        <v>776049</v>
      </c>
    </row>
    <row r="1228" spans="1:6">
      <c r="A1228" s="171">
        <v>45073</v>
      </c>
      <c r="B1228" s="173">
        <f t="shared" si="26"/>
        <v>5</v>
      </c>
      <c r="C1228" s="170"/>
      <c r="D1228" s="173">
        <v>2023</v>
      </c>
      <c r="E1228" s="244">
        <v>5914.44</v>
      </c>
      <c r="F1228" s="245">
        <v>783421</v>
      </c>
    </row>
    <row r="1229" spans="1:6">
      <c r="A1229" s="171">
        <v>45074</v>
      </c>
      <c r="B1229" s="173">
        <f t="shared" si="26"/>
        <v>5</v>
      </c>
      <c r="C1229" s="170"/>
      <c r="D1229" s="173">
        <v>2023</v>
      </c>
      <c r="E1229" s="244">
        <v>5914.56</v>
      </c>
      <c r="F1229" s="245">
        <v>791470</v>
      </c>
    </row>
    <row r="1230" spans="1:6">
      <c r="A1230" s="171">
        <v>45075</v>
      </c>
      <c r="B1230" s="173">
        <f t="shared" si="26"/>
        <v>5</v>
      </c>
      <c r="C1230" s="170"/>
      <c r="D1230" s="173">
        <v>2023</v>
      </c>
      <c r="E1230" s="244">
        <v>5914.68</v>
      </c>
      <c r="F1230" s="245">
        <v>799526</v>
      </c>
    </row>
    <row r="1231" spans="1:6">
      <c r="A1231" s="171">
        <v>45076</v>
      </c>
      <c r="B1231" s="173">
        <f t="shared" si="26"/>
        <v>5</v>
      </c>
      <c r="C1231" s="170"/>
      <c r="D1231" s="173">
        <v>2023</v>
      </c>
      <c r="E1231" s="244">
        <v>5914.8</v>
      </c>
      <c r="F1231" s="245">
        <v>807590</v>
      </c>
    </row>
    <row r="1232" spans="1:6">
      <c r="A1232" s="171">
        <v>45077</v>
      </c>
      <c r="B1232" s="173">
        <f t="shared" si="26"/>
        <v>5</v>
      </c>
      <c r="C1232" s="170"/>
      <c r="D1232" s="173">
        <v>2023</v>
      </c>
      <c r="E1232" s="244">
        <v>5914.92</v>
      </c>
      <c r="F1232" s="245">
        <v>815658</v>
      </c>
    </row>
    <row r="1233" spans="1:6">
      <c r="A1233" s="171">
        <v>45078</v>
      </c>
      <c r="B1233" s="173">
        <f t="shared" si="26"/>
        <v>6</v>
      </c>
      <c r="C1233" s="170"/>
      <c r="D1233" s="173">
        <v>2023</v>
      </c>
      <c r="E1233" s="244">
        <v>5915.02</v>
      </c>
      <c r="F1233" s="245">
        <v>822385</v>
      </c>
    </row>
    <row r="1234" spans="1:6">
      <c r="A1234" s="171">
        <v>45079</v>
      </c>
      <c r="B1234" s="173">
        <f t="shared" si="26"/>
        <v>6</v>
      </c>
      <c r="C1234" s="170"/>
      <c r="D1234" s="173">
        <v>2023</v>
      </c>
      <c r="E1234" s="244">
        <v>5915.12</v>
      </c>
      <c r="F1234" s="245">
        <v>829117</v>
      </c>
    </row>
    <row r="1235" spans="1:6">
      <c r="A1235" s="171">
        <v>45080</v>
      </c>
      <c r="B1235" s="173">
        <f t="shared" si="26"/>
        <v>6</v>
      </c>
      <c r="C1235" s="170"/>
      <c r="D1235" s="173">
        <v>2023</v>
      </c>
      <c r="E1235" s="244">
        <v>5915.24</v>
      </c>
      <c r="F1235" s="245">
        <v>837203</v>
      </c>
    </row>
    <row r="1236" spans="1:6">
      <c r="A1236" s="171">
        <v>45081</v>
      </c>
      <c r="B1236" s="173">
        <f t="shared" si="26"/>
        <v>6</v>
      </c>
      <c r="C1236" s="170"/>
      <c r="D1236" s="173">
        <v>2023</v>
      </c>
      <c r="E1236" s="244">
        <v>5915.35</v>
      </c>
      <c r="F1236" s="245">
        <v>844621</v>
      </c>
    </row>
    <row r="1237" spans="1:6">
      <c r="A1237" s="171">
        <v>45082</v>
      </c>
      <c r="B1237" s="173">
        <f t="shared" si="26"/>
        <v>6</v>
      </c>
      <c r="C1237" s="170"/>
      <c r="D1237" s="173">
        <v>2023</v>
      </c>
      <c r="E1237" s="244">
        <v>5915.45</v>
      </c>
      <c r="F1237" s="245">
        <v>851373</v>
      </c>
    </row>
    <row r="1238" spans="1:6">
      <c r="A1238" s="171">
        <v>45083</v>
      </c>
      <c r="B1238" s="173">
        <f t="shared" si="26"/>
        <v>6</v>
      </c>
      <c r="C1238" s="170"/>
      <c r="D1238" s="173">
        <v>2023</v>
      </c>
      <c r="E1238" s="244">
        <v>5915.55</v>
      </c>
      <c r="F1238" s="245">
        <v>858131</v>
      </c>
    </row>
    <row r="1239" spans="1:6">
      <c r="A1239" s="171">
        <v>45084</v>
      </c>
      <c r="B1239" s="173">
        <f t="shared" si="26"/>
        <v>6</v>
      </c>
      <c r="C1239" s="170"/>
      <c r="D1239" s="173">
        <v>2023</v>
      </c>
      <c r="E1239" s="244">
        <v>5915.66</v>
      </c>
      <c r="F1239" s="245">
        <v>865571</v>
      </c>
    </row>
    <row r="1240" spans="1:6">
      <c r="A1240" s="171">
        <v>45085</v>
      </c>
      <c r="B1240" s="173">
        <f t="shared" si="26"/>
        <v>6</v>
      </c>
      <c r="C1240" s="170"/>
      <c r="D1240" s="173">
        <v>2023</v>
      </c>
      <c r="E1240" s="244">
        <v>5915.76</v>
      </c>
      <c r="F1240" s="245">
        <v>872344</v>
      </c>
    </row>
    <row r="1241" spans="1:6">
      <c r="A1241" s="171">
        <v>45086</v>
      </c>
      <c r="B1241" s="173">
        <f t="shared" si="26"/>
        <v>6</v>
      </c>
      <c r="C1241" s="170"/>
      <c r="D1241" s="173">
        <v>2023</v>
      </c>
      <c r="E1241" s="244">
        <v>5915.85</v>
      </c>
      <c r="F1241" s="245">
        <v>878447</v>
      </c>
    </row>
    <row r="1242" spans="1:6">
      <c r="A1242" s="171">
        <v>45087</v>
      </c>
      <c r="B1242" s="173">
        <f t="shared" si="26"/>
        <v>6</v>
      </c>
      <c r="C1242" s="170"/>
      <c r="D1242" s="173">
        <v>2023</v>
      </c>
      <c r="E1242" s="244">
        <v>5915.95</v>
      </c>
      <c r="F1242" s="245">
        <v>885237</v>
      </c>
    </row>
    <row r="1243" spans="1:6">
      <c r="A1243" s="171">
        <v>45088</v>
      </c>
      <c r="B1243" s="173">
        <f t="shared" si="26"/>
        <v>6</v>
      </c>
      <c r="C1243" s="170"/>
      <c r="D1243" s="173">
        <v>2023</v>
      </c>
      <c r="E1243" s="244">
        <v>5916.04</v>
      </c>
      <c r="F1243" s="245">
        <v>891356</v>
      </c>
    </row>
    <row r="1244" spans="1:6">
      <c r="A1244" s="171">
        <v>45089</v>
      </c>
      <c r="B1244" s="173">
        <f t="shared" si="26"/>
        <v>6</v>
      </c>
      <c r="C1244" s="170"/>
      <c r="D1244" s="173">
        <v>2023</v>
      </c>
      <c r="E1244" s="244">
        <v>5916.12</v>
      </c>
      <c r="F1244" s="245">
        <v>896798</v>
      </c>
    </row>
    <row r="1245" spans="1:6">
      <c r="A1245" s="171">
        <v>45090</v>
      </c>
      <c r="B1245" s="173">
        <f t="shared" si="26"/>
        <v>6</v>
      </c>
      <c r="C1245" s="170"/>
      <c r="D1245" s="173">
        <v>2023</v>
      </c>
      <c r="E1245" s="244">
        <v>5916.19</v>
      </c>
      <c r="F1245" s="245">
        <v>901566</v>
      </c>
    </row>
    <row r="1246" spans="1:6">
      <c r="A1246" s="171">
        <v>45091</v>
      </c>
      <c r="B1246" s="173">
        <f t="shared" si="26"/>
        <v>6</v>
      </c>
      <c r="C1246" s="170"/>
      <c r="D1246" s="173">
        <v>2023</v>
      </c>
      <c r="E1246" s="244">
        <v>5916.27</v>
      </c>
      <c r="F1246" s="245">
        <v>907017</v>
      </c>
    </row>
    <row r="1247" spans="1:6">
      <c r="A1247" s="171">
        <v>45092</v>
      </c>
      <c r="B1247" s="173">
        <f t="shared" si="26"/>
        <v>6</v>
      </c>
      <c r="C1247" s="170"/>
      <c r="D1247" s="173">
        <v>2023</v>
      </c>
      <c r="E1247" s="244">
        <v>5916.35</v>
      </c>
      <c r="F1247" s="245">
        <v>912473</v>
      </c>
    </row>
    <row r="1248" spans="1:6">
      <c r="A1248" s="171">
        <v>45093</v>
      </c>
      <c r="B1248" s="173">
        <f t="shared" si="26"/>
        <v>6</v>
      </c>
      <c r="C1248" s="170"/>
      <c r="D1248" s="173">
        <v>2023</v>
      </c>
      <c r="E1248" s="244">
        <v>5916.45</v>
      </c>
      <c r="F1248" s="245">
        <v>919298</v>
      </c>
    </row>
    <row r="1249" spans="1:6">
      <c r="A1249" s="171">
        <v>45094</v>
      </c>
      <c r="B1249" s="173">
        <f t="shared" si="26"/>
        <v>6</v>
      </c>
      <c r="C1249" s="170"/>
      <c r="D1249" s="173">
        <v>2023</v>
      </c>
      <c r="E1249" s="244">
        <v>5916.52</v>
      </c>
      <c r="F1249" s="245">
        <v>924081</v>
      </c>
    </row>
    <row r="1250" spans="1:6">
      <c r="A1250" s="171">
        <v>45095</v>
      </c>
      <c r="B1250" s="173">
        <f t="shared" si="26"/>
        <v>6</v>
      </c>
      <c r="C1250" s="170"/>
      <c r="D1250" s="173">
        <v>2023</v>
      </c>
      <c r="E1250" s="244">
        <v>5916.58</v>
      </c>
      <c r="F1250" s="245">
        <v>928181</v>
      </c>
    </row>
    <row r="1251" spans="1:6">
      <c r="A1251" s="171">
        <v>45096</v>
      </c>
      <c r="B1251" s="173">
        <f t="shared" si="26"/>
        <v>6</v>
      </c>
      <c r="C1251" s="170"/>
      <c r="D1251" s="173">
        <v>2023</v>
      </c>
      <c r="E1251" s="244">
        <v>5916.64</v>
      </c>
      <c r="F1251" s="245">
        <v>932286</v>
      </c>
    </row>
    <row r="1252" spans="1:6">
      <c r="A1252" s="171">
        <v>45097</v>
      </c>
      <c r="B1252" s="173">
        <f t="shared" si="26"/>
        <v>6</v>
      </c>
      <c r="C1252" s="170"/>
      <c r="D1252" s="173">
        <v>2023</v>
      </c>
      <c r="E1252" s="244">
        <v>5916.73</v>
      </c>
      <c r="F1252" s="245">
        <v>938445</v>
      </c>
    </row>
    <row r="1253" spans="1:6">
      <c r="A1253" s="171">
        <v>45098</v>
      </c>
      <c r="B1253" s="173">
        <f t="shared" si="26"/>
        <v>6</v>
      </c>
      <c r="C1253" s="170"/>
      <c r="D1253" s="173">
        <v>2023</v>
      </c>
      <c r="E1253" s="244">
        <v>5916.79</v>
      </c>
      <c r="F1253" s="245">
        <v>942554</v>
      </c>
    </row>
    <row r="1254" spans="1:6">
      <c r="A1254" s="171">
        <v>45099</v>
      </c>
      <c r="B1254" s="173">
        <f t="shared" si="26"/>
        <v>6</v>
      </c>
      <c r="C1254" s="170"/>
      <c r="D1254" s="173">
        <v>2023</v>
      </c>
      <c r="E1254" s="244">
        <v>5916.82</v>
      </c>
      <c r="F1254" s="245">
        <v>944610</v>
      </c>
    </row>
    <row r="1255" spans="1:6">
      <c r="A1255" s="171">
        <v>45100</v>
      </c>
      <c r="B1255" s="173">
        <f t="shared" si="26"/>
        <v>6</v>
      </c>
      <c r="C1255" s="170"/>
      <c r="D1255" s="173">
        <v>2023</v>
      </c>
      <c r="E1255" s="244">
        <v>5916.87</v>
      </c>
      <c r="F1255" s="245">
        <v>948036</v>
      </c>
    </row>
    <row r="1256" spans="1:6">
      <c r="A1256" s="171">
        <v>45101</v>
      </c>
      <c r="B1256" s="173">
        <f t="shared" si="26"/>
        <v>6</v>
      </c>
      <c r="C1256" s="170"/>
      <c r="D1256" s="173">
        <v>2023</v>
      </c>
      <c r="E1256" s="244">
        <v>5916.92</v>
      </c>
      <c r="F1256" s="245">
        <v>951464</v>
      </c>
    </row>
    <row r="1257" spans="1:6">
      <c r="A1257" s="171">
        <v>45102</v>
      </c>
      <c r="B1257" s="173">
        <f t="shared" si="26"/>
        <v>6</v>
      </c>
      <c r="C1257" s="170"/>
      <c r="D1257" s="173">
        <v>2023</v>
      </c>
      <c r="E1257" s="244">
        <v>5916.98</v>
      </c>
      <c r="F1257" s="245">
        <v>955581</v>
      </c>
    </row>
    <row r="1258" spans="1:6">
      <c r="A1258" s="171">
        <v>45103</v>
      </c>
      <c r="B1258" s="173">
        <f t="shared" si="26"/>
        <v>6</v>
      </c>
      <c r="C1258" s="170"/>
      <c r="D1258" s="173">
        <v>2023</v>
      </c>
      <c r="E1258" s="244">
        <v>5917.03</v>
      </c>
      <c r="F1258" s="245">
        <v>959012</v>
      </c>
    </row>
    <row r="1259" spans="1:6">
      <c r="A1259" s="171">
        <v>45104</v>
      </c>
      <c r="B1259" s="173">
        <f t="shared" si="26"/>
        <v>6</v>
      </c>
      <c r="C1259" s="170"/>
      <c r="D1259" s="173">
        <v>2023</v>
      </c>
      <c r="E1259" s="244">
        <v>5917.08</v>
      </c>
      <c r="F1259" s="245">
        <v>962445</v>
      </c>
    </row>
    <row r="1260" spans="1:6">
      <c r="A1260" s="171">
        <v>45105</v>
      </c>
      <c r="B1260" s="173">
        <f t="shared" si="26"/>
        <v>6</v>
      </c>
      <c r="C1260" s="170"/>
      <c r="D1260" s="173">
        <v>2023</v>
      </c>
      <c r="E1260" s="244">
        <v>5917.12</v>
      </c>
      <c r="F1260" s="245">
        <v>965192</v>
      </c>
    </row>
    <row r="1261" spans="1:6">
      <c r="A1261" s="171">
        <v>45106</v>
      </c>
      <c r="B1261" s="173">
        <f t="shared" si="26"/>
        <v>6</v>
      </c>
      <c r="C1261" s="170"/>
      <c r="D1261" s="173">
        <v>2023</v>
      </c>
      <c r="E1261" s="244">
        <v>5917.13</v>
      </c>
      <c r="F1261" s="245">
        <v>965879</v>
      </c>
    </row>
    <row r="1262" spans="1:6">
      <c r="A1262" s="171">
        <v>45107</v>
      </c>
      <c r="B1262" s="173">
        <f t="shared" si="26"/>
        <v>6</v>
      </c>
      <c r="C1262" s="170"/>
      <c r="D1262" s="173">
        <v>2023</v>
      </c>
      <c r="E1262" s="244">
        <v>5917.13</v>
      </c>
      <c r="F1262" s="245">
        <v>965879</v>
      </c>
    </row>
    <row r="1263" spans="1:6">
      <c r="A1263" s="171">
        <v>45108</v>
      </c>
      <c r="B1263" s="173">
        <f t="shared" si="26"/>
        <v>7</v>
      </c>
      <c r="C1263" s="170"/>
      <c r="D1263" s="173">
        <v>2023</v>
      </c>
      <c r="E1263" s="244">
        <v>5917.12</v>
      </c>
      <c r="F1263" s="245">
        <v>965192</v>
      </c>
    </row>
    <row r="1264" spans="1:6">
      <c r="A1264" s="171">
        <v>45109</v>
      </c>
      <c r="B1264" s="173">
        <f t="shared" si="26"/>
        <v>7</v>
      </c>
      <c r="C1264" s="170"/>
      <c r="D1264" s="173">
        <v>2023</v>
      </c>
      <c r="E1264" s="244">
        <v>5917.14</v>
      </c>
      <c r="F1264" s="245">
        <v>966567</v>
      </c>
    </row>
    <row r="1265" spans="1:6">
      <c r="A1265" s="171">
        <v>45110</v>
      </c>
      <c r="B1265" s="173">
        <f t="shared" si="26"/>
        <v>7</v>
      </c>
      <c r="C1265" s="170"/>
      <c r="D1265" s="173">
        <v>2023</v>
      </c>
      <c r="E1265" s="244">
        <v>5917.16</v>
      </c>
      <c r="F1265" s="245">
        <v>967941</v>
      </c>
    </row>
    <row r="1266" spans="1:6">
      <c r="A1266" s="171">
        <v>45111</v>
      </c>
      <c r="B1266" s="173">
        <f t="shared" si="26"/>
        <v>7</v>
      </c>
      <c r="C1266" s="170"/>
      <c r="D1266" s="173">
        <v>2023</v>
      </c>
      <c r="E1266" s="244">
        <v>5917.17</v>
      </c>
      <c r="F1266" s="245">
        <v>968628</v>
      </c>
    </row>
    <row r="1267" spans="1:6">
      <c r="A1267" s="171">
        <v>45112</v>
      </c>
      <c r="B1267" s="173">
        <f t="shared" si="26"/>
        <v>7</v>
      </c>
      <c r="C1267" s="170"/>
      <c r="D1267" s="173">
        <v>2023</v>
      </c>
      <c r="E1267" s="244">
        <v>5917.18</v>
      </c>
      <c r="F1267" s="245">
        <v>969315</v>
      </c>
    </row>
    <row r="1268" spans="1:6">
      <c r="A1268" s="171">
        <v>45113</v>
      </c>
      <c r="B1268" s="173">
        <f t="shared" si="26"/>
        <v>7</v>
      </c>
      <c r="C1268" s="170"/>
      <c r="D1268" s="173">
        <v>2023</v>
      </c>
      <c r="E1268" s="244">
        <v>5917.19</v>
      </c>
      <c r="F1268" s="245">
        <v>970003</v>
      </c>
    </row>
    <row r="1269" spans="1:6">
      <c r="A1269" s="171">
        <v>45114</v>
      </c>
      <c r="B1269" s="173">
        <f t="shared" si="26"/>
        <v>7</v>
      </c>
      <c r="C1269" s="170"/>
      <c r="D1269" s="173">
        <v>2023</v>
      </c>
      <c r="E1269" s="244">
        <v>5917.21</v>
      </c>
      <c r="F1269" s="245">
        <v>971377</v>
      </c>
    </row>
    <row r="1270" spans="1:6">
      <c r="A1270" s="171">
        <v>45115</v>
      </c>
      <c r="B1270" s="173">
        <f t="shared" si="26"/>
        <v>7</v>
      </c>
      <c r="C1270" s="170"/>
      <c r="D1270" s="173">
        <v>2023</v>
      </c>
      <c r="E1270" s="244">
        <v>5917.22</v>
      </c>
      <c r="F1270" s="245">
        <v>972065</v>
      </c>
    </row>
    <row r="1271" spans="1:6">
      <c r="A1271" s="171">
        <v>45116</v>
      </c>
      <c r="B1271" s="173">
        <f t="shared" si="26"/>
        <v>7</v>
      </c>
      <c r="C1271" s="170"/>
      <c r="D1271" s="173">
        <v>2023</v>
      </c>
      <c r="E1271" s="244">
        <v>5917.21</v>
      </c>
      <c r="F1271" s="245">
        <v>971377</v>
      </c>
    </row>
    <row r="1272" spans="1:6">
      <c r="A1272" s="171">
        <v>45117</v>
      </c>
      <c r="B1272" s="173">
        <f t="shared" si="26"/>
        <v>7</v>
      </c>
      <c r="C1272" s="170"/>
      <c r="D1272" s="173">
        <v>2023</v>
      </c>
      <c r="E1272" s="244">
        <v>5917.23</v>
      </c>
      <c r="F1272" s="245">
        <v>972752</v>
      </c>
    </row>
    <row r="1273" spans="1:6">
      <c r="A1273" s="171">
        <v>45118</v>
      </c>
      <c r="B1273" s="173">
        <f t="shared" si="26"/>
        <v>7</v>
      </c>
      <c r="C1273" s="170"/>
      <c r="D1273" s="173">
        <v>2023</v>
      </c>
      <c r="E1273" s="244">
        <v>5917.21</v>
      </c>
      <c r="F1273" s="245">
        <v>971377</v>
      </c>
    </row>
    <row r="1274" spans="1:6">
      <c r="A1274" s="171">
        <v>45119</v>
      </c>
      <c r="B1274" s="173">
        <f t="shared" si="26"/>
        <v>7</v>
      </c>
      <c r="C1274" s="170"/>
      <c r="D1274" s="173">
        <v>2023</v>
      </c>
      <c r="E1274" s="244">
        <v>5917.21</v>
      </c>
      <c r="F1274" s="245">
        <v>971377</v>
      </c>
    </row>
    <row r="1275" spans="1:6">
      <c r="A1275" s="171">
        <v>45120</v>
      </c>
      <c r="B1275" s="173">
        <f t="shared" si="26"/>
        <v>7</v>
      </c>
      <c r="C1275" s="170"/>
      <c r="D1275" s="173">
        <v>2023</v>
      </c>
      <c r="E1275" s="244">
        <v>5917.2</v>
      </c>
      <c r="F1275" s="245">
        <v>970690</v>
      </c>
    </row>
    <row r="1276" spans="1:6">
      <c r="A1276" s="171">
        <v>45121</v>
      </c>
      <c r="B1276" s="173">
        <f t="shared" si="26"/>
        <v>7</v>
      </c>
      <c r="C1276" s="170"/>
      <c r="D1276" s="173">
        <v>2023</v>
      </c>
      <c r="E1276" s="244">
        <v>5917.21</v>
      </c>
      <c r="F1276" s="245">
        <v>971377</v>
      </c>
    </row>
    <row r="1277" spans="1:6">
      <c r="A1277" s="171">
        <v>45122</v>
      </c>
      <c r="B1277" s="173">
        <f t="shared" si="26"/>
        <v>7</v>
      </c>
      <c r="C1277" s="170"/>
      <c r="D1277" s="173">
        <v>2023</v>
      </c>
      <c r="E1277" s="244">
        <v>5921.69</v>
      </c>
      <c r="F1277" s="245">
        <v>971377</v>
      </c>
    </row>
    <row r="1278" spans="1:6">
      <c r="A1278" s="171">
        <v>45123</v>
      </c>
      <c r="B1278" s="173">
        <f t="shared" si="26"/>
        <v>7</v>
      </c>
      <c r="C1278" s="170"/>
      <c r="D1278" s="173">
        <v>2023</v>
      </c>
      <c r="E1278" s="244">
        <v>5917.17</v>
      </c>
      <c r="F1278" s="245">
        <v>968628</v>
      </c>
    </row>
    <row r="1279" spans="1:6">
      <c r="A1279" s="171">
        <v>45124</v>
      </c>
      <c r="B1279" s="173">
        <f t="shared" si="26"/>
        <v>7</v>
      </c>
      <c r="C1279" s="170"/>
      <c r="D1279" s="173">
        <v>2023</v>
      </c>
      <c r="E1279" s="244">
        <v>5917.15</v>
      </c>
      <c r="F1279" s="245">
        <v>967254</v>
      </c>
    </row>
    <row r="1280" spans="1:6">
      <c r="A1280" s="171">
        <v>45125</v>
      </c>
      <c r="B1280" s="173">
        <f t="shared" si="26"/>
        <v>7</v>
      </c>
      <c r="C1280" s="170"/>
      <c r="D1280" s="173">
        <v>2023</v>
      </c>
      <c r="E1280" s="244">
        <v>5917.13</v>
      </c>
      <c r="F1280" s="245">
        <v>965879</v>
      </c>
    </row>
    <row r="1281" spans="1:6">
      <c r="A1281" s="171">
        <v>45126</v>
      </c>
      <c r="B1281" s="173">
        <f t="shared" si="26"/>
        <v>7</v>
      </c>
      <c r="C1281" s="170"/>
      <c r="D1281" s="173">
        <v>2023</v>
      </c>
      <c r="E1281" s="244">
        <v>5917.1</v>
      </c>
      <c r="F1281" s="245">
        <v>963818</v>
      </c>
    </row>
    <row r="1282" spans="1:6">
      <c r="A1282" s="171">
        <v>45127</v>
      </c>
      <c r="B1282" s="173">
        <f t="shared" si="26"/>
        <v>7</v>
      </c>
      <c r="C1282" s="170"/>
      <c r="D1282" s="173">
        <v>2023</v>
      </c>
      <c r="E1282" s="244">
        <v>5917.09</v>
      </c>
      <c r="F1282" s="245">
        <v>963131</v>
      </c>
    </row>
    <row r="1283" spans="1:6">
      <c r="A1283" s="171">
        <v>45128</v>
      </c>
      <c r="B1283" s="173">
        <f t="shared" ref="B1283:B1346" si="27">MONTH(A1283)</f>
        <v>7</v>
      </c>
      <c r="C1283" s="170"/>
      <c r="D1283" s="173">
        <v>2023</v>
      </c>
      <c r="E1283" s="244">
        <v>5917.07</v>
      </c>
      <c r="F1283" s="245">
        <v>961758</v>
      </c>
    </row>
    <row r="1284" spans="1:6">
      <c r="A1284" s="171">
        <v>45129</v>
      </c>
      <c r="B1284" s="173">
        <f t="shared" si="27"/>
        <v>7</v>
      </c>
      <c r="C1284" s="170"/>
      <c r="D1284" s="173">
        <v>2023</v>
      </c>
      <c r="E1284" s="244">
        <v>5917.04</v>
      </c>
      <c r="F1284" s="245">
        <v>959698</v>
      </c>
    </row>
    <row r="1285" spans="1:6">
      <c r="A1285" s="171">
        <v>45130</v>
      </c>
      <c r="B1285" s="173">
        <f t="shared" si="27"/>
        <v>7</v>
      </c>
      <c r="C1285" s="170"/>
      <c r="D1285" s="173">
        <v>2023</v>
      </c>
      <c r="E1285" s="244">
        <v>5917.02</v>
      </c>
      <c r="F1285" s="245">
        <v>958326</v>
      </c>
    </row>
    <row r="1286" spans="1:6">
      <c r="A1286" s="171">
        <v>45131</v>
      </c>
      <c r="B1286" s="173">
        <f t="shared" si="27"/>
        <v>7</v>
      </c>
      <c r="C1286" s="170"/>
      <c r="D1286" s="173">
        <v>2023</v>
      </c>
      <c r="E1286" s="244">
        <v>5916.99</v>
      </c>
      <c r="F1286" s="245">
        <v>956267</v>
      </c>
    </row>
    <row r="1287" spans="1:6">
      <c r="A1287" s="171">
        <v>45132</v>
      </c>
      <c r="B1287" s="173">
        <f t="shared" si="27"/>
        <v>7</v>
      </c>
      <c r="C1287" s="170"/>
      <c r="D1287" s="173">
        <v>2023</v>
      </c>
      <c r="E1287" s="244">
        <v>5916.97</v>
      </c>
      <c r="F1287" s="245">
        <v>954895</v>
      </c>
    </row>
    <row r="1288" spans="1:6">
      <c r="A1288" s="171">
        <v>45133</v>
      </c>
      <c r="B1288" s="173">
        <f t="shared" si="27"/>
        <v>7</v>
      </c>
      <c r="C1288" s="170"/>
      <c r="D1288" s="173">
        <v>2023</v>
      </c>
      <c r="E1288" s="244">
        <v>5916.95</v>
      </c>
      <c r="F1288" s="245">
        <v>953522</v>
      </c>
    </row>
    <row r="1289" spans="1:6">
      <c r="A1289" s="171">
        <v>45134</v>
      </c>
      <c r="B1289" s="173">
        <f t="shared" si="27"/>
        <v>7</v>
      </c>
      <c r="C1289" s="170"/>
      <c r="D1289" s="173">
        <v>2023</v>
      </c>
      <c r="E1289" s="244">
        <v>5916.93</v>
      </c>
      <c r="F1289" s="245">
        <v>952150</v>
      </c>
    </row>
    <row r="1290" spans="1:6">
      <c r="A1290" s="171">
        <v>45135</v>
      </c>
      <c r="B1290" s="173">
        <f t="shared" si="27"/>
        <v>7</v>
      </c>
      <c r="C1290" s="170"/>
      <c r="D1290" s="173">
        <v>2023</v>
      </c>
      <c r="E1290" s="244">
        <v>5916.91</v>
      </c>
      <c r="F1290" s="245">
        <v>950779</v>
      </c>
    </row>
    <row r="1291" spans="1:6">
      <c r="A1291" s="171">
        <v>45136</v>
      </c>
      <c r="B1291" s="173">
        <f t="shared" si="27"/>
        <v>7</v>
      </c>
      <c r="C1291" s="170"/>
      <c r="D1291" s="173">
        <v>2023</v>
      </c>
      <c r="E1291" s="244">
        <v>5916.87</v>
      </c>
      <c r="F1291" s="245">
        <v>948036</v>
      </c>
    </row>
    <row r="1292" spans="1:6">
      <c r="A1292" s="171">
        <v>45137</v>
      </c>
      <c r="B1292" s="173">
        <f t="shared" si="27"/>
        <v>7</v>
      </c>
      <c r="C1292" s="170"/>
      <c r="D1292" s="173">
        <v>2023</v>
      </c>
      <c r="E1292" s="244">
        <v>5916.84</v>
      </c>
      <c r="F1292" s="245">
        <v>945980</v>
      </c>
    </row>
    <row r="1293" spans="1:6">
      <c r="A1293" s="171">
        <v>45138</v>
      </c>
      <c r="B1293" s="173">
        <f t="shared" si="27"/>
        <v>7</v>
      </c>
      <c r="C1293" s="170"/>
      <c r="D1293" s="173">
        <v>2023</v>
      </c>
      <c r="E1293" s="244">
        <v>5916.81</v>
      </c>
      <c r="F1293" s="245">
        <v>943925</v>
      </c>
    </row>
    <row r="1294" spans="1:6">
      <c r="A1294" s="171">
        <v>45139</v>
      </c>
      <c r="B1294" s="173">
        <f t="shared" si="27"/>
        <v>8</v>
      </c>
      <c r="C1294" s="170"/>
      <c r="D1294" s="173">
        <v>2023</v>
      </c>
      <c r="E1294" s="244">
        <v>5916.79</v>
      </c>
      <c r="F1294" s="245">
        <v>942554</v>
      </c>
    </row>
    <row r="1295" spans="1:6">
      <c r="A1295" s="171">
        <v>45140</v>
      </c>
      <c r="B1295" s="173">
        <f t="shared" si="27"/>
        <v>8</v>
      </c>
      <c r="C1295" s="170"/>
      <c r="D1295" s="173">
        <v>2023</v>
      </c>
      <c r="E1295" s="244">
        <v>5916.79</v>
      </c>
      <c r="F1295" s="245">
        <v>942554</v>
      </c>
    </row>
    <row r="1296" spans="1:6">
      <c r="A1296" s="171">
        <v>45141</v>
      </c>
      <c r="B1296" s="173">
        <f t="shared" si="27"/>
        <v>8</v>
      </c>
      <c r="C1296" s="170"/>
      <c r="D1296" s="173">
        <v>2023</v>
      </c>
      <c r="E1296" s="244">
        <v>5916.79</v>
      </c>
      <c r="F1296" s="245">
        <v>942554</v>
      </c>
    </row>
    <row r="1297" spans="1:6">
      <c r="A1297" s="171">
        <v>45142</v>
      </c>
      <c r="B1297" s="173">
        <f t="shared" si="27"/>
        <v>8</v>
      </c>
      <c r="C1297" s="170"/>
      <c r="D1297" s="173">
        <v>2023</v>
      </c>
      <c r="E1297" s="244">
        <v>5916.81</v>
      </c>
      <c r="F1297" s="245">
        <v>943925</v>
      </c>
    </row>
    <row r="1298" spans="1:6">
      <c r="A1298" s="171">
        <v>45143</v>
      </c>
      <c r="B1298" s="173">
        <f t="shared" si="27"/>
        <v>8</v>
      </c>
      <c r="C1298" s="170"/>
      <c r="D1298" s="173">
        <v>2023</v>
      </c>
      <c r="E1298" s="244">
        <v>5916.82</v>
      </c>
      <c r="F1298" s="245">
        <v>944610</v>
      </c>
    </row>
    <row r="1299" spans="1:6">
      <c r="A1299" s="171">
        <v>45144</v>
      </c>
      <c r="B1299" s="173">
        <f t="shared" si="27"/>
        <v>8</v>
      </c>
      <c r="C1299" s="170"/>
      <c r="D1299" s="173">
        <v>2023</v>
      </c>
      <c r="E1299" s="244">
        <v>5916.81</v>
      </c>
      <c r="F1299" s="245">
        <v>943925</v>
      </c>
    </row>
    <row r="1300" spans="1:6">
      <c r="A1300" s="171">
        <v>45145</v>
      </c>
      <c r="B1300" s="173">
        <f t="shared" si="27"/>
        <v>8</v>
      </c>
      <c r="C1300" s="170"/>
      <c r="D1300" s="173">
        <v>2023</v>
      </c>
      <c r="E1300" s="244">
        <v>5916.8</v>
      </c>
      <c r="F1300" s="245">
        <v>943240</v>
      </c>
    </row>
    <row r="1301" spans="1:6">
      <c r="A1301" s="171">
        <v>45146</v>
      </c>
      <c r="B1301" s="173">
        <f t="shared" si="27"/>
        <v>8</v>
      </c>
      <c r="C1301" s="170"/>
      <c r="D1301" s="173">
        <v>2023</v>
      </c>
      <c r="E1301" s="244">
        <v>5916.8</v>
      </c>
      <c r="F1301" s="245">
        <v>943240</v>
      </c>
    </row>
    <row r="1302" spans="1:6">
      <c r="A1302" s="171">
        <v>45147</v>
      </c>
      <c r="B1302" s="173">
        <f t="shared" si="27"/>
        <v>8</v>
      </c>
      <c r="C1302" s="170"/>
      <c r="D1302" s="173">
        <v>2023</v>
      </c>
      <c r="E1302" s="244">
        <v>5916.79</v>
      </c>
      <c r="F1302" s="245">
        <v>942554</v>
      </c>
    </row>
    <row r="1303" spans="1:6">
      <c r="A1303" s="171">
        <v>45148</v>
      </c>
      <c r="B1303" s="173">
        <f t="shared" si="27"/>
        <v>8</v>
      </c>
      <c r="C1303" s="170"/>
      <c r="D1303" s="173">
        <v>2023</v>
      </c>
      <c r="E1303" s="244">
        <v>5916.77</v>
      </c>
      <c r="F1303" s="245">
        <v>941184</v>
      </c>
    </row>
    <row r="1304" spans="1:6">
      <c r="A1304" s="171">
        <v>45149</v>
      </c>
      <c r="B1304" s="173">
        <f t="shared" si="27"/>
        <v>8</v>
      </c>
      <c r="C1304" s="170"/>
      <c r="D1304" s="173">
        <v>2023</v>
      </c>
      <c r="E1304" s="244">
        <v>5916.77</v>
      </c>
      <c r="F1304" s="245">
        <v>941184</v>
      </c>
    </row>
    <row r="1305" spans="1:6">
      <c r="A1305" s="171">
        <v>45150</v>
      </c>
      <c r="B1305" s="173">
        <f t="shared" si="27"/>
        <v>8</v>
      </c>
      <c r="C1305" s="170"/>
      <c r="D1305" s="173">
        <v>2023</v>
      </c>
      <c r="E1305" s="244">
        <v>5916.76</v>
      </c>
      <c r="F1305" s="245">
        <v>940499</v>
      </c>
    </row>
    <row r="1306" spans="1:6">
      <c r="A1306" s="171">
        <v>45151</v>
      </c>
      <c r="B1306" s="173">
        <f t="shared" si="27"/>
        <v>8</v>
      </c>
      <c r="C1306" s="170"/>
      <c r="D1306" s="173">
        <v>2023</v>
      </c>
      <c r="E1306" s="244">
        <v>5916.76</v>
      </c>
      <c r="F1306" s="245">
        <v>940499</v>
      </c>
    </row>
    <row r="1307" spans="1:6">
      <c r="A1307" s="171">
        <v>45152</v>
      </c>
      <c r="B1307" s="173">
        <f t="shared" si="27"/>
        <v>8</v>
      </c>
      <c r="C1307" s="170"/>
      <c r="D1307" s="173">
        <v>2023</v>
      </c>
      <c r="E1307" s="244">
        <v>5916.75</v>
      </c>
      <c r="F1307" s="245">
        <v>939814</v>
      </c>
    </row>
    <row r="1308" spans="1:6">
      <c r="A1308" s="171">
        <v>45153</v>
      </c>
      <c r="B1308" s="173">
        <f t="shared" si="27"/>
        <v>8</v>
      </c>
      <c r="C1308" s="170"/>
      <c r="D1308" s="173">
        <v>2023</v>
      </c>
      <c r="E1308" s="244">
        <v>5916.73</v>
      </c>
      <c r="F1308" s="245">
        <v>938445</v>
      </c>
    </row>
    <row r="1309" spans="1:6">
      <c r="A1309" s="171">
        <v>45154</v>
      </c>
      <c r="B1309" s="173">
        <f t="shared" si="27"/>
        <v>8</v>
      </c>
      <c r="C1309" s="170"/>
      <c r="D1309" s="173">
        <v>2023</v>
      </c>
      <c r="E1309" s="244">
        <v>5916.72</v>
      </c>
      <c r="F1309" s="245">
        <v>937760</v>
      </c>
    </row>
    <row r="1310" spans="1:6">
      <c r="A1310" s="171">
        <v>45155</v>
      </c>
      <c r="B1310" s="173">
        <f t="shared" si="27"/>
        <v>8</v>
      </c>
      <c r="C1310" s="170"/>
      <c r="D1310" s="173">
        <v>2023</v>
      </c>
      <c r="E1310" s="244">
        <v>5916.71</v>
      </c>
      <c r="F1310" s="245">
        <v>937075</v>
      </c>
    </row>
    <row r="1311" spans="1:6">
      <c r="A1311" s="171">
        <v>45156</v>
      </c>
      <c r="B1311" s="173">
        <f t="shared" si="27"/>
        <v>8</v>
      </c>
      <c r="C1311" s="170"/>
      <c r="D1311" s="173">
        <v>2023</v>
      </c>
      <c r="E1311" s="244">
        <v>5916.69</v>
      </c>
      <c r="F1311" s="245">
        <v>935707</v>
      </c>
    </row>
    <row r="1312" spans="1:6">
      <c r="A1312" s="171">
        <v>45157</v>
      </c>
      <c r="B1312" s="173">
        <f t="shared" si="27"/>
        <v>8</v>
      </c>
      <c r="C1312" s="170"/>
      <c r="D1312" s="173">
        <v>2023</v>
      </c>
      <c r="E1312" s="244">
        <v>5916.68</v>
      </c>
      <c r="F1312" s="245">
        <v>935022</v>
      </c>
    </row>
    <row r="1313" spans="1:6">
      <c r="A1313" s="171">
        <v>45158</v>
      </c>
      <c r="B1313" s="173">
        <f t="shared" si="27"/>
        <v>8</v>
      </c>
      <c r="C1313" s="170"/>
      <c r="D1313" s="173">
        <v>2023</v>
      </c>
      <c r="E1313" s="244">
        <v>5916.65</v>
      </c>
      <c r="F1313" s="245">
        <v>932970</v>
      </c>
    </row>
    <row r="1314" spans="1:6">
      <c r="A1314" s="171">
        <v>45159</v>
      </c>
      <c r="B1314" s="173">
        <f t="shared" si="27"/>
        <v>8</v>
      </c>
      <c r="C1314" s="170"/>
      <c r="D1314" s="173">
        <v>2023</v>
      </c>
      <c r="E1314" s="244">
        <v>5916.63</v>
      </c>
      <c r="F1314" s="245">
        <v>931601</v>
      </c>
    </row>
    <row r="1315" spans="1:6">
      <c r="A1315" s="171">
        <v>45160</v>
      </c>
      <c r="B1315" s="173">
        <f t="shared" si="27"/>
        <v>8</v>
      </c>
      <c r="C1315" s="170"/>
      <c r="D1315" s="173">
        <v>2023</v>
      </c>
      <c r="E1315" s="244">
        <v>5916.61</v>
      </c>
      <c r="F1315" s="245">
        <v>930233</v>
      </c>
    </row>
    <row r="1316" spans="1:6">
      <c r="A1316" s="171">
        <v>45161</v>
      </c>
      <c r="B1316" s="173">
        <f t="shared" si="27"/>
        <v>8</v>
      </c>
      <c r="C1316" s="170"/>
      <c r="D1316" s="173">
        <v>2023</v>
      </c>
      <c r="E1316" s="244">
        <v>5916.61</v>
      </c>
      <c r="F1316" s="245">
        <v>930233</v>
      </c>
    </row>
    <row r="1317" spans="1:6">
      <c r="A1317" s="171">
        <v>45162</v>
      </c>
      <c r="B1317" s="173">
        <f t="shared" si="27"/>
        <v>8</v>
      </c>
      <c r="C1317" s="170"/>
      <c r="D1317" s="173">
        <v>2023</v>
      </c>
      <c r="E1317" s="244">
        <v>5916.6</v>
      </c>
      <c r="F1317" s="245">
        <v>929549</v>
      </c>
    </row>
    <row r="1318" spans="1:6">
      <c r="A1318" s="171">
        <v>45163</v>
      </c>
      <c r="B1318" s="173">
        <f t="shared" si="27"/>
        <v>8</v>
      </c>
      <c r="C1318" s="170"/>
      <c r="D1318" s="173">
        <v>2023</v>
      </c>
      <c r="E1318" s="244">
        <v>5916.6</v>
      </c>
      <c r="F1318" s="245">
        <v>929549</v>
      </c>
    </row>
    <row r="1319" spans="1:6">
      <c r="A1319" s="171">
        <v>45164</v>
      </c>
      <c r="B1319" s="173">
        <f t="shared" si="27"/>
        <v>8</v>
      </c>
      <c r="C1319" s="170"/>
      <c r="D1319" s="173">
        <v>2023</v>
      </c>
      <c r="E1319" s="244">
        <v>5916.56</v>
      </c>
      <c r="F1319" s="245">
        <v>926814</v>
      </c>
    </row>
    <row r="1320" spans="1:6">
      <c r="A1320" s="171">
        <v>45165</v>
      </c>
      <c r="B1320" s="173">
        <f t="shared" si="27"/>
        <v>8</v>
      </c>
      <c r="C1320" s="170"/>
      <c r="D1320" s="173">
        <v>2023</v>
      </c>
      <c r="E1320" s="244">
        <v>5916.54</v>
      </c>
      <c r="F1320" s="245">
        <v>925447</v>
      </c>
    </row>
    <row r="1321" spans="1:6">
      <c r="A1321" s="171">
        <v>45166</v>
      </c>
      <c r="B1321" s="173">
        <f t="shared" si="27"/>
        <v>8</v>
      </c>
      <c r="C1321" s="170"/>
      <c r="D1321" s="173">
        <v>2023</v>
      </c>
      <c r="E1321" s="244">
        <v>5916.52</v>
      </c>
      <c r="F1321" s="245">
        <v>924081</v>
      </c>
    </row>
    <row r="1322" spans="1:6">
      <c r="A1322" s="171">
        <v>45167</v>
      </c>
      <c r="B1322" s="173">
        <f t="shared" si="27"/>
        <v>8</v>
      </c>
      <c r="C1322" s="170"/>
      <c r="D1322" s="173">
        <v>2023</v>
      </c>
      <c r="E1322" s="244">
        <v>5916.5</v>
      </c>
      <c r="F1322" s="245">
        <v>922714</v>
      </c>
    </row>
    <row r="1323" spans="1:6">
      <c r="A1323" s="171">
        <v>45168</v>
      </c>
      <c r="B1323" s="173">
        <f t="shared" si="27"/>
        <v>8</v>
      </c>
      <c r="C1323" s="170"/>
      <c r="D1323" s="173">
        <v>2023</v>
      </c>
      <c r="E1323" s="244">
        <v>5916.49</v>
      </c>
      <c r="F1323" s="245">
        <v>922031</v>
      </c>
    </row>
    <row r="1324" spans="1:6">
      <c r="A1324" s="171">
        <v>45169</v>
      </c>
      <c r="B1324" s="173">
        <f t="shared" si="27"/>
        <v>8</v>
      </c>
      <c r="C1324" s="170"/>
      <c r="D1324" s="173">
        <v>2023</v>
      </c>
      <c r="E1324" s="244">
        <v>5916.46</v>
      </c>
      <c r="F1324" s="245">
        <v>919981</v>
      </c>
    </row>
    <row r="1325" spans="1:6">
      <c r="A1325" s="171">
        <v>45170</v>
      </c>
      <c r="B1325" s="173">
        <f t="shared" si="27"/>
        <v>9</v>
      </c>
      <c r="C1325" s="170"/>
      <c r="D1325" s="173">
        <v>2023</v>
      </c>
      <c r="E1325" s="244">
        <v>5916.44</v>
      </c>
      <c r="F1325" s="245">
        <v>918615</v>
      </c>
    </row>
    <row r="1326" spans="1:6">
      <c r="A1326" s="171">
        <v>45171</v>
      </c>
      <c r="B1326" s="173">
        <f t="shared" si="27"/>
        <v>9</v>
      </c>
      <c r="C1326" s="170"/>
      <c r="D1326" s="173">
        <v>2023</v>
      </c>
      <c r="E1326" s="244">
        <v>5916.41</v>
      </c>
      <c r="F1326" s="245">
        <v>916567</v>
      </c>
    </row>
    <row r="1327" spans="1:6">
      <c r="A1327" s="171">
        <v>45172</v>
      </c>
      <c r="B1327" s="173">
        <f t="shared" si="27"/>
        <v>9</v>
      </c>
      <c r="C1327" s="170"/>
      <c r="D1327" s="173">
        <v>2023</v>
      </c>
      <c r="E1327" s="244">
        <v>5916.41</v>
      </c>
      <c r="F1327" s="245">
        <v>916567</v>
      </c>
    </row>
    <row r="1328" spans="1:6">
      <c r="A1328" s="171">
        <v>45173</v>
      </c>
      <c r="B1328" s="173">
        <f t="shared" si="27"/>
        <v>9</v>
      </c>
      <c r="C1328" s="170"/>
      <c r="D1328" s="173">
        <v>2023</v>
      </c>
      <c r="E1328" s="244">
        <v>5916.39</v>
      </c>
      <c r="F1328" s="245">
        <v>915202</v>
      </c>
    </row>
    <row r="1329" spans="1:6">
      <c r="A1329" s="171">
        <v>45174</v>
      </c>
      <c r="B1329" s="173">
        <f t="shared" si="27"/>
        <v>9</v>
      </c>
      <c r="C1329" s="170"/>
      <c r="D1329" s="173">
        <v>2023</v>
      </c>
      <c r="E1329" s="244">
        <v>5916.39</v>
      </c>
      <c r="F1329" s="245">
        <v>915202</v>
      </c>
    </row>
    <row r="1330" spans="1:6">
      <c r="A1330" s="171">
        <v>45175</v>
      </c>
      <c r="B1330" s="173">
        <f t="shared" si="27"/>
        <v>9</v>
      </c>
      <c r="C1330" s="170"/>
      <c r="D1330" s="173">
        <v>2023</v>
      </c>
      <c r="E1330" s="244">
        <v>5916.38</v>
      </c>
      <c r="F1330" s="245">
        <v>914520</v>
      </c>
    </row>
    <row r="1331" spans="1:6">
      <c r="A1331" s="171">
        <v>45176</v>
      </c>
      <c r="B1331" s="173">
        <f t="shared" si="27"/>
        <v>9</v>
      </c>
      <c r="C1331" s="170"/>
      <c r="D1331" s="173">
        <v>2023</v>
      </c>
      <c r="E1331" s="244">
        <v>5916.35</v>
      </c>
      <c r="F1331" s="245">
        <v>912473</v>
      </c>
    </row>
    <row r="1332" spans="1:6">
      <c r="A1332" s="171">
        <v>45177</v>
      </c>
      <c r="B1332" s="173">
        <f t="shared" si="27"/>
        <v>9</v>
      </c>
      <c r="C1332" s="170"/>
      <c r="D1332" s="173">
        <v>2023</v>
      </c>
      <c r="E1332" s="244">
        <v>5916.33</v>
      </c>
      <c r="F1332" s="245">
        <v>911109</v>
      </c>
    </row>
    <row r="1333" spans="1:6">
      <c r="A1333" s="171">
        <v>45178</v>
      </c>
      <c r="B1333" s="173">
        <f t="shared" si="27"/>
        <v>9</v>
      </c>
      <c r="C1333" s="170"/>
      <c r="D1333" s="173">
        <v>2023</v>
      </c>
      <c r="E1333" s="244">
        <v>5916.32</v>
      </c>
      <c r="F1333" s="245">
        <v>910427</v>
      </c>
    </row>
    <row r="1334" spans="1:6">
      <c r="A1334" s="171">
        <v>45179</v>
      </c>
      <c r="B1334" s="173">
        <f t="shared" si="27"/>
        <v>9</v>
      </c>
      <c r="C1334" s="170"/>
      <c r="D1334" s="173">
        <v>2023</v>
      </c>
      <c r="E1334" s="244">
        <v>5916.3</v>
      </c>
      <c r="F1334" s="245">
        <v>909062</v>
      </c>
    </row>
    <row r="1335" spans="1:6">
      <c r="A1335" s="171">
        <v>45180</v>
      </c>
      <c r="B1335" s="173">
        <f t="shared" si="27"/>
        <v>9</v>
      </c>
      <c r="C1335" s="170"/>
      <c r="D1335" s="173">
        <v>2023</v>
      </c>
      <c r="E1335" s="244">
        <v>5916.38</v>
      </c>
      <c r="F1335" s="245">
        <v>914520</v>
      </c>
    </row>
    <row r="1336" spans="1:6">
      <c r="A1336" s="171">
        <v>45181</v>
      </c>
      <c r="B1336" s="173">
        <f t="shared" si="27"/>
        <v>9</v>
      </c>
      <c r="C1336" s="170"/>
      <c r="D1336" s="173">
        <v>2023</v>
      </c>
      <c r="E1336" s="244">
        <v>5916.26</v>
      </c>
      <c r="F1336" s="245">
        <v>906335</v>
      </c>
    </row>
    <row r="1337" spans="1:6">
      <c r="A1337" s="171">
        <v>45182</v>
      </c>
      <c r="B1337" s="173">
        <f t="shared" si="27"/>
        <v>9</v>
      </c>
      <c r="C1337" s="170"/>
      <c r="D1337" s="173">
        <v>2023</v>
      </c>
      <c r="E1337" s="244">
        <v>5916.24</v>
      </c>
      <c r="F1337" s="245">
        <v>904972</v>
      </c>
    </row>
    <row r="1338" spans="1:6">
      <c r="A1338" s="171">
        <v>45183</v>
      </c>
      <c r="B1338" s="173">
        <f t="shared" si="27"/>
        <v>9</v>
      </c>
      <c r="C1338" s="170"/>
      <c r="D1338" s="173">
        <v>2023</v>
      </c>
      <c r="E1338" s="244">
        <v>5916.23</v>
      </c>
      <c r="F1338" s="245">
        <v>904291</v>
      </c>
    </row>
    <row r="1339" spans="1:6">
      <c r="A1339" s="171">
        <v>45184</v>
      </c>
      <c r="B1339" s="173">
        <f t="shared" si="27"/>
        <v>9</v>
      </c>
      <c r="C1339" s="170"/>
      <c r="D1339" s="173">
        <v>2023</v>
      </c>
      <c r="E1339" s="244">
        <v>5916.21</v>
      </c>
      <c r="F1339" s="245">
        <v>902928</v>
      </c>
    </row>
    <row r="1340" spans="1:6">
      <c r="A1340" s="171">
        <v>45185</v>
      </c>
      <c r="B1340" s="173">
        <f t="shared" si="27"/>
        <v>9</v>
      </c>
      <c r="C1340" s="170"/>
      <c r="D1340" s="173">
        <v>2023</v>
      </c>
      <c r="E1340" s="244">
        <v>5916.19</v>
      </c>
      <c r="F1340" s="245">
        <v>901566</v>
      </c>
    </row>
    <row r="1341" spans="1:6">
      <c r="A1341" s="171">
        <v>45186</v>
      </c>
      <c r="B1341" s="173">
        <f t="shared" si="27"/>
        <v>9</v>
      </c>
      <c r="C1341" s="170"/>
      <c r="D1341" s="173">
        <v>2023</v>
      </c>
      <c r="E1341" s="244">
        <v>5916.17</v>
      </c>
      <c r="F1341" s="245">
        <v>900203</v>
      </c>
    </row>
    <row r="1342" spans="1:6">
      <c r="A1342" s="171">
        <v>45187</v>
      </c>
      <c r="B1342" s="173">
        <f t="shared" si="27"/>
        <v>9</v>
      </c>
      <c r="C1342" s="170"/>
      <c r="D1342" s="173">
        <v>2023</v>
      </c>
      <c r="E1342" s="244">
        <v>5916.15</v>
      </c>
      <c r="F1342" s="245">
        <v>898841</v>
      </c>
    </row>
    <row r="1343" spans="1:6">
      <c r="A1343" s="171">
        <v>45188</v>
      </c>
      <c r="B1343" s="173">
        <f t="shared" si="27"/>
        <v>9</v>
      </c>
      <c r="C1343" s="170"/>
      <c r="D1343" s="173">
        <v>2023</v>
      </c>
      <c r="E1343" s="244">
        <v>5916.14</v>
      </c>
      <c r="F1343" s="245">
        <v>898160</v>
      </c>
    </row>
    <row r="1344" spans="1:6">
      <c r="A1344" s="171">
        <v>45189</v>
      </c>
      <c r="B1344" s="173">
        <f t="shared" si="27"/>
        <v>9</v>
      </c>
      <c r="C1344" s="170"/>
      <c r="D1344" s="173">
        <v>2023</v>
      </c>
      <c r="E1344" s="244">
        <v>5916.12</v>
      </c>
      <c r="F1344" s="245">
        <v>896798</v>
      </c>
    </row>
    <row r="1345" spans="1:6">
      <c r="A1345" s="171">
        <v>45190</v>
      </c>
      <c r="B1345" s="173">
        <f t="shared" si="27"/>
        <v>9</v>
      </c>
      <c r="C1345" s="170"/>
      <c r="D1345" s="173">
        <v>2023</v>
      </c>
      <c r="E1345" s="244">
        <v>5916.12</v>
      </c>
      <c r="F1345" s="245">
        <v>896798</v>
      </c>
    </row>
    <row r="1346" spans="1:6">
      <c r="A1346" s="171">
        <v>45191</v>
      </c>
      <c r="B1346" s="173">
        <f t="shared" si="27"/>
        <v>9</v>
      </c>
      <c r="C1346" s="170"/>
      <c r="D1346" s="173">
        <v>2023</v>
      </c>
      <c r="E1346" s="244">
        <v>5916.13</v>
      </c>
      <c r="F1346" s="245">
        <v>897479</v>
      </c>
    </row>
    <row r="1347" spans="1:6">
      <c r="A1347" s="171">
        <v>45192</v>
      </c>
      <c r="B1347" s="173">
        <f t="shared" ref="B1347:B1410" si="28">MONTH(A1347)</f>
        <v>9</v>
      </c>
      <c r="C1347" s="170"/>
      <c r="D1347" s="173">
        <v>2023</v>
      </c>
      <c r="E1347" s="244">
        <v>5916.12</v>
      </c>
      <c r="F1347" s="245">
        <v>896798</v>
      </c>
    </row>
    <row r="1348" spans="1:6">
      <c r="A1348" s="171">
        <v>45193</v>
      </c>
      <c r="B1348" s="173">
        <f t="shared" si="28"/>
        <v>9</v>
      </c>
      <c r="C1348" s="170"/>
      <c r="D1348" s="173">
        <v>2023</v>
      </c>
      <c r="E1348" s="244">
        <v>5916.13</v>
      </c>
      <c r="F1348" s="245">
        <v>897479</v>
      </c>
    </row>
    <row r="1349" spans="1:6">
      <c r="A1349" s="171">
        <v>45194</v>
      </c>
      <c r="B1349" s="173">
        <f t="shared" si="28"/>
        <v>9</v>
      </c>
      <c r="C1349" s="170"/>
      <c r="D1349" s="173">
        <v>2023</v>
      </c>
      <c r="E1349" s="244">
        <v>5916.11</v>
      </c>
      <c r="F1349" s="245">
        <v>896118</v>
      </c>
    </row>
    <row r="1350" spans="1:6">
      <c r="A1350" s="171">
        <v>45195</v>
      </c>
      <c r="B1350" s="173">
        <f t="shared" si="28"/>
        <v>9</v>
      </c>
      <c r="C1350" s="170"/>
      <c r="D1350" s="173">
        <v>2023</v>
      </c>
      <c r="E1350" s="244">
        <v>5916.11</v>
      </c>
      <c r="F1350" s="245">
        <v>896118</v>
      </c>
    </row>
    <row r="1351" spans="1:6">
      <c r="A1351" s="171">
        <v>45196</v>
      </c>
      <c r="B1351" s="173">
        <f t="shared" si="28"/>
        <v>9</v>
      </c>
      <c r="C1351" s="170"/>
      <c r="D1351" s="173">
        <v>2023</v>
      </c>
      <c r="E1351" s="244">
        <v>5916.1</v>
      </c>
      <c r="F1351" s="245">
        <v>895437</v>
      </c>
    </row>
    <row r="1352" spans="1:6">
      <c r="A1352" s="171">
        <v>45197</v>
      </c>
      <c r="B1352" s="173">
        <f t="shared" si="28"/>
        <v>9</v>
      </c>
      <c r="C1352" s="170"/>
      <c r="D1352" s="173">
        <v>2023</v>
      </c>
      <c r="E1352" s="244">
        <v>5916.1</v>
      </c>
      <c r="F1352" s="245">
        <v>895437</v>
      </c>
    </row>
    <row r="1353" spans="1:6">
      <c r="A1353" s="171">
        <v>45198</v>
      </c>
      <c r="B1353" s="173">
        <f t="shared" si="28"/>
        <v>9</v>
      </c>
      <c r="C1353" s="170"/>
      <c r="D1353" s="173">
        <v>2023</v>
      </c>
      <c r="E1353" s="244">
        <v>5916.1</v>
      </c>
      <c r="F1353" s="245">
        <v>895437</v>
      </c>
    </row>
    <row r="1354" spans="1:6">
      <c r="A1354" s="171">
        <v>45199</v>
      </c>
      <c r="B1354" s="173">
        <f t="shared" si="28"/>
        <v>9</v>
      </c>
      <c r="C1354" s="170"/>
      <c r="D1354" s="173">
        <v>2023</v>
      </c>
      <c r="E1354" s="244">
        <v>5916.11</v>
      </c>
      <c r="F1354" s="245">
        <v>896118</v>
      </c>
    </row>
    <row r="1355" spans="1:6">
      <c r="A1355" s="171">
        <v>45200</v>
      </c>
      <c r="B1355" s="173">
        <f t="shared" si="28"/>
        <v>10</v>
      </c>
      <c r="C1355" s="173">
        <f t="shared" ref="C1355:C1385" si="29">DAY(A1355)</f>
        <v>1</v>
      </c>
      <c r="D1355" s="173">
        <v>2024</v>
      </c>
      <c r="E1355" s="190">
        <v>5916.11</v>
      </c>
      <c r="F1355" s="245">
        <v>896118</v>
      </c>
    </row>
    <row r="1356" spans="1:6">
      <c r="A1356" s="171">
        <v>45201</v>
      </c>
      <c r="B1356" s="173">
        <f t="shared" si="28"/>
        <v>10</v>
      </c>
      <c r="C1356" s="173">
        <f t="shared" si="29"/>
        <v>2</v>
      </c>
      <c r="D1356" s="173">
        <v>2024</v>
      </c>
      <c r="E1356" s="190">
        <v>5916.11</v>
      </c>
      <c r="F1356" s="245">
        <v>896118</v>
      </c>
    </row>
    <row r="1357" spans="1:6">
      <c r="A1357" s="171">
        <v>45202</v>
      </c>
      <c r="B1357" s="173">
        <f t="shared" si="28"/>
        <v>10</v>
      </c>
      <c r="C1357" s="173">
        <f t="shared" si="29"/>
        <v>3</v>
      </c>
      <c r="D1357" s="173">
        <v>2024</v>
      </c>
      <c r="E1357" s="190">
        <v>5916.17</v>
      </c>
      <c r="F1357" s="245">
        <v>900203</v>
      </c>
    </row>
    <row r="1358" spans="1:6">
      <c r="A1358" s="171">
        <v>45203</v>
      </c>
      <c r="B1358" s="173">
        <f t="shared" si="28"/>
        <v>10</v>
      </c>
      <c r="C1358" s="173">
        <f t="shared" si="29"/>
        <v>4</v>
      </c>
      <c r="D1358" s="173">
        <v>2024</v>
      </c>
      <c r="E1358" s="190">
        <v>5916.18</v>
      </c>
      <c r="F1358" s="245">
        <v>900885</v>
      </c>
    </row>
    <row r="1359" spans="1:6">
      <c r="A1359" s="171">
        <v>45204</v>
      </c>
      <c r="B1359" s="173">
        <f t="shared" si="28"/>
        <v>10</v>
      </c>
      <c r="C1359" s="173">
        <f t="shared" si="29"/>
        <v>5</v>
      </c>
      <c r="D1359" s="173">
        <v>2024</v>
      </c>
      <c r="E1359" s="190">
        <v>5916.2</v>
      </c>
      <c r="F1359" s="245">
        <v>902247</v>
      </c>
    </row>
    <row r="1360" spans="1:6">
      <c r="A1360" s="171">
        <v>45205</v>
      </c>
      <c r="B1360" s="173">
        <f t="shared" si="28"/>
        <v>10</v>
      </c>
      <c r="C1360" s="173">
        <f t="shared" si="29"/>
        <v>6</v>
      </c>
      <c r="D1360" s="173">
        <v>2024</v>
      </c>
      <c r="E1360" s="190">
        <v>5916.2</v>
      </c>
      <c r="F1360" s="245">
        <v>902247</v>
      </c>
    </row>
    <row r="1361" spans="1:6">
      <c r="A1361" s="171">
        <v>45206</v>
      </c>
      <c r="B1361" s="173">
        <f t="shared" si="28"/>
        <v>10</v>
      </c>
      <c r="C1361" s="173">
        <f t="shared" si="29"/>
        <v>7</v>
      </c>
      <c r="D1361" s="173">
        <v>2024</v>
      </c>
      <c r="E1361" s="190">
        <v>5916.21</v>
      </c>
      <c r="F1361" s="245">
        <v>902928</v>
      </c>
    </row>
    <row r="1362" spans="1:6">
      <c r="A1362" s="171">
        <v>45207</v>
      </c>
      <c r="B1362" s="173">
        <f t="shared" si="28"/>
        <v>10</v>
      </c>
      <c r="C1362" s="173">
        <f t="shared" si="29"/>
        <v>8</v>
      </c>
      <c r="D1362" s="173">
        <v>2024</v>
      </c>
      <c r="E1362" s="190">
        <v>5916.22</v>
      </c>
      <c r="F1362" s="245">
        <v>903609</v>
      </c>
    </row>
    <row r="1363" spans="1:6">
      <c r="A1363" s="171">
        <v>45208</v>
      </c>
      <c r="B1363" s="173">
        <f t="shared" si="28"/>
        <v>10</v>
      </c>
      <c r="C1363" s="173">
        <f t="shared" si="29"/>
        <v>9</v>
      </c>
      <c r="D1363" s="173">
        <v>2024</v>
      </c>
      <c r="E1363" s="190">
        <v>5916.23</v>
      </c>
      <c r="F1363" s="245">
        <v>904291</v>
      </c>
    </row>
    <row r="1364" spans="1:6">
      <c r="A1364" s="171">
        <v>45209</v>
      </c>
      <c r="B1364" s="173">
        <f t="shared" si="28"/>
        <v>10</v>
      </c>
      <c r="C1364" s="173">
        <f t="shared" si="29"/>
        <v>10</v>
      </c>
      <c r="D1364" s="173">
        <v>2024</v>
      </c>
      <c r="E1364" s="190">
        <v>5916.24</v>
      </c>
      <c r="F1364" s="245">
        <v>904972</v>
      </c>
    </row>
    <row r="1365" spans="1:6">
      <c r="A1365" s="171">
        <v>45210</v>
      </c>
      <c r="B1365" s="173">
        <f t="shared" si="28"/>
        <v>10</v>
      </c>
      <c r="C1365" s="173">
        <f t="shared" si="29"/>
        <v>11</v>
      </c>
      <c r="D1365" s="173">
        <v>2024</v>
      </c>
      <c r="E1365" s="190">
        <v>5916.25</v>
      </c>
      <c r="F1365" s="245">
        <v>905653</v>
      </c>
    </row>
    <row r="1366" spans="1:6">
      <c r="A1366" s="171">
        <v>45211</v>
      </c>
      <c r="B1366" s="173">
        <f t="shared" si="28"/>
        <v>10</v>
      </c>
      <c r="C1366" s="173">
        <f t="shared" si="29"/>
        <v>12</v>
      </c>
      <c r="D1366" s="173">
        <v>2024</v>
      </c>
      <c r="E1366" s="190">
        <v>5916.26</v>
      </c>
      <c r="F1366" s="245">
        <v>906335</v>
      </c>
    </row>
    <row r="1367" spans="1:6">
      <c r="A1367" s="171">
        <v>45212</v>
      </c>
      <c r="B1367" s="173">
        <f t="shared" si="28"/>
        <v>10</v>
      </c>
      <c r="C1367" s="173">
        <f t="shared" si="29"/>
        <v>13</v>
      </c>
      <c r="D1367" s="173">
        <v>2024</v>
      </c>
      <c r="E1367" s="190">
        <v>5916.26</v>
      </c>
      <c r="F1367" s="245">
        <v>906335</v>
      </c>
    </row>
    <row r="1368" spans="1:6">
      <c r="A1368" s="171">
        <v>45213</v>
      </c>
      <c r="B1368" s="173">
        <f t="shared" si="28"/>
        <v>10</v>
      </c>
      <c r="C1368" s="173">
        <f t="shared" si="29"/>
        <v>14</v>
      </c>
      <c r="D1368" s="173">
        <v>2024</v>
      </c>
      <c r="E1368" s="190">
        <v>5916.25</v>
      </c>
      <c r="F1368" s="245">
        <v>905653</v>
      </c>
    </row>
    <row r="1369" spans="1:6">
      <c r="A1369" s="171">
        <v>45214</v>
      </c>
      <c r="B1369" s="173">
        <f t="shared" si="28"/>
        <v>10</v>
      </c>
      <c r="C1369" s="173">
        <f t="shared" si="29"/>
        <v>15</v>
      </c>
      <c r="D1369" s="173">
        <v>2024</v>
      </c>
      <c r="E1369" s="190">
        <v>5916.24</v>
      </c>
      <c r="F1369" s="245">
        <v>904972</v>
      </c>
    </row>
    <row r="1370" spans="1:6">
      <c r="A1370" s="171">
        <v>45215</v>
      </c>
      <c r="B1370" s="173">
        <f t="shared" si="28"/>
        <v>10</v>
      </c>
      <c r="C1370" s="173">
        <f t="shared" si="29"/>
        <v>16</v>
      </c>
      <c r="D1370" s="173">
        <v>2024</v>
      </c>
      <c r="E1370" s="190">
        <v>5916.26</v>
      </c>
      <c r="F1370" s="245">
        <v>906335</v>
      </c>
    </row>
    <row r="1371" spans="1:6">
      <c r="A1371" s="171">
        <v>45216</v>
      </c>
      <c r="B1371" s="173">
        <f t="shared" si="28"/>
        <v>10</v>
      </c>
      <c r="C1371" s="173">
        <f t="shared" si="29"/>
        <v>17</v>
      </c>
      <c r="D1371" s="173">
        <v>2024</v>
      </c>
      <c r="E1371" s="190">
        <v>5916.26</v>
      </c>
      <c r="F1371" s="245">
        <v>906335</v>
      </c>
    </row>
    <row r="1372" spans="1:6">
      <c r="A1372" s="171">
        <v>45217</v>
      </c>
      <c r="B1372" s="173">
        <f t="shared" si="28"/>
        <v>10</v>
      </c>
      <c r="C1372" s="173">
        <f t="shared" si="29"/>
        <v>18</v>
      </c>
      <c r="D1372" s="173">
        <v>2024</v>
      </c>
      <c r="E1372" s="190">
        <v>5916.28</v>
      </c>
      <c r="F1372" s="245">
        <v>907698</v>
      </c>
    </row>
    <row r="1373" spans="1:6">
      <c r="A1373" s="171">
        <v>45218</v>
      </c>
      <c r="B1373" s="173">
        <f t="shared" si="28"/>
        <v>10</v>
      </c>
      <c r="C1373" s="173">
        <f t="shared" si="29"/>
        <v>19</v>
      </c>
      <c r="D1373" s="173">
        <v>2024</v>
      </c>
      <c r="E1373" s="190">
        <v>5916.28</v>
      </c>
      <c r="F1373" s="245">
        <v>907698</v>
      </c>
    </row>
    <row r="1374" spans="1:6">
      <c r="A1374" s="171">
        <v>45219</v>
      </c>
      <c r="B1374" s="173">
        <f t="shared" si="28"/>
        <v>10</v>
      </c>
      <c r="C1374" s="173">
        <f t="shared" si="29"/>
        <v>20</v>
      </c>
      <c r="D1374" s="173">
        <v>2024</v>
      </c>
      <c r="E1374" s="190">
        <v>5916.29</v>
      </c>
      <c r="F1374" s="245">
        <v>908380</v>
      </c>
    </row>
    <row r="1375" spans="1:6">
      <c r="A1375" s="171">
        <v>45220</v>
      </c>
      <c r="B1375" s="173">
        <f t="shared" si="28"/>
        <v>10</v>
      </c>
      <c r="C1375" s="173">
        <f t="shared" si="29"/>
        <v>21</v>
      </c>
      <c r="D1375" s="173">
        <v>2024</v>
      </c>
      <c r="E1375" s="190">
        <v>5916.31</v>
      </c>
      <c r="F1375" s="245">
        <v>909744</v>
      </c>
    </row>
    <row r="1376" spans="1:6">
      <c r="A1376" s="171">
        <v>45221</v>
      </c>
      <c r="B1376" s="173">
        <f t="shared" si="28"/>
        <v>10</v>
      </c>
      <c r="C1376" s="173">
        <f t="shared" si="29"/>
        <v>22</v>
      </c>
      <c r="D1376" s="173">
        <v>2024</v>
      </c>
      <c r="E1376" s="190">
        <v>5916.31</v>
      </c>
      <c r="F1376" s="245">
        <v>909744</v>
      </c>
    </row>
    <row r="1377" spans="1:6">
      <c r="A1377" s="171">
        <v>45222</v>
      </c>
      <c r="B1377" s="173">
        <f t="shared" si="28"/>
        <v>10</v>
      </c>
      <c r="C1377" s="173">
        <f t="shared" si="29"/>
        <v>23</v>
      </c>
      <c r="D1377" s="173">
        <v>2024</v>
      </c>
      <c r="E1377" s="190">
        <v>5916.33</v>
      </c>
      <c r="F1377" s="245">
        <v>911109</v>
      </c>
    </row>
    <row r="1378" spans="1:6">
      <c r="A1378" s="171">
        <v>45223</v>
      </c>
      <c r="B1378" s="173">
        <f t="shared" si="28"/>
        <v>10</v>
      </c>
      <c r="C1378" s="173">
        <f t="shared" si="29"/>
        <v>24</v>
      </c>
      <c r="D1378" s="173">
        <v>2024</v>
      </c>
      <c r="E1378" s="190">
        <v>5916.34</v>
      </c>
      <c r="F1378" s="245">
        <v>911791</v>
      </c>
    </row>
    <row r="1379" spans="1:6">
      <c r="A1379" s="171">
        <v>45224</v>
      </c>
      <c r="B1379" s="173">
        <f t="shared" si="28"/>
        <v>10</v>
      </c>
      <c r="C1379" s="173">
        <f t="shared" si="29"/>
        <v>25</v>
      </c>
      <c r="D1379" s="173">
        <v>2024</v>
      </c>
      <c r="E1379" s="190">
        <v>5916.35</v>
      </c>
      <c r="F1379" s="245">
        <v>912473</v>
      </c>
    </row>
    <row r="1380" spans="1:6">
      <c r="A1380" s="171">
        <v>45225</v>
      </c>
      <c r="B1380" s="173">
        <f t="shared" si="28"/>
        <v>10</v>
      </c>
      <c r="C1380" s="173">
        <f t="shared" si="29"/>
        <v>26</v>
      </c>
      <c r="D1380" s="173">
        <v>2024</v>
      </c>
      <c r="E1380" s="190">
        <v>5916.35</v>
      </c>
      <c r="F1380" s="245">
        <v>912473</v>
      </c>
    </row>
    <row r="1381" spans="1:6">
      <c r="A1381" s="171">
        <v>45226</v>
      </c>
      <c r="B1381" s="173">
        <f t="shared" si="28"/>
        <v>10</v>
      </c>
      <c r="C1381" s="173">
        <f t="shared" si="29"/>
        <v>27</v>
      </c>
      <c r="D1381" s="173">
        <v>2024</v>
      </c>
      <c r="E1381" s="190">
        <v>5916.38</v>
      </c>
      <c r="F1381" s="245">
        <v>914520</v>
      </c>
    </row>
    <row r="1382" spans="1:6">
      <c r="A1382" s="171">
        <v>45227</v>
      </c>
      <c r="B1382" s="173">
        <f t="shared" si="28"/>
        <v>10</v>
      </c>
      <c r="C1382" s="173">
        <f t="shared" si="29"/>
        <v>28</v>
      </c>
      <c r="D1382" s="173">
        <v>2024</v>
      </c>
      <c r="E1382" s="190">
        <v>5916.38</v>
      </c>
      <c r="F1382" s="245">
        <v>914520</v>
      </c>
    </row>
    <row r="1383" spans="1:6">
      <c r="A1383" s="171">
        <v>45228</v>
      </c>
      <c r="B1383" s="173">
        <f t="shared" si="28"/>
        <v>10</v>
      </c>
      <c r="C1383" s="173">
        <f t="shared" si="29"/>
        <v>29</v>
      </c>
      <c r="D1383" s="173">
        <v>2024</v>
      </c>
      <c r="E1383" s="190">
        <v>5916.38</v>
      </c>
      <c r="F1383" s="245">
        <v>914520</v>
      </c>
    </row>
    <row r="1384" spans="1:6">
      <c r="A1384" s="171">
        <v>45229</v>
      </c>
      <c r="B1384" s="173">
        <f t="shared" si="28"/>
        <v>10</v>
      </c>
      <c r="C1384" s="173">
        <f t="shared" si="29"/>
        <v>30</v>
      </c>
      <c r="D1384" s="173">
        <v>2024</v>
      </c>
      <c r="E1384" s="190">
        <v>5916.37</v>
      </c>
      <c r="F1384" s="245">
        <v>913837</v>
      </c>
    </row>
    <row r="1385" spans="1:6">
      <c r="A1385" s="171">
        <v>45230</v>
      </c>
      <c r="B1385" s="173">
        <f t="shared" si="28"/>
        <v>10</v>
      </c>
      <c r="C1385" s="173">
        <f t="shared" si="29"/>
        <v>31</v>
      </c>
      <c r="D1385" s="173">
        <v>2024</v>
      </c>
      <c r="E1385" s="190">
        <v>5916.37</v>
      </c>
      <c r="F1385" s="245">
        <v>913837</v>
      </c>
    </row>
    <row r="1386" spans="1:6">
      <c r="A1386" s="171">
        <v>45231</v>
      </c>
      <c r="B1386" s="173">
        <f t="shared" si="28"/>
        <v>11</v>
      </c>
      <c r="C1386" s="170"/>
      <c r="D1386" s="173">
        <v>2024</v>
      </c>
      <c r="E1386" s="244">
        <v>5916.37</v>
      </c>
      <c r="F1386" s="245">
        <v>913837</v>
      </c>
    </row>
    <row r="1387" spans="1:6">
      <c r="A1387" s="171">
        <v>45232</v>
      </c>
      <c r="B1387" s="173">
        <f t="shared" si="28"/>
        <v>11</v>
      </c>
      <c r="C1387" s="170"/>
      <c r="D1387" s="173">
        <v>2024</v>
      </c>
      <c r="E1387" s="244">
        <v>5916.38</v>
      </c>
      <c r="F1387" s="245">
        <v>914520</v>
      </c>
    </row>
    <row r="1388" spans="1:6">
      <c r="A1388" s="171">
        <v>45233</v>
      </c>
      <c r="B1388" s="173">
        <f t="shared" si="28"/>
        <v>11</v>
      </c>
      <c r="C1388" s="170"/>
      <c r="D1388" s="173">
        <v>2024</v>
      </c>
      <c r="E1388" s="244">
        <v>5916.38</v>
      </c>
      <c r="F1388" s="245">
        <v>914520</v>
      </c>
    </row>
    <row r="1389" spans="1:6">
      <c r="A1389" s="171">
        <v>45234</v>
      </c>
      <c r="B1389" s="173">
        <f t="shared" si="28"/>
        <v>11</v>
      </c>
      <c r="C1389" s="170"/>
      <c r="D1389" s="173">
        <v>2024</v>
      </c>
      <c r="E1389" s="244">
        <v>5916.38</v>
      </c>
      <c r="F1389" s="245">
        <v>914520</v>
      </c>
    </row>
    <row r="1390" spans="1:6">
      <c r="A1390" s="171">
        <v>45235</v>
      </c>
      <c r="B1390" s="173">
        <f t="shared" si="28"/>
        <v>11</v>
      </c>
      <c r="C1390" s="170"/>
      <c r="D1390" s="173">
        <v>2024</v>
      </c>
      <c r="E1390" s="244">
        <v>5916.39</v>
      </c>
      <c r="F1390" s="245">
        <v>915202</v>
      </c>
    </row>
    <row r="1391" spans="1:6">
      <c r="A1391" s="171">
        <v>45236</v>
      </c>
      <c r="B1391" s="173">
        <f t="shared" si="28"/>
        <v>11</v>
      </c>
      <c r="C1391" s="170"/>
      <c r="D1391" s="173">
        <v>2024</v>
      </c>
      <c r="E1391" s="244">
        <v>5916.4</v>
      </c>
      <c r="F1391" s="245">
        <v>915885</v>
      </c>
    </row>
    <row r="1392" spans="1:6">
      <c r="A1392" s="171">
        <v>45237</v>
      </c>
      <c r="B1392" s="173">
        <f t="shared" si="28"/>
        <v>11</v>
      </c>
      <c r="C1392" s="170"/>
      <c r="D1392" s="173">
        <v>2024</v>
      </c>
      <c r="E1392" s="244">
        <v>5916.41</v>
      </c>
      <c r="F1392" s="245">
        <v>916567</v>
      </c>
    </row>
    <row r="1393" spans="1:6">
      <c r="A1393" s="171">
        <v>45238</v>
      </c>
      <c r="B1393" s="173">
        <f t="shared" si="28"/>
        <v>11</v>
      </c>
      <c r="C1393" s="170"/>
      <c r="D1393" s="173">
        <v>2024</v>
      </c>
      <c r="E1393" s="244">
        <v>5916.43</v>
      </c>
      <c r="F1393" s="245">
        <v>917933</v>
      </c>
    </row>
    <row r="1394" spans="1:6">
      <c r="A1394" s="171">
        <v>45239</v>
      </c>
      <c r="B1394" s="173">
        <f t="shared" si="28"/>
        <v>11</v>
      </c>
      <c r="C1394" s="170"/>
      <c r="D1394" s="173">
        <v>2024</v>
      </c>
      <c r="E1394" s="244">
        <v>5923.65</v>
      </c>
      <c r="F1394" s="245">
        <v>917933</v>
      </c>
    </row>
    <row r="1395" spans="1:6">
      <c r="A1395" s="171">
        <v>45240</v>
      </c>
      <c r="B1395" s="173">
        <f t="shared" si="28"/>
        <v>11</v>
      </c>
      <c r="C1395" s="170"/>
      <c r="D1395" s="173">
        <v>2024</v>
      </c>
      <c r="E1395" s="244">
        <v>5916.44</v>
      </c>
      <c r="F1395" s="245">
        <v>918615</v>
      </c>
    </row>
    <row r="1396" spans="1:6">
      <c r="A1396" s="171">
        <v>45241</v>
      </c>
      <c r="B1396" s="173">
        <f t="shared" si="28"/>
        <v>11</v>
      </c>
      <c r="C1396" s="170"/>
      <c r="D1396" s="173">
        <v>2024</v>
      </c>
      <c r="E1396" s="244">
        <v>5916.44</v>
      </c>
      <c r="F1396" s="245">
        <v>918615</v>
      </c>
    </row>
    <row r="1397" spans="1:6">
      <c r="A1397" s="171">
        <v>45242</v>
      </c>
      <c r="B1397" s="173">
        <f t="shared" si="28"/>
        <v>11</v>
      </c>
      <c r="C1397" s="170"/>
      <c r="D1397" s="173">
        <v>2024</v>
      </c>
      <c r="E1397" s="244">
        <v>5916.45</v>
      </c>
      <c r="F1397" s="245">
        <v>919298</v>
      </c>
    </row>
    <row r="1398" spans="1:6">
      <c r="A1398" s="171">
        <v>45243</v>
      </c>
      <c r="B1398" s="173">
        <f t="shared" si="28"/>
        <v>11</v>
      </c>
      <c r="C1398" s="170"/>
      <c r="D1398" s="173">
        <v>2024</v>
      </c>
      <c r="E1398" s="244">
        <v>5916.45</v>
      </c>
      <c r="F1398" s="245">
        <v>919298</v>
      </c>
    </row>
    <row r="1399" spans="1:6">
      <c r="A1399" s="171">
        <v>45244</v>
      </c>
      <c r="B1399" s="173">
        <f t="shared" si="28"/>
        <v>11</v>
      </c>
      <c r="C1399" s="170"/>
      <c r="D1399" s="173">
        <v>2024</v>
      </c>
      <c r="E1399" s="244">
        <v>5916.45</v>
      </c>
      <c r="F1399" s="245">
        <v>919298</v>
      </c>
    </row>
    <row r="1400" spans="1:6">
      <c r="A1400" s="171">
        <v>45245</v>
      </c>
      <c r="B1400" s="173">
        <f t="shared" si="28"/>
        <v>11</v>
      </c>
      <c r="C1400" s="170"/>
      <c r="D1400" s="173">
        <v>2024</v>
      </c>
      <c r="E1400" s="244">
        <v>5916.46</v>
      </c>
      <c r="F1400" s="245">
        <v>919981</v>
      </c>
    </row>
    <row r="1401" spans="1:6">
      <c r="A1401" s="171">
        <v>45246</v>
      </c>
      <c r="B1401" s="173">
        <f t="shared" si="28"/>
        <v>11</v>
      </c>
      <c r="C1401" s="170"/>
      <c r="D1401" s="173">
        <v>2024</v>
      </c>
      <c r="E1401" s="244">
        <v>5916.47</v>
      </c>
      <c r="F1401" s="245">
        <v>920664</v>
      </c>
    </row>
    <row r="1402" spans="1:6">
      <c r="A1402" s="171">
        <v>45247</v>
      </c>
      <c r="B1402" s="173">
        <f t="shared" si="28"/>
        <v>11</v>
      </c>
      <c r="C1402" s="170"/>
      <c r="D1402" s="173">
        <v>2024</v>
      </c>
      <c r="E1402" s="244">
        <v>5916.1</v>
      </c>
      <c r="F1402" s="245">
        <v>921348</v>
      </c>
    </row>
    <row r="1403" spans="1:6">
      <c r="A1403" s="171">
        <v>45248</v>
      </c>
      <c r="B1403" s="173">
        <f t="shared" si="28"/>
        <v>11</v>
      </c>
      <c r="C1403" s="170"/>
      <c r="D1403" s="173">
        <v>2024</v>
      </c>
      <c r="E1403" s="244">
        <v>5916.49</v>
      </c>
      <c r="F1403" s="245">
        <v>922031</v>
      </c>
    </row>
    <row r="1404" spans="1:6">
      <c r="A1404" s="171">
        <v>45249</v>
      </c>
      <c r="B1404" s="173">
        <f t="shared" si="28"/>
        <v>11</v>
      </c>
      <c r="C1404" s="170"/>
      <c r="D1404" s="173">
        <v>2024</v>
      </c>
      <c r="E1404" s="244">
        <v>5916.5</v>
      </c>
      <c r="F1404" s="245">
        <v>922714</v>
      </c>
    </row>
    <row r="1405" spans="1:6">
      <c r="A1405" s="171">
        <v>45250</v>
      </c>
      <c r="B1405" s="173">
        <f t="shared" si="28"/>
        <v>11</v>
      </c>
      <c r="C1405" s="170"/>
      <c r="D1405" s="173">
        <v>2024</v>
      </c>
      <c r="E1405" s="244">
        <v>5916.54</v>
      </c>
      <c r="F1405" s="245">
        <v>925447</v>
      </c>
    </row>
    <row r="1406" spans="1:6">
      <c r="A1406" s="171">
        <v>45251</v>
      </c>
      <c r="B1406" s="173">
        <f t="shared" si="28"/>
        <v>11</v>
      </c>
      <c r="C1406" s="170"/>
      <c r="D1406" s="173">
        <v>2024</v>
      </c>
      <c r="E1406" s="244">
        <v>5916.56</v>
      </c>
      <c r="F1406" s="245">
        <v>926814</v>
      </c>
    </row>
    <row r="1407" spans="1:6">
      <c r="A1407" s="171">
        <v>45252</v>
      </c>
      <c r="B1407" s="173">
        <f t="shared" si="28"/>
        <v>11</v>
      </c>
      <c r="C1407" s="170"/>
      <c r="D1407" s="173">
        <v>2024</v>
      </c>
      <c r="E1407" s="244">
        <v>5916.55</v>
      </c>
      <c r="F1407" s="245">
        <v>926131</v>
      </c>
    </row>
    <row r="1408" spans="1:6">
      <c r="A1408" s="171">
        <v>45253</v>
      </c>
      <c r="B1408" s="173">
        <f t="shared" si="28"/>
        <v>11</v>
      </c>
      <c r="C1408" s="170"/>
      <c r="D1408" s="173">
        <v>2024</v>
      </c>
      <c r="E1408" s="244">
        <v>5916.56</v>
      </c>
      <c r="F1408" s="245">
        <v>926814</v>
      </c>
    </row>
    <row r="1409" spans="1:6">
      <c r="A1409" s="171">
        <v>45254</v>
      </c>
      <c r="B1409" s="173">
        <f t="shared" si="28"/>
        <v>11</v>
      </c>
      <c r="C1409" s="170"/>
      <c r="D1409" s="173">
        <v>2024</v>
      </c>
      <c r="E1409" s="244">
        <v>5916.56</v>
      </c>
      <c r="F1409" s="245">
        <v>926814</v>
      </c>
    </row>
    <row r="1410" spans="1:6">
      <c r="A1410" s="171">
        <v>45255</v>
      </c>
      <c r="B1410" s="173">
        <f t="shared" si="28"/>
        <v>11</v>
      </c>
      <c r="C1410" s="170"/>
      <c r="D1410" s="173">
        <v>2024</v>
      </c>
      <c r="E1410" s="244">
        <v>5916.57</v>
      </c>
      <c r="F1410" s="245">
        <v>927497</v>
      </c>
    </row>
    <row r="1411" spans="1:6">
      <c r="A1411" s="171">
        <v>45256</v>
      </c>
      <c r="B1411" s="173">
        <f t="shared" ref="B1411:B1474" si="30">MONTH(A1411)</f>
        <v>11</v>
      </c>
      <c r="C1411" s="170"/>
      <c r="D1411" s="173">
        <v>2024</v>
      </c>
      <c r="E1411" s="244">
        <v>5916.59</v>
      </c>
      <c r="F1411" s="245">
        <v>928865</v>
      </c>
    </row>
    <row r="1412" spans="1:6">
      <c r="A1412" s="171">
        <v>45257</v>
      </c>
      <c r="B1412" s="173">
        <f t="shared" si="30"/>
        <v>11</v>
      </c>
      <c r="C1412" s="170"/>
      <c r="D1412" s="173">
        <v>2024</v>
      </c>
      <c r="E1412" s="244">
        <v>5916.59</v>
      </c>
      <c r="F1412" s="245">
        <v>928865</v>
      </c>
    </row>
    <row r="1413" spans="1:6">
      <c r="A1413" s="171">
        <v>45258</v>
      </c>
      <c r="B1413" s="173">
        <f t="shared" si="30"/>
        <v>11</v>
      </c>
      <c r="C1413" s="170"/>
      <c r="D1413" s="173">
        <v>2024</v>
      </c>
      <c r="E1413" s="244">
        <v>5916.6</v>
      </c>
      <c r="F1413" s="245">
        <v>929549</v>
      </c>
    </row>
    <row r="1414" spans="1:6">
      <c r="A1414" s="171">
        <v>45259</v>
      </c>
      <c r="B1414" s="173">
        <f t="shared" si="30"/>
        <v>11</v>
      </c>
      <c r="C1414" s="170"/>
      <c r="D1414" s="173">
        <v>2024</v>
      </c>
      <c r="E1414" s="244">
        <v>5916.6</v>
      </c>
      <c r="F1414" s="245">
        <v>929549</v>
      </c>
    </row>
    <row r="1415" spans="1:6">
      <c r="A1415" s="171">
        <v>45260</v>
      </c>
      <c r="B1415" s="173">
        <f t="shared" si="30"/>
        <v>11</v>
      </c>
      <c r="C1415" s="170"/>
      <c r="D1415" s="173">
        <v>2024</v>
      </c>
      <c r="E1415" s="244">
        <v>5916.61</v>
      </c>
      <c r="F1415" s="245">
        <v>930233</v>
      </c>
    </row>
    <row r="1416" spans="1:6">
      <c r="A1416" s="171">
        <v>45261</v>
      </c>
      <c r="B1416" s="173">
        <f t="shared" si="30"/>
        <v>12</v>
      </c>
      <c r="C1416" s="170"/>
      <c r="D1416" s="173">
        <v>2024</v>
      </c>
      <c r="E1416" s="244">
        <v>5916.61</v>
      </c>
      <c r="F1416" s="245">
        <v>930233</v>
      </c>
    </row>
    <row r="1417" spans="1:6">
      <c r="A1417" s="171">
        <v>45262</v>
      </c>
      <c r="B1417" s="173">
        <f t="shared" si="30"/>
        <v>12</v>
      </c>
      <c r="C1417" s="170"/>
      <c r="D1417" s="173">
        <v>2024</v>
      </c>
      <c r="E1417" s="244">
        <v>5916.62</v>
      </c>
      <c r="F1417" s="245">
        <v>930917</v>
      </c>
    </row>
    <row r="1418" spans="1:6">
      <c r="A1418" s="171">
        <v>45263</v>
      </c>
      <c r="B1418" s="173">
        <f t="shared" si="30"/>
        <v>12</v>
      </c>
      <c r="C1418" s="170"/>
      <c r="D1418" s="173">
        <v>2024</v>
      </c>
      <c r="E1418" s="244">
        <v>5916.62</v>
      </c>
      <c r="F1418" s="245">
        <v>930917</v>
      </c>
    </row>
    <row r="1419" spans="1:6">
      <c r="A1419" s="171">
        <v>45264</v>
      </c>
      <c r="B1419" s="173">
        <f t="shared" si="30"/>
        <v>12</v>
      </c>
      <c r="C1419" s="170"/>
      <c r="D1419" s="173">
        <v>2024</v>
      </c>
      <c r="E1419" s="244">
        <v>5916.66</v>
      </c>
      <c r="F1419" s="245">
        <v>933654</v>
      </c>
    </row>
    <row r="1420" spans="1:6">
      <c r="A1420" s="171">
        <v>45265</v>
      </c>
      <c r="B1420" s="173">
        <f t="shared" si="30"/>
        <v>12</v>
      </c>
      <c r="C1420" s="170"/>
      <c r="D1420" s="173">
        <v>2024</v>
      </c>
      <c r="E1420" s="244">
        <v>5916.68</v>
      </c>
      <c r="F1420" s="245">
        <v>935022</v>
      </c>
    </row>
    <row r="1421" spans="1:6">
      <c r="A1421" s="171">
        <v>45266</v>
      </c>
      <c r="B1421" s="173">
        <f t="shared" si="30"/>
        <v>12</v>
      </c>
      <c r="C1421" s="170"/>
      <c r="D1421" s="173">
        <v>2024</v>
      </c>
      <c r="E1421" s="244">
        <v>5916.68</v>
      </c>
      <c r="F1421" s="245">
        <v>935022</v>
      </c>
    </row>
    <row r="1422" spans="1:6">
      <c r="A1422" s="171">
        <v>45267</v>
      </c>
      <c r="B1422" s="173">
        <f t="shared" si="30"/>
        <v>12</v>
      </c>
      <c r="C1422" s="170"/>
      <c r="D1422" s="173">
        <v>2024</v>
      </c>
      <c r="E1422" s="244">
        <v>5916.7</v>
      </c>
      <c r="F1422" s="245">
        <v>936391</v>
      </c>
    </row>
    <row r="1423" spans="1:6">
      <c r="A1423" s="171">
        <v>45268</v>
      </c>
      <c r="B1423" s="173">
        <f t="shared" si="30"/>
        <v>12</v>
      </c>
      <c r="C1423" s="170"/>
      <c r="D1423" s="173">
        <v>2024</v>
      </c>
      <c r="E1423" s="244">
        <v>5916.72</v>
      </c>
      <c r="F1423" s="245">
        <v>937760</v>
      </c>
    </row>
    <row r="1424" spans="1:6">
      <c r="A1424" s="171">
        <v>45269</v>
      </c>
      <c r="B1424" s="173">
        <f t="shared" si="30"/>
        <v>12</v>
      </c>
      <c r="C1424" s="170"/>
      <c r="D1424" s="173">
        <v>2024</v>
      </c>
      <c r="E1424" s="244">
        <v>5916.74</v>
      </c>
      <c r="F1424" s="245">
        <v>939129</v>
      </c>
    </row>
    <row r="1425" spans="1:6">
      <c r="A1425" s="171">
        <v>45270</v>
      </c>
      <c r="B1425" s="173">
        <f t="shared" si="30"/>
        <v>12</v>
      </c>
      <c r="C1425" s="170"/>
      <c r="D1425" s="173">
        <v>2024</v>
      </c>
      <c r="E1425" s="244">
        <v>5916.74</v>
      </c>
      <c r="F1425" s="245">
        <v>939129</v>
      </c>
    </row>
    <row r="1426" spans="1:6">
      <c r="A1426" s="171">
        <v>45271</v>
      </c>
      <c r="B1426" s="173">
        <f t="shared" si="30"/>
        <v>12</v>
      </c>
      <c r="C1426" s="170"/>
      <c r="D1426" s="173">
        <v>2024</v>
      </c>
      <c r="E1426" s="244">
        <v>5916.74</v>
      </c>
      <c r="F1426" s="245">
        <v>939129</v>
      </c>
    </row>
    <row r="1427" spans="1:6">
      <c r="A1427" s="171">
        <v>45272</v>
      </c>
      <c r="B1427" s="173">
        <f t="shared" si="30"/>
        <v>12</v>
      </c>
      <c r="C1427" s="170"/>
      <c r="D1427" s="173">
        <v>2024</v>
      </c>
      <c r="E1427" s="244">
        <v>5916.75</v>
      </c>
      <c r="F1427" s="245">
        <v>939814</v>
      </c>
    </row>
    <row r="1428" spans="1:6">
      <c r="A1428" s="171">
        <v>45273</v>
      </c>
      <c r="B1428" s="173">
        <f t="shared" si="30"/>
        <v>12</v>
      </c>
      <c r="C1428" s="170"/>
      <c r="D1428" s="173">
        <v>2024</v>
      </c>
      <c r="E1428" s="244">
        <v>5916.76</v>
      </c>
      <c r="F1428" s="245">
        <v>940499</v>
      </c>
    </row>
    <row r="1429" spans="1:6">
      <c r="A1429" s="171">
        <v>45274</v>
      </c>
      <c r="B1429" s="173">
        <f t="shared" si="30"/>
        <v>12</v>
      </c>
      <c r="C1429" s="170"/>
      <c r="D1429" s="173">
        <v>2024</v>
      </c>
      <c r="E1429" s="244">
        <v>5916.77</v>
      </c>
      <c r="F1429" s="245">
        <v>941184</v>
      </c>
    </row>
    <row r="1430" spans="1:6">
      <c r="A1430" s="171">
        <v>45275</v>
      </c>
      <c r="B1430" s="173">
        <f t="shared" si="30"/>
        <v>12</v>
      </c>
      <c r="C1430" s="170"/>
      <c r="D1430" s="173">
        <v>2024</v>
      </c>
      <c r="E1430" s="244">
        <v>5916.78</v>
      </c>
      <c r="F1430" s="245">
        <v>941869</v>
      </c>
    </row>
    <row r="1431" spans="1:6">
      <c r="A1431" s="171">
        <v>45276</v>
      </c>
      <c r="B1431" s="173">
        <f t="shared" si="30"/>
        <v>12</v>
      </c>
      <c r="C1431" s="170"/>
      <c r="D1431" s="173">
        <v>2024</v>
      </c>
      <c r="E1431" s="244">
        <v>5916.79</v>
      </c>
      <c r="F1431" s="245">
        <v>942554</v>
      </c>
    </row>
    <row r="1432" spans="1:6">
      <c r="A1432" s="171">
        <v>45277</v>
      </c>
      <c r="B1432" s="173">
        <f t="shared" si="30"/>
        <v>12</v>
      </c>
      <c r="C1432" s="170"/>
      <c r="D1432" s="173">
        <v>2024</v>
      </c>
      <c r="E1432" s="244">
        <v>5916.8</v>
      </c>
      <c r="F1432" s="245">
        <v>943240</v>
      </c>
    </row>
    <row r="1433" spans="1:6">
      <c r="A1433" s="171">
        <v>45278</v>
      </c>
      <c r="B1433" s="173">
        <f t="shared" si="30"/>
        <v>12</v>
      </c>
      <c r="C1433" s="170"/>
      <c r="D1433" s="173">
        <v>2024</v>
      </c>
      <c r="E1433" s="244">
        <v>5916.8</v>
      </c>
      <c r="F1433" s="245">
        <v>943240</v>
      </c>
    </row>
    <row r="1434" spans="1:6">
      <c r="A1434" s="171">
        <v>45279</v>
      </c>
      <c r="B1434" s="173">
        <f t="shared" si="30"/>
        <v>12</v>
      </c>
      <c r="C1434" s="170"/>
      <c r="D1434" s="173">
        <v>2024</v>
      </c>
      <c r="E1434" s="244">
        <v>5916.81</v>
      </c>
      <c r="F1434" s="245">
        <v>943925</v>
      </c>
    </row>
    <row r="1435" spans="1:6">
      <c r="A1435" s="171">
        <v>45280</v>
      </c>
      <c r="B1435" s="173">
        <f t="shared" si="30"/>
        <v>12</v>
      </c>
      <c r="C1435" s="170"/>
      <c r="D1435" s="173">
        <v>2024</v>
      </c>
      <c r="E1435" s="244">
        <v>5916.81</v>
      </c>
      <c r="F1435" s="245">
        <v>943925</v>
      </c>
    </row>
    <row r="1436" spans="1:6">
      <c r="A1436" s="171">
        <v>45281</v>
      </c>
      <c r="B1436" s="173">
        <f t="shared" si="30"/>
        <v>12</v>
      </c>
      <c r="C1436" s="170"/>
      <c r="D1436" s="173">
        <v>2024</v>
      </c>
      <c r="E1436" s="244">
        <v>5916.82</v>
      </c>
      <c r="F1436" s="245">
        <v>944610</v>
      </c>
    </row>
    <row r="1437" spans="1:6">
      <c r="A1437" s="171">
        <v>45282</v>
      </c>
      <c r="B1437" s="173">
        <f t="shared" si="30"/>
        <v>12</v>
      </c>
      <c r="C1437" s="170"/>
      <c r="D1437" s="173">
        <v>2024</v>
      </c>
      <c r="E1437" s="244">
        <v>5916.83</v>
      </c>
      <c r="F1437" s="245">
        <v>945295</v>
      </c>
    </row>
    <row r="1438" spans="1:6">
      <c r="A1438" s="171">
        <v>45283</v>
      </c>
      <c r="B1438" s="173">
        <f t="shared" si="30"/>
        <v>12</v>
      </c>
      <c r="C1438" s="170"/>
      <c r="D1438" s="173">
        <v>2024</v>
      </c>
      <c r="E1438" s="244">
        <v>5916.84</v>
      </c>
      <c r="F1438" s="245">
        <v>945980</v>
      </c>
    </row>
    <row r="1439" spans="1:6">
      <c r="A1439" s="171">
        <v>45284</v>
      </c>
      <c r="B1439" s="173">
        <f t="shared" si="30"/>
        <v>12</v>
      </c>
      <c r="C1439" s="170"/>
      <c r="D1439" s="173">
        <v>2024</v>
      </c>
      <c r="E1439" s="244">
        <v>5916.85</v>
      </c>
      <c r="F1439" s="245">
        <v>946665</v>
      </c>
    </row>
    <row r="1440" spans="1:6">
      <c r="A1440" s="171">
        <v>45285</v>
      </c>
      <c r="B1440" s="173">
        <f t="shared" si="30"/>
        <v>12</v>
      </c>
      <c r="C1440" s="170"/>
      <c r="D1440" s="173">
        <v>2024</v>
      </c>
      <c r="E1440" s="244">
        <v>5916.85</v>
      </c>
      <c r="F1440" s="245">
        <v>946665</v>
      </c>
    </row>
    <row r="1441" spans="1:6">
      <c r="A1441" s="171">
        <v>45286</v>
      </c>
      <c r="B1441" s="173">
        <f t="shared" si="30"/>
        <v>12</v>
      </c>
      <c r="C1441" s="170"/>
      <c r="D1441" s="173">
        <v>2024</v>
      </c>
      <c r="E1441" s="244">
        <v>5916.86</v>
      </c>
      <c r="F1441" s="245">
        <v>947351</v>
      </c>
    </row>
    <row r="1442" spans="1:6">
      <c r="A1442" s="171">
        <v>45287</v>
      </c>
      <c r="B1442" s="173">
        <f t="shared" si="30"/>
        <v>12</v>
      </c>
      <c r="C1442" s="170"/>
      <c r="D1442" s="173">
        <v>2024</v>
      </c>
      <c r="E1442" s="244">
        <v>5916.86</v>
      </c>
      <c r="F1442" s="245">
        <v>947351</v>
      </c>
    </row>
    <row r="1443" spans="1:6">
      <c r="A1443" s="171">
        <v>45288</v>
      </c>
      <c r="B1443" s="173">
        <f t="shared" si="30"/>
        <v>12</v>
      </c>
      <c r="C1443" s="170"/>
      <c r="D1443" s="173">
        <v>2024</v>
      </c>
      <c r="E1443" s="244">
        <v>5916.87</v>
      </c>
      <c r="F1443" s="245">
        <v>948036</v>
      </c>
    </row>
    <row r="1444" spans="1:6">
      <c r="A1444" s="171">
        <v>45289</v>
      </c>
      <c r="B1444" s="173">
        <f t="shared" si="30"/>
        <v>12</v>
      </c>
      <c r="C1444" s="170"/>
      <c r="D1444" s="173">
        <v>2024</v>
      </c>
      <c r="E1444" s="244">
        <v>5916.88</v>
      </c>
      <c r="F1444" s="245">
        <v>948722</v>
      </c>
    </row>
    <row r="1445" spans="1:6">
      <c r="A1445" s="171">
        <v>45290</v>
      </c>
      <c r="B1445" s="173">
        <f t="shared" si="30"/>
        <v>12</v>
      </c>
      <c r="C1445" s="170"/>
      <c r="D1445" s="173">
        <v>2024</v>
      </c>
      <c r="E1445" s="244">
        <v>5916.88</v>
      </c>
      <c r="F1445" s="245">
        <v>948722</v>
      </c>
    </row>
    <row r="1446" spans="1:6">
      <c r="A1446" s="171">
        <v>45291</v>
      </c>
      <c r="B1446" s="173">
        <f t="shared" si="30"/>
        <v>12</v>
      </c>
      <c r="C1446" s="170"/>
      <c r="D1446" s="173">
        <v>2024</v>
      </c>
      <c r="E1446" s="244">
        <v>5916.89</v>
      </c>
      <c r="F1446" s="245">
        <v>949407</v>
      </c>
    </row>
    <row r="1447" spans="1:6">
      <c r="A1447" s="171">
        <v>45292</v>
      </c>
      <c r="B1447" s="173">
        <f t="shared" si="30"/>
        <v>1</v>
      </c>
      <c r="C1447" s="170"/>
      <c r="D1447" s="173">
        <v>2024</v>
      </c>
      <c r="E1447" s="244">
        <v>5916.9</v>
      </c>
      <c r="F1447" s="245">
        <v>950093</v>
      </c>
    </row>
    <row r="1448" spans="1:6">
      <c r="A1448" s="171">
        <v>45293</v>
      </c>
      <c r="B1448" s="173">
        <f t="shared" si="30"/>
        <v>1</v>
      </c>
      <c r="C1448" s="170"/>
      <c r="D1448" s="173">
        <v>2024</v>
      </c>
      <c r="E1448" s="244">
        <v>5916.9</v>
      </c>
      <c r="F1448" s="245">
        <v>950093</v>
      </c>
    </row>
    <row r="1449" spans="1:6">
      <c r="A1449" s="171">
        <v>45294</v>
      </c>
      <c r="B1449" s="173">
        <f t="shared" si="30"/>
        <v>1</v>
      </c>
      <c r="C1449" s="170"/>
      <c r="D1449" s="173">
        <v>2024</v>
      </c>
      <c r="E1449" s="244">
        <v>5916.91</v>
      </c>
      <c r="F1449" s="245">
        <v>950779</v>
      </c>
    </row>
    <row r="1450" spans="1:6">
      <c r="A1450" s="171">
        <v>45295</v>
      </c>
      <c r="B1450" s="173">
        <f t="shared" si="30"/>
        <v>1</v>
      </c>
      <c r="C1450" s="170"/>
      <c r="D1450" s="173">
        <v>2024</v>
      </c>
      <c r="E1450" s="244">
        <v>5916.92</v>
      </c>
      <c r="F1450" s="245">
        <v>951464</v>
      </c>
    </row>
    <row r="1451" spans="1:6">
      <c r="A1451" s="171">
        <v>45296</v>
      </c>
      <c r="B1451" s="173">
        <f t="shared" si="30"/>
        <v>1</v>
      </c>
      <c r="C1451" s="170"/>
      <c r="D1451" s="173">
        <v>2024</v>
      </c>
      <c r="E1451" s="244">
        <v>5916.92</v>
      </c>
      <c r="F1451" s="245">
        <v>951464</v>
      </c>
    </row>
    <row r="1452" spans="1:6">
      <c r="A1452" s="171">
        <v>45297</v>
      </c>
      <c r="B1452" s="173">
        <f t="shared" si="30"/>
        <v>1</v>
      </c>
      <c r="C1452" s="170"/>
      <c r="D1452" s="173">
        <v>2024</v>
      </c>
      <c r="E1452" s="244">
        <v>5916.93</v>
      </c>
      <c r="F1452" s="245">
        <v>952150</v>
      </c>
    </row>
    <row r="1453" spans="1:6">
      <c r="A1453" s="171">
        <v>45298</v>
      </c>
      <c r="B1453" s="173">
        <f t="shared" si="30"/>
        <v>1</v>
      </c>
      <c r="C1453" s="170"/>
      <c r="D1453" s="173">
        <v>2024</v>
      </c>
      <c r="E1453" s="244">
        <v>5916.93</v>
      </c>
      <c r="F1453" s="245">
        <v>952150</v>
      </c>
    </row>
    <row r="1454" spans="1:6">
      <c r="A1454" s="171">
        <v>45299</v>
      </c>
      <c r="B1454" s="173">
        <f t="shared" si="30"/>
        <v>1</v>
      </c>
      <c r="C1454" s="170"/>
      <c r="D1454" s="173">
        <v>2024</v>
      </c>
      <c r="E1454" s="244">
        <v>5916.94</v>
      </c>
      <c r="F1454" s="245">
        <v>952836</v>
      </c>
    </row>
    <row r="1455" spans="1:6">
      <c r="A1455" s="171">
        <v>45300</v>
      </c>
      <c r="B1455" s="173">
        <f t="shared" si="30"/>
        <v>1</v>
      </c>
      <c r="C1455" s="170"/>
      <c r="D1455" s="173">
        <v>2024</v>
      </c>
      <c r="E1455" s="244">
        <v>5916.94</v>
      </c>
      <c r="F1455" s="245">
        <v>952836</v>
      </c>
    </row>
    <row r="1456" spans="1:6">
      <c r="A1456" s="171">
        <v>45301</v>
      </c>
      <c r="B1456" s="173">
        <f t="shared" si="30"/>
        <v>1</v>
      </c>
      <c r="C1456" s="170"/>
      <c r="D1456" s="173">
        <v>2024</v>
      </c>
      <c r="E1456" s="244">
        <v>5916.93</v>
      </c>
      <c r="F1456" s="245">
        <v>952150</v>
      </c>
    </row>
    <row r="1457" spans="1:6">
      <c r="A1457" s="171">
        <v>45302</v>
      </c>
      <c r="B1457" s="173">
        <f t="shared" si="30"/>
        <v>1</v>
      </c>
      <c r="C1457" s="170"/>
      <c r="D1457" s="173">
        <v>2024</v>
      </c>
      <c r="E1457" s="244">
        <v>5916.94</v>
      </c>
      <c r="F1457" s="245">
        <v>952836</v>
      </c>
    </row>
    <row r="1458" spans="1:6">
      <c r="A1458" s="171">
        <v>45303</v>
      </c>
      <c r="B1458" s="173">
        <f t="shared" si="30"/>
        <v>1</v>
      </c>
      <c r="C1458" s="170"/>
      <c r="D1458" s="173">
        <v>2024</v>
      </c>
      <c r="E1458" s="244">
        <v>5916.95</v>
      </c>
      <c r="F1458" s="245">
        <v>953522</v>
      </c>
    </row>
    <row r="1459" spans="1:6">
      <c r="A1459" s="171">
        <v>45304</v>
      </c>
      <c r="B1459" s="173">
        <f t="shared" si="30"/>
        <v>1</v>
      </c>
      <c r="C1459" s="170"/>
      <c r="D1459" s="173">
        <v>2024</v>
      </c>
      <c r="E1459" s="244">
        <v>5916.96</v>
      </c>
      <c r="F1459" s="245">
        <v>954209</v>
      </c>
    </row>
    <row r="1460" spans="1:6">
      <c r="A1460" s="171">
        <v>45305</v>
      </c>
      <c r="B1460" s="173">
        <f t="shared" si="30"/>
        <v>1</v>
      </c>
      <c r="C1460" s="170"/>
      <c r="D1460" s="173">
        <v>2024</v>
      </c>
      <c r="E1460" s="244">
        <v>5916.98</v>
      </c>
      <c r="F1460" s="245">
        <v>955581</v>
      </c>
    </row>
    <row r="1461" spans="1:6">
      <c r="A1461" s="171">
        <v>45306</v>
      </c>
      <c r="B1461" s="173">
        <f t="shared" si="30"/>
        <v>1</v>
      </c>
      <c r="C1461" s="170"/>
      <c r="D1461" s="173">
        <v>2024</v>
      </c>
      <c r="E1461" s="244">
        <v>5917.02</v>
      </c>
      <c r="F1461" s="245">
        <v>958326</v>
      </c>
    </row>
    <row r="1462" spans="1:6">
      <c r="A1462" s="171">
        <v>45307</v>
      </c>
      <c r="B1462" s="173">
        <f t="shared" si="30"/>
        <v>1</v>
      </c>
      <c r="C1462" s="170"/>
      <c r="D1462" s="173">
        <v>2024</v>
      </c>
      <c r="E1462" s="244">
        <v>5916.83</v>
      </c>
      <c r="F1462" s="245">
        <v>945295</v>
      </c>
    </row>
    <row r="1463" spans="1:6">
      <c r="A1463" s="171">
        <v>45308</v>
      </c>
      <c r="B1463" s="173">
        <f t="shared" si="30"/>
        <v>1</v>
      </c>
      <c r="C1463" s="170"/>
      <c r="D1463" s="173">
        <v>2024</v>
      </c>
      <c r="E1463" s="244">
        <v>5916.83</v>
      </c>
      <c r="F1463" s="245">
        <v>945295</v>
      </c>
    </row>
    <row r="1464" spans="1:6">
      <c r="A1464" s="171">
        <v>45309</v>
      </c>
      <c r="B1464" s="173">
        <f t="shared" si="30"/>
        <v>1</v>
      </c>
      <c r="C1464" s="170"/>
      <c r="D1464" s="173">
        <v>2024</v>
      </c>
      <c r="E1464" s="244">
        <v>5917.01</v>
      </c>
      <c r="F1464" s="245">
        <v>957639</v>
      </c>
    </row>
    <row r="1465" spans="1:6">
      <c r="A1465" s="171">
        <v>45310</v>
      </c>
      <c r="B1465" s="173">
        <f t="shared" si="30"/>
        <v>1</v>
      </c>
      <c r="C1465" s="170"/>
      <c r="D1465" s="173">
        <v>2024</v>
      </c>
      <c r="E1465" s="244">
        <v>5917.04</v>
      </c>
      <c r="F1465" s="245">
        <v>959698</v>
      </c>
    </row>
    <row r="1466" spans="1:6">
      <c r="A1466" s="171">
        <v>45311</v>
      </c>
      <c r="B1466" s="173">
        <f t="shared" si="30"/>
        <v>1</v>
      </c>
      <c r="C1466" s="170"/>
      <c r="D1466" s="173">
        <v>2024</v>
      </c>
      <c r="E1466" s="244">
        <v>5917.04</v>
      </c>
      <c r="F1466" s="245">
        <v>959698</v>
      </c>
    </row>
    <row r="1467" spans="1:6">
      <c r="A1467" s="171">
        <v>45312</v>
      </c>
      <c r="B1467" s="173">
        <f t="shared" si="30"/>
        <v>1</v>
      </c>
      <c r="C1467" s="170"/>
      <c r="D1467" s="173">
        <v>2024</v>
      </c>
      <c r="E1467" s="244">
        <v>5917.05</v>
      </c>
      <c r="F1467" s="245">
        <v>960385</v>
      </c>
    </row>
    <row r="1468" spans="1:6">
      <c r="A1468" s="171">
        <v>45313</v>
      </c>
      <c r="B1468" s="173">
        <f t="shared" si="30"/>
        <v>1</v>
      </c>
      <c r="C1468" s="170"/>
      <c r="D1468" s="173">
        <v>2024</v>
      </c>
      <c r="E1468" s="244">
        <v>5917.06</v>
      </c>
      <c r="F1468" s="245">
        <v>961071</v>
      </c>
    </row>
    <row r="1469" spans="1:6">
      <c r="A1469" s="171">
        <v>45314</v>
      </c>
      <c r="B1469" s="173">
        <f t="shared" si="30"/>
        <v>1</v>
      </c>
      <c r="C1469" s="170"/>
      <c r="D1469" s="173">
        <v>2024</v>
      </c>
      <c r="E1469" s="244">
        <v>5917.07</v>
      </c>
      <c r="F1469" s="245">
        <v>961758</v>
      </c>
    </row>
    <row r="1470" spans="1:6">
      <c r="A1470" s="171">
        <v>45315</v>
      </c>
      <c r="B1470" s="173">
        <f t="shared" si="30"/>
        <v>1</v>
      </c>
      <c r="C1470" s="170"/>
      <c r="D1470" s="173">
        <v>2024</v>
      </c>
      <c r="E1470" s="244">
        <v>5917.08</v>
      </c>
      <c r="F1470" s="245">
        <v>962445</v>
      </c>
    </row>
    <row r="1471" spans="1:6">
      <c r="A1471" s="171">
        <v>45316</v>
      </c>
      <c r="B1471" s="173">
        <f t="shared" si="30"/>
        <v>1</v>
      </c>
      <c r="C1471" s="170"/>
      <c r="D1471" s="173">
        <v>2024</v>
      </c>
      <c r="E1471" s="244">
        <v>5917.09</v>
      </c>
      <c r="F1471" s="245">
        <v>963131</v>
      </c>
    </row>
    <row r="1472" spans="1:6">
      <c r="A1472" s="171">
        <v>45317</v>
      </c>
      <c r="B1472" s="173">
        <f t="shared" si="30"/>
        <v>1</v>
      </c>
      <c r="C1472" s="170"/>
      <c r="D1472" s="173">
        <v>2024</v>
      </c>
      <c r="E1472" s="244">
        <v>5917.1</v>
      </c>
      <c r="F1472" s="245">
        <v>963818</v>
      </c>
    </row>
    <row r="1473" spans="1:6">
      <c r="A1473" s="171">
        <v>45318</v>
      </c>
      <c r="B1473" s="173">
        <f t="shared" si="30"/>
        <v>1</v>
      </c>
      <c r="C1473" s="170"/>
      <c r="D1473" s="173">
        <v>2024</v>
      </c>
      <c r="E1473" s="244">
        <v>5917.12</v>
      </c>
      <c r="F1473" s="245">
        <v>965192</v>
      </c>
    </row>
    <row r="1474" spans="1:6">
      <c r="A1474" s="171">
        <v>45319</v>
      </c>
      <c r="B1474" s="173">
        <f t="shared" si="30"/>
        <v>1</v>
      </c>
      <c r="C1474" s="170"/>
      <c r="D1474" s="173">
        <v>2024</v>
      </c>
      <c r="E1474" s="244">
        <v>5917.23</v>
      </c>
      <c r="F1474" s="245">
        <v>965879</v>
      </c>
    </row>
    <row r="1475" spans="1:6">
      <c r="A1475" s="171">
        <v>45320</v>
      </c>
      <c r="B1475" s="173">
        <f t="shared" ref="B1475:B1538" si="31">MONTH(A1475)</f>
        <v>1</v>
      </c>
      <c r="C1475" s="170"/>
      <c r="D1475" s="173">
        <v>2024</v>
      </c>
      <c r="E1475" s="244">
        <v>5917.13</v>
      </c>
      <c r="F1475" s="245">
        <v>965879</v>
      </c>
    </row>
    <row r="1476" spans="1:6">
      <c r="A1476" s="171">
        <v>45321</v>
      </c>
      <c r="B1476" s="173">
        <f t="shared" si="31"/>
        <v>1</v>
      </c>
      <c r="C1476" s="170"/>
      <c r="D1476" s="173">
        <v>2024</v>
      </c>
      <c r="E1476" s="244">
        <v>5917.14</v>
      </c>
      <c r="F1476" s="245">
        <v>966567</v>
      </c>
    </row>
    <row r="1477" spans="1:6">
      <c r="A1477" s="171">
        <v>45322</v>
      </c>
      <c r="B1477" s="173">
        <f t="shared" si="31"/>
        <v>1</v>
      </c>
      <c r="C1477" s="170"/>
      <c r="D1477" s="173">
        <v>2024</v>
      </c>
      <c r="E1477" s="244">
        <v>5917.16</v>
      </c>
      <c r="F1477" s="245">
        <v>967941</v>
      </c>
    </row>
    <row r="1478" spans="1:6">
      <c r="A1478" s="171">
        <v>45323</v>
      </c>
      <c r="B1478" s="173">
        <f t="shared" si="31"/>
        <v>2</v>
      </c>
      <c r="C1478" s="170"/>
      <c r="D1478" s="173">
        <v>2024</v>
      </c>
      <c r="E1478" s="244">
        <v>5917.17</v>
      </c>
      <c r="F1478" s="245">
        <v>968628</v>
      </c>
    </row>
    <row r="1479" spans="1:6">
      <c r="A1479" s="171">
        <v>45324</v>
      </c>
      <c r="B1479" s="173">
        <f t="shared" si="31"/>
        <v>2</v>
      </c>
      <c r="C1479" s="170"/>
      <c r="D1479" s="173">
        <v>2024</v>
      </c>
      <c r="E1479" s="244">
        <v>5917.18</v>
      </c>
      <c r="F1479" s="245">
        <v>969315</v>
      </c>
    </row>
    <row r="1480" spans="1:6">
      <c r="A1480" s="171">
        <v>45325</v>
      </c>
      <c r="B1480" s="173">
        <f t="shared" si="31"/>
        <v>2</v>
      </c>
      <c r="C1480" s="170"/>
      <c r="D1480" s="173">
        <v>2024</v>
      </c>
      <c r="E1480" s="244">
        <v>5917.21</v>
      </c>
      <c r="F1480" s="245">
        <v>971377</v>
      </c>
    </row>
    <row r="1481" spans="1:6">
      <c r="A1481" s="171">
        <v>45326</v>
      </c>
      <c r="B1481" s="173">
        <f t="shared" si="31"/>
        <v>2</v>
      </c>
      <c r="C1481" s="170"/>
      <c r="D1481" s="173">
        <v>2024</v>
      </c>
      <c r="E1481" s="244">
        <v>5917.21</v>
      </c>
      <c r="F1481" s="245">
        <v>971377</v>
      </c>
    </row>
    <row r="1482" spans="1:6">
      <c r="A1482" s="171">
        <v>45327</v>
      </c>
      <c r="B1482" s="173">
        <f t="shared" si="31"/>
        <v>2</v>
      </c>
      <c r="C1482" s="170"/>
      <c r="D1482" s="173">
        <v>2024</v>
      </c>
      <c r="E1482" s="244">
        <v>5917.21</v>
      </c>
      <c r="F1482" s="245">
        <v>971377</v>
      </c>
    </row>
    <row r="1483" spans="1:6">
      <c r="A1483" s="171">
        <v>45328</v>
      </c>
      <c r="B1483" s="173">
        <f t="shared" si="31"/>
        <v>2</v>
      </c>
      <c r="C1483" s="170"/>
      <c r="D1483" s="173">
        <v>2024</v>
      </c>
      <c r="E1483" s="244">
        <v>5917.23</v>
      </c>
      <c r="F1483" s="245">
        <v>972752</v>
      </c>
    </row>
    <row r="1484" spans="1:6">
      <c r="A1484" s="171">
        <v>45329</v>
      </c>
      <c r="B1484" s="173">
        <f t="shared" si="31"/>
        <v>2</v>
      </c>
      <c r="C1484" s="170"/>
      <c r="D1484" s="173">
        <v>2024</v>
      </c>
      <c r="E1484" s="244">
        <v>5917.25</v>
      </c>
      <c r="F1484" s="245">
        <v>974128</v>
      </c>
    </row>
    <row r="1485" spans="1:6">
      <c r="A1485" s="171">
        <v>45330</v>
      </c>
      <c r="B1485" s="173">
        <f t="shared" si="31"/>
        <v>2</v>
      </c>
      <c r="C1485" s="170"/>
      <c r="D1485" s="173">
        <v>2024</v>
      </c>
      <c r="E1485" s="244">
        <v>5917.26</v>
      </c>
      <c r="F1485" s="245">
        <v>974816</v>
      </c>
    </row>
    <row r="1486" spans="1:6">
      <c r="A1486" s="171">
        <v>45331</v>
      </c>
      <c r="B1486" s="173">
        <f t="shared" si="31"/>
        <v>2</v>
      </c>
      <c r="C1486" s="170"/>
      <c r="D1486" s="173">
        <v>2024</v>
      </c>
      <c r="E1486" s="244">
        <v>5917.28</v>
      </c>
      <c r="F1486" s="245">
        <v>976192</v>
      </c>
    </row>
    <row r="1487" spans="1:6">
      <c r="A1487" s="171">
        <v>45332</v>
      </c>
      <c r="B1487" s="173">
        <f t="shared" si="31"/>
        <v>2</v>
      </c>
      <c r="C1487" s="170"/>
      <c r="D1487" s="173">
        <v>2024</v>
      </c>
      <c r="E1487" s="244">
        <v>5917.3</v>
      </c>
      <c r="F1487" s="245">
        <v>977568</v>
      </c>
    </row>
    <row r="1488" spans="1:6">
      <c r="A1488" s="171">
        <v>45333</v>
      </c>
      <c r="B1488" s="173">
        <f t="shared" si="31"/>
        <v>2</v>
      </c>
      <c r="C1488" s="170"/>
      <c r="D1488" s="173">
        <v>2024</v>
      </c>
      <c r="E1488" s="244">
        <v>5917.3</v>
      </c>
      <c r="F1488" s="245">
        <v>977568</v>
      </c>
    </row>
    <row r="1489" spans="1:6">
      <c r="A1489" s="171">
        <v>45334</v>
      </c>
      <c r="B1489" s="173">
        <f t="shared" si="31"/>
        <v>2</v>
      </c>
      <c r="C1489" s="170"/>
      <c r="D1489" s="173">
        <v>2024</v>
      </c>
      <c r="E1489" s="244">
        <v>5917.31</v>
      </c>
      <c r="F1489" s="245">
        <v>978256</v>
      </c>
    </row>
    <row r="1490" spans="1:6">
      <c r="A1490" s="171">
        <v>45335</v>
      </c>
      <c r="B1490" s="173">
        <f t="shared" si="31"/>
        <v>2</v>
      </c>
      <c r="C1490" s="170"/>
      <c r="D1490" s="173">
        <v>2024</v>
      </c>
      <c r="E1490" s="244">
        <v>5917.32</v>
      </c>
      <c r="F1490" s="245">
        <v>978944</v>
      </c>
    </row>
    <row r="1491" spans="1:6">
      <c r="A1491" s="171">
        <v>45336</v>
      </c>
      <c r="B1491" s="173">
        <f t="shared" si="31"/>
        <v>2</v>
      </c>
      <c r="C1491" s="170"/>
      <c r="D1491" s="173">
        <v>2024</v>
      </c>
      <c r="E1491" s="244">
        <v>5917.32</v>
      </c>
      <c r="F1491" s="245">
        <v>978944</v>
      </c>
    </row>
    <row r="1492" spans="1:6">
      <c r="A1492" s="171">
        <v>45337</v>
      </c>
      <c r="B1492" s="173">
        <f t="shared" si="31"/>
        <v>2</v>
      </c>
      <c r="C1492" s="170"/>
      <c r="D1492" s="173">
        <v>2024</v>
      </c>
      <c r="E1492" s="244">
        <v>5917.34</v>
      </c>
      <c r="F1492" s="245">
        <v>980320</v>
      </c>
    </row>
    <row r="1493" spans="1:6">
      <c r="A1493" s="171">
        <v>45338</v>
      </c>
      <c r="B1493" s="173">
        <f t="shared" si="31"/>
        <v>2</v>
      </c>
      <c r="C1493" s="170"/>
      <c r="D1493" s="173">
        <v>2024</v>
      </c>
      <c r="E1493" s="244">
        <v>5917.35</v>
      </c>
      <c r="F1493" s="245">
        <v>981008</v>
      </c>
    </row>
    <row r="1494" spans="1:6">
      <c r="A1494" s="171">
        <v>45339</v>
      </c>
      <c r="B1494" s="173">
        <f t="shared" si="31"/>
        <v>2</v>
      </c>
      <c r="C1494" s="170"/>
      <c r="D1494" s="173">
        <v>2024</v>
      </c>
      <c r="E1494" s="244">
        <v>5917.37</v>
      </c>
      <c r="F1494" s="245">
        <v>982385</v>
      </c>
    </row>
    <row r="1495" spans="1:6">
      <c r="A1495" s="171">
        <v>45340</v>
      </c>
      <c r="B1495" s="173">
        <f t="shared" si="31"/>
        <v>2</v>
      </c>
      <c r="C1495" s="170"/>
      <c r="D1495" s="173">
        <v>2024</v>
      </c>
      <c r="E1495" s="244">
        <v>5917.39</v>
      </c>
      <c r="F1495" s="245">
        <v>983761</v>
      </c>
    </row>
    <row r="1496" spans="1:6">
      <c r="A1496" s="171">
        <v>45341</v>
      </c>
      <c r="B1496" s="173">
        <f t="shared" si="31"/>
        <v>2</v>
      </c>
      <c r="C1496" s="170"/>
      <c r="D1496" s="173">
        <v>2024</v>
      </c>
      <c r="E1496" s="244">
        <v>5917.41</v>
      </c>
      <c r="F1496" s="245">
        <v>985138</v>
      </c>
    </row>
    <row r="1497" spans="1:6">
      <c r="A1497" s="171">
        <v>45342</v>
      </c>
      <c r="B1497" s="173">
        <f t="shared" si="31"/>
        <v>2</v>
      </c>
      <c r="C1497" s="170"/>
      <c r="D1497" s="173">
        <v>2024</v>
      </c>
      <c r="E1497" s="244">
        <v>5917.42</v>
      </c>
      <c r="F1497" s="245">
        <v>985827</v>
      </c>
    </row>
    <row r="1498" spans="1:6">
      <c r="A1498" s="171">
        <v>45343</v>
      </c>
      <c r="B1498" s="173">
        <f t="shared" si="31"/>
        <v>2</v>
      </c>
      <c r="C1498" s="170"/>
      <c r="D1498" s="173">
        <v>2024</v>
      </c>
      <c r="E1498" s="244">
        <v>5917.44</v>
      </c>
      <c r="F1498" s="245">
        <v>987204</v>
      </c>
    </row>
    <row r="1499" spans="1:6">
      <c r="A1499" s="171">
        <v>45344</v>
      </c>
      <c r="B1499" s="173">
        <f t="shared" si="31"/>
        <v>2</v>
      </c>
      <c r="C1499" s="170"/>
      <c r="D1499" s="173">
        <v>2024</v>
      </c>
      <c r="E1499" s="244">
        <v>5917.5</v>
      </c>
      <c r="F1499" s="245">
        <v>991339</v>
      </c>
    </row>
    <row r="1500" spans="1:6">
      <c r="A1500" s="171">
        <v>45345</v>
      </c>
      <c r="B1500" s="173">
        <f t="shared" si="31"/>
        <v>2</v>
      </c>
      <c r="C1500" s="170"/>
      <c r="D1500" s="173">
        <v>2024</v>
      </c>
      <c r="E1500" s="244">
        <v>5917.53</v>
      </c>
      <c r="F1500" s="245">
        <v>993406</v>
      </c>
    </row>
    <row r="1501" spans="1:6">
      <c r="A1501" s="171">
        <v>45346</v>
      </c>
      <c r="B1501" s="173">
        <f t="shared" si="31"/>
        <v>2</v>
      </c>
      <c r="C1501" s="170"/>
      <c r="D1501" s="173">
        <v>2024</v>
      </c>
      <c r="E1501" s="244">
        <v>5917.54</v>
      </c>
      <c r="F1501" s="245">
        <v>994095</v>
      </c>
    </row>
    <row r="1502" spans="1:6">
      <c r="A1502" s="171">
        <v>45347</v>
      </c>
      <c r="B1502" s="173">
        <f t="shared" si="31"/>
        <v>2</v>
      </c>
      <c r="C1502" s="170"/>
      <c r="D1502" s="173">
        <v>2024</v>
      </c>
      <c r="E1502" s="244">
        <v>5917.55</v>
      </c>
      <c r="F1502" s="245">
        <v>994785</v>
      </c>
    </row>
    <row r="1503" spans="1:6">
      <c r="A1503" s="171">
        <v>45348</v>
      </c>
      <c r="B1503" s="173">
        <f t="shared" si="31"/>
        <v>2</v>
      </c>
      <c r="C1503" s="170"/>
      <c r="D1503" s="173">
        <v>2024</v>
      </c>
      <c r="E1503" s="244">
        <v>5917.56</v>
      </c>
      <c r="F1503" s="245">
        <v>995474</v>
      </c>
    </row>
    <row r="1504" spans="1:6">
      <c r="A1504" s="171">
        <v>45349</v>
      </c>
      <c r="B1504" s="173">
        <f t="shared" si="31"/>
        <v>2</v>
      </c>
      <c r="C1504" s="170"/>
      <c r="D1504" s="173">
        <v>2024</v>
      </c>
      <c r="E1504" s="244">
        <v>5917.57</v>
      </c>
      <c r="F1504" s="245">
        <v>996163</v>
      </c>
    </row>
    <row r="1505" spans="1:6">
      <c r="A1505" s="171">
        <v>45350</v>
      </c>
      <c r="B1505" s="173">
        <f t="shared" si="31"/>
        <v>2</v>
      </c>
      <c r="C1505" s="170"/>
      <c r="D1505" s="173">
        <v>2024</v>
      </c>
      <c r="E1505" s="244">
        <v>5917.6</v>
      </c>
      <c r="F1505" s="245">
        <v>998232</v>
      </c>
    </row>
    <row r="1506" spans="1:6">
      <c r="A1506" s="171">
        <v>45351</v>
      </c>
      <c r="B1506" s="173">
        <f t="shared" si="31"/>
        <v>2</v>
      </c>
      <c r="C1506" s="170"/>
      <c r="D1506" s="173">
        <v>2024</v>
      </c>
      <c r="E1506" s="244">
        <v>5917.6</v>
      </c>
      <c r="F1506" s="245">
        <v>998232</v>
      </c>
    </row>
    <row r="1507" spans="1:6">
      <c r="A1507" s="171">
        <v>45352</v>
      </c>
      <c r="B1507" s="173">
        <f t="shared" si="31"/>
        <v>3</v>
      </c>
      <c r="C1507" s="170"/>
      <c r="D1507" s="173">
        <v>2024</v>
      </c>
      <c r="E1507" s="244">
        <v>5917.61</v>
      </c>
      <c r="F1507" s="245">
        <v>998922</v>
      </c>
    </row>
    <row r="1508" spans="1:6">
      <c r="A1508" s="171">
        <v>45353</v>
      </c>
      <c r="B1508" s="173">
        <f t="shared" si="31"/>
        <v>3</v>
      </c>
      <c r="C1508" s="170"/>
      <c r="D1508" s="173">
        <v>2024</v>
      </c>
      <c r="E1508" s="244">
        <v>5917.62</v>
      </c>
      <c r="F1508" s="245">
        <v>999612</v>
      </c>
    </row>
    <row r="1509" spans="1:6">
      <c r="A1509" s="171">
        <v>45354</v>
      </c>
      <c r="B1509" s="173">
        <f t="shared" si="31"/>
        <v>3</v>
      </c>
      <c r="C1509" s="170"/>
      <c r="D1509" s="173">
        <v>2024</v>
      </c>
      <c r="E1509" s="244">
        <v>5917.63</v>
      </c>
      <c r="F1509" s="245">
        <v>1000301</v>
      </c>
    </row>
    <row r="1510" spans="1:6">
      <c r="A1510" s="171">
        <v>45355</v>
      </c>
      <c r="B1510" s="173">
        <f t="shared" si="31"/>
        <v>3</v>
      </c>
      <c r="C1510" s="170"/>
      <c r="D1510" s="173">
        <v>2024</v>
      </c>
      <c r="E1510" s="244">
        <v>5917.65</v>
      </c>
      <c r="F1510" s="245">
        <v>1001681</v>
      </c>
    </row>
    <row r="1511" spans="1:6">
      <c r="A1511" s="171">
        <v>45356</v>
      </c>
      <c r="B1511" s="173">
        <f t="shared" si="31"/>
        <v>3</v>
      </c>
      <c r="C1511" s="170"/>
      <c r="D1511" s="173">
        <v>2024</v>
      </c>
      <c r="E1511" s="244">
        <v>5917.67</v>
      </c>
      <c r="F1511" s="245">
        <v>1003062</v>
      </c>
    </row>
    <row r="1512" spans="1:6">
      <c r="A1512" s="171">
        <v>45357</v>
      </c>
      <c r="B1512" s="173">
        <f t="shared" si="31"/>
        <v>3</v>
      </c>
      <c r="C1512" s="170"/>
      <c r="D1512" s="173">
        <v>2024</v>
      </c>
      <c r="E1512" s="244">
        <v>5917.68</v>
      </c>
      <c r="F1512" s="245">
        <v>1003752</v>
      </c>
    </row>
    <row r="1513" spans="1:6">
      <c r="A1513" s="171">
        <v>45358</v>
      </c>
      <c r="B1513" s="173">
        <f t="shared" si="31"/>
        <v>3</v>
      </c>
      <c r="C1513" s="170"/>
      <c r="D1513" s="173">
        <v>2024</v>
      </c>
      <c r="E1513" s="244">
        <v>5917.7</v>
      </c>
      <c r="F1513" s="245">
        <v>1005132</v>
      </c>
    </row>
    <row r="1514" spans="1:6">
      <c r="A1514" s="171">
        <v>45359</v>
      </c>
      <c r="B1514" s="173">
        <f t="shared" si="31"/>
        <v>3</v>
      </c>
      <c r="C1514" s="170"/>
      <c r="D1514" s="173">
        <v>2024</v>
      </c>
      <c r="E1514" s="244">
        <v>5917.72</v>
      </c>
      <c r="F1514" s="245">
        <v>1006513</v>
      </c>
    </row>
    <row r="1515" spans="1:6">
      <c r="A1515" s="171">
        <v>45360</v>
      </c>
      <c r="B1515" s="173">
        <f t="shared" si="31"/>
        <v>3</v>
      </c>
      <c r="C1515" s="170"/>
      <c r="D1515" s="173">
        <v>2024</v>
      </c>
      <c r="E1515" s="244">
        <v>5917.73</v>
      </c>
      <c r="F1515" s="245">
        <v>1007203</v>
      </c>
    </row>
    <row r="1516" spans="1:6">
      <c r="A1516" s="171">
        <v>45361</v>
      </c>
      <c r="B1516" s="173">
        <f t="shared" si="31"/>
        <v>3</v>
      </c>
      <c r="C1516" s="170"/>
      <c r="D1516" s="173">
        <v>2024</v>
      </c>
      <c r="E1516" s="244">
        <v>5917.74</v>
      </c>
      <c r="F1516" s="245">
        <v>1007893</v>
      </c>
    </row>
    <row r="1517" spans="1:6">
      <c r="A1517" s="171">
        <v>45362</v>
      </c>
      <c r="B1517" s="173">
        <f t="shared" si="31"/>
        <v>3</v>
      </c>
      <c r="C1517" s="170"/>
      <c r="D1517" s="173">
        <v>2024</v>
      </c>
      <c r="E1517" s="244">
        <v>5917.74</v>
      </c>
      <c r="F1517" s="245">
        <v>1007893</v>
      </c>
    </row>
    <row r="1518" spans="1:6">
      <c r="A1518" s="171">
        <v>45363</v>
      </c>
      <c r="B1518" s="173">
        <f t="shared" si="31"/>
        <v>3</v>
      </c>
      <c r="C1518" s="170"/>
      <c r="D1518" s="173">
        <v>2024</v>
      </c>
      <c r="E1518" s="244">
        <v>5917.75</v>
      </c>
      <c r="F1518" s="245">
        <v>1008584</v>
      </c>
    </row>
    <row r="1519" spans="1:6">
      <c r="A1519" s="171">
        <v>45364</v>
      </c>
      <c r="B1519" s="173">
        <f t="shared" si="31"/>
        <v>3</v>
      </c>
      <c r="C1519" s="170"/>
      <c r="D1519" s="173">
        <v>2024</v>
      </c>
      <c r="E1519" s="244">
        <v>5917.77</v>
      </c>
      <c r="F1519" s="245">
        <v>1009965</v>
      </c>
    </row>
    <row r="1520" spans="1:6">
      <c r="A1520" s="171">
        <v>45365</v>
      </c>
      <c r="B1520" s="173">
        <f t="shared" si="31"/>
        <v>3</v>
      </c>
      <c r="C1520" s="170"/>
      <c r="D1520" s="173">
        <v>2024</v>
      </c>
      <c r="E1520" s="244">
        <v>5917.78</v>
      </c>
      <c r="F1520" s="245">
        <v>1010656</v>
      </c>
    </row>
    <row r="1521" spans="1:6">
      <c r="A1521" s="171">
        <v>45366</v>
      </c>
      <c r="B1521" s="173">
        <f t="shared" si="31"/>
        <v>3</v>
      </c>
      <c r="C1521" s="170"/>
      <c r="D1521" s="173">
        <v>2024</v>
      </c>
      <c r="E1521" s="244">
        <v>5917.78</v>
      </c>
      <c r="F1521" s="245">
        <v>1010656</v>
      </c>
    </row>
    <row r="1522" spans="1:6">
      <c r="A1522" s="171">
        <v>45367</v>
      </c>
      <c r="B1522" s="173">
        <f t="shared" si="31"/>
        <v>3</v>
      </c>
      <c r="C1522" s="170"/>
      <c r="D1522" s="173">
        <v>2024</v>
      </c>
      <c r="E1522" s="244">
        <v>5917.78</v>
      </c>
      <c r="F1522" s="245">
        <v>1010656</v>
      </c>
    </row>
    <row r="1523" spans="1:6">
      <c r="A1523" s="171">
        <v>45368</v>
      </c>
      <c r="B1523" s="173">
        <f t="shared" si="31"/>
        <v>3</v>
      </c>
      <c r="C1523" s="170"/>
      <c r="D1523" s="173">
        <v>2024</v>
      </c>
      <c r="E1523" s="244">
        <v>5917.79</v>
      </c>
      <c r="F1523" s="245">
        <v>1011347</v>
      </c>
    </row>
    <row r="1524" spans="1:6">
      <c r="A1524" s="171">
        <v>45369</v>
      </c>
      <c r="B1524" s="173">
        <f t="shared" si="31"/>
        <v>3</v>
      </c>
      <c r="C1524" s="170"/>
      <c r="D1524" s="173">
        <v>2024</v>
      </c>
      <c r="E1524" s="244">
        <v>5917.81</v>
      </c>
      <c r="F1524" s="245">
        <v>1012729</v>
      </c>
    </row>
    <row r="1525" spans="1:6">
      <c r="A1525" s="171">
        <v>45370</v>
      </c>
      <c r="B1525" s="173">
        <f t="shared" si="31"/>
        <v>3</v>
      </c>
      <c r="C1525" s="170"/>
      <c r="D1525" s="173">
        <v>2024</v>
      </c>
      <c r="E1525" s="244">
        <v>5917.82</v>
      </c>
      <c r="F1525" s="245">
        <v>1013420</v>
      </c>
    </row>
    <row r="1526" spans="1:6">
      <c r="A1526" s="171">
        <v>45371</v>
      </c>
      <c r="B1526" s="173">
        <f t="shared" si="31"/>
        <v>3</v>
      </c>
      <c r="C1526" s="170"/>
      <c r="D1526" s="173">
        <v>2024</v>
      </c>
      <c r="E1526" s="244">
        <v>5917.83</v>
      </c>
      <c r="F1526" s="245">
        <v>1014111</v>
      </c>
    </row>
    <row r="1527" spans="1:6">
      <c r="A1527" s="171">
        <v>45372</v>
      </c>
      <c r="B1527" s="173">
        <f t="shared" si="31"/>
        <v>3</v>
      </c>
      <c r="C1527" s="170"/>
      <c r="D1527" s="173">
        <v>2024</v>
      </c>
      <c r="E1527" s="244">
        <v>5917.85</v>
      </c>
      <c r="F1527" s="245">
        <v>1015493</v>
      </c>
    </row>
    <row r="1528" spans="1:6">
      <c r="A1528" s="171">
        <v>45373</v>
      </c>
      <c r="B1528" s="173">
        <f t="shared" si="31"/>
        <v>3</v>
      </c>
      <c r="C1528" s="170"/>
      <c r="D1528" s="173">
        <v>2024</v>
      </c>
      <c r="E1528" s="244">
        <v>5917.87</v>
      </c>
      <c r="F1528" s="245">
        <v>1016875</v>
      </c>
    </row>
    <row r="1529" spans="1:6">
      <c r="A1529" s="171">
        <v>45374</v>
      </c>
      <c r="B1529" s="173">
        <f t="shared" si="31"/>
        <v>3</v>
      </c>
      <c r="C1529" s="170"/>
      <c r="D1529" s="173">
        <v>2024</v>
      </c>
      <c r="E1529" s="244">
        <v>5917.89</v>
      </c>
      <c r="F1529" s="245">
        <v>1018257</v>
      </c>
    </row>
    <row r="1530" spans="1:6">
      <c r="A1530" s="171">
        <v>45375</v>
      </c>
      <c r="B1530" s="173">
        <f t="shared" si="31"/>
        <v>3</v>
      </c>
      <c r="C1530" s="170"/>
      <c r="D1530" s="173">
        <v>2024</v>
      </c>
      <c r="E1530" s="244">
        <v>5917.93</v>
      </c>
      <c r="F1530" s="245">
        <v>1021022</v>
      </c>
    </row>
    <row r="1531" spans="1:6">
      <c r="A1531" s="171">
        <v>45376</v>
      </c>
      <c r="B1531" s="173">
        <f t="shared" si="31"/>
        <v>3</v>
      </c>
      <c r="C1531" s="170"/>
      <c r="D1531" s="173">
        <v>2024</v>
      </c>
      <c r="E1531" s="244">
        <v>5917.97</v>
      </c>
      <c r="F1531" s="245">
        <v>1023789</v>
      </c>
    </row>
    <row r="1532" spans="1:6">
      <c r="A1532" s="171">
        <v>45377</v>
      </c>
      <c r="B1532" s="173">
        <f t="shared" si="31"/>
        <v>3</v>
      </c>
      <c r="C1532" s="170"/>
      <c r="D1532" s="173">
        <v>2024</v>
      </c>
      <c r="E1532" s="244">
        <v>5917.99</v>
      </c>
      <c r="F1532" s="245">
        <v>1025172</v>
      </c>
    </row>
    <row r="1533" spans="1:6">
      <c r="A1533" s="171">
        <v>45378</v>
      </c>
      <c r="B1533" s="173">
        <f t="shared" si="31"/>
        <v>3</v>
      </c>
      <c r="C1533" s="170"/>
      <c r="D1533" s="173">
        <v>2024</v>
      </c>
      <c r="E1533" s="244">
        <v>5918.03</v>
      </c>
      <c r="F1533" s="245">
        <v>1027941</v>
      </c>
    </row>
    <row r="1534" spans="1:6">
      <c r="A1534" s="171">
        <v>45379</v>
      </c>
      <c r="B1534" s="173">
        <f t="shared" si="31"/>
        <v>3</v>
      </c>
      <c r="C1534" s="170"/>
      <c r="D1534" s="173">
        <v>2024</v>
      </c>
      <c r="E1534" s="244">
        <v>5918.07</v>
      </c>
      <c r="F1534" s="245">
        <v>1030709</v>
      </c>
    </row>
    <row r="1535" spans="1:6">
      <c r="A1535" s="171">
        <v>45380</v>
      </c>
      <c r="B1535" s="173">
        <f t="shared" si="31"/>
        <v>3</v>
      </c>
      <c r="C1535" s="170"/>
      <c r="D1535" s="173">
        <v>2024</v>
      </c>
      <c r="E1535" s="244">
        <v>5918.1</v>
      </c>
      <c r="F1535" s="245">
        <v>1032786</v>
      </c>
    </row>
    <row r="1536" spans="1:6">
      <c r="A1536" s="171">
        <v>45381</v>
      </c>
      <c r="B1536" s="173">
        <f t="shared" si="31"/>
        <v>3</v>
      </c>
      <c r="C1536" s="170"/>
      <c r="D1536" s="173">
        <v>2024</v>
      </c>
      <c r="E1536" s="244">
        <v>5918.13</v>
      </c>
      <c r="F1536" s="245">
        <v>1034863</v>
      </c>
    </row>
    <row r="1537" spans="1:6">
      <c r="A1537" s="171">
        <v>45382</v>
      </c>
      <c r="B1537" s="173">
        <f t="shared" si="31"/>
        <v>3</v>
      </c>
      <c r="C1537" s="170"/>
      <c r="D1537" s="173">
        <v>2024</v>
      </c>
      <c r="E1537" s="244">
        <v>5918.18</v>
      </c>
      <c r="F1537" s="245">
        <v>1038327</v>
      </c>
    </row>
    <row r="1538" spans="1:6">
      <c r="A1538" s="171">
        <v>45383</v>
      </c>
      <c r="B1538" s="173">
        <f t="shared" si="31"/>
        <v>4</v>
      </c>
      <c r="C1538" s="170"/>
      <c r="D1538" s="173">
        <v>2024</v>
      </c>
      <c r="E1538" s="244">
        <v>5918.23</v>
      </c>
      <c r="F1538" s="245">
        <v>1041792</v>
      </c>
    </row>
    <row r="1539" spans="1:6">
      <c r="A1539" s="171">
        <v>45384</v>
      </c>
      <c r="B1539" s="173">
        <f t="shared" ref="B1539:B1602" si="32">MONTH(A1539)</f>
        <v>4</v>
      </c>
      <c r="C1539" s="170"/>
      <c r="D1539" s="173">
        <v>2024</v>
      </c>
      <c r="E1539" s="244">
        <v>5918.26</v>
      </c>
      <c r="F1539" s="245">
        <v>1043871</v>
      </c>
    </row>
    <row r="1540" spans="1:6">
      <c r="A1540" s="171">
        <v>45385</v>
      </c>
      <c r="B1540" s="173">
        <f t="shared" si="32"/>
        <v>4</v>
      </c>
      <c r="C1540" s="170"/>
      <c r="D1540" s="173">
        <v>2024</v>
      </c>
      <c r="E1540" s="244">
        <v>5918.28</v>
      </c>
      <c r="F1540" s="245">
        <v>1045257</v>
      </c>
    </row>
    <row r="1541" spans="1:6">
      <c r="A1541" s="171">
        <v>45386</v>
      </c>
      <c r="B1541" s="173">
        <f t="shared" si="32"/>
        <v>4</v>
      </c>
      <c r="C1541" s="170"/>
      <c r="D1541" s="173">
        <v>2024</v>
      </c>
      <c r="E1541" s="244">
        <v>5918.31</v>
      </c>
      <c r="F1541" s="245">
        <v>1047336</v>
      </c>
    </row>
    <row r="1542" spans="1:6">
      <c r="A1542" s="171">
        <v>45387</v>
      </c>
      <c r="B1542" s="173">
        <f t="shared" si="32"/>
        <v>4</v>
      </c>
      <c r="C1542" s="170"/>
      <c r="D1542" s="173">
        <v>2024</v>
      </c>
      <c r="E1542" s="244">
        <v>5918.33</v>
      </c>
      <c r="F1542" s="245">
        <v>1048723</v>
      </c>
    </row>
    <row r="1543" spans="1:6">
      <c r="A1543" s="171">
        <v>45388</v>
      </c>
      <c r="B1543" s="173">
        <f t="shared" si="32"/>
        <v>4</v>
      </c>
      <c r="C1543" s="170"/>
      <c r="D1543" s="173">
        <v>2024</v>
      </c>
      <c r="E1543" s="244">
        <v>5918.35</v>
      </c>
      <c r="F1543" s="245">
        <v>1050110</v>
      </c>
    </row>
    <row r="1544" spans="1:6">
      <c r="A1544" s="171">
        <v>45389</v>
      </c>
      <c r="B1544" s="173">
        <f t="shared" si="32"/>
        <v>4</v>
      </c>
      <c r="C1544" s="170"/>
      <c r="D1544" s="173">
        <v>2024</v>
      </c>
      <c r="E1544" s="244">
        <v>5918.38</v>
      </c>
      <c r="F1544" s="245">
        <v>1052191</v>
      </c>
    </row>
    <row r="1545" spans="1:6">
      <c r="A1545" s="171">
        <v>45390</v>
      </c>
      <c r="B1545" s="173">
        <f t="shared" si="32"/>
        <v>4</v>
      </c>
      <c r="C1545" s="170"/>
      <c r="D1545" s="173">
        <v>2024</v>
      </c>
      <c r="E1545" s="244">
        <v>5918.4</v>
      </c>
      <c r="F1545" s="245">
        <v>1053578</v>
      </c>
    </row>
    <row r="1546" spans="1:6">
      <c r="A1546" s="171">
        <v>45391</v>
      </c>
      <c r="B1546" s="173">
        <f t="shared" si="32"/>
        <v>4</v>
      </c>
      <c r="C1546" s="170"/>
      <c r="D1546" s="173">
        <v>2024</v>
      </c>
      <c r="E1546" s="244">
        <v>5918.41</v>
      </c>
      <c r="F1546" s="245">
        <v>1054272</v>
      </c>
    </row>
    <row r="1547" spans="1:6">
      <c r="A1547" s="171">
        <v>45392</v>
      </c>
      <c r="B1547" s="173">
        <f t="shared" si="32"/>
        <v>4</v>
      </c>
      <c r="C1547" s="170"/>
      <c r="D1547" s="173">
        <v>2024</v>
      </c>
      <c r="E1547" s="244">
        <v>5918.43</v>
      </c>
      <c r="F1547" s="245">
        <v>1055660</v>
      </c>
    </row>
    <row r="1548" spans="1:6">
      <c r="A1548" s="171">
        <v>45393</v>
      </c>
      <c r="B1548" s="173">
        <f t="shared" si="32"/>
        <v>4</v>
      </c>
      <c r="C1548" s="170"/>
      <c r="D1548" s="173">
        <v>2024</v>
      </c>
      <c r="E1548" s="244">
        <v>5918.45</v>
      </c>
      <c r="F1548" s="245">
        <v>1057048</v>
      </c>
    </row>
    <row r="1549" spans="1:6">
      <c r="A1549" s="171">
        <v>45394</v>
      </c>
      <c r="B1549" s="173">
        <f t="shared" si="32"/>
        <v>4</v>
      </c>
      <c r="C1549" s="170"/>
      <c r="D1549" s="173">
        <v>2024</v>
      </c>
      <c r="E1549" s="244">
        <v>5918.47</v>
      </c>
      <c r="F1549" s="245">
        <v>1058437</v>
      </c>
    </row>
    <row r="1550" spans="1:6">
      <c r="A1550" s="171">
        <v>45395</v>
      </c>
      <c r="B1550" s="173">
        <f t="shared" si="32"/>
        <v>4</v>
      </c>
      <c r="C1550" s="170"/>
      <c r="D1550" s="173">
        <v>2024</v>
      </c>
      <c r="E1550" s="244">
        <v>5918.49</v>
      </c>
      <c r="F1550" s="245">
        <v>1059825</v>
      </c>
    </row>
    <row r="1551" spans="1:6">
      <c r="A1551" s="171">
        <v>45396</v>
      </c>
      <c r="B1551" s="173">
        <f t="shared" si="32"/>
        <v>4</v>
      </c>
      <c r="C1551" s="170"/>
      <c r="D1551" s="173">
        <v>2024</v>
      </c>
      <c r="E1551" s="244">
        <v>5918.51</v>
      </c>
      <c r="F1551" s="245">
        <v>1061213</v>
      </c>
    </row>
    <row r="1552" spans="1:6">
      <c r="A1552" s="171">
        <v>45397</v>
      </c>
      <c r="B1552" s="173">
        <f t="shared" si="32"/>
        <v>4</v>
      </c>
      <c r="C1552" s="170"/>
      <c r="D1552" s="173">
        <v>2024</v>
      </c>
      <c r="E1552" s="244">
        <v>5918.53</v>
      </c>
      <c r="F1552" s="245">
        <v>1062601</v>
      </c>
    </row>
    <row r="1553" spans="1:6">
      <c r="A1553" s="171">
        <v>45398</v>
      </c>
      <c r="B1553" s="173">
        <f t="shared" si="32"/>
        <v>4</v>
      </c>
      <c r="C1553" s="170"/>
      <c r="D1553" s="173">
        <v>2024</v>
      </c>
      <c r="E1553" s="244">
        <v>5918.56</v>
      </c>
      <c r="F1553" s="245">
        <v>1064684</v>
      </c>
    </row>
    <row r="1554" spans="1:6">
      <c r="A1554" s="171">
        <v>45399</v>
      </c>
      <c r="B1554" s="173">
        <f t="shared" si="32"/>
        <v>4</v>
      </c>
      <c r="C1554" s="170"/>
      <c r="D1554" s="173">
        <v>2024</v>
      </c>
      <c r="E1554" s="244">
        <v>5918.58</v>
      </c>
      <c r="F1554" s="245">
        <v>1066073</v>
      </c>
    </row>
    <row r="1555" spans="1:6">
      <c r="A1555" s="171">
        <v>45400</v>
      </c>
      <c r="B1555" s="173">
        <f t="shared" si="32"/>
        <v>4</v>
      </c>
      <c r="C1555" s="170"/>
      <c r="D1555" s="173">
        <v>2024</v>
      </c>
      <c r="E1555" s="244">
        <v>5918.6</v>
      </c>
      <c r="F1555" s="245">
        <v>1067462</v>
      </c>
    </row>
    <row r="1556" spans="1:6">
      <c r="A1556" s="171">
        <v>45401</v>
      </c>
      <c r="B1556" s="173">
        <f t="shared" si="32"/>
        <v>4</v>
      </c>
      <c r="C1556" s="170"/>
      <c r="D1556" s="173">
        <v>2024</v>
      </c>
      <c r="E1556" s="244">
        <v>5918.61</v>
      </c>
      <c r="F1556" s="245">
        <v>1068156</v>
      </c>
    </row>
    <row r="1557" spans="1:6">
      <c r="A1557" s="171">
        <v>45402</v>
      </c>
      <c r="B1557" s="173">
        <f t="shared" si="32"/>
        <v>4</v>
      </c>
      <c r="C1557" s="170"/>
      <c r="D1557" s="173">
        <v>2024</v>
      </c>
      <c r="E1557" s="244">
        <v>5918.63</v>
      </c>
      <c r="F1557" s="245">
        <v>1069545</v>
      </c>
    </row>
    <row r="1558" spans="1:6">
      <c r="A1558" s="171">
        <v>45403</v>
      </c>
      <c r="B1558" s="173">
        <f t="shared" si="32"/>
        <v>4</v>
      </c>
      <c r="C1558" s="170"/>
      <c r="D1558" s="173">
        <v>2024</v>
      </c>
      <c r="E1558" s="244">
        <v>5918.66</v>
      </c>
      <c r="F1558" s="245">
        <v>1071630</v>
      </c>
    </row>
    <row r="1559" spans="1:6">
      <c r="A1559" s="171">
        <v>45404</v>
      </c>
      <c r="B1559" s="173">
        <f t="shared" si="32"/>
        <v>4</v>
      </c>
      <c r="C1559" s="170"/>
      <c r="D1559" s="173">
        <v>2024</v>
      </c>
      <c r="E1559" s="244">
        <v>5918.69</v>
      </c>
      <c r="F1559" s="245">
        <v>1073714</v>
      </c>
    </row>
    <row r="1560" spans="1:6">
      <c r="A1560" s="171">
        <v>45405</v>
      </c>
      <c r="B1560" s="173">
        <f t="shared" si="32"/>
        <v>4</v>
      </c>
      <c r="C1560" s="170"/>
      <c r="D1560" s="173">
        <v>2024</v>
      </c>
      <c r="E1560" s="244">
        <v>5918.73</v>
      </c>
      <c r="F1560" s="245">
        <v>1076494</v>
      </c>
    </row>
    <row r="1561" spans="1:6">
      <c r="A1561" s="171">
        <v>45406</v>
      </c>
      <c r="B1561" s="173">
        <f t="shared" si="32"/>
        <v>4</v>
      </c>
      <c r="C1561" s="170"/>
      <c r="D1561" s="173">
        <v>2024</v>
      </c>
      <c r="E1561" s="244">
        <v>5918.77</v>
      </c>
      <c r="F1561" s="245">
        <v>1079275</v>
      </c>
    </row>
    <row r="1562" spans="1:6">
      <c r="A1562" s="171">
        <v>45407</v>
      </c>
      <c r="B1562" s="173">
        <f t="shared" si="32"/>
        <v>4</v>
      </c>
      <c r="C1562" s="170"/>
      <c r="D1562" s="173">
        <v>2024</v>
      </c>
      <c r="E1562" s="244">
        <v>5918.81</v>
      </c>
      <c r="F1562" s="245">
        <v>1082055</v>
      </c>
    </row>
    <row r="1563" spans="1:6">
      <c r="A1563" s="171">
        <v>45408</v>
      </c>
      <c r="B1563" s="173">
        <f t="shared" si="32"/>
        <v>4</v>
      </c>
      <c r="C1563" s="170"/>
      <c r="D1563" s="173">
        <v>2024</v>
      </c>
      <c r="E1563" s="244">
        <v>5918.85</v>
      </c>
      <c r="F1563" s="245">
        <v>1084837</v>
      </c>
    </row>
    <row r="1564" spans="1:6">
      <c r="A1564" s="171">
        <v>45409</v>
      </c>
      <c r="B1564" s="173">
        <f t="shared" si="32"/>
        <v>4</v>
      </c>
      <c r="C1564" s="170"/>
      <c r="D1564" s="173">
        <v>2024</v>
      </c>
      <c r="E1564" s="244">
        <v>5918.85</v>
      </c>
      <c r="F1564" s="245">
        <v>1084837</v>
      </c>
    </row>
    <row r="1565" spans="1:6">
      <c r="A1565" s="171">
        <v>45410</v>
      </c>
      <c r="B1565" s="173">
        <f t="shared" si="32"/>
        <v>4</v>
      </c>
      <c r="C1565" s="170"/>
      <c r="D1565" s="173">
        <v>2024</v>
      </c>
      <c r="E1565" s="244">
        <v>5918.99</v>
      </c>
      <c r="F1565" s="245">
        <v>1094573</v>
      </c>
    </row>
    <row r="1566" spans="1:6">
      <c r="A1566" s="171">
        <v>45411</v>
      </c>
      <c r="B1566" s="173">
        <f t="shared" si="32"/>
        <v>4</v>
      </c>
      <c r="C1566" s="170"/>
      <c r="D1566" s="173">
        <v>2024</v>
      </c>
      <c r="E1566" s="244">
        <v>5919.04</v>
      </c>
      <c r="F1566" s="245">
        <v>1098052</v>
      </c>
    </row>
    <row r="1567" spans="1:6">
      <c r="A1567" s="171">
        <v>45412</v>
      </c>
      <c r="B1567" s="173">
        <f t="shared" si="32"/>
        <v>4</v>
      </c>
      <c r="C1567" s="170"/>
      <c r="D1567" s="173">
        <v>2024</v>
      </c>
      <c r="E1567" s="244">
        <v>5919.07</v>
      </c>
      <c r="F1567" s="245">
        <v>1100139</v>
      </c>
    </row>
    <row r="1568" spans="1:6">
      <c r="A1568" s="171">
        <v>45413</v>
      </c>
      <c r="B1568" s="173">
        <f t="shared" si="32"/>
        <v>5</v>
      </c>
      <c r="C1568" s="170"/>
      <c r="D1568" s="173">
        <v>2024</v>
      </c>
      <c r="E1568" s="244">
        <v>5919.11</v>
      </c>
      <c r="F1568" s="245">
        <v>1102923</v>
      </c>
    </row>
    <row r="1569" spans="1:6">
      <c r="A1569" s="171">
        <v>45414</v>
      </c>
      <c r="B1569" s="173">
        <f t="shared" si="32"/>
        <v>5</v>
      </c>
      <c r="C1569" s="170"/>
      <c r="D1569" s="173">
        <v>2024</v>
      </c>
      <c r="E1569" s="244">
        <v>5919.14</v>
      </c>
      <c r="F1569" s="245">
        <v>1105012</v>
      </c>
    </row>
    <row r="1570" spans="1:6">
      <c r="A1570" s="171">
        <v>45415</v>
      </c>
      <c r="B1570" s="173">
        <f t="shared" si="32"/>
        <v>5</v>
      </c>
      <c r="C1570" s="170"/>
      <c r="D1570" s="173">
        <v>2024</v>
      </c>
      <c r="E1570" s="244">
        <v>5919.17</v>
      </c>
      <c r="F1570" s="245">
        <v>1107101</v>
      </c>
    </row>
    <row r="1571" spans="1:6">
      <c r="A1571" s="171">
        <v>45416</v>
      </c>
      <c r="B1571" s="173">
        <f t="shared" si="32"/>
        <v>5</v>
      </c>
      <c r="C1571" s="170"/>
      <c r="D1571" s="173">
        <v>2024</v>
      </c>
      <c r="E1571" s="244">
        <v>5919.2</v>
      </c>
      <c r="F1571" s="245">
        <v>1109189</v>
      </c>
    </row>
    <row r="1572" spans="1:6">
      <c r="A1572" s="171">
        <v>45417</v>
      </c>
      <c r="B1572" s="173">
        <f t="shared" si="32"/>
        <v>5</v>
      </c>
      <c r="C1572" s="170"/>
      <c r="D1572" s="173">
        <v>2024</v>
      </c>
      <c r="E1572" s="244">
        <v>5919.24</v>
      </c>
      <c r="F1572" s="245">
        <v>1111975</v>
      </c>
    </row>
    <row r="1573" spans="1:6">
      <c r="A1573" s="171">
        <v>45418</v>
      </c>
      <c r="B1573" s="173">
        <f t="shared" si="32"/>
        <v>5</v>
      </c>
      <c r="C1573" s="170"/>
      <c r="D1573" s="173">
        <v>2024</v>
      </c>
      <c r="E1573" s="244">
        <v>5919.27</v>
      </c>
      <c r="F1573" s="245">
        <v>1114064</v>
      </c>
    </row>
    <row r="1574" spans="1:6">
      <c r="A1574" s="171">
        <v>45419</v>
      </c>
      <c r="B1574" s="173">
        <f t="shared" si="32"/>
        <v>5</v>
      </c>
      <c r="C1574" s="170"/>
      <c r="D1574" s="173">
        <v>2024</v>
      </c>
      <c r="E1574" s="244">
        <v>5919.29</v>
      </c>
      <c r="F1574" s="245">
        <v>1115457</v>
      </c>
    </row>
    <row r="1575" spans="1:6">
      <c r="A1575" s="171">
        <v>45420</v>
      </c>
      <c r="B1575" s="173">
        <f t="shared" si="32"/>
        <v>5</v>
      </c>
      <c r="C1575" s="170"/>
      <c r="D1575" s="173">
        <v>2024</v>
      </c>
      <c r="E1575" s="244">
        <v>5919.32</v>
      </c>
      <c r="F1575" s="245">
        <v>1117547</v>
      </c>
    </row>
    <row r="1576" spans="1:6">
      <c r="A1576" s="171">
        <v>45421</v>
      </c>
      <c r="B1576" s="173">
        <f t="shared" si="32"/>
        <v>5</v>
      </c>
      <c r="C1576" s="170"/>
      <c r="D1576" s="173">
        <v>2024</v>
      </c>
      <c r="E1576" s="244">
        <v>5919.34</v>
      </c>
      <c r="F1576" s="245">
        <v>1118941</v>
      </c>
    </row>
    <row r="1577" spans="1:6">
      <c r="A1577" s="171">
        <v>45422</v>
      </c>
      <c r="B1577" s="173">
        <f t="shared" si="32"/>
        <v>5</v>
      </c>
      <c r="C1577" s="170"/>
      <c r="D1577" s="173">
        <v>2024</v>
      </c>
      <c r="E1577" s="244">
        <v>5919.36</v>
      </c>
      <c r="F1577" s="245">
        <v>1120335</v>
      </c>
    </row>
    <row r="1578" spans="1:6">
      <c r="A1578" s="171">
        <v>45423</v>
      </c>
      <c r="B1578" s="173">
        <f t="shared" si="32"/>
        <v>5</v>
      </c>
      <c r="C1578" s="170"/>
      <c r="D1578" s="173">
        <v>2024</v>
      </c>
      <c r="E1578" s="244">
        <v>5919.39</v>
      </c>
      <c r="F1578" s="245">
        <v>1122425</v>
      </c>
    </row>
    <row r="1579" spans="1:6">
      <c r="A1579" s="171">
        <v>45424</v>
      </c>
      <c r="B1579" s="173">
        <f t="shared" si="32"/>
        <v>5</v>
      </c>
      <c r="C1579" s="170"/>
      <c r="D1579" s="173">
        <v>2024</v>
      </c>
      <c r="E1579" s="244">
        <v>5919.42</v>
      </c>
      <c r="F1579" s="245">
        <v>1124517</v>
      </c>
    </row>
    <row r="1580" spans="1:6">
      <c r="A1580" s="171">
        <v>45425</v>
      </c>
      <c r="B1580" s="173">
        <f t="shared" si="32"/>
        <v>5</v>
      </c>
      <c r="C1580" s="170"/>
      <c r="D1580" s="173">
        <v>2024</v>
      </c>
      <c r="E1580" s="244">
        <v>5919.44</v>
      </c>
      <c r="F1580" s="245">
        <v>1125911</v>
      </c>
    </row>
    <row r="1581" spans="1:6">
      <c r="A1581" s="171">
        <v>45426</v>
      </c>
      <c r="B1581" s="173">
        <f t="shared" si="32"/>
        <v>5</v>
      </c>
      <c r="C1581" s="170"/>
      <c r="D1581" s="173">
        <v>2024</v>
      </c>
      <c r="E1581" s="244">
        <v>5919.47</v>
      </c>
      <c r="F1581" s="245">
        <v>1128002</v>
      </c>
    </row>
    <row r="1582" spans="1:6">
      <c r="A1582" s="171">
        <v>45427</v>
      </c>
      <c r="B1582" s="173">
        <f t="shared" si="32"/>
        <v>5</v>
      </c>
      <c r="C1582" s="170"/>
      <c r="D1582" s="173">
        <v>2024</v>
      </c>
      <c r="E1582" s="244">
        <v>5919.5</v>
      </c>
      <c r="F1582" s="245">
        <v>1130094</v>
      </c>
    </row>
    <row r="1583" spans="1:6">
      <c r="A1583" s="171">
        <v>45428</v>
      </c>
      <c r="B1583" s="173">
        <f t="shared" si="32"/>
        <v>5</v>
      </c>
      <c r="C1583" s="170"/>
      <c r="D1583" s="173">
        <v>2024</v>
      </c>
      <c r="E1583" s="244">
        <v>5919.53</v>
      </c>
      <c r="F1583" s="245">
        <v>1132186</v>
      </c>
    </row>
    <row r="1584" spans="1:6">
      <c r="A1584" s="171">
        <v>45429</v>
      </c>
      <c r="B1584" s="173">
        <f t="shared" si="32"/>
        <v>5</v>
      </c>
      <c r="C1584" s="170"/>
      <c r="D1584" s="173">
        <v>2024</v>
      </c>
      <c r="E1584" s="244">
        <v>5919.55</v>
      </c>
      <c r="F1584" s="245">
        <v>1133581</v>
      </c>
    </row>
    <row r="1585" spans="1:6">
      <c r="A1585" s="171">
        <v>45430</v>
      </c>
      <c r="B1585" s="173">
        <f t="shared" si="32"/>
        <v>5</v>
      </c>
      <c r="C1585" s="170"/>
      <c r="D1585" s="173">
        <v>2024</v>
      </c>
      <c r="E1585" s="244">
        <v>5919.57</v>
      </c>
      <c r="F1585" s="245">
        <v>1134975</v>
      </c>
    </row>
    <row r="1586" spans="1:6">
      <c r="A1586" s="171">
        <v>45431</v>
      </c>
      <c r="B1586" s="173">
        <f t="shared" si="32"/>
        <v>5</v>
      </c>
      <c r="C1586" s="170"/>
      <c r="D1586" s="173">
        <v>2024</v>
      </c>
      <c r="E1586" s="244">
        <v>5919.59</v>
      </c>
      <c r="F1586" s="245">
        <v>1136371</v>
      </c>
    </row>
    <row r="1587" spans="1:6">
      <c r="A1587" s="171">
        <v>45432</v>
      </c>
      <c r="B1587" s="173">
        <f t="shared" si="32"/>
        <v>5</v>
      </c>
      <c r="C1587" s="170"/>
      <c r="D1587" s="173">
        <v>2024</v>
      </c>
      <c r="E1587" s="244">
        <v>5919.6</v>
      </c>
      <c r="F1587" s="245">
        <v>1137068</v>
      </c>
    </row>
    <row r="1588" spans="1:6">
      <c r="A1588" s="171">
        <v>45433</v>
      </c>
      <c r="B1588" s="173">
        <f t="shared" si="32"/>
        <v>5</v>
      </c>
      <c r="C1588" s="170"/>
      <c r="D1588" s="173">
        <v>2024</v>
      </c>
      <c r="E1588" s="244">
        <v>5919.61</v>
      </c>
      <c r="F1588" s="245">
        <v>1137765</v>
      </c>
    </row>
    <row r="1589" spans="1:6">
      <c r="A1589" s="171">
        <v>45434</v>
      </c>
      <c r="B1589" s="173">
        <f t="shared" si="32"/>
        <v>5</v>
      </c>
      <c r="C1589" s="170"/>
      <c r="D1589" s="173">
        <v>2024</v>
      </c>
      <c r="E1589" s="244">
        <v>5919.63</v>
      </c>
      <c r="F1589" s="245">
        <v>1139160</v>
      </c>
    </row>
    <row r="1590" spans="1:6">
      <c r="A1590" s="171">
        <v>45435</v>
      </c>
      <c r="B1590" s="173">
        <f t="shared" si="32"/>
        <v>5</v>
      </c>
      <c r="C1590" s="170"/>
      <c r="D1590" s="173">
        <v>2024</v>
      </c>
      <c r="E1590" s="244">
        <v>5919.64</v>
      </c>
      <c r="F1590" s="245">
        <v>1139858</v>
      </c>
    </row>
    <row r="1591" spans="1:6">
      <c r="A1591" s="171">
        <v>45436</v>
      </c>
      <c r="B1591" s="173">
        <f t="shared" si="32"/>
        <v>5</v>
      </c>
      <c r="C1591" s="170"/>
      <c r="D1591" s="173">
        <v>2024</v>
      </c>
      <c r="E1591" s="244">
        <v>5919.65</v>
      </c>
      <c r="F1591" s="245">
        <v>1140555</v>
      </c>
    </row>
    <row r="1592" spans="1:6">
      <c r="A1592" s="171">
        <v>45437</v>
      </c>
      <c r="B1592" s="173">
        <f t="shared" si="32"/>
        <v>5</v>
      </c>
      <c r="C1592" s="170"/>
      <c r="D1592" s="173">
        <v>2024</v>
      </c>
      <c r="E1592" s="244">
        <v>5919.67</v>
      </c>
      <c r="F1592" s="245">
        <v>1141951</v>
      </c>
    </row>
    <row r="1593" spans="1:6">
      <c r="A1593" s="171">
        <v>45438</v>
      </c>
      <c r="B1593" s="173">
        <f t="shared" si="32"/>
        <v>5</v>
      </c>
      <c r="C1593" s="170"/>
      <c r="D1593" s="173">
        <v>2024</v>
      </c>
      <c r="E1593" s="244">
        <v>5919.69</v>
      </c>
      <c r="F1593" s="245">
        <v>1143346</v>
      </c>
    </row>
    <row r="1594" spans="1:6">
      <c r="A1594" s="171">
        <v>45439</v>
      </c>
      <c r="B1594" s="173">
        <f t="shared" si="32"/>
        <v>5</v>
      </c>
      <c r="C1594" s="170"/>
      <c r="D1594" s="173">
        <v>2024</v>
      </c>
      <c r="E1594" s="244">
        <v>5919.73</v>
      </c>
      <c r="F1594" s="245">
        <v>1146137</v>
      </c>
    </row>
    <row r="1595" spans="1:6">
      <c r="A1595" s="171">
        <v>45440</v>
      </c>
      <c r="B1595" s="173">
        <f t="shared" si="32"/>
        <v>5</v>
      </c>
      <c r="C1595" s="170"/>
      <c r="D1595" s="173">
        <v>2024</v>
      </c>
      <c r="E1595" s="244">
        <v>5919.75</v>
      </c>
      <c r="F1595" s="245">
        <v>1147533</v>
      </c>
    </row>
    <row r="1596" spans="1:6">
      <c r="A1596" s="171">
        <v>45441</v>
      </c>
      <c r="B1596" s="173">
        <f t="shared" si="32"/>
        <v>5</v>
      </c>
      <c r="C1596" s="170"/>
      <c r="D1596" s="173">
        <v>2024</v>
      </c>
      <c r="E1596" s="244">
        <v>5919.78</v>
      </c>
      <c r="F1596" s="245">
        <v>1149627</v>
      </c>
    </row>
    <row r="1597" spans="1:6">
      <c r="A1597" s="171">
        <v>45442</v>
      </c>
      <c r="B1597" s="173">
        <f t="shared" si="32"/>
        <v>5</v>
      </c>
      <c r="C1597" s="170"/>
      <c r="D1597" s="173">
        <v>2024</v>
      </c>
      <c r="E1597" s="244">
        <v>5919.81</v>
      </c>
      <c r="F1597" s="245">
        <v>1151721</v>
      </c>
    </row>
    <row r="1598" spans="1:6">
      <c r="A1598" s="171">
        <v>45443</v>
      </c>
      <c r="B1598" s="173">
        <f t="shared" si="32"/>
        <v>5</v>
      </c>
      <c r="C1598" s="170"/>
      <c r="D1598" s="173">
        <v>2024</v>
      </c>
      <c r="E1598" s="244">
        <v>5919.83</v>
      </c>
      <c r="F1598" s="245">
        <v>1153117</v>
      </c>
    </row>
    <row r="1599" spans="1:6">
      <c r="A1599" s="171">
        <v>45444</v>
      </c>
      <c r="B1599" s="173">
        <f t="shared" si="32"/>
        <v>6</v>
      </c>
      <c r="C1599" s="170"/>
      <c r="D1599" s="173">
        <v>2024</v>
      </c>
      <c r="E1599" s="244">
        <v>5919.85</v>
      </c>
      <c r="F1599" s="245">
        <v>1154514</v>
      </c>
    </row>
    <row r="1600" spans="1:6">
      <c r="A1600" s="171">
        <v>45445</v>
      </c>
      <c r="B1600" s="173">
        <f t="shared" si="32"/>
        <v>6</v>
      </c>
      <c r="C1600" s="170"/>
      <c r="D1600" s="173">
        <v>2024</v>
      </c>
      <c r="E1600" s="244">
        <v>5919.87</v>
      </c>
      <c r="F1600" s="245">
        <v>1155910</v>
      </c>
    </row>
    <row r="1601" spans="1:6">
      <c r="A1601" s="171">
        <v>45446</v>
      </c>
      <c r="B1601" s="173">
        <f t="shared" si="32"/>
        <v>6</v>
      </c>
      <c r="C1601" s="170"/>
      <c r="D1601" s="173">
        <v>2024</v>
      </c>
      <c r="E1601" s="244">
        <v>5919.88</v>
      </c>
      <c r="F1601" s="245">
        <v>1156608</v>
      </c>
    </row>
    <row r="1602" spans="1:6">
      <c r="A1602" s="171">
        <v>45447</v>
      </c>
      <c r="B1602" s="173">
        <f t="shared" si="32"/>
        <v>6</v>
      </c>
      <c r="C1602" s="170"/>
      <c r="D1602" s="173">
        <v>2024</v>
      </c>
      <c r="E1602" s="244">
        <v>5919.9</v>
      </c>
      <c r="F1602" s="245">
        <v>1158004</v>
      </c>
    </row>
    <row r="1603" spans="1:6">
      <c r="A1603" s="171">
        <v>45448</v>
      </c>
      <c r="B1603" s="173">
        <f t="shared" ref="B1603:B1666" si="33">MONTH(A1603)</f>
        <v>6</v>
      </c>
      <c r="C1603" s="170"/>
      <c r="D1603" s="173">
        <v>2024</v>
      </c>
      <c r="E1603" s="244">
        <v>5919.94</v>
      </c>
      <c r="F1603" s="245">
        <v>1160796</v>
      </c>
    </row>
    <row r="1604" spans="1:6">
      <c r="A1604" s="171">
        <v>45449</v>
      </c>
      <c r="B1604" s="173">
        <f t="shared" si="33"/>
        <v>6</v>
      </c>
      <c r="C1604" s="170"/>
      <c r="D1604" s="173">
        <v>2024</v>
      </c>
      <c r="E1604" s="244">
        <v>5919.96</v>
      </c>
      <c r="F1604" s="245">
        <v>1162192</v>
      </c>
    </row>
    <row r="1605" spans="1:6">
      <c r="A1605" s="171">
        <v>45450</v>
      </c>
      <c r="B1605" s="173">
        <f t="shared" si="33"/>
        <v>6</v>
      </c>
      <c r="C1605" s="170"/>
      <c r="D1605" s="173">
        <v>2024</v>
      </c>
      <c r="E1605" s="244">
        <v>5919.97</v>
      </c>
      <c r="F1605" s="245">
        <v>1162890</v>
      </c>
    </row>
    <row r="1606" spans="1:6">
      <c r="A1606" s="171">
        <v>45451</v>
      </c>
      <c r="B1606" s="173">
        <f t="shared" si="33"/>
        <v>6</v>
      </c>
      <c r="C1606" s="170"/>
      <c r="D1606" s="173">
        <v>2024</v>
      </c>
      <c r="E1606" s="244">
        <v>5919.99</v>
      </c>
      <c r="F1606" s="245">
        <v>1164287</v>
      </c>
    </row>
    <row r="1607" spans="1:6">
      <c r="A1607" s="171">
        <v>45452</v>
      </c>
      <c r="B1607" s="173">
        <f t="shared" si="33"/>
        <v>6</v>
      </c>
      <c r="C1607" s="170"/>
      <c r="D1607" s="173">
        <v>2024</v>
      </c>
      <c r="E1607" s="244">
        <v>5920.02</v>
      </c>
      <c r="F1607" s="245">
        <v>1166381</v>
      </c>
    </row>
    <row r="1608" spans="1:6">
      <c r="A1608" s="171">
        <v>45453</v>
      </c>
      <c r="B1608" s="173">
        <f t="shared" si="33"/>
        <v>6</v>
      </c>
      <c r="C1608" s="170"/>
      <c r="D1608" s="173">
        <v>2024</v>
      </c>
      <c r="E1608" s="244">
        <v>5920.04</v>
      </c>
      <c r="F1608" s="245">
        <v>1167778</v>
      </c>
    </row>
    <row r="1609" spans="1:6">
      <c r="A1609" s="171">
        <v>45454</v>
      </c>
      <c r="B1609" s="173">
        <f t="shared" si="33"/>
        <v>6</v>
      </c>
      <c r="C1609" s="170"/>
      <c r="D1609" s="173">
        <v>2024</v>
      </c>
      <c r="E1609" s="244">
        <v>5920.07</v>
      </c>
      <c r="F1609" s="245">
        <v>1169873</v>
      </c>
    </row>
    <row r="1610" spans="1:6">
      <c r="A1610" s="171">
        <v>45455</v>
      </c>
      <c r="B1610" s="173">
        <f t="shared" si="33"/>
        <v>6</v>
      </c>
      <c r="C1610" s="170"/>
      <c r="D1610" s="173">
        <v>2024</v>
      </c>
      <c r="E1610" s="244">
        <v>5920.08</v>
      </c>
      <c r="F1610" s="245">
        <v>1170571</v>
      </c>
    </row>
    <row r="1611" spans="1:6">
      <c r="A1611" s="171">
        <v>45456</v>
      </c>
      <c r="B1611" s="173">
        <f t="shared" si="33"/>
        <v>6</v>
      </c>
      <c r="C1611" s="170"/>
      <c r="D1611" s="173">
        <v>2024</v>
      </c>
      <c r="E1611" s="244">
        <v>5920.11</v>
      </c>
      <c r="F1611" s="245">
        <v>1172667</v>
      </c>
    </row>
    <row r="1612" spans="1:6">
      <c r="A1612" s="171">
        <v>45457</v>
      </c>
      <c r="B1612" s="173">
        <f t="shared" si="33"/>
        <v>6</v>
      </c>
      <c r="C1612" s="170"/>
      <c r="D1612" s="173">
        <v>2024</v>
      </c>
      <c r="E1612" s="244">
        <v>5920.12</v>
      </c>
      <c r="F1612" s="245">
        <v>1173365</v>
      </c>
    </row>
    <row r="1613" spans="1:6">
      <c r="A1613" s="171">
        <v>45458</v>
      </c>
      <c r="B1613" s="173">
        <f t="shared" si="33"/>
        <v>6</v>
      </c>
      <c r="C1613" s="170"/>
      <c r="D1613" s="173">
        <v>2024</v>
      </c>
      <c r="E1613" s="244">
        <v>5920.13</v>
      </c>
      <c r="F1613" s="245">
        <v>1174063</v>
      </c>
    </row>
    <row r="1614" spans="1:6">
      <c r="A1614" s="171">
        <v>45459</v>
      </c>
      <c r="B1614" s="173">
        <f t="shared" si="33"/>
        <v>6</v>
      </c>
      <c r="C1614" s="170"/>
      <c r="D1614" s="173">
        <v>2024</v>
      </c>
      <c r="E1614" s="244">
        <v>5920.14</v>
      </c>
      <c r="F1614" s="245">
        <v>1174762</v>
      </c>
    </row>
    <row r="1615" spans="1:6">
      <c r="A1615" s="171">
        <v>45460</v>
      </c>
      <c r="B1615" s="173">
        <f t="shared" si="33"/>
        <v>6</v>
      </c>
      <c r="C1615" s="170"/>
      <c r="D1615" s="173">
        <v>2024</v>
      </c>
      <c r="E1615" s="244">
        <v>5920.16</v>
      </c>
      <c r="F1615" s="245">
        <v>1176159</v>
      </c>
    </row>
    <row r="1616" spans="1:6">
      <c r="A1616" s="171">
        <v>45461</v>
      </c>
      <c r="B1616" s="173">
        <f t="shared" si="33"/>
        <v>6</v>
      </c>
      <c r="C1616" s="170"/>
      <c r="D1616" s="173">
        <v>2024</v>
      </c>
      <c r="E1616" s="244">
        <v>5920.17</v>
      </c>
      <c r="F1616" s="245">
        <v>1176858</v>
      </c>
    </row>
    <row r="1617" spans="1:6">
      <c r="A1617" s="171">
        <v>45462</v>
      </c>
      <c r="B1617" s="173">
        <f t="shared" si="33"/>
        <v>6</v>
      </c>
      <c r="C1617" s="170"/>
      <c r="D1617" s="173">
        <v>2024</v>
      </c>
      <c r="E1617" s="244">
        <v>5920.17</v>
      </c>
      <c r="F1617" s="245">
        <v>1176858</v>
      </c>
    </row>
    <row r="1618" spans="1:6">
      <c r="A1618" s="171">
        <v>45463</v>
      </c>
      <c r="B1618" s="173">
        <f t="shared" si="33"/>
        <v>6</v>
      </c>
      <c r="C1618" s="170"/>
      <c r="D1618" s="173">
        <v>2024</v>
      </c>
      <c r="E1618" s="244">
        <v>5920.18</v>
      </c>
      <c r="F1618" s="245">
        <v>1177556</v>
      </c>
    </row>
    <row r="1619" spans="1:6">
      <c r="A1619" s="171">
        <v>45464</v>
      </c>
      <c r="B1619" s="173">
        <f t="shared" si="33"/>
        <v>6</v>
      </c>
      <c r="C1619" s="170"/>
      <c r="D1619" s="173">
        <v>2024</v>
      </c>
      <c r="E1619" s="244">
        <v>5920.19</v>
      </c>
      <c r="F1619" s="245">
        <v>1178255</v>
      </c>
    </row>
    <row r="1620" spans="1:6">
      <c r="A1620" s="171">
        <v>45465</v>
      </c>
      <c r="B1620" s="173">
        <f t="shared" si="33"/>
        <v>6</v>
      </c>
      <c r="C1620" s="170"/>
      <c r="D1620" s="173">
        <v>2024</v>
      </c>
      <c r="E1620" s="244">
        <v>5920.2</v>
      </c>
      <c r="F1620" s="245">
        <v>1178954</v>
      </c>
    </row>
    <row r="1621" spans="1:6">
      <c r="A1621" s="171">
        <v>45466</v>
      </c>
      <c r="B1621" s="173">
        <f t="shared" si="33"/>
        <v>6</v>
      </c>
      <c r="C1621" s="170"/>
      <c r="D1621" s="173">
        <v>2024</v>
      </c>
      <c r="E1621" s="244">
        <v>5920.21</v>
      </c>
      <c r="F1621" s="245">
        <v>1179652</v>
      </c>
    </row>
    <row r="1622" spans="1:6">
      <c r="A1622" s="171">
        <v>45467</v>
      </c>
      <c r="B1622" s="173">
        <f t="shared" si="33"/>
        <v>6</v>
      </c>
      <c r="C1622" s="170"/>
      <c r="D1622" s="173">
        <v>2024</v>
      </c>
      <c r="E1622" s="244">
        <v>5920.21</v>
      </c>
      <c r="F1622" s="245">
        <v>1179652</v>
      </c>
    </row>
    <row r="1623" spans="1:6">
      <c r="A1623" s="171">
        <v>45468</v>
      </c>
      <c r="B1623" s="173">
        <f t="shared" si="33"/>
        <v>6</v>
      </c>
      <c r="C1623" s="170"/>
      <c r="D1623" s="173">
        <v>2024</v>
      </c>
      <c r="E1623" s="244">
        <v>5920.2</v>
      </c>
      <c r="F1623" s="245">
        <v>1178954</v>
      </c>
    </row>
    <row r="1624" spans="1:6">
      <c r="A1624" s="171">
        <v>45469</v>
      </c>
      <c r="B1624" s="173">
        <f t="shared" si="33"/>
        <v>6</v>
      </c>
      <c r="C1624" s="170"/>
      <c r="D1624" s="173">
        <v>2024</v>
      </c>
      <c r="E1624" s="244">
        <v>5920.19</v>
      </c>
      <c r="F1624" s="245">
        <v>1178255</v>
      </c>
    </row>
    <row r="1625" spans="1:6">
      <c r="A1625" s="171">
        <v>45470</v>
      </c>
      <c r="B1625" s="173">
        <f t="shared" si="33"/>
        <v>6</v>
      </c>
      <c r="C1625" s="170"/>
      <c r="D1625" s="173">
        <v>2024</v>
      </c>
      <c r="E1625" s="244">
        <v>5920.18</v>
      </c>
      <c r="F1625" s="245">
        <v>1177556</v>
      </c>
    </row>
    <row r="1626" spans="1:6">
      <c r="A1626" s="171">
        <v>45471</v>
      </c>
      <c r="B1626" s="173">
        <f t="shared" si="33"/>
        <v>6</v>
      </c>
      <c r="C1626" s="170"/>
      <c r="D1626" s="173">
        <v>2024</v>
      </c>
      <c r="E1626" s="244">
        <v>5920.17</v>
      </c>
      <c r="F1626" s="245">
        <v>1176858</v>
      </c>
    </row>
    <row r="1627" spans="1:6">
      <c r="A1627" s="171">
        <v>45472</v>
      </c>
      <c r="B1627" s="173">
        <f t="shared" si="33"/>
        <v>6</v>
      </c>
      <c r="C1627" s="170"/>
      <c r="D1627" s="173">
        <v>2024</v>
      </c>
      <c r="E1627" s="244">
        <v>5920.15</v>
      </c>
      <c r="F1627" s="245">
        <v>1175461</v>
      </c>
    </row>
    <row r="1628" spans="1:6">
      <c r="A1628" s="171">
        <v>45473</v>
      </c>
      <c r="B1628" s="173">
        <f t="shared" si="33"/>
        <v>6</v>
      </c>
      <c r="C1628" s="170"/>
      <c r="D1628" s="173">
        <v>2024</v>
      </c>
      <c r="E1628" s="244">
        <v>5920.12</v>
      </c>
      <c r="F1628" s="245">
        <v>1173365</v>
      </c>
    </row>
    <row r="1629" spans="1:6">
      <c r="A1629" s="171">
        <v>45474</v>
      </c>
      <c r="B1629" s="173">
        <f t="shared" si="33"/>
        <v>7</v>
      </c>
      <c r="C1629" s="170"/>
      <c r="D1629" s="173">
        <v>2024</v>
      </c>
      <c r="E1629" s="244">
        <v>5920.1</v>
      </c>
      <c r="F1629" s="245">
        <v>1171968</v>
      </c>
    </row>
    <row r="1630" spans="1:6">
      <c r="A1630" s="171">
        <v>45475</v>
      </c>
      <c r="B1630" s="173">
        <f t="shared" si="33"/>
        <v>7</v>
      </c>
      <c r="C1630" s="170"/>
      <c r="D1630" s="173">
        <v>2024</v>
      </c>
      <c r="E1630" s="244">
        <v>5920.07</v>
      </c>
      <c r="F1630" s="245">
        <v>1169873</v>
      </c>
    </row>
    <row r="1631" spans="1:6">
      <c r="A1631" s="171">
        <v>45476</v>
      </c>
      <c r="B1631" s="173">
        <f t="shared" si="33"/>
        <v>7</v>
      </c>
      <c r="C1631" s="170"/>
      <c r="D1631" s="173">
        <v>2024</v>
      </c>
      <c r="E1631" s="244">
        <v>5920.05</v>
      </c>
      <c r="F1631" s="245">
        <v>1168476</v>
      </c>
    </row>
    <row r="1632" spans="1:6">
      <c r="A1632" s="171">
        <v>45477</v>
      </c>
      <c r="B1632" s="173">
        <f t="shared" si="33"/>
        <v>7</v>
      </c>
      <c r="C1632" s="170"/>
      <c r="D1632" s="173">
        <v>2024</v>
      </c>
      <c r="E1632" s="244">
        <v>5920.03</v>
      </c>
      <c r="F1632" s="245">
        <v>1167080</v>
      </c>
    </row>
    <row r="1633" spans="1:6">
      <c r="A1633" s="171">
        <v>45478</v>
      </c>
      <c r="B1633" s="173">
        <f t="shared" si="33"/>
        <v>7</v>
      </c>
      <c r="C1633" s="170"/>
      <c r="D1633" s="173">
        <v>2024</v>
      </c>
      <c r="E1633" s="244">
        <v>5920</v>
      </c>
      <c r="F1633" s="245">
        <v>1164985</v>
      </c>
    </row>
    <row r="1634" spans="1:6">
      <c r="A1634" s="171">
        <v>45479</v>
      </c>
      <c r="B1634" s="173">
        <f t="shared" si="33"/>
        <v>7</v>
      </c>
      <c r="C1634" s="170"/>
      <c r="D1634" s="173">
        <v>2024</v>
      </c>
      <c r="E1634" s="244">
        <v>5919.99</v>
      </c>
      <c r="F1634" s="245">
        <v>1164287</v>
      </c>
    </row>
    <row r="1635" spans="1:6">
      <c r="A1635" s="171">
        <v>45480</v>
      </c>
      <c r="B1635" s="173">
        <f t="shared" si="33"/>
        <v>7</v>
      </c>
      <c r="C1635" s="170"/>
      <c r="D1635" s="173">
        <v>2024</v>
      </c>
      <c r="E1635" s="244">
        <v>5919.97</v>
      </c>
      <c r="F1635" s="245">
        <v>1162890</v>
      </c>
    </row>
    <row r="1636" spans="1:6">
      <c r="A1636" s="171">
        <v>45481</v>
      </c>
      <c r="B1636" s="173">
        <f t="shared" si="33"/>
        <v>7</v>
      </c>
      <c r="C1636" s="170"/>
      <c r="D1636" s="173">
        <v>2024</v>
      </c>
      <c r="E1636" s="244">
        <v>5919.94</v>
      </c>
      <c r="F1636" s="245">
        <v>1160796</v>
      </c>
    </row>
    <row r="1637" spans="1:6">
      <c r="A1637" s="171">
        <v>45482</v>
      </c>
      <c r="B1637" s="173">
        <f t="shared" si="33"/>
        <v>7</v>
      </c>
      <c r="C1637" s="170"/>
      <c r="D1637" s="173">
        <v>2024</v>
      </c>
      <c r="E1637" s="244">
        <v>5919.92</v>
      </c>
      <c r="F1637" s="245">
        <v>1159400</v>
      </c>
    </row>
    <row r="1638" spans="1:6">
      <c r="A1638" s="171">
        <v>45483</v>
      </c>
      <c r="B1638" s="173">
        <f t="shared" si="33"/>
        <v>7</v>
      </c>
      <c r="C1638" s="170"/>
      <c r="D1638" s="173">
        <v>2024</v>
      </c>
      <c r="E1638" s="244">
        <v>5919.89</v>
      </c>
      <c r="F1638" s="245">
        <v>1157306</v>
      </c>
    </row>
    <row r="1639" spans="1:6">
      <c r="A1639" s="171">
        <v>45484</v>
      </c>
      <c r="B1639" s="173">
        <f t="shared" si="33"/>
        <v>7</v>
      </c>
      <c r="C1639" s="170"/>
      <c r="D1639" s="173">
        <v>2024</v>
      </c>
      <c r="E1639" s="244">
        <v>5919.87</v>
      </c>
      <c r="F1639" s="245">
        <v>1155910</v>
      </c>
    </row>
    <row r="1640" spans="1:6">
      <c r="A1640" s="171">
        <v>45485</v>
      </c>
      <c r="B1640" s="173">
        <f t="shared" si="33"/>
        <v>7</v>
      </c>
      <c r="C1640" s="170"/>
      <c r="D1640" s="173">
        <v>2024</v>
      </c>
      <c r="E1640" s="244">
        <v>5919.84</v>
      </c>
      <c r="F1640" s="245">
        <v>1153815</v>
      </c>
    </row>
    <row r="1641" spans="1:6">
      <c r="A1641" s="171">
        <v>45486</v>
      </c>
      <c r="B1641" s="173">
        <f t="shared" si="33"/>
        <v>7</v>
      </c>
      <c r="C1641" s="170"/>
      <c r="D1641" s="173">
        <v>2024</v>
      </c>
      <c r="E1641" s="244">
        <v>5919.81</v>
      </c>
      <c r="F1641" s="245">
        <v>1151721</v>
      </c>
    </row>
    <row r="1642" spans="1:6">
      <c r="A1642" s="171">
        <v>45487</v>
      </c>
      <c r="B1642" s="173">
        <f t="shared" si="33"/>
        <v>7</v>
      </c>
      <c r="C1642" s="170"/>
      <c r="D1642" s="173">
        <v>2024</v>
      </c>
      <c r="E1642" s="244">
        <v>5919.79</v>
      </c>
      <c r="F1642" s="245">
        <v>1150325</v>
      </c>
    </row>
    <row r="1643" spans="1:6">
      <c r="A1643" s="171">
        <v>45488</v>
      </c>
      <c r="B1643" s="173">
        <f t="shared" si="33"/>
        <v>7</v>
      </c>
      <c r="C1643" s="170"/>
      <c r="D1643" s="173">
        <v>2024</v>
      </c>
      <c r="E1643" s="244">
        <v>5919.76</v>
      </c>
      <c r="F1643" s="245">
        <v>1148231</v>
      </c>
    </row>
    <row r="1644" spans="1:6">
      <c r="A1644" s="171">
        <v>45489</v>
      </c>
      <c r="B1644" s="173">
        <f t="shared" si="33"/>
        <v>7</v>
      </c>
      <c r="C1644" s="170"/>
      <c r="D1644" s="173">
        <v>2024</v>
      </c>
      <c r="E1644" s="244">
        <v>5919.73</v>
      </c>
      <c r="F1644" s="245">
        <v>1146137</v>
      </c>
    </row>
    <row r="1645" spans="1:6">
      <c r="A1645" s="171">
        <v>45490</v>
      </c>
      <c r="B1645" s="173">
        <f t="shared" si="33"/>
        <v>7</v>
      </c>
      <c r="C1645" s="170"/>
      <c r="D1645" s="173">
        <v>2024</v>
      </c>
      <c r="E1645" s="244">
        <v>5919.69</v>
      </c>
      <c r="F1645" s="245">
        <v>1143346</v>
      </c>
    </row>
    <row r="1646" spans="1:6">
      <c r="A1646" s="171">
        <v>45491</v>
      </c>
      <c r="B1646" s="173">
        <f t="shared" si="33"/>
        <v>7</v>
      </c>
      <c r="C1646" s="170"/>
      <c r="D1646" s="173">
        <v>2024</v>
      </c>
      <c r="E1646" s="244">
        <v>5919.65</v>
      </c>
      <c r="F1646" s="245">
        <v>1140555</v>
      </c>
    </row>
    <row r="1647" spans="1:6">
      <c r="A1647" s="171">
        <v>45492</v>
      </c>
      <c r="B1647" s="173">
        <f t="shared" si="33"/>
        <v>7</v>
      </c>
      <c r="C1647" s="170"/>
      <c r="D1647" s="173">
        <v>2024</v>
      </c>
      <c r="E1647" s="244">
        <v>5919.61</v>
      </c>
      <c r="F1647" s="245">
        <v>1137765</v>
      </c>
    </row>
    <row r="1648" spans="1:6">
      <c r="A1648" s="171">
        <v>45493</v>
      </c>
      <c r="B1648" s="173">
        <f t="shared" si="33"/>
        <v>7</v>
      </c>
      <c r="C1648" s="170"/>
      <c r="D1648" s="173">
        <v>2024</v>
      </c>
      <c r="E1648" s="244">
        <v>5919.57</v>
      </c>
      <c r="F1648" s="245">
        <v>1134975</v>
      </c>
    </row>
    <row r="1649" spans="1:6">
      <c r="A1649" s="171">
        <v>45494</v>
      </c>
      <c r="B1649" s="173">
        <f t="shared" si="33"/>
        <v>7</v>
      </c>
      <c r="C1649" s="170"/>
      <c r="D1649" s="173">
        <v>2024</v>
      </c>
      <c r="E1649" s="244">
        <v>5919.53</v>
      </c>
      <c r="F1649" s="245">
        <v>1132186</v>
      </c>
    </row>
    <row r="1650" spans="1:6">
      <c r="A1650" s="171">
        <v>45495</v>
      </c>
      <c r="B1650" s="173">
        <f t="shared" si="33"/>
        <v>7</v>
      </c>
      <c r="C1650" s="170"/>
      <c r="D1650" s="173">
        <v>2024</v>
      </c>
      <c r="E1650" s="244">
        <v>5919.49</v>
      </c>
      <c r="F1650" s="245">
        <v>1129397</v>
      </c>
    </row>
    <row r="1651" spans="1:6">
      <c r="A1651" s="171">
        <v>45496</v>
      </c>
      <c r="B1651" s="173">
        <f t="shared" si="33"/>
        <v>7</v>
      </c>
      <c r="C1651" s="170"/>
      <c r="D1651" s="173">
        <v>2024</v>
      </c>
      <c r="E1651" s="244">
        <v>5919.45</v>
      </c>
      <c r="F1651" s="245">
        <v>1126608</v>
      </c>
    </row>
    <row r="1652" spans="1:6">
      <c r="A1652" s="171">
        <v>45497</v>
      </c>
      <c r="B1652" s="173">
        <f t="shared" si="33"/>
        <v>7</v>
      </c>
      <c r="C1652" s="170"/>
      <c r="D1652" s="173">
        <v>2024</v>
      </c>
      <c r="E1652" s="244">
        <v>5919.42</v>
      </c>
      <c r="F1652" s="245">
        <v>1124517</v>
      </c>
    </row>
    <row r="1653" spans="1:6">
      <c r="A1653" s="171">
        <v>45498</v>
      </c>
      <c r="B1653" s="173">
        <f t="shared" si="33"/>
        <v>7</v>
      </c>
      <c r="C1653" s="170"/>
      <c r="D1653" s="173">
        <v>2024</v>
      </c>
      <c r="E1653" s="244">
        <v>5919.38</v>
      </c>
      <c r="F1653" s="245">
        <v>1121728</v>
      </c>
    </row>
    <row r="1654" spans="1:6">
      <c r="A1654" s="171">
        <v>45499</v>
      </c>
      <c r="B1654" s="173">
        <f t="shared" si="33"/>
        <v>7</v>
      </c>
      <c r="C1654" s="170"/>
      <c r="D1654" s="173">
        <v>2024</v>
      </c>
      <c r="E1654" s="244">
        <v>5919.33</v>
      </c>
      <c r="F1654" s="245">
        <v>1118244</v>
      </c>
    </row>
    <row r="1655" spans="1:6">
      <c r="A1655" s="171">
        <v>45500</v>
      </c>
      <c r="B1655" s="173">
        <f t="shared" si="33"/>
        <v>7</v>
      </c>
      <c r="C1655" s="170"/>
      <c r="D1655" s="173">
        <v>2024</v>
      </c>
      <c r="E1655" s="244">
        <v>5919.31</v>
      </c>
      <c r="F1655" s="245">
        <v>1116851</v>
      </c>
    </row>
    <row r="1656" spans="1:6">
      <c r="A1656" s="171">
        <v>45501</v>
      </c>
      <c r="B1656" s="173">
        <f t="shared" si="33"/>
        <v>7</v>
      </c>
      <c r="C1656" s="170"/>
      <c r="D1656" s="173">
        <v>2024</v>
      </c>
      <c r="E1656" s="244">
        <v>5919.28</v>
      </c>
      <c r="F1656" s="245">
        <v>1114761</v>
      </c>
    </row>
    <row r="1657" spans="1:6">
      <c r="A1657" s="171">
        <v>45502</v>
      </c>
      <c r="B1657" s="173">
        <f t="shared" si="33"/>
        <v>7</v>
      </c>
      <c r="C1657" s="170"/>
      <c r="D1657" s="173">
        <v>2024</v>
      </c>
      <c r="E1657" s="244">
        <v>5919.25</v>
      </c>
      <c r="F1657" s="245">
        <v>1112671</v>
      </c>
    </row>
    <row r="1658" spans="1:6">
      <c r="A1658" s="171">
        <v>45503</v>
      </c>
      <c r="B1658" s="173">
        <f t="shared" si="33"/>
        <v>7</v>
      </c>
      <c r="C1658" s="170"/>
      <c r="D1658" s="173">
        <v>2024</v>
      </c>
      <c r="E1658" s="244">
        <v>5919.21</v>
      </c>
      <c r="F1658" s="245">
        <v>1109886</v>
      </c>
    </row>
    <row r="1659" spans="1:6">
      <c r="A1659" s="171">
        <v>45504</v>
      </c>
      <c r="B1659" s="173">
        <f t="shared" si="33"/>
        <v>7</v>
      </c>
      <c r="C1659" s="170"/>
      <c r="D1659" s="173">
        <v>2024</v>
      </c>
      <c r="E1659" s="244">
        <v>5919.13</v>
      </c>
      <c r="F1659" s="245">
        <v>1104316</v>
      </c>
    </row>
    <row r="1660" spans="1:6">
      <c r="A1660" s="171">
        <v>45505</v>
      </c>
      <c r="B1660" s="173">
        <f t="shared" si="33"/>
        <v>8</v>
      </c>
      <c r="C1660" s="170"/>
      <c r="D1660" s="173">
        <v>2024</v>
      </c>
      <c r="E1660" s="244">
        <v>5919.09</v>
      </c>
      <c r="F1660" s="245">
        <v>1104316</v>
      </c>
    </row>
    <row r="1661" spans="1:6">
      <c r="A1661" s="171">
        <v>45506</v>
      </c>
      <c r="B1661" s="173">
        <f t="shared" si="33"/>
        <v>8</v>
      </c>
      <c r="C1661" s="170"/>
      <c r="D1661" s="173">
        <v>2024</v>
      </c>
      <c r="E1661" s="244">
        <v>5919.11</v>
      </c>
      <c r="F1661" s="245">
        <v>1102923</v>
      </c>
    </row>
    <row r="1662" spans="1:6">
      <c r="A1662" s="171">
        <v>45507</v>
      </c>
      <c r="B1662" s="173">
        <f t="shared" si="33"/>
        <v>8</v>
      </c>
      <c r="C1662" s="170"/>
      <c r="D1662" s="173">
        <v>2024</v>
      </c>
      <c r="E1662" s="244">
        <v>5919.08</v>
      </c>
      <c r="F1662" s="245">
        <v>1100835</v>
      </c>
    </row>
    <row r="1663" spans="1:6">
      <c r="A1663" s="171">
        <v>45508</v>
      </c>
      <c r="B1663" s="173">
        <f t="shared" si="33"/>
        <v>8</v>
      </c>
      <c r="C1663" s="170"/>
      <c r="D1663" s="173">
        <v>2024</v>
      </c>
      <c r="E1663" s="244">
        <v>5919.04</v>
      </c>
      <c r="F1663" s="245">
        <v>1098052</v>
      </c>
    </row>
    <row r="1664" spans="1:6">
      <c r="A1664" s="171">
        <v>45509</v>
      </c>
      <c r="B1664" s="173">
        <f t="shared" si="33"/>
        <v>8</v>
      </c>
      <c r="C1664" s="170"/>
      <c r="D1664" s="173">
        <v>2024</v>
      </c>
      <c r="E1664" s="244">
        <v>5919.01</v>
      </c>
      <c r="F1664" s="245">
        <v>1095965</v>
      </c>
    </row>
    <row r="1665" spans="1:6">
      <c r="A1665" s="171">
        <v>45510</v>
      </c>
      <c r="B1665" s="173">
        <f t="shared" si="33"/>
        <v>8</v>
      </c>
      <c r="C1665" s="170"/>
      <c r="D1665" s="173">
        <v>2024</v>
      </c>
      <c r="E1665" s="244">
        <v>5918.99</v>
      </c>
      <c r="F1665" s="245">
        <v>1094573</v>
      </c>
    </row>
    <row r="1666" spans="1:6">
      <c r="A1666" s="171">
        <v>45511</v>
      </c>
      <c r="B1666" s="173">
        <f t="shared" si="33"/>
        <v>8</v>
      </c>
      <c r="C1666" s="170"/>
      <c r="D1666" s="173">
        <v>2024</v>
      </c>
      <c r="E1666" s="244">
        <v>5918.97</v>
      </c>
      <c r="F1666" s="245">
        <v>1093182</v>
      </c>
    </row>
    <row r="1667" spans="1:6">
      <c r="A1667" s="171">
        <v>45512</v>
      </c>
      <c r="B1667" s="173">
        <f t="shared" ref="B1667:B1730" si="34">MONTH(A1667)</f>
        <v>8</v>
      </c>
      <c r="C1667" s="170"/>
      <c r="D1667" s="173">
        <v>2024</v>
      </c>
      <c r="E1667" s="244">
        <v>5918.95</v>
      </c>
      <c r="F1667" s="245">
        <v>1091791</v>
      </c>
    </row>
    <row r="1668" spans="1:6">
      <c r="A1668" s="171">
        <v>45513</v>
      </c>
      <c r="B1668" s="173">
        <f t="shared" si="34"/>
        <v>8</v>
      </c>
      <c r="C1668" s="170"/>
      <c r="D1668" s="173">
        <v>2024</v>
      </c>
      <c r="E1668" s="244">
        <v>5918.91</v>
      </c>
      <c r="F1668" s="245">
        <v>1089009</v>
      </c>
    </row>
    <row r="1669" spans="1:6">
      <c r="A1669" s="171">
        <v>45514</v>
      </c>
      <c r="B1669" s="173">
        <f t="shared" si="34"/>
        <v>8</v>
      </c>
      <c r="C1669" s="170"/>
      <c r="D1669" s="173">
        <v>2024</v>
      </c>
      <c r="E1669" s="244">
        <v>5918.87</v>
      </c>
      <c r="F1669" s="245">
        <v>1086227</v>
      </c>
    </row>
    <row r="1670" spans="1:6">
      <c r="A1670" s="171">
        <v>45515</v>
      </c>
      <c r="B1670" s="173">
        <f t="shared" si="34"/>
        <v>8</v>
      </c>
      <c r="C1670" s="170"/>
      <c r="D1670" s="173">
        <v>2024</v>
      </c>
      <c r="E1670" s="244">
        <v>5918.84</v>
      </c>
      <c r="F1670" s="245">
        <v>1084141</v>
      </c>
    </row>
    <row r="1671" spans="1:6">
      <c r="A1671" s="171">
        <v>45516</v>
      </c>
      <c r="B1671" s="173">
        <f t="shared" si="34"/>
        <v>8</v>
      </c>
      <c r="C1671" s="170"/>
      <c r="D1671" s="173">
        <v>2024</v>
      </c>
      <c r="E1671" s="244">
        <v>5918.8</v>
      </c>
      <c r="F1671" s="245">
        <v>1081360</v>
      </c>
    </row>
    <row r="1672" spans="1:6">
      <c r="A1672" s="171">
        <v>45517</v>
      </c>
      <c r="B1672" s="173">
        <f t="shared" si="34"/>
        <v>8</v>
      </c>
      <c r="C1672" s="170"/>
      <c r="D1672" s="173">
        <v>2024</v>
      </c>
      <c r="E1672" s="244">
        <v>5918.77</v>
      </c>
      <c r="F1672" s="245">
        <v>1079275</v>
      </c>
    </row>
    <row r="1673" spans="1:6">
      <c r="A1673" s="171">
        <v>45518</v>
      </c>
      <c r="B1673" s="173">
        <f t="shared" si="34"/>
        <v>8</v>
      </c>
      <c r="C1673" s="170"/>
      <c r="D1673" s="173">
        <v>2024</v>
      </c>
      <c r="E1673" s="244">
        <v>5918.75</v>
      </c>
      <c r="F1673" s="245">
        <v>1077885</v>
      </c>
    </row>
    <row r="1674" spans="1:6">
      <c r="A1674" s="171">
        <v>45519</v>
      </c>
      <c r="B1674" s="173">
        <f t="shared" si="34"/>
        <v>8</v>
      </c>
      <c r="C1674" s="170"/>
      <c r="D1674" s="173">
        <v>2024</v>
      </c>
      <c r="E1674" s="244">
        <v>5918.71</v>
      </c>
      <c r="F1674" s="245">
        <v>1075104</v>
      </c>
    </row>
    <row r="1675" spans="1:6">
      <c r="A1675" s="171">
        <v>45520</v>
      </c>
      <c r="B1675" s="173">
        <f t="shared" si="34"/>
        <v>8</v>
      </c>
      <c r="C1675" s="170"/>
      <c r="D1675" s="173">
        <v>2024</v>
      </c>
      <c r="E1675" s="244">
        <v>5918.68</v>
      </c>
      <c r="F1675" s="245">
        <v>1073019</v>
      </c>
    </row>
    <row r="1676" spans="1:6">
      <c r="A1676" s="171">
        <v>45521</v>
      </c>
      <c r="B1676" s="173">
        <f t="shared" si="34"/>
        <v>8</v>
      </c>
      <c r="C1676" s="170"/>
      <c r="D1676" s="173">
        <v>2024</v>
      </c>
      <c r="E1676" s="244">
        <v>5918.65</v>
      </c>
      <c r="F1676" s="245">
        <v>1070935</v>
      </c>
    </row>
    <row r="1677" spans="1:6">
      <c r="A1677" s="171">
        <v>45522</v>
      </c>
      <c r="B1677" s="173">
        <f t="shared" si="34"/>
        <v>8</v>
      </c>
      <c r="C1677" s="170"/>
      <c r="D1677" s="173">
        <v>2024</v>
      </c>
      <c r="E1677" s="244">
        <v>5918.62</v>
      </c>
      <c r="F1677" s="245">
        <v>1068851</v>
      </c>
    </row>
    <row r="1678" spans="1:6">
      <c r="A1678" s="171">
        <v>45523</v>
      </c>
      <c r="B1678" s="173">
        <f t="shared" si="34"/>
        <v>8</v>
      </c>
      <c r="C1678" s="170"/>
      <c r="D1678" s="173">
        <v>2024</v>
      </c>
      <c r="E1678" s="244">
        <v>5918.59</v>
      </c>
      <c r="F1678" s="245">
        <v>1066767</v>
      </c>
    </row>
    <row r="1679" spans="1:6">
      <c r="A1679" s="171">
        <v>45524</v>
      </c>
      <c r="B1679" s="173">
        <f t="shared" si="34"/>
        <v>8</v>
      </c>
      <c r="C1679" s="170"/>
      <c r="D1679" s="173">
        <v>2024</v>
      </c>
      <c r="E1679" s="244">
        <v>5918.57</v>
      </c>
      <c r="F1679" s="245">
        <v>1065379</v>
      </c>
    </row>
    <row r="1680" spans="1:6">
      <c r="A1680" s="171">
        <v>45525</v>
      </c>
      <c r="B1680" s="173">
        <f t="shared" si="34"/>
        <v>8</v>
      </c>
      <c r="C1680" s="170"/>
      <c r="D1680" s="173">
        <v>2024</v>
      </c>
      <c r="E1680" s="244">
        <v>5918.54</v>
      </c>
      <c r="F1680" s="245">
        <v>1063295</v>
      </c>
    </row>
    <row r="1681" spans="1:6">
      <c r="A1681" s="171">
        <v>45526</v>
      </c>
      <c r="B1681" s="173">
        <f t="shared" si="34"/>
        <v>8</v>
      </c>
      <c r="C1681" s="170"/>
      <c r="D1681" s="173">
        <v>2024</v>
      </c>
      <c r="E1681" s="244">
        <v>5918.5</v>
      </c>
      <c r="F1681" s="245">
        <v>1060519</v>
      </c>
    </row>
    <row r="1682" spans="1:6">
      <c r="A1682" s="171">
        <v>45527</v>
      </c>
      <c r="B1682" s="173">
        <f t="shared" si="34"/>
        <v>8</v>
      </c>
      <c r="C1682" s="170"/>
      <c r="D1682" s="173">
        <v>2024</v>
      </c>
      <c r="E1682" s="244">
        <v>5918.47</v>
      </c>
      <c r="F1682" s="245">
        <v>1058437</v>
      </c>
    </row>
    <row r="1683" spans="1:6">
      <c r="A1683" s="171">
        <v>45528</v>
      </c>
      <c r="B1683" s="173">
        <f t="shared" si="34"/>
        <v>8</v>
      </c>
      <c r="C1683" s="170"/>
      <c r="D1683" s="173">
        <v>2024</v>
      </c>
      <c r="E1683" s="244">
        <v>5918.43</v>
      </c>
      <c r="F1683" s="245">
        <v>1055660</v>
      </c>
    </row>
    <row r="1684" spans="1:6">
      <c r="A1684" s="171">
        <v>45529</v>
      </c>
      <c r="B1684" s="173">
        <f t="shared" si="34"/>
        <v>8</v>
      </c>
      <c r="C1684" s="170"/>
      <c r="D1684" s="173">
        <v>2024</v>
      </c>
      <c r="E1684" s="244">
        <v>5918.39</v>
      </c>
      <c r="F1684" s="245">
        <v>1052884</v>
      </c>
    </row>
    <row r="1685" spans="1:6">
      <c r="A1685" s="171">
        <v>45530</v>
      </c>
      <c r="B1685" s="173">
        <f t="shared" si="34"/>
        <v>8</v>
      </c>
      <c r="C1685" s="170"/>
      <c r="D1685" s="173">
        <v>2024</v>
      </c>
      <c r="E1685" s="244">
        <v>5918.36</v>
      </c>
      <c r="F1685" s="245">
        <v>1050803</v>
      </c>
    </row>
    <row r="1686" spans="1:6">
      <c r="A1686" s="171">
        <v>45531</v>
      </c>
      <c r="B1686" s="173">
        <f t="shared" si="34"/>
        <v>8</v>
      </c>
      <c r="C1686" s="170"/>
      <c r="D1686" s="173">
        <v>2024</v>
      </c>
      <c r="E1686" s="244">
        <v>5918.36</v>
      </c>
      <c r="F1686" s="245">
        <v>1049416</v>
      </c>
    </row>
    <row r="1687" spans="1:6">
      <c r="A1687" s="171">
        <v>45532</v>
      </c>
      <c r="B1687" s="173">
        <f t="shared" si="34"/>
        <v>8</v>
      </c>
      <c r="C1687" s="170"/>
      <c r="D1687" s="173">
        <v>2024</v>
      </c>
      <c r="E1687" s="244">
        <v>5918.31</v>
      </c>
      <c r="F1687" s="245">
        <v>1047336</v>
      </c>
    </row>
    <row r="1688" spans="1:6">
      <c r="A1688" s="171">
        <v>45533</v>
      </c>
      <c r="B1688" s="173">
        <f t="shared" si="34"/>
        <v>8</v>
      </c>
      <c r="C1688" s="170"/>
      <c r="D1688" s="173">
        <v>2024</v>
      </c>
      <c r="E1688" s="244">
        <v>5918.29</v>
      </c>
      <c r="F1688" s="245">
        <v>1045950</v>
      </c>
    </row>
    <row r="1689" spans="1:6">
      <c r="A1689" s="171">
        <v>45534</v>
      </c>
      <c r="B1689" s="173">
        <f t="shared" si="34"/>
        <v>8</v>
      </c>
      <c r="C1689" s="170"/>
      <c r="D1689" s="173">
        <v>2024</v>
      </c>
      <c r="E1689" s="244">
        <v>5918.26</v>
      </c>
      <c r="F1689" s="245">
        <v>1043871</v>
      </c>
    </row>
    <row r="1690" spans="1:6">
      <c r="A1690" s="171">
        <v>45535</v>
      </c>
      <c r="B1690" s="173">
        <f t="shared" si="34"/>
        <v>8</v>
      </c>
      <c r="C1690" s="170"/>
      <c r="D1690" s="173">
        <v>2024</v>
      </c>
      <c r="E1690" s="244">
        <v>5918.24</v>
      </c>
      <c r="F1690" s="245">
        <v>1042485</v>
      </c>
    </row>
    <row r="1691" spans="1:6">
      <c r="A1691" s="171">
        <v>45536</v>
      </c>
      <c r="B1691" s="173">
        <f t="shared" si="34"/>
        <v>9</v>
      </c>
      <c r="C1691" s="170"/>
      <c r="D1691" s="173">
        <v>2024</v>
      </c>
      <c r="E1691" s="244">
        <v>5918.21</v>
      </c>
      <c r="F1691" s="245">
        <v>1040406</v>
      </c>
    </row>
    <row r="1692" spans="1:6">
      <c r="A1692" s="171">
        <v>45537</v>
      </c>
      <c r="B1692" s="173">
        <f t="shared" si="34"/>
        <v>9</v>
      </c>
      <c r="C1692" s="170"/>
      <c r="D1692" s="173">
        <v>2024</v>
      </c>
      <c r="E1692" s="244">
        <v>5918.18</v>
      </c>
      <c r="F1692" s="245">
        <v>1038327</v>
      </c>
    </row>
    <row r="1693" spans="1:6">
      <c r="A1693" s="171">
        <v>45538</v>
      </c>
      <c r="B1693" s="173">
        <f t="shared" si="34"/>
        <v>9</v>
      </c>
      <c r="C1693" s="170"/>
      <c r="D1693" s="173">
        <v>2024</v>
      </c>
      <c r="E1693" s="244">
        <v>5918.15</v>
      </c>
      <c r="F1693" s="245">
        <v>1036248</v>
      </c>
    </row>
    <row r="1694" spans="1:6">
      <c r="A1694" s="171">
        <v>45539</v>
      </c>
      <c r="B1694" s="173">
        <f t="shared" si="34"/>
        <v>9</v>
      </c>
      <c r="C1694" s="170"/>
      <c r="D1694" s="173">
        <v>2024</v>
      </c>
      <c r="E1694" s="244">
        <v>5918.13</v>
      </c>
      <c r="F1694" s="245">
        <v>1034863</v>
      </c>
    </row>
    <row r="1695" spans="1:6">
      <c r="A1695" s="171">
        <v>45540</v>
      </c>
      <c r="B1695" s="173">
        <f t="shared" si="34"/>
        <v>9</v>
      </c>
      <c r="C1695" s="170"/>
      <c r="D1695" s="173">
        <v>2024</v>
      </c>
      <c r="E1695" s="244">
        <v>5918.09</v>
      </c>
      <c r="F1695" s="245">
        <v>1032094</v>
      </c>
    </row>
    <row r="1696" spans="1:6">
      <c r="A1696" s="171">
        <v>45541</v>
      </c>
      <c r="B1696" s="173">
        <f t="shared" si="34"/>
        <v>9</v>
      </c>
      <c r="C1696" s="170"/>
      <c r="D1696" s="173">
        <v>2024</v>
      </c>
      <c r="E1696" s="244">
        <v>5918.06</v>
      </c>
      <c r="F1696" s="245">
        <v>1030017</v>
      </c>
    </row>
    <row r="1697" spans="1:6">
      <c r="A1697" s="171">
        <v>45542</v>
      </c>
      <c r="B1697" s="173">
        <f t="shared" si="34"/>
        <v>9</v>
      </c>
      <c r="C1697" s="170"/>
      <c r="D1697" s="173">
        <v>2024</v>
      </c>
      <c r="E1697" s="244">
        <v>5918.03</v>
      </c>
      <c r="F1697" s="245">
        <v>1027941</v>
      </c>
    </row>
    <row r="1698" spans="1:6">
      <c r="A1698" s="171">
        <v>45543</v>
      </c>
      <c r="B1698" s="173">
        <f t="shared" si="34"/>
        <v>9</v>
      </c>
      <c r="C1698" s="170"/>
      <c r="D1698" s="173">
        <v>2024</v>
      </c>
      <c r="E1698" s="244">
        <v>5918</v>
      </c>
      <c r="F1698" s="245">
        <v>1025864</v>
      </c>
    </row>
    <row r="1699" spans="1:6">
      <c r="A1699" s="171">
        <v>45544</v>
      </c>
      <c r="B1699" s="173">
        <f t="shared" si="34"/>
        <v>9</v>
      </c>
      <c r="C1699" s="170"/>
      <c r="D1699" s="173">
        <v>2024</v>
      </c>
      <c r="E1699" s="244">
        <v>5917.97</v>
      </c>
      <c r="F1699" s="245">
        <v>1023789</v>
      </c>
    </row>
    <row r="1700" spans="1:6">
      <c r="A1700" s="171">
        <v>45545</v>
      </c>
      <c r="B1700" s="173">
        <f t="shared" si="34"/>
        <v>9</v>
      </c>
      <c r="C1700" s="170"/>
      <c r="D1700" s="173">
        <v>2024</v>
      </c>
      <c r="E1700" s="244">
        <v>5917.95</v>
      </c>
      <c r="F1700" s="245">
        <v>1022405</v>
      </c>
    </row>
    <row r="1701" spans="1:6">
      <c r="A1701" s="171">
        <v>45546</v>
      </c>
      <c r="B1701" s="173">
        <f t="shared" si="34"/>
        <v>9</v>
      </c>
      <c r="C1701" s="170"/>
      <c r="D1701" s="173">
        <v>2024</v>
      </c>
      <c r="E1701" s="244">
        <v>5917.93</v>
      </c>
      <c r="F1701" s="245">
        <v>1021022</v>
      </c>
    </row>
    <row r="1702" spans="1:6">
      <c r="A1702" s="171">
        <v>45547</v>
      </c>
      <c r="B1702" s="173">
        <f t="shared" si="34"/>
        <v>9</v>
      </c>
      <c r="C1702" s="170"/>
      <c r="D1702" s="173">
        <v>2024</v>
      </c>
      <c r="E1702" s="244">
        <v>5917.9</v>
      </c>
      <c r="F1702" s="245">
        <v>1018948</v>
      </c>
    </row>
    <row r="1703" spans="1:6">
      <c r="A1703" s="171">
        <v>45548</v>
      </c>
      <c r="B1703" s="173">
        <f t="shared" si="34"/>
        <v>9</v>
      </c>
      <c r="C1703" s="170"/>
      <c r="D1703" s="173">
        <v>2024</v>
      </c>
      <c r="E1703" s="244">
        <v>5917.87</v>
      </c>
      <c r="F1703" s="245">
        <v>1016875</v>
      </c>
    </row>
    <row r="1704" spans="1:6">
      <c r="A1704" s="171">
        <v>45549</v>
      </c>
      <c r="B1704" s="173">
        <f t="shared" si="34"/>
        <v>9</v>
      </c>
      <c r="C1704" s="170"/>
      <c r="D1704" s="173">
        <v>2024</v>
      </c>
      <c r="E1704" s="244">
        <v>5917.84</v>
      </c>
      <c r="F1704" s="245">
        <v>1014802</v>
      </c>
    </row>
    <row r="1705" spans="1:6">
      <c r="A1705" s="171">
        <v>45550</v>
      </c>
      <c r="B1705" s="173">
        <f t="shared" si="34"/>
        <v>9</v>
      </c>
      <c r="C1705" s="170"/>
      <c r="D1705" s="173">
        <v>2024</v>
      </c>
      <c r="E1705" s="244">
        <v>5917.81</v>
      </c>
      <c r="F1705" s="245">
        <v>1012729</v>
      </c>
    </row>
    <row r="1706" spans="1:6">
      <c r="A1706" s="171">
        <v>45551</v>
      </c>
      <c r="B1706" s="173">
        <f t="shared" si="34"/>
        <v>9</v>
      </c>
      <c r="C1706" s="170"/>
      <c r="D1706" s="173">
        <v>2024</v>
      </c>
      <c r="E1706" s="244">
        <v>5917.79</v>
      </c>
      <c r="F1706" s="245">
        <v>1011347</v>
      </c>
    </row>
    <row r="1707" spans="1:6">
      <c r="A1707" s="171">
        <v>45552</v>
      </c>
      <c r="B1707" s="173">
        <f t="shared" si="34"/>
        <v>9</v>
      </c>
      <c r="C1707" s="170"/>
      <c r="D1707" s="173">
        <v>2024</v>
      </c>
      <c r="E1707" s="244">
        <v>5917.79</v>
      </c>
      <c r="F1707" s="245">
        <v>1011347</v>
      </c>
    </row>
    <row r="1708" spans="1:6">
      <c r="A1708" s="171">
        <v>45553</v>
      </c>
      <c r="B1708" s="173">
        <f t="shared" si="34"/>
        <v>9</v>
      </c>
      <c r="C1708" s="170"/>
      <c r="D1708" s="173">
        <v>2024</v>
      </c>
      <c r="E1708" s="244">
        <v>5917.77</v>
      </c>
      <c r="F1708" s="245">
        <v>1009965</v>
      </c>
    </row>
    <row r="1709" spans="1:6">
      <c r="A1709" s="171">
        <v>45554</v>
      </c>
      <c r="B1709" s="173">
        <f t="shared" si="34"/>
        <v>9</v>
      </c>
      <c r="C1709" s="170"/>
      <c r="D1709" s="173">
        <v>2024</v>
      </c>
      <c r="E1709" s="244">
        <v>5917.76</v>
      </c>
      <c r="F1709" s="245">
        <v>1009274</v>
      </c>
    </row>
    <row r="1710" spans="1:6">
      <c r="A1710" s="171">
        <v>45555</v>
      </c>
      <c r="B1710" s="173">
        <f t="shared" si="34"/>
        <v>9</v>
      </c>
      <c r="C1710" s="170"/>
      <c r="D1710" s="173">
        <v>2024</v>
      </c>
      <c r="E1710" s="244">
        <v>5917.75</v>
      </c>
      <c r="F1710" s="245">
        <v>1008584</v>
      </c>
    </row>
    <row r="1711" spans="1:6">
      <c r="A1711" s="171">
        <v>45556</v>
      </c>
      <c r="B1711" s="173">
        <f t="shared" si="34"/>
        <v>9</v>
      </c>
      <c r="C1711" s="170"/>
      <c r="D1711" s="173">
        <v>2024</v>
      </c>
      <c r="E1711" s="244">
        <v>5917.74</v>
      </c>
      <c r="F1711" s="245">
        <v>1007893</v>
      </c>
    </row>
    <row r="1712" spans="1:6">
      <c r="A1712" s="171">
        <v>45557</v>
      </c>
      <c r="B1712" s="173">
        <f t="shared" si="34"/>
        <v>9</v>
      </c>
      <c r="C1712" s="170"/>
      <c r="D1712" s="173">
        <v>2024</v>
      </c>
      <c r="E1712" s="244">
        <v>5917.73</v>
      </c>
      <c r="F1712" s="245">
        <v>1007203</v>
      </c>
    </row>
    <row r="1713" spans="1:6">
      <c r="A1713" s="171">
        <v>45558</v>
      </c>
      <c r="B1713" s="173">
        <f t="shared" si="34"/>
        <v>9</v>
      </c>
      <c r="C1713" s="170"/>
      <c r="D1713" s="173">
        <v>2024</v>
      </c>
      <c r="E1713" s="244">
        <v>5917.72</v>
      </c>
      <c r="F1713" s="245">
        <v>1006513</v>
      </c>
    </row>
    <row r="1714" spans="1:6">
      <c r="A1714" s="171">
        <v>45559</v>
      </c>
      <c r="B1714" s="173">
        <f t="shared" si="34"/>
        <v>9</v>
      </c>
      <c r="C1714" s="170"/>
      <c r="D1714" s="173">
        <v>2024</v>
      </c>
      <c r="E1714" s="244">
        <v>5917.71</v>
      </c>
      <c r="F1714" s="245">
        <v>1005823</v>
      </c>
    </row>
    <row r="1715" spans="1:6">
      <c r="A1715" s="171">
        <v>45560</v>
      </c>
      <c r="B1715" s="173">
        <f t="shared" si="34"/>
        <v>9</v>
      </c>
      <c r="C1715" s="170"/>
      <c r="D1715" s="173">
        <v>2024</v>
      </c>
      <c r="E1715" s="244">
        <v>5917.7</v>
      </c>
      <c r="F1715" s="245">
        <v>1005132</v>
      </c>
    </row>
    <row r="1716" spans="1:6">
      <c r="A1716" s="171">
        <v>45561</v>
      </c>
      <c r="B1716" s="173">
        <f t="shared" si="34"/>
        <v>9</v>
      </c>
      <c r="C1716" s="170"/>
      <c r="D1716" s="173">
        <v>2024</v>
      </c>
      <c r="E1716" s="244">
        <v>5917.7</v>
      </c>
      <c r="F1716" s="245">
        <v>1005132</v>
      </c>
    </row>
    <row r="1717" spans="1:6">
      <c r="A1717" s="171">
        <v>45562</v>
      </c>
      <c r="B1717" s="173">
        <f t="shared" si="34"/>
        <v>9</v>
      </c>
      <c r="C1717" s="170"/>
      <c r="D1717" s="173">
        <v>2024</v>
      </c>
      <c r="E1717" s="244">
        <v>5917.69</v>
      </c>
      <c r="F1717" s="245">
        <v>1004442</v>
      </c>
    </row>
    <row r="1718" spans="1:6">
      <c r="A1718" s="171">
        <v>45563</v>
      </c>
      <c r="B1718" s="173">
        <f t="shared" si="34"/>
        <v>9</v>
      </c>
      <c r="C1718" s="170"/>
      <c r="D1718" s="173">
        <v>2024</v>
      </c>
      <c r="E1718" s="244">
        <v>5917.69</v>
      </c>
      <c r="F1718" s="245">
        <v>1004442</v>
      </c>
    </row>
    <row r="1719" spans="1:6">
      <c r="A1719" s="171">
        <v>45564</v>
      </c>
      <c r="B1719" s="173">
        <f t="shared" si="34"/>
        <v>9</v>
      </c>
      <c r="C1719" s="170"/>
      <c r="D1719" s="173">
        <v>2024</v>
      </c>
      <c r="E1719" s="244">
        <v>5917.68</v>
      </c>
      <c r="F1719" s="245">
        <v>1003752</v>
      </c>
    </row>
    <row r="1720" spans="1:6">
      <c r="A1720" s="171">
        <v>45565</v>
      </c>
      <c r="B1720" s="173">
        <f t="shared" si="34"/>
        <v>9</v>
      </c>
      <c r="C1720" s="170"/>
      <c r="D1720" s="173">
        <v>2024</v>
      </c>
      <c r="E1720" s="244">
        <v>5917.67</v>
      </c>
      <c r="F1720" s="245">
        <v>1003062</v>
      </c>
    </row>
    <row r="1721" spans="1:6">
      <c r="A1721" s="171">
        <v>45566</v>
      </c>
      <c r="B1721" s="173">
        <f t="shared" si="34"/>
        <v>10</v>
      </c>
      <c r="C1721" s="173">
        <f t="shared" ref="C1721:C1751" si="35">DAY(A1721)</f>
        <v>1</v>
      </c>
      <c r="D1721" s="173">
        <v>2025</v>
      </c>
      <c r="E1721" s="190">
        <v>5917.66</v>
      </c>
      <c r="F1721" s="245">
        <v>1002371</v>
      </c>
    </row>
    <row r="1722" spans="1:6">
      <c r="A1722" s="171">
        <v>45567</v>
      </c>
      <c r="B1722" s="173">
        <f t="shared" si="34"/>
        <v>10</v>
      </c>
      <c r="C1722" s="173">
        <f t="shared" si="35"/>
        <v>2</v>
      </c>
      <c r="D1722" s="173">
        <v>2025</v>
      </c>
      <c r="E1722" s="190">
        <v>5917.63</v>
      </c>
      <c r="F1722" s="245">
        <v>1000301</v>
      </c>
    </row>
    <row r="1723" spans="1:6">
      <c r="A1723" s="171">
        <v>45568</v>
      </c>
      <c r="B1723" s="173">
        <f t="shared" si="34"/>
        <v>10</v>
      </c>
      <c r="C1723" s="173">
        <f t="shared" si="35"/>
        <v>3</v>
      </c>
      <c r="D1723" s="173">
        <v>2025</v>
      </c>
      <c r="E1723" s="190">
        <v>5917.63</v>
      </c>
      <c r="F1723" s="245">
        <v>1000301</v>
      </c>
    </row>
    <row r="1724" spans="1:6">
      <c r="A1724" s="171">
        <v>45569</v>
      </c>
      <c r="B1724" s="173">
        <f t="shared" si="34"/>
        <v>10</v>
      </c>
      <c r="C1724" s="173">
        <f t="shared" si="35"/>
        <v>4</v>
      </c>
      <c r="D1724" s="173">
        <v>2025</v>
      </c>
      <c r="E1724" s="190">
        <v>5917.61</v>
      </c>
      <c r="F1724" s="245">
        <v>998922</v>
      </c>
    </row>
    <row r="1725" spans="1:6">
      <c r="A1725" s="171">
        <v>45570</v>
      </c>
      <c r="B1725" s="173">
        <f t="shared" si="34"/>
        <v>10</v>
      </c>
      <c r="C1725" s="173">
        <f t="shared" si="35"/>
        <v>5</v>
      </c>
      <c r="D1725" s="173">
        <v>2025</v>
      </c>
      <c r="E1725" s="190">
        <v>5917.61</v>
      </c>
      <c r="F1725" s="245">
        <v>998922</v>
      </c>
    </row>
    <row r="1726" spans="1:6">
      <c r="A1726" s="171">
        <v>45571</v>
      </c>
      <c r="B1726" s="173">
        <f t="shared" si="34"/>
        <v>10</v>
      </c>
      <c r="C1726" s="173">
        <f t="shared" si="35"/>
        <v>6</v>
      </c>
      <c r="D1726" s="173">
        <v>2025</v>
      </c>
      <c r="E1726" s="190">
        <v>5917.59</v>
      </c>
      <c r="F1726" s="245">
        <v>997543</v>
      </c>
    </row>
    <row r="1727" spans="1:6">
      <c r="A1727" s="171">
        <v>45572</v>
      </c>
      <c r="B1727" s="173">
        <f t="shared" si="34"/>
        <v>10</v>
      </c>
      <c r="C1727" s="173">
        <f t="shared" si="35"/>
        <v>7</v>
      </c>
      <c r="D1727" s="173">
        <v>2025</v>
      </c>
      <c r="E1727" s="190">
        <v>5917.59</v>
      </c>
      <c r="F1727" s="245">
        <v>997543</v>
      </c>
    </row>
    <row r="1728" spans="1:6">
      <c r="A1728" s="171">
        <v>45573</v>
      </c>
      <c r="B1728" s="173">
        <f t="shared" si="34"/>
        <v>10</v>
      </c>
      <c r="C1728" s="173">
        <f t="shared" si="35"/>
        <v>8</v>
      </c>
      <c r="D1728" s="173">
        <v>2025</v>
      </c>
      <c r="E1728" s="190">
        <v>5917.58</v>
      </c>
      <c r="F1728" s="245">
        <v>996853</v>
      </c>
    </row>
    <row r="1729" spans="1:6">
      <c r="A1729" s="171">
        <v>45574</v>
      </c>
      <c r="B1729" s="173">
        <f t="shared" si="34"/>
        <v>10</v>
      </c>
      <c r="C1729" s="173">
        <f t="shared" si="35"/>
        <v>9</v>
      </c>
      <c r="D1729" s="173">
        <v>2025</v>
      </c>
      <c r="E1729" s="190">
        <v>5917.57</v>
      </c>
      <c r="F1729" s="245">
        <v>996163</v>
      </c>
    </row>
    <row r="1730" spans="1:6">
      <c r="A1730" s="171">
        <v>45575</v>
      </c>
      <c r="B1730" s="173">
        <f t="shared" si="34"/>
        <v>10</v>
      </c>
      <c r="C1730" s="173">
        <f t="shared" si="35"/>
        <v>10</v>
      </c>
      <c r="D1730" s="173">
        <v>2025</v>
      </c>
      <c r="E1730" s="190">
        <v>5917.57</v>
      </c>
      <c r="F1730" s="245">
        <v>996163</v>
      </c>
    </row>
    <row r="1731" spans="1:6">
      <c r="A1731" s="171">
        <v>45576</v>
      </c>
      <c r="B1731" s="173">
        <f t="shared" ref="B1731:B1794" si="36">MONTH(A1731)</f>
        <v>10</v>
      </c>
      <c r="C1731" s="173">
        <f t="shared" si="35"/>
        <v>11</v>
      </c>
      <c r="D1731" s="173">
        <v>2025</v>
      </c>
      <c r="E1731" s="190">
        <v>5917.56</v>
      </c>
      <c r="F1731" s="245">
        <v>995474</v>
      </c>
    </row>
    <row r="1732" spans="1:6">
      <c r="A1732" s="171">
        <v>45577</v>
      </c>
      <c r="B1732" s="173">
        <f t="shared" si="36"/>
        <v>10</v>
      </c>
      <c r="C1732" s="173">
        <f t="shared" si="35"/>
        <v>12</v>
      </c>
      <c r="D1732" s="173">
        <v>2025</v>
      </c>
      <c r="E1732" s="190">
        <v>5917.55</v>
      </c>
      <c r="F1732" s="245">
        <v>994785</v>
      </c>
    </row>
    <row r="1733" spans="1:6">
      <c r="A1733" s="171">
        <v>45578</v>
      </c>
      <c r="B1733" s="173">
        <f t="shared" si="36"/>
        <v>10</v>
      </c>
      <c r="C1733" s="173">
        <f t="shared" si="35"/>
        <v>13</v>
      </c>
      <c r="D1733" s="173">
        <v>2025</v>
      </c>
      <c r="E1733" s="190">
        <v>5917.55</v>
      </c>
      <c r="F1733" s="245">
        <v>994785</v>
      </c>
    </row>
    <row r="1734" spans="1:6">
      <c r="A1734" s="171">
        <v>45579</v>
      </c>
      <c r="B1734" s="173">
        <f t="shared" si="36"/>
        <v>10</v>
      </c>
      <c r="C1734" s="173">
        <f t="shared" si="35"/>
        <v>14</v>
      </c>
      <c r="D1734" s="173">
        <v>2025</v>
      </c>
      <c r="E1734" s="190">
        <v>5917.54</v>
      </c>
      <c r="F1734" s="245">
        <v>994095</v>
      </c>
    </row>
    <row r="1735" spans="1:6">
      <c r="A1735" s="171">
        <v>45580</v>
      </c>
      <c r="B1735" s="173">
        <f t="shared" si="36"/>
        <v>10</v>
      </c>
      <c r="C1735" s="173">
        <f t="shared" si="35"/>
        <v>15</v>
      </c>
      <c r="D1735" s="173">
        <v>2025</v>
      </c>
      <c r="E1735" s="190">
        <v>5917.54</v>
      </c>
      <c r="F1735" s="245">
        <v>994095</v>
      </c>
    </row>
    <row r="1736" spans="1:6">
      <c r="A1736" s="171">
        <v>45581</v>
      </c>
      <c r="B1736" s="173">
        <f t="shared" si="36"/>
        <v>10</v>
      </c>
      <c r="C1736" s="173">
        <f t="shared" si="35"/>
        <v>16</v>
      </c>
      <c r="D1736" s="173">
        <v>2025</v>
      </c>
      <c r="E1736" s="190">
        <v>5917.53</v>
      </c>
      <c r="F1736" s="245">
        <v>993406</v>
      </c>
    </row>
    <row r="1737" spans="1:6">
      <c r="A1737" s="171">
        <v>45582</v>
      </c>
      <c r="B1737" s="173">
        <f t="shared" si="36"/>
        <v>10</v>
      </c>
      <c r="C1737" s="173">
        <f t="shared" si="35"/>
        <v>17</v>
      </c>
      <c r="D1737" s="173">
        <v>2025</v>
      </c>
      <c r="E1737" s="190">
        <v>5917.53</v>
      </c>
      <c r="F1737" s="245">
        <v>993406</v>
      </c>
    </row>
    <row r="1738" spans="1:6">
      <c r="A1738" s="171">
        <v>45583</v>
      </c>
      <c r="B1738" s="173">
        <f t="shared" si="36"/>
        <v>10</v>
      </c>
      <c r="C1738" s="173">
        <f t="shared" si="35"/>
        <v>18</v>
      </c>
      <c r="D1738" s="173">
        <v>2025</v>
      </c>
      <c r="E1738" s="190">
        <v>5917.53</v>
      </c>
      <c r="F1738" s="245">
        <v>993406</v>
      </c>
    </row>
    <row r="1739" spans="1:6">
      <c r="A1739" s="171">
        <v>45584</v>
      </c>
      <c r="B1739" s="173">
        <f t="shared" si="36"/>
        <v>10</v>
      </c>
      <c r="C1739" s="173">
        <f t="shared" si="35"/>
        <v>19</v>
      </c>
      <c r="D1739" s="173">
        <v>2025</v>
      </c>
      <c r="E1739" s="190">
        <v>5917.52</v>
      </c>
      <c r="F1739" s="245">
        <v>992717</v>
      </c>
    </row>
    <row r="1740" spans="1:6">
      <c r="A1740" s="171">
        <v>45585</v>
      </c>
      <c r="B1740" s="173">
        <f t="shared" si="36"/>
        <v>10</v>
      </c>
      <c r="C1740" s="173">
        <f t="shared" si="35"/>
        <v>20</v>
      </c>
      <c r="D1740" s="173">
        <v>2025</v>
      </c>
      <c r="E1740" s="190">
        <v>5917.48</v>
      </c>
      <c r="F1740" s="245">
        <v>989960</v>
      </c>
    </row>
    <row r="1741" spans="1:6">
      <c r="A1741" s="171">
        <v>45586</v>
      </c>
      <c r="B1741" s="173">
        <f t="shared" si="36"/>
        <v>10</v>
      </c>
      <c r="C1741" s="173">
        <f t="shared" si="35"/>
        <v>21</v>
      </c>
      <c r="D1741" s="173">
        <v>2025</v>
      </c>
      <c r="E1741" s="190">
        <v>5917.49</v>
      </c>
      <c r="F1741" s="245">
        <v>990649</v>
      </c>
    </row>
    <row r="1742" spans="1:6">
      <c r="A1742" s="171">
        <v>45587</v>
      </c>
      <c r="B1742" s="173">
        <f t="shared" si="36"/>
        <v>10</v>
      </c>
      <c r="C1742" s="173">
        <f t="shared" si="35"/>
        <v>22</v>
      </c>
      <c r="D1742" s="173">
        <v>2025</v>
      </c>
      <c r="E1742" s="190">
        <v>5917.48</v>
      </c>
      <c r="F1742" s="245">
        <v>989960</v>
      </c>
    </row>
    <row r="1743" spans="1:6">
      <c r="A1743" s="171">
        <v>45588</v>
      </c>
      <c r="B1743" s="173">
        <f t="shared" si="36"/>
        <v>10</v>
      </c>
      <c r="C1743" s="173">
        <f t="shared" si="35"/>
        <v>23</v>
      </c>
      <c r="D1743" s="173">
        <v>2025</v>
      </c>
      <c r="E1743" s="190">
        <v>5917.48</v>
      </c>
      <c r="F1743" s="245">
        <v>989960</v>
      </c>
    </row>
    <row r="1744" spans="1:6">
      <c r="A1744" s="171">
        <v>45589</v>
      </c>
      <c r="B1744" s="173">
        <f t="shared" si="36"/>
        <v>10</v>
      </c>
      <c r="C1744" s="173">
        <f t="shared" si="35"/>
        <v>24</v>
      </c>
      <c r="D1744" s="173">
        <v>2025</v>
      </c>
      <c r="E1744" s="190">
        <v>5917.46</v>
      </c>
      <c r="F1744" s="245">
        <v>988582</v>
      </c>
    </row>
    <row r="1745" spans="1:6">
      <c r="A1745" s="171">
        <v>45590</v>
      </c>
      <c r="B1745" s="173">
        <f t="shared" si="36"/>
        <v>10</v>
      </c>
      <c r="C1745" s="173">
        <f t="shared" si="35"/>
        <v>25</v>
      </c>
      <c r="D1745" s="173">
        <v>2025</v>
      </c>
      <c r="E1745" s="190">
        <v>5917.46</v>
      </c>
      <c r="F1745" s="245">
        <v>988582</v>
      </c>
    </row>
    <row r="1746" spans="1:6">
      <c r="A1746" s="171">
        <v>45591</v>
      </c>
      <c r="B1746" s="173">
        <f t="shared" si="36"/>
        <v>10</v>
      </c>
      <c r="C1746" s="173">
        <f t="shared" si="35"/>
        <v>26</v>
      </c>
      <c r="D1746" s="173">
        <v>2025</v>
      </c>
      <c r="E1746" s="190">
        <v>5917.45</v>
      </c>
      <c r="F1746" s="245">
        <v>987893</v>
      </c>
    </row>
    <row r="1747" spans="1:6">
      <c r="A1747" s="171">
        <v>45592</v>
      </c>
      <c r="B1747" s="173">
        <f t="shared" si="36"/>
        <v>10</v>
      </c>
      <c r="C1747" s="173">
        <f t="shared" si="35"/>
        <v>27</v>
      </c>
      <c r="D1747" s="173">
        <v>2025</v>
      </c>
      <c r="E1747" s="190">
        <v>5917.44</v>
      </c>
      <c r="F1747" s="245">
        <v>987204</v>
      </c>
    </row>
    <row r="1748" spans="1:6">
      <c r="A1748" s="171">
        <v>45593</v>
      </c>
      <c r="B1748" s="173">
        <f t="shared" si="36"/>
        <v>10</v>
      </c>
      <c r="C1748" s="173">
        <f t="shared" si="35"/>
        <v>28</v>
      </c>
      <c r="D1748" s="173">
        <v>2025</v>
      </c>
      <c r="E1748" s="190">
        <v>5917.44</v>
      </c>
      <c r="F1748" s="245">
        <v>987204</v>
      </c>
    </row>
    <row r="1749" spans="1:6">
      <c r="A1749" s="171">
        <v>45594</v>
      </c>
      <c r="B1749" s="173">
        <f t="shared" si="36"/>
        <v>10</v>
      </c>
      <c r="C1749" s="173">
        <f t="shared" si="35"/>
        <v>29</v>
      </c>
      <c r="D1749" s="173">
        <v>2025</v>
      </c>
      <c r="E1749" s="190">
        <v>5917.38</v>
      </c>
      <c r="F1749" s="245">
        <v>983073</v>
      </c>
    </row>
    <row r="1750" spans="1:6">
      <c r="A1750" s="171">
        <v>45595</v>
      </c>
      <c r="B1750" s="173">
        <f t="shared" si="36"/>
        <v>10</v>
      </c>
      <c r="C1750" s="173">
        <f t="shared" si="35"/>
        <v>30</v>
      </c>
      <c r="D1750" s="173">
        <v>2025</v>
      </c>
      <c r="E1750" s="190">
        <v>5917.38</v>
      </c>
      <c r="F1750" s="245">
        <v>983073</v>
      </c>
    </row>
    <row r="1751" spans="1:6">
      <c r="A1751" s="171">
        <v>45596</v>
      </c>
      <c r="B1751" s="173">
        <f t="shared" si="36"/>
        <v>10</v>
      </c>
      <c r="C1751" s="173">
        <f t="shared" si="35"/>
        <v>31</v>
      </c>
      <c r="D1751" s="173">
        <v>2025</v>
      </c>
      <c r="E1751" s="190">
        <v>5917.35</v>
      </c>
      <c r="F1751" s="245">
        <v>981008</v>
      </c>
    </row>
    <row r="1752" spans="1:6">
      <c r="A1752" s="171">
        <v>45597</v>
      </c>
      <c r="B1752" s="173">
        <f t="shared" si="36"/>
        <v>11</v>
      </c>
      <c r="C1752" s="170"/>
      <c r="D1752" s="173">
        <v>2025</v>
      </c>
      <c r="E1752" s="244">
        <v>5917.33</v>
      </c>
      <c r="F1752" s="245">
        <v>979632</v>
      </c>
    </row>
    <row r="1753" spans="1:6">
      <c r="A1753" s="171">
        <v>45598</v>
      </c>
      <c r="B1753" s="173">
        <f t="shared" si="36"/>
        <v>11</v>
      </c>
      <c r="C1753" s="170"/>
      <c r="D1753" s="173">
        <v>2025</v>
      </c>
      <c r="E1753" s="244">
        <v>5917.33</v>
      </c>
      <c r="F1753" s="245">
        <v>979632</v>
      </c>
    </row>
    <row r="1754" spans="1:6">
      <c r="A1754" s="171">
        <v>45599</v>
      </c>
      <c r="B1754" s="173">
        <f t="shared" si="36"/>
        <v>11</v>
      </c>
      <c r="C1754" s="170"/>
      <c r="D1754" s="173">
        <v>2025</v>
      </c>
      <c r="E1754" s="244">
        <v>5917.33</v>
      </c>
      <c r="F1754" s="245">
        <v>979632</v>
      </c>
    </row>
    <row r="1755" spans="1:6">
      <c r="A1755" s="171">
        <v>45600</v>
      </c>
      <c r="B1755" s="173">
        <f t="shared" si="36"/>
        <v>11</v>
      </c>
      <c r="C1755" s="170"/>
      <c r="D1755" s="173">
        <v>2025</v>
      </c>
      <c r="E1755" s="244">
        <v>5917.33</v>
      </c>
      <c r="F1755" s="245">
        <v>979632</v>
      </c>
    </row>
    <row r="1756" spans="1:6">
      <c r="A1756" s="171">
        <v>45601</v>
      </c>
      <c r="B1756" s="173">
        <f t="shared" si="36"/>
        <v>11</v>
      </c>
      <c r="C1756" s="170"/>
      <c r="D1756" s="173">
        <v>2025</v>
      </c>
      <c r="E1756" s="244">
        <v>5917.31</v>
      </c>
      <c r="F1756" s="245">
        <v>978256</v>
      </c>
    </row>
    <row r="1757" spans="1:6">
      <c r="A1757" s="171">
        <v>45602</v>
      </c>
      <c r="B1757" s="173">
        <f t="shared" si="36"/>
        <v>11</v>
      </c>
      <c r="C1757" s="170"/>
      <c r="D1757" s="173">
        <v>2025</v>
      </c>
      <c r="E1757" s="244">
        <v>5917.29</v>
      </c>
      <c r="F1757" s="245">
        <v>976880</v>
      </c>
    </row>
    <row r="1758" spans="1:6">
      <c r="A1758" s="171">
        <v>45603</v>
      </c>
      <c r="B1758" s="173">
        <f t="shared" si="36"/>
        <v>11</v>
      </c>
      <c r="C1758" s="170"/>
      <c r="D1758" s="173">
        <v>2025</v>
      </c>
      <c r="E1758" s="244">
        <v>5917.29</v>
      </c>
      <c r="F1758" s="245">
        <v>976880</v>
      </c>
    </row>
    <row r="1759" spans="1:6">
      <c r="A1759" s="171">
        <v>45604</v>
      </c>
      <c r="B1759" s="173">
        <f t="shared" si="36"/>
        <v>11</v>
      </c>
      <c r="C1759" s="170"/>
      <c r="D1759" s="173">
        <v>2025</v>
      </c>
      <c r="E1759" s="244">
        <v>5917.28</v>
      </c>
      <c r="F1759" s="245">
        <v>976192</v>
      </c>
    </row>
    <row r="1760" spans="1:6">
      <c r="A1760" s="171">
        <v>45605</v>
      </c>
      <c r="B1760" s="173">
        <f t="shared" si="36"/>
        <v>11</v>
      </c>
      <c r="C1760" s="170"/>
      <c r="D1760" s="173">
        <v>2025</v>
      </c>
      <c r="E1760" s="244">
        <v>5917.28</v>
      </c>
      <c r="F1760" s="245">
        <v>976192</v>
      </c>
    </row>
    <row r="1761" spans="1:6">
      <c r="A1761" s="171">
        <v>45606</v>
      </c>
      <c r="B1761" s="173">
        <f t="shared" si="36"/>
        <v>11</v>
      </c>
      <c r="C1761" s="170"/>
      <c r="D1761" s="173">
        <v>2025</v>
      </c>
      <c r="E1761" s="244">
        <v>5917.28</v>
      </c>
      <c r="F1761" s="245">
        <v>976192</v>
      </c>
    </row>
    <row r="1762" spans="1:6">
      <c r="A1762" s="171">
        <v>45607</v>
      </c>
      <c r="B1762" s="173">
        <f t="shared" si="36"/>
        <v>11</v>
      </c>
      <c r="C1762" s="170"/>
      <c r="D1762" s="173">
        <v>2025</v>
      </c>
      <c r="E1762" s="244">
        <v>5917.28</v>
      </c>
      <c r="F1762" s="245">
        <v>976192</v>
      </c>
    </row>
    <row r="1763" spans="1:6">
      <c r="A1763" s="171">
        <v>45608</v>
      </c>
      <c r="B1763" s="173">
        <f t="shared" si="36"/>
        <v>11</v>
      </c>
      <c r="C1763" s="170"/>
      <c r="D1763" s="173">
        <v>2025</v>
      </c>
      <c r="E1763" s="244">
        <v>5917.29</v>
      </c>
      <c r="F1763" s="245">
        <v>976880</v>
      </c>
    </row>
    <row r="1764" spans="1:6">
      <c r="A1764" s="171">
        <v>45609</v>
      </c>
      <c r="B1764" s="173">
        <f t="shared" si="36"/>
        <v>11</v>
      </c>
      <c r="C1764" s="170"/>
      <c r="D1764" s="173">
        <v>2025</v>
      </c>
      <c r="E1764" s="244">
        <v>5917.29</v>
      </c>
      <c r="F1764" s="245">
        <v>976880</v>
      </c>
    </row>
    <row r="1765" spans="1:6">
      <c r="A1765" s="171">
        <v>45610</v>
      </c>
      <c r="B1765" s="173">
        <f t="shared" si="36"/>
        <v>11</v>
      </c>
      <c r="C1765" s="170"/>
      <c r="D1765" s="173">
        <v>2025</v>
      </c>
      <c r="E1765" s="244">
        <v>5917.28</v>
      </c>
      <c r="F1765" s="245">
        <v>976192</v>
      </c>
    </row>
    <row r="1766" spans="1:6">
      <c r="A1766" s="171">
        <v>45611</v>
      </c>
      <c r="B1766" s="173">
        <f t="shared" si="36"/>
        <v>11</v>
      </c>
      <c r="C1766" s="170"/>
      <c r="D1766" s="173">
        <v>2025</v>
      </c>
      <c r="E1766" s="244">
        <v>5917.28</v>
      </c>
      <c r="F1766" s="245">
        <v>976192</v>
      </c>
    </row>
    <row r="1767" spans="1:6">
      <c r="A1767" s="171">
        <v>45612</v>
      </c>
      <c r="B1767" s="173">
        <f t="shared" si="36"/>
        <v>11</v>
      </c>
      <c r="C1767" s="170"/>
      <c r="D1767" s="173">
        <v>2025</v>
      </c>
      <c r="E1767" s="244">
        <v>5917.28</v>
      </c>
      <c r="F1767" s="245">
        <v>976192</v>
      </c>
    </row>
    <row r="1768" spans="1:6">
      <c r="A1768" s="171">
        <v>45613</v>
      </c>
      <c r="B1768" s="173">
        <f t="shared" si="36"/>
        <v>11</v>
      </c>
      <c r="C1768" s="170"/>
      <c r="D1768" s="173">
        <v>2025</v>
      </c>
      <c r="E1768" s="244">
        <v>5917.28</v>
      </c>
      <c r="F1768" s="245">
        <v>976192</v>
      </c>
    </row>
    <row r="1769" spans="1:6">
      <c r="A1769" s="171">
        <v>45614</v>
      </c>
      <c r="B1769" s="173">
        <f t="shared" si="36"/>
        <v>11</v>
      </c>
      <c r="C1769" s="170"/>
      <c r="D1769" s="173">
        <v>2025</v>
      </c>
      <c r="E1769" s="244">
        <v>5917.28</v>
      </c>
      <c r="F1769" s="245">
        <v>976192</v>
      </c>
    </row>
    <row r="1770" spans="1:6">
      <c r="A1770" s="171">
        <v>45615</v>
      </c>
      <c r="B1770" s="173">
        <f t="shared" si="36"/>
        <v>11</v>
      </c>
      <c r="C1770" s="170"/>
      <c r="D1770" s="173">
        <v>2025</v>
      </c>
      <c r="E1770" s="244">
        <v>5917.28</v>
      </c>
      <c r="F1770" s="245">
        <v>976192</v>
      </c>
    </row>
    <row r="1771" spans="1:6">
      <c r="A1771" s="171">
        <v>45616</v>
      </c>
      <c r="B1771" s="173">
        <f t="shared" si="36"/>
        <v>11</v>
      </c>
      <c r="C1771" s="170"/>
      <c r="D1771" s="173">
        <v>2025</v>
      </c>
      <c r="E1771" s="244">
        <v>5917.27</v>
      </c>
      <c r="F1771" s="245">
        <v>975504</v>
      </c>
    </row>
    <row r="1772" spans="1:6">
      <c r="A1772" s="171">
        <v>45617</v>
      </c>
      <c r="B1772" s="173">
        <f t="shared" si="36"/>
        <v>11</v>
      </c>
      <c r="C1772" s="170"/>
      <c r="D1772" s="173">
        <v>2025</v>
      </c>
      <c r="E1772" s="244">
        <v>5917.27</v>
      </c>
      <c r="F1772" s="245">
        <v>975504</v>
      </c>
    </row>
    <row r="1773" spans="1:6">
      <c r="A1773" s="171">
        <v>45618</v>
      </c>
      <c r="B1773" s="173">
        <f t="shared" si="36"/>
        <v>11</v>
      </c>
      <c r="C1773" s="170"/>
      <c r="D1773" s="173">
        <v>2025</v>
      </c>
      <c r="E1773" s="244">
        <v>5917.27</v>
      </c>
      <c r="F1773" s="245">
        <v>975504</v>
      </c>
    </row>
    <row r="1774" spans="1:6">
      <c r="A1774" s="171">
        <v>45619</v>
      </c>
      <c r="B1774" s="173">
        <f t="shared" si="36"/>
        <v>11</v>
      </c>
      <c r="C1774" s="170"/>
      <c r="D1774" s="173">
        <v>2025</v>
      </c>
      <c r="E1774" s="244">
        <v>5917.27</v>
      </c>
      <c r="F1774" s="245">
        <v>975504</v>
      </c>
    </row>
    <row r="1775" spans="1:6">
      <c r="A1775" s="171">
        <v>45620</v>
      </c>
      <c r="B1775" s="173">
        <f t="shared" si="36"/>
        <v>11</v>
      </c>
      <c r="C1775" s="170"/>
      <c r="D1775" s="173">
        <v>2025</v>
      </c>
      <c r="E1775" s="244">
        <v>5917.28</v>
      </c>
      <c r="F1775" s="245">
        <v>976192</v>
      </c>
    </row>
    <row r="1776" spans="1:6">
      <c r="A1776" s="171">
        <v>45621</v>
      </c>
      <c r="B1776" s="173">
        <f t="shared" si="36"/>
        <v>11</v>
      </c>
      <c r="C1776" s="170"/>
      <c r="D1776" s="173">
        <v>2025</v>
      </c>
      <c r="E1776" s="244">
        <v>5917.28</v>
      </c>
      <c r="F1776" s="245">
        <v>976192</v>
      </c>
    </row>
    <row r="1777" spans="1:6">
      <c r="A1777" s="171">
        <v>45622</v>
      </c>
      <c r="B1777" s="173">
        <f t="shared" si="36"/>
        <v>11</v>
      </c>
      <c r="C1777" s="170"/>
      <c r="D1777" s="173">
        <v>2025</v>
      </c>
      <c r="E1777" s="244">
        <v>5917.28</v>
      </c>
      <c r="F1777" s="245">
        <v>976192</v>
      </c>
    </row>
    <row r="1778" spans="1:6">
      <c r="A1778" s="171">
        <v>45623</v>
      </c>
      <c r="B1778" s="173">
        <f t="shared" si="36"/>
        <v>11</v>
      </c>
      <c r="C1778" s="170"/>
      <c r="D1778" s="173">
        <v>2025</v>
      </c>
      <c r="E1778" s="244">
        <v>5917.3</v>
      </c>
      <c r="F1778" s="245">
        <v>977568</v>
      </c>
    </row>
    <row r="1779" spans="1:6">
      <c r="A1779" s="171">
        <v>45624</v>
      </c>
      <c r="B1779" s="173">
        <f t="shared" si="36"/>
        <v>11</v>
      </c>
      <c r="C1779" s="170"/>
      <c r="D1779" s="173">
        <v>2025</v>
      </c>
      <c r="E1779" s="244">
        <v>5917.31</v>
      </c>
      <c r="F1779" s="245">
        <v>978256</v>
      </c>
    </row>
    <row r="1780" spans="1:6">
      <c r="A1780" s="171">
        <v>45625</v>
      </c>
      <c r="B1780" s="173">
        <f t="shared" si="36"/>
        <v>11</v>
      </c>
      <c r="C1780" s="170"/>
      <c r="D1780" s="173">
        <v>2025</v>
      </c>
      <c r="E1780" s="244">
        <v>5917.31</v>
      </c>
      <c r="F1780" s="245">
        <v>978256</v>
      </c>
    </row>
    <row r="1781" spans="1:6">
      <c r="A1781" s="171">
        <v>45626</v>
      </c>
      <c r="B1781" s="173">
        <f t="shared" si="36"/>
        <v>11</v>
      </c>
      <c r="C1781" s="170"/>
      <c r="D1781" s="173">
        <v>2025</v>
      </c>
      <c r="E1781" s="244">
        <v>5917.31</v>
      </c>
      <c r="F1781" s="245">
        <v>978256</v>
      </c>
    </row>
    <row r="1782" spans="1:6">
      <c r="A1782" s="171">
        <v>45627</v>
      </c>
      <c r="B1782" s="173">
        <f t="shared" si="36"/>
        <v>12</v>
      </c>
      <c r="C1782" s="170"/>
      <c r="D1782" s="173">
        <v>2025</v>
      </c>
      <c r="E1782" s="244">
        <v>5917.31</v>
      </c>
      <c r="F1782" s="245">
        <v>978256</v>
      </c>
    </row>
    <row r="1783" spans="1:6">
      <c r="A1783" s="171">
        <v>45628</v>
      </c>
      <c r="B1783" s="173">
        <f t="shared" si="36"/>
        <v>12</v>
      </c>
      <c r="C1783" s="170"/>
      <c r="D1783" s="173">
        <v>2025</v>
      </c>
      <c r="E1783" s="244">
        <v>5917.31</v>
      </c>
      <c r="F1783" s="245">
        <v>978256</v>
      </c>
    </row>
    <row r="1784" spans="1:6">
      <c r="A1784" s="171">
        <v>45629</v>
      </c>
      <c r="B1784" s="173">
        <f t="shared" si="36"/>
        <v>12</v>
      </c>
      <c r="C1784" s="170"/>
      <c r="D1784" s="173">
        <v>2025</v>
      </c>
      <c r="E1784" s="244">
        <v>5917.31</v>
      </c>
      <c r="F1784" s="245">
        <v>978256</v>
      </c>
    </row>
    <row r="1785" spans="1:6">
      <c r="A1785" s="171">
        <v>45630</v>
      </c>
      <c r="B1785" s="173">
        <f t="shared" si="36"/>
        <v>12</v>
      </c>
      <c r="C1785" s="170"/>
      <c r="D1785" s="173">
        <v>2025</v>
      </c>
      <c r="E1785" s="244">
        <v>5917.32</v>
      </c>
      <c r="F1785" s="245">
        <v>978944</v>
      </c>
    </row>
    <row r="1786" spans="1:6">
      <c r="A1786" s="171">
        <v>45631</v>
      </c>
      <c r="B1786" s="173">
        <f t="shared" si="36"/>
        <v>12</v>
      </c>
      <c r="C1786" s="170"/>
      <c r="D1786" s="173">
        <v>2025</v>
      </c>
      <c r="E1786" s="244">
        <v>5917.33</v>
      </c>
      <c r="F1786" s="245">
        <v>979632</v>
      </c>
    </row>
    <row r="1787" spans="1:6">
      <c r="A1787" s="171">
        <v>45632</v>
      </c>
      <c r="B1787" s="173">
        <f t="shared" si="36"/>
        <v>12</v>
      </c>
      <c r="C1787" s="170"/>
      <c r="D1787" s="173">
        <v>2025</v>
      </c>
      <c r="E1787" s="244">
        <v>5917.33</v>
      </c>
      <c r="F1787" s="245">
        <v>979632</v>
      </c>
    </row>
    <row r="1788" spans="1:6">
      <c r="A1788" s="171">
        <v>45633</v>
      </c>
      <c r="B1788" s="173">
        <f t="shared" si="36"/>
        <v>12</v>
      </c>
      <c r="C1788" s="170"/>
      <c r="D1788" s="173">
        <v>2025</v>
      </c>
      <c r="E1788" s="244">
        <v>5917.34</v>
      </c>
      <c r="F1788" s="245">
        <v>980320</v>
      </c>
    </row>
    <row r="1789" spans="1:6">
      <c r="A1789" s="171">
        <v>45634</v>
      </c>
      <c r="B1789" s="173">
        <f t="shared" si="36"/>
        <v>12</v>
      </c>
      <c r="C1789" s="170"/>
      <c r="D1789" s="173">
        <v>2025</v>
      </c>
      <c r="E1789" s="244">
        <v>5917.34</v>
      </c>
      <c r="F1789" s="245">
        <v>980320</v>
      </c>
    </row>
    <row r="1790" spans="1:6">
      <c r="A1790" s="171">
        <v>45635</v>
      </c>
      <c r="B1790" s="173">
        <f t="shared" si="36"/>
        <v>12</v>
      </c>
      <c r="C1790" s="170"/>
      <c r="D1790" s="173">
        <v>2025</v>
      </c>
      <c r="E1790" s="244">
        <v>5917.34</v>
      </c>
      <c r="F1790" s="245">
        <v>980320</v>
      </c>
    </row>
    <row r="1791" spans="1:6">
      <c r="A1791" s="171">
        <v>45636</v>
      </c>
      <c r="B1791" s="173">
        <f t="shared" si="36"/>
        <v>12</v>
      </c>
      <c r="C1791" s="170"/>
      <c r="D1791" s="173">
        <v>2025</v>
      </c>
      <c r="E1791" s="244">
        <v>5917.34</v>
      </c>
      <c r="F1791" s="245">
        <v>980320</v>
      </c>
    </row>
    <row r="1792" spans="1:6">
      <c r="A1792" s="171">
        <v>45637</v>
      </c>
      <c r="B1792" s="173">
        <f t="shared" si="36"/>
        <v>12</v>
      </c>
      <c r="C1792" s="170"/>
      <c r="D1792" s="173">
        <v>2025</v>
      </c>
      <c r="E1792" s="244">
        <v>5917.34</v>
      </c>
      <c r="F1792" s="245">
        <v>980320</v>
      </c>
    </row>
    <row r="1793" spans="1:6">
      <c r="A1793" s="171">
        <v>45638</v>
      </c>
      <c r="B1793" s="173">
        <f t="shared" si="36"/>
        <v>12</v>
      </c>
      <c r="C1793" s="170"/>
      <c r="D1793" s="173">
        <v>2025</v>
      </c>
      <c r="E1793" s="244">
        <v>5917.34</v>
      </c>
      <c r="F1793" s="245">
        <v>980320</v>
      </c>
    </row>
    <row r="1794" spans="1:6">
      <c r="A1794" s="171">
        <v>45639</v>
      </c>
      <c r="B1794" s="173">
        <f t="shared" si="36"/>
        <v>12</v>
      </c>
      <c r="C1794" s="170"/>
      <c r="D1794" s="173">
        <v>2025</v>
      </c>
      <c r="E1794" s="244">
        <v>5917.34</v>
      </c>
      <c r="F1794" s="245">
        <v>980320</v>
      </c>
    </row>
    <row r="1795" spans="1:6">
      <c r="A1795" s="171">
        <v>45640</v>
      </c>
      <c r="B1795" s="173">
        <f t="shared" ref="B1795:B1858" si="37">MONTH(A1795)</f>
        <v>12</v>
      </c>
      <c r="C1795" s="170"/>
      <c r="D1795" s="173">
        <v>2025</v>
      </c>
      <c r="E1795" s="244">
        <v>5917.34</v>
      </c>
      <c r="F1795" s="245">
        <v>980320</v>
      </c>
    </row>
    <row r="1796" spans="1:6">
      <c r="A1796" s="171">
        <v>45641</v>
      </c>
      <c r="B1796" s="173">
        <f t="shared" si="37"/>
        <v>12</v>
      </c>
      <c r="C1796" s="170"/>
      <c r="D1796" s="173">
        <v>2025</v>
      </c>
      <c r="E1796" s="244">
        <v>5917.34</v>
      </c>
      <c r="F1796" s="245">
        <v>980320</v>
      </c>
    </row>
    <row r="1797" spans="1:6">
      <c r="A1797" s="171">
        <v>45642</v>
      </c>
      <c r="B1797" s="173">
        <f t="shared" si="37"/>
        <v>12</v>
      </c>
      <c r="C1797" s="170"/>
      <c r="D1797" s="173">
        <v>2025</v>
      </c>
      <c r="E1797" s="244">
        <v>5917.36</v>
      </c>
      <c r="F1797" s="245">
        <v>981696</v>
      </c>
    </row>
    <row r="1798" spans="1:6">
      <c r="A1798" s="171">
        <v>45643</v>
      </c>
      <c r="B1798" s="173">
        <f t="shared" si="37"/>
        <v>12</v>
      </c>
      <c r="C1798" s="170"/>
      <c r="D1798" s="173">
        <v>2025</v>
      </c>
      <c r="E1798" s="244">
        <v>5917.36</v>
      </c>
      <c r="F1798" s="245">
        <v>981696</v>
      </c>
    </row>
    <row r="1799" spans="1:6">
      <c r="A1799" s="171">
        <v>45644</v>
      </c>
      <c r="B1799" s="173">
        <f t="shared" si="37"/>
        <v>12</v>
      </c>
      <c r="C1799" s="170"/>
      <c r="D1799" s="173">
        <v>2025</v>
      </c>
      <c r="E1799" s="244">
        <v>5917.37</v>
      </c>
      <c r="F1799" s="245">
        <v>982385</v>
      </c>
    </row>
    <row r="1800" spans="1:6">
      <c r="A1800" s="171">
        <v>45645</v>
      </c>
      <c r="B1800" s="173">
        <f t="shared" si="37"/>
        <v>12</v>
      </c>
      <c r="C1800" s="170"/>
      <c r="D1800" s="173">
        <v>2025</v>
      </c>
      <c r="E1800" s="244">
        <v>5917.38</v>
      </c>
      <c r="F1800" s="245">
        <v>983073</v>
      </c>
    </row>
    <row r="1801" spans="1:6">
      <c r="A1801" s="171">
        <v>45646</v>
      </c>
      <c r="B1801" s="173">
        <f t="shared" si="37"/>
        <v>12</v>
      </c>
      <c r="C1801" s="170"/>
      <c r="D1801" s="173">
        <v>2025</v>
      </c>
      <c r="E1801" s="244">
        <v>5917.38</v>
      </c>
      <c r="F1801" s="245">
        <v>983073</v>
      </c>
    </row>
    <row r="1802" spans="1:6">
      <c r="A1802" s="171">
        <v>45647</v>
      </c>
      <c r="B1802" s="173">
        <f t="shared" si="37"/>
        <v>12</v>
      </c>
      <c r="C1802" s="170"/>
      <c r="D1802" s="173">
        <v>2025</v>
      </c>
      <c r="E1802" s="244">
        <v>5917.39</v>
      </c>
      <c r="F1802" s="245">
        <v>983761</v>
      </c>
    </row>
    <row r="1803" spans="1:6">
      <c r="A1803" s="171">
        <v>45648</v>
      </c>
      <c r="B1803" s="173">
        <f t="shared" si="37"/>
        <v>12</v>
      </c>
      <c r="C1803" s="170"/>
      <c r="D1803" s="173">
        <v>2025</v>
      </c>
      <c r="E1803" s="244">
        <v>5917.39</v>
      </c>
      <c r="F1803" s="245">
        <v>983761</v>
      </c>
    </row>
    <row r="1804" spans="1:6">
      <c r="A1804" s="171">
        <v>45649</v>
      </c>
      <c r="B1804" s="173">
        <f t="shared" si="37"/>
        <v>12</v>
      </c>
      <c r="C1804" s="170"/>
      <c r="D1804" s="173">
        <v>2025</v>
      </c>
      <c r="E1804" s="244">
        <v>5917.4</v>
      </c>
      <c r="F1804" s="245">
        <v>984450</v>
      </c>
    </row>
    <row r="1805" spans="1:6">
      <c r="A1805" s="171">
        <v>45650</v>
      </c>
      <c r="B1805" s="173">
        <f t="shared" si="37"/>
        <v>12</v>
      </c>
      <c r="C1805" s="170"/>
      <c r="D1805" s="173">
        <v>2025</v>
      </c>
      <c r="E1805" s="244">
        <v>5917.41</v>
      </c>
      <c r="F1805" s="245">
        <v>985138</v>
      </c>
    </row>
    <row r="1806" spans="1:6">
      <c r="A1806" s="171">
        <v>45651</v>
      </c>
      <c r="B1806" s="173">
        <f t="shared" si="37"/>
        <v>12</v>
      </c>
      <c r="C1806" s="170"/>
      <c r="D1806" s="173">
        <v>2025</v>
      </c>
      <c r="E1806" s="244">
        <v>5917.41</v>
      </c>
      <c r="F1806" s="245">
        <v>985138</v>
      </c>
    </row>
    <row r="1807" spans="1:6">
      <c r="A1807" s="171">
        <v>45652</v>
      </c>
      <c r="B1807" s="173">
        <f t="shared" si="37"/>
        <v>12</v>
      </c>
      <c r="C1807" s="170"/>
      <c r="D1807" s="173">
        <v>2025</v>
      </c>
      <c r="E1807" s="244">
        <v>5917.42</v>
      </c>
      <c r="F1807" s="245">
        <v>985827</v>
      </c>
    </row>
    <row r="1808" spans="1:6">
      <c r="A1808" s="171">
        <v>45653</v>
      </c>
      <c r="B1808" s="173">
        <f t="shared" si="37"/>
        <v>12</v>
      </c>
      <c r="C1808" s="170"/>
      <c r="D1808" s="173">
        <v>2025</v>
      </c>
      <c r="E1808" s="244">
        <v>5917.43</v>
      </c>
      <c r="F1808" s="245">
        <v>986515</v>
      </c>
    </row>
    <row r="1809" spans="1:6">
      <c r="A1809" s="171">
        <v>45654</v>
      </c>
      <c r="B1809" s="173">
        <f t="shared" si="37"/>
        <v>12</v>
      </c>
      <c r="C1809" s="170"/>
      <c r="D1809" s="173">
        <v>2025</v>
      </c>
      <c r="E1809" s="244">
        <v>5917.44</v>
      </c>
      <c r="F1809" s="245">
        <v>987204</v>
      </c>
    </row>
    <row r="1810" spans="1:6">
      <c r="A1810" s="171">
        <v>45655</v>
      </c>
      <c r="B1810" s="173">
        <f t="shared" si="37"/>
        <v>12</v>
      </c>
      <c r="C1810" s="170"/>
      <c r="D1810" s="173">
        <v>2025</v>
      </c>
      <c r="E1810" s="244">
        <v>5917.46</v>
      </c>
      <c r="F1810" s="245">
        <v>988582</v>
      </c>
    </row>
    <row r="1811" spans="1:6">
      <c r="A1811" s="171">
        <v>45656</v>
      </c>
      <c r="B1811" s="173">
        <f t="shared" si="37"/>
        <v>12</v>
      </c>
      <c r="C1811" s="170"/>
      <c r="D1811" s="173">
        <v>2025</v>
      </c>
      <c r="E1811" s="244">
        <v>5917.49</v>
      </c>
      <c r="F1811" s="245">
        <v>990649</v>
      </c>
    </row>
    <row r="1812" spans="1:6">
      <c r="A1812" s="171">
        <v>45657</v>
      </c>
      <c r="B1812" s="173">
        <f t="shared" si="37"/>
        <v>12</v>
      </c>
      <c r="C1812" s="170"/>
      <c r="D1812" s="173">
        <v>2025</v>
      </c>
      <c r="E1812" s="244">
        <v>5917.51</v>
      </c>
      <c r="F1812" s="245">
        <v>992028</v>
      </c>
    </row>
    <row r="1813" spans="1:6">
      <c r="A1813" s="171">
        <v>45658</v>
      </c>
      <c r="B1813" s="173">
        <f t="shared" si="37"/>
        <v>1</v>
      </c>
      <c r="C1813" s="170"/>
      <c r="D1813" s="173">
        <v>2025</v>
      </c>
      <c r="E1813" s="244">
        <v>5917.51</v>
      </c>
      <c r="F1813" s="245">
        <v>992028</v>
      </c>
    </row>
    <row r="1814" spans="1:6">
      <c r="A1814" s="171">
        <v>45659</v>
      </c>
      <c r="B1814" s="173">
        <f t="shared" si="37"/>
        <v>1</v>
      </c>
      <c r="C1814" s="170"/>
      <c r="D1814" s="173">
        <v>2025</v>
      </c>
      <c r="E1814" s="244">
        <v>5917.52</v>
      </c>
      <c r="F1814" s="245">
        <v>992717</v>
      </c>
    </row>
    <row r="1815" spans="1:6">
      <c r="A1815" s="171">
        <v>45660</v>
      </c>
      <c r="B1815" s="173">
        <f t="shared" si="37"/>
        <v>1</v>
      </c>
      <c r="C1815" s="170"/>
      <c r="D1815" s="173">
        <v>2025</v>
      </c>
      <c r="E1815" s="244">
        <v>5917.52</v>
      </c>
      <c r="F1815" s="245">
        <v>992717</v>
      </c>
    </row>
    <row r="1816" spans="1:6">
      <c r="A1816" s="171">
        <v>45661</v>
      </c>
      <c r="B1816" s="173">
        <f t="shared" si="37"/>
        <v>1</v>
      </c>
      <c r="C1816" s="170"/>
      <c r="D1816" s="173">
        <v>2025</v>
      </c>
      <c r="E1816" s="244">
        <v>5917.53</v>
      </c>
      <c r="F1816" s="245">
        <v>993406</v>
      </c>
    </row>
    <row r="1817" spans="1:6">
      <c r="A1817" s="171">
        <v>45662</v>
      </c>
      <c r="B1817" s="173">
        <f t="shared" si="37"/>
        <v>1</v>
      </c>
      <c r="C1817" s="170"/>
      <c r="D1817" s="173">
        <v>2025</v>
      </c>
      <c r="E1817" s="244">
        <v>5917.54</v>
      </c>
      <c r="F1817" s="245">
        <v>994095</v>
      </c>
    </row>
    <row r="1818" spans="1:6">
      <c r="A1818" s="171">
        <v>45663</v>
      </c>
      <c r="B1818" s="173">
        <f t="shared" si="37"/>
        <v>1</v>
      </c>
      <c r="C1818" s="170"/>
      <c r="D1818" s="173">
        <v>2025</v>
      </c>
      <c r="E1818" s="244">
        <v>5917.54</v>
      </c>
      <c r="F1818" s="245">
        <v>994095</v>
      </c>
    </row>
    <row r="1819" spans="1:6">
      <c r="A1819" s="171">
        <v>45664</v>
      </c>
      <c r="B1819" s="173">
        <f t="shared" si="37"/>
        <v>1</v>
      </c>
      <c r="C1819" s="170"/>
      <c r="D1819" s="173">
        <v>2025</v>
      </c>
      <c r="E1819" s="244">
        <v>5917.54</v>
      </c>
      <c r="F1819" s="245">
        <v>994095</v>
      </c>
    </row>
    <row r="1820" spans="1:6">
      <c r="A1820" s="171">
        <v>45665</v>
      </c>
      <c r="B1820" s="173">
        <f t="shared" si="37"/>
        <v>1</v>
      </c>
      <c r="C1820" s="170"/>
      <c r="D1820" s="173">
        <v>2025</v>
      </c>
      <c r="E1820" s="244">
        <v>5917.55</v>
      </c>
      <c r="F1820" s="245">
        <v>994785</v>
      </c>
    </row>
    <row r="1821" spans="1:6">
      <c r="A1821" s="171">
        <v>45666</v>
      </c>
      <c r="B1821" s="173">
        <f t="shared" si="37"/>
        <v>1</v>
      </c>
      <c r="C1821" s="170"/>
      <c r="D1821" s="173">
        <v>2025</v>
      </c>
      <c r="E1821" s="244">
        <v>5917.56</v>
      </c>
      <c r="F1821" s="245">
        <v>995474</v>
      </c>
    </row>
    <row r="1822" spans="1:6">
      <c r="A1822" s="171">
        <v>45667</v>
      </c>
      <c r="B1822" s="173">
        <f t="shared" si="37"/>
        <v>1</v>
      </c>
      <c r="C1822" s="170"/>
      <c r="D1822" s="173">
        <v>2025</v>
      </c>
      <c r="E1822" s="244">
        <v>5917.56</v>
      </c>
      <c r="F1822" s="245">
        <v>995474</v>
      </c>
    </row>
    <row r="1823" spans="1:6">
      <c r="A1823" s="171">
        <v>45668</v>
      </c>
      <c r="B1823" s="173">
        <f t="shared" si="37"/>
        <v>1</v>
      </c>
      <c r="C1823" s="170"/>
      <c r="D1823" s="173">
        <v>2025</v>
      </c>
      <c r="E1823" s="244">
        <v>5917.56</v>
      </c>
      <c r="F1823" s="245">
        <v>995474</v>
      </c>
    </row>
    <row r="1824" spans="1:6">
      <c r="A1824" s="171">
        <v>45669</v>
      </c>
      <c r="B1824" s="173">
        <f t="shared" si="37"/>
        <v>1</v>
      </c>
      <c r="C1824" s="170"/>
      <c r="D1824" s="173">
        <v>2025</v>
      </c>
      <c r="E1824" s="244">
        <v>5917.57</v>
      </c>
      <c r="F1824" s="245">
        <v>996163</v>
      </c>
    </row>
    <row r="1825" spans="1:6">
      <c r="A1825" s="171">
        <v>45670</v>
      </c>
      <c r="B1825" s="173">
        <f t="shared" si="37"/>
        <v>1</v>
      </c>
      <c r="C1825" s="170"/>
      <c r="D1825" s="173">
        <v>2025</v>
      </c>
      <c r="E1825" s="244">
        <v>5917.57</v>
      </c>
      <c r="F1825" s="245">
        <v>996163</v>
      </c>
    </row>
    <row r="1826" spans="1:6">
      <c r="A1826" s="171">
        <v>45671</v>
      </c>
      <c r="B1826" s="173">
        <f t="shared" si="37"/>
        <v>1</v>
      </c>
      <c r="C1826" s="170"/>
      <c r="D1826" s="173">
        <v>2025</v>
      </c>
      <c r="E1826" s="244">
        <v>5917.57</v>
      </c>
      <c r="F1826" s="245">
        <v>996163</v>
      </c>
    </row>
    <row r="1827" spans="1:6">
      <c r="A1827" s="171">
        <v>45672</v>
      </c>
      <c r="B1827" s="173">
        <f t="shared" si="37"/>
        <v>1</v>
      </c>
      <c r="C1827" s="170"/>
      <c r="D1827" s="173">
        <v>2025</v>
      </c>
      <c r="E1827" s="244">
        <v>5917.57</v>
      </c>
      <c r="F1827" s="245">
        <v>996163</v>
      </c>
    </row>
    <row r="1828" spans="1:6">
      <c r="A1828" s="171">
        <v>45673</v>
      </c>
      <c r="B1828" s="173">
        <f t="shared" si="37"/>
        <v>1</v>
      </c>
      <c r="C1828" s="170"/>
      <c r="D1828" s="173">
        <v>2025</v>
      </c>
      <c r="E1828" s="244">
        <v>5917.57</v>
      </c>
      <c r="F1828" s="245">
        <v>996163</v>
      </c>
    </row>
    <row r="1829" spans="1:6">
      <c r="A1829" s="171">
        <v>45674</v>
      </c>
      <c r="B1829" s="173">
        <f t="shared" si="37"/>
        <v>1</v>
      </c>
      <c r="C1829" s="170"/>
      <c r="D1829" s="173">
        <v>2025</v>
      </c>
      <c r="E1829" s="244">
        <v>5917.58</v>
      </c>
      <c r="F1829" s="245">
        <v>996853</v>
      </c>
    </row>
    <row r="1830" spans="1:6">
      <c r="A1830" s="171">
        <v>45675</v>
      </c>
      <c r="B1830" s="173">
        <f t="shared" si="37"/>
        <v>1</v>
      </c>
      <c r="C1830" s="170"/>
      <c r="D1830" s="173">
        <v>2025</v>
      </c>
      <c r="E1830" s="244">
        <v>5917.58</v>
      </c>
      <c r="F1830" s="245">
        <v>996853</v>
      </c>
    </row>
    <row r="1831" spans="1:6">
      <c r="A1831" s="171">
        <v>45676</v>
      </c>
      <c r="B1831" s="173">
        <f t="shared" si="37"/>
        <v>1</v>
      </c>
      <c r="C1831" s="170"/>
      <c r="D1831" s="173">
        <v>2025</v>
      </c>
      <c r="E1831" s="244">
        <v>5917.58</v>
      </c>
      <c r="F1831" s="245">
        <v>996853</v>
      </c>
    </row>
    <row r="1832" spans="1:6">
      <c r="A1832" s="171">
        <v>45677</v>
      </c>
      <c r="B1832" s="173">
        <f t="shared" si="37"/>
        <v>1</v>
      </c>
      <c r="C1832" s="170"/>
      <c r="D1832" s="173">
        <v>2025</v>
      </c>
      <c r="E1832" s="244">
        <v>5917.58</v>
      </c>
      <c r="F1832" s="245">
        <v>996853</v>
      </c>
    </row>
    <row r="1833" spans="1:6">
      <c r="A1833" s="171">
        <v>45678</v>
      </c>
      <c r="B1833" s="173">
        <f t="shared" si="37"/>
        <v>1</v>
      </c>
      <c r="C1833" s="170"/>
      <c r="D1833" s="173">
        <v>2025</v>
      </c>
      <c r="E1833" s="244">
        <v>5917.58</v>
      </c>
      <c r="F1833" s="245">
        <v>996853</v>
      </c>
    </row>
    <row r="1834" spans="1:6">
      <c r="A1834" s="171">
        <v>45679</v>
      </c>
      <c r="B1834" s="173">
        <f t="shared" si="37"/>
        <v>1</v>
      </c>
      <c r="C1834" s="170"/>
      <c r="D1834" s="173">
        <v>2025</v>
      </c>
      <c r="E1834" s="244">
        <v>5917.58</v>
      </c>
      <c r="F1834" s="245">
        <v>996853</v>
      </c>
    </row>
    <row r="1835" spans="1:6">
      <c r="A1835" s="171">
        <v>45680</v>
      </c>
      <c r="B1835" s="173">
        <f t="shared" si="37"/>
        <v>1</v>
      </c>
      <c r="C1835" s="170"/>
      <c r="D1835" s="173">
        <v>2025</v>
      </c>
      <c r="E1835" s="244">
        <v>5917.57</v>
      </c>
      <c r="F1835" s="245">
        <v>996163</v>
      </c>
    </row>
    <row r="1836" spans="1:6">
      <c r="A1836" s="171">
        <v>45681</v>
      </c>
      <c r="B1836" s="173">
        <f t="shared" si="37"/>
        <v>1</v>
      </c>
      <c r="C1836" s="170"/>
      <c r="D1836" s="173">
        <v>2025</v>
      </c>
      <c r="E1836" s="244">
        <v>5917.57</v>
      </c>
      <c r="F1836" s="245">
        <v>996163</v>
      </c>
    </row>
    <row r="1837" spans="1:6">
      <c r="A1837" s="171">
        <v>45682</v>
      </c>
      <c r="B1837" s="173">
        <f t="shared" si="37"/>
        <v>1</v>
      </c>
      <c r="C1837" s="170"/>
      <c r="D1837" s="173">
        <v>2025</v>
      </c>
      <c r="E1837" s="244">
        <v>5917.58</v>
      </c>
      <c r="F1837" s="245">
        <v>996853</v>
      </c>
    </row>
    <row r="1838" spans="1:6">
      <c r="A1838" s="171">
        <v>45683</v>
      </c>
      <c r="B1838" s="173">
        <f t="shared" si="37"/>
        <v>1</v>
      </c>
      <c r="C1838" s="170"/>
      <c r="D1838" s="173">
        <v>2025</v>
      </c>
      <c r="E1838" s="244">
        <v>5917.57</v>
      </c>
      <c r="F1838" s="245">
        <v>996163</v>
      </c>
    </row>
    <row r="1839" spans="1:6">
      <c r="A1839" s="171">
        <v>45684</v>
      </c>
      <c r="B1839" s="173">
        <f t="shared" si="37"/>
        <v>1</v>
      </c>
      <c r="C1839" s="170"/>
      <c r="D1839" s="173">
        <v>2025</v>
      </c>
      <c r="E1839" s="244">
        <v>5917.57</v>
      </c>
      <c r="F1839" s="245">
        <v>996163</v>
      </c>
    </row>
    <row r="1840" spans="1:6">
      <c r="A1840" s="171">
        <v>45685</v>
      </c>
      <c r="B1840" s="173">
        <f t="shared" si="37"/>
        <v>1</v>
      </c>
      <c r="C1840" s="170"/>
      <c r="D1840" s="173">
        <v>2025</v>
      </c>
      <c r="E1840" s="244">
        <v>5917.57</v>
      </c>
      <c r="F1840" s="245">
        <v>996163</v>
      </c>
    </row>
    <row r="1841" spans="1:6">
      <c r="A1841" s="171">
        <v>45686</v>
      </c>
      <c r="B1841" s="173">
        <f t="shared" si="37"/>
        <v>1</v>
      </c>
      <c r="C1841" s="170"/>
      <c r="D1841" s="173">
        <v>2025</v>
      </c>
      <c r="E1841" s="244">
        <v>5917.58</v>
      </c>
      <c r="F1841" s="245">
        <v>996853</v>
      </c>
    </row>
    <row r="1842" spans="1:6">
      <c r="A1842" s="171">
        <v>45687</v>
      </c>
      <c r="B1842" s="173">
        <f t="shared" si="37"/>
        <v>1</v>
      </c>
      <c r="C1842" s="170"/>
      <c r="D1842" s="173">
        <v>2025</v>
      </c>
      <c r="E1842" s="244">
        <v>5917.58</v>
      </c>
      <c r="F1842" s="245">
        <v>996853</v>
      </c>
    </row>
    <row r="1843" spans="1:6">
      <c r="A1843" s="171">
        <v>45688</v>
      </c>
      <c r="B1843" s="173">
        <f t="shared" si="37"/>
        <v>1</v>
      </c>
      <c r="C1843" s="170"/>
      <c r="D1843" s="173">
        <v>2025</v>
      </c>
      <c r="E1843" s="244">
        <v>5917.58</v>
      </c>
      <c r="F1843" s="245">
        <v>996853</v>
      </c>
    </row>
    <row r="1844" spans="1:6">
      <c r="A1844" s="171">
        <v>45689</v>
      </c>
      <c r="B1844" s="173">
        <f t="shared" si="37"/>
        <v>2</v>
      </c>
      <c r="C1844" s="170"/>
      <c r="D1844" s="173">
        <v>2025</v>
      </c>
      <c r="E1844" s="244">
        <v>5917.59</v>
      </c>
      <c r="F1844" s="245">
        <v>997543</v>
      </c>
    </row>
    <row r="1845" spans="1:6">
      <c r="A1845" s="171">
        <v>45690</v>
      </c>
      <c r="B1845" s="173">
        <f t="shared" si="37"/>
        <v>2</v>
      </c>
      <c r="C1845" s="170"/>
      <c r="D1845" s="173">
        <v>2025</v>
      </c>
      <c r="E1845" s="244">
        <v>5917.61</v>
      </c>
      <c r="F1845" s="245">
        <v>998922</v>
      </c>
    </row>
    <row r="1846" spans="1:6">
      <c r="A1846" s="171">
        <v>45691</v>
      </c>
      <c r="B1846" s="173">
        <f t="shared" si="37"/>
        <v>2</v>
      </c>
      <c r="C1846" s="170"/>
      <c r="D1846" s="173">
        <v>2025</v>
      </c>
      <c r="E1846" s="244">
        <v>5917.64</v>
      </c>
      <c r="F1846" s="245">
        <v>1000991</v>
      </c>
    </row>
    <row r="1847" spans="1:6">
      <c r="A1847" s="171">
        <v>45692</v>
      </c>
      <c r="B1847" s="173">
        <f t="shared" si="37"/>
        <v>2</v>
      </c>
      <c r="C1847" s="170"/>
      <c r="D1847" s="173">
        <v>2025</v>
      </c>
      <c r="E1847" s="244">
        <v>5917.65</v>
      </c>
      <c r="F1847" s="245">
        <v>1001681</v>
      </c>
    </row>
    <row r="1848" spans="1:6">
      <c r="A1848" s="171">
        <v>45693</v>
      </c>
      <c r="B1848" s="173">
        <f t="shared" si="37"/>
        <v>2</v>
      </c>
      <c r="C1848" s="170"/>
      <c r="D1848" s="173">
        <v>2025</v>
      </c>
      <c r="E1848" s="244">
        <v>5917.66</v>
      </c>
      <c r="F1848" s="245">
        <v>1002371</v>
      </c>
    </row>
    <row r="1849" spans="1:6">
      <c r="A1849" s="171">
        <v>45694</v>
      </c>
      <c r="B1849" s="173">
        <f t="shared" si="37"/>
        <v>2</v>
      </c>
      <c r="C1849" s="170"/>
      <c r="D1849" s="173">
        <v>2025</v>
      </c>
      <c r="E1849" s="244">
        <v>5917.68</v>
      </c>
      <c r="F1849" s="245">
        <v>1003752</v>
      </c>
    </row>
    <row r="1850" spans="1:6">
      <c r="A1850" s="171">
        <v>45695</v>
      </c>
      <c r="B1850" s="173">
        <f t="shared" si="37"/>
        <v>2</v>
      </c>
      <c r="C1850" s="170"/>
      <c r="D1850" s="173">
        <v>2025</v>
      </c>
      <c r="E1850" s="244">
        <v>5917.7</v>
      </c>
      <c r="F1850" s="245">
        <v>1005132</v>
      </c>
    </row>
    <row r="1851" spans="1:6">
      <c r="A1851" s="171">
        <v>45696</v>
      </c>
      <c r="B1851" s="173">
        <f t="shared" si="37"/>
        <v>2</v>
      </c>
      <c r="C1851" s="170"/>
      <c r="D1851" s="173">
        <v>2025</v>
      </c>
      <c r="E1851" s="244">
        <v>5917.73</v>
      </c>
      <c r="F1851" s="245">
        <v>1007203</v>
      </c>
    </row>
    <row r="1852" spans="1:6">
      <c r="A1852" s="171">
        <v>45697</v>
      </c>
      <c r="B1852" s="173">
        <f t="shared" si="37"/>
        <v>2</v>
      </c>
      <c r="C1852" s="170"/>
      <c r="D1852" s="173">
        <v>2025</v>
      </c>
      <c r="E1852" s="244">
        <v>5917.74</v>
      </c>
      <c r="F1852" s="245">
        <v>1007893</v>
      </c>
    </row>
    <row r="1853" spans="1:6">
      <c r="A1853" s="171">
        <v>45698</v>
      </c>
      <c r="B1853" s="173">
        <f t="shared" si="37"/>
        <v>2</v>
      </c>
      <c r="C1853" s="170"/>
      <c r="D1853" s="173">
        <v>2025</v>
      </c>
      <c r="E1853" s="244">
        <v>5917.74</v>
      </c>
      <c r="F1853" s="245">
        <v>1007893</v>
      </c>
    </row>
    <row r="1854" spans="1:6">
      <c r="A1854" s="171">
        <v>45699</v>
      </c>
      <c r="B1854" s="173">
        <f t="shared" si="37"/>
        <v>2</v>
      </c>
      <c r="C1854" s="170"/>
      <c r="D1854" s="173">
        <v>2025</v>
      </c>
      <c r="E1854" s="244">
        <v>5917.75</v>
      </c>
      <c r="F1854" s="245">
        <v>1008584</v>
      </c>
    </row>
    <row r="1855" spans="1:6">
      <c r="A1855" s="171">
        <v>45700</v>
      </c>
      <c r="B1855" s="173">
        <f t="shared" si="37"/>
        <v>2</v>
      </c>
      <c r="C1855" s="170"/>
      <c r="D1855" s="173">
        <v>2025</v>
      </c>
      <c r="E1855" s="244">
        <v>5917.75</v>
      </c>
      <c r="F1855" s="245">
        <v>1008584</v>
      </c>
    </row>
    <row r="1856" spans="1:6">
      <c r="A1856" s="171">
        <v>45701</v>
      </c>
      <c r="B1856" s="173">
        <f t="shared" si="37"/>
        <v>2</v>
      </c>
      <c r="C1856" s="170"/>
      <c r="D1856" s="173">
        <v>2025</v>
      </c>
      <c r="E1856" s="244">
        <v>5917.76</v>
      </c>
      <c r="F1856" s="245">
        <v>1009274</v>
      </c>
    </row>
    <row r="1857" spans="1:6">
      <c r="A1857" s="171">
        <v>45702</v>
      </c>
      <c r="B1857" s="173">
        <f t="shared" si="37"/>
        <v>2</v>
      </c>
      <c r="C1857" s="170"/>
      <c r="D1857" s="173">
        <v>2025</v>
      </c>
      <c r="E1857" s="244">
        <v>5917.77</v>
      </c>
      <c r="F1857" s="245">
        <v>1009965</v>
      </c>
    </row>
    <row r="1858" spans="1:6">
      <c r="A1858" s="171">
        <v>45703</v>
      </c>
      <c r="B1858" s="173">
        <f t="shared" si="37"/>
        <v>2</v>
      </c>
      <c r="C1858" s="170"/>
      <c r="D1858" s="173">
        <v>2025</v>
      </c>
      <c r="E1858" s="244">
        <v>5917.82</v>
      </c>
      <c r="F1858" s="245">
        <v>1013420</v>
      </c>
    </row>
    <row r="1859" spans="1:6">
      <c r="A1859" s="171">
        <v>45704</v>
      </c>
      <c r="B1859" s="173">
        <f t="shared" ref="B1859:B1922" si="38">MONTH(A1859)</f>
        <v>2</v>
      </c>
      <c r="C1859" s="170"/>
      <c r="D1859" s="173">
        <v>2025</v>
      </c>
      <c r="E1859" s="244">
        <v>5917.84</v>
      </c>
      <c r="F1859" s="245">
        <v>1014802</v>
      </c>
    </row>
    <row r="1860" spans="1:6">
      <c r="A1860" s="171">
        <v>45705</v>
      </c>
      <c r="B1860" s="173">
        <f t="shared" si="38"/>
        <v>2</v>
      </c>
      <c r="C1860" s="170"/>
      <c r="D1860" s="173">
        <v>2025</v>
      </c>
      <c r="E1860" s="244">
        <v>5917.85</v>
      </c>
      <c r="F1860" s="245">
        <v>1015493</v>
      </c>
    </row>
    <row r="1861" spans="1:6">
      <c r="A1861" s="171">
        <v>45706</v>
      </c>
      <c r="B1861" s="173">
        <f t="shared" si="38"/>
        <v>2</v>
      </c>
      <c r="C1861" s="170"/>
      <c r="D1861" s="173">
        <v>2025</v>
      </c>
      <c r="E1861" s="244">
        <v>5917.87</v>
      </c>
      <c r="F1861" s="245">
        <v>1016875</v>
      </c>
    </row>
    <row r="1862" spans="1:6">
      <c r="A1862" s="171">
        <v>45707</v>
      </c>
      <c r="B1862" s="173">
        <f t="shared" si="38"/>
        <v>2</v>
      </c>
      <c r="C1862" s="170"/>
      <c r="D1862" s="173">
        <v>2025</v>
      </c>
      <c r="E1862" s="244">
        <v>5917.88</v>
      </c>
      <c r="F1862" s="245">
        <v>1017566</v>
      </c>
    </row>
    <row r="1863" spans="1:6">
      <c r="A1863" s="171">
        <v>45708</v>
      </c>
      <c r="B1863" s="173">
        <f t="shared" si="38"/>
        <v>2</v>
      </c>
      <c r="C1863" s="170"/>
      <c r="D1863" s="173">
        <v>2025</v>
      </c>
      <c r="E1863" s="244">
        <v>5917.88</v>
      </c>
      <c r="F1863" s="245">
        <v>1017566</v>
      </c>
    </row>
    <row r="1864" spans="1:6">
      <c r="A1864" s="171">
        <v>45709</v>
      </c>
      <c r="B1864" s="173">
        <f t="shared" si="38"/>
        <v>2</v>
      </c>
      <c r="C1864" s="170"/>
      <c r="D1864" s="173">
        <v>2025</v>
      </c>
      <c r="E1864" s="244">
        <v>5917.92</v>
      </c>
      <c r="F1864" s="245">
        <v>1020331</v>
      </c>
    </row>
    <row r="1865" spans="1:6">
      <c r="A1865" s="171">
        <v>45710</v>
      </c>
      <c r="B1865" s="173">
        <f t="shared" si="38"/>
        <v>2</v>
      </c>
      <c r="C1865" s="170"/>
      <c r="D1865" s="173">
        <v>2025</v>
      </c>
      <c r="E1865" s="244">
        <v>5917.94</v>
      </c>
      <c r="F1865" s="245">
        <v>1021714</v>
      </c>
    </row>
    <row r="1866" spans="1:6">
      <c r="A1866" s="171">
        <v>45711</v>
      </c>
      <c r="B1866" s="173">
        <f t="shared" si="38"/>
        <v>2</v>
      </c>
      <c r="C1866" s="170"/>
      <c r="D1866" s="173">
        <v>2025</v>
      </c>
      <c r="E1866" s="244">
        <v>5917.95</v>
      </c>
      <c r="F1866" s="245">
        <v>1022405</v>
      </c>
    </row>
    <row r="1867" spans="1:6">
      <c r="A1867" s="171">
        <v>45712</v>
      </c>
      <c r="B1867" s="173">
        <f t="shared" si="38"/>
        <v>2</v>
      </c>
      <c r="C1867" s="170"/>
      <c r="D1867" s="173">
        <v>2025</v>
      </c>
      <c r="E1867" s="244">
        <v>5917.95</v>
      </c>
      <c r="F1867" s="245">
        <v>1022405</v>
      </c>
    </row>
    <row r="1868" spans="1:6">
      <c r="A1868" s="171">
        <v>45713</v>
      </c>
      <c r="B1868" s="173">
        <f t="shared" si="38"/>
        <v>2</v>
      </c>
      <c r="C1868" s="170"/>
      <c r="D1868" s="173">
        <v>2025</v>
      </c>
      <c r="E1868" s="244">
        <v>5917.96</v>
      </c>
      <c r="F1868" s="245">
        <v>1023097</v>
      </c>
    </row>
    <row r="1869" spans="1:6">
      <c r="A1869" s="171">
        <v>45714</v>
      </c>
      <c r="B1869" s="173">
        <f t="shared" si="38"/>
        <v>2</v>
      </c>
      <c r="C1869" s="170"/>
      <c r="D1869" s="173">
        <v>2025</v>
      </c>
      <c r="E1869" s="244">
        <v>5917.96</v>
      </c>
      <c r="F1869" s="245">
        <v>1023097</v>
      </c>
    </row>
    <row r="1870" spans="1:6">
      <c r="A1870" s="171">
        <v>45715</v>
      </c>
      <c r="B1870" s="173">
        <f t="shared" si="38"/>
        <v>2</v>
      </c>
      <c r="C1870" s="170"/>
      <c r="D1870" s="173">
        <v>2025</v>
      </c>
      <c r="E1870" s="244">
        <v>5917.97</v>
      </c>
      <c r="F1870" s="245">
        <v>1023789</v>
      </c>
    </row>
    <row r="1871" spans="1:6">
      <c r="A1871" s="171">
        <v>45716</v>
      </c>
      <c r="B1871" s="173">
        <f t="shared" si="38"/>
        <v>2</v>
      </c>
      <c r="C1871" s="170"/>
      <c r="D1871" s="173">
        <v>2025</v>
      </c>
      <c r="E1871" s="244">
        <v>5917.97</v>
      </c>
      <c r="F1871" s="245">
        <v>1023789</v>
      </c>
    </row>
    <row r="1872" spans="1:6">
      <c r="A1872" s="171">
        <v>45717</v>
      </c>
      <c r="B1872" s="173">
        <f t="shared" si="38"/>
        <v>3</v>
      </c>
      <c r="C1872" s="170"/>
      <c r="D1872" s="173">
        <v>2025</v>
      </c>
      <c r="E1872" s="244">
        <v>5917.99</v>
      </c>
      <c r="F1872" s="245">
        <v>1025172</v>
      </c>
    </row>
    <row r="1873" spans="1:6">
      <c r="A1873" s="171">
        <v>45718</v>
      </c>
      <c r="B1873" s="173">
        <f t="shared" si="38"/>
        <v>3</v>
      </c>
      <c r="C1873" s="170"/>
      <c r="D1873" s="173">
        <v>2025</v>
      </c>
      <c r="E1873" s="244">
        <v>5917.99</v>
      </c>
      <c r="F1873" s="245">
        <v>1025172</v>
      </c>
    </row>
    <row r="1874" spans="1:6">
      <c r="A1874" s="171">
        <v>45719</v>
      </c>
      <c r="B1874" s="173">
        <f t="shared" si="38"/>
        <v>3</v>
      </c>
      <c r="C1874" s="170"/>
      <c r="D1874" s="173">
        <v>2025</v>
      </c>
      <c r="E1874" s="244">
        <v>5918</v>
      </c>
      <c r="F1874" s="245">
        <v>1025864</v>
      </c>
    </row>
    <row r="1875" spans="1:6">
      <c r="A1875" s="171">
        <v>45720</v>
      </c>
      <c r="B1875" s="173">
        <f t="shared" si="38"/>
        <v>3</v>
      </c>
      <c r="C1875" s="170"/>
      <c r="D1875" s="173">
        <v>2025</v>
      </c>
      <c r="E1875" s="244">
        <v>5918.02</v>
      </c>
      <c r="F1875" s="245">
        <v>1027248</v>
      </c>
    </row>
    <row r="1876" spans="1:6">
      <c r="A1876" s="171">
        <v>45721</v>
      </c>
      <c r="B1876" s="173">
        <f t="shared" si="38"/>
        <v>3</v>
      </c>
      <c r="C1876" s="170"/>
      <c r="D1876" s="173">
        <v>2025</v>
      </c>
      <c r="E1876" s="244">
        <v>5918.03</v>
      </c>
      <c r="F1876" s="245">
        <v>1027941</v>
      </c>
    </row>
    <row r="1877" spans="1:6">
      <c r="A1877" s="171">
        <v>45722</v>
      </c>
      <c r="B1877" s="173">
        <f t="shared" si="38"/>
        <v>3</v>
      </c>
      <c r="C1877" s="170"/>
      <c r="D1877" s="173">
        <v>2025</v>
      </c>
      <c r="E1877" s="244">
        <v>5918.04</v>
      </c>
      <c r="F1877" s="245">
        <v>1028633</v>
      </c>
    </row>
    <row r="1878" spans="1:6">
      <c r="A1878" s="171">
        <v>45723</v>
      </c>
      <c r="B1878" s="173">
        <f t="shared" si="38"/>
        <v>3</v>
      </c>
      <c r="C1878" s="170"/>
      <c r="D1878" s="173">
        <v>2025</v>
      </c>
      <c r="E1878" s="244">
        <v>5918.11</v>
      </c>
      <c r="F1878" s="245">
        <v>1033478</v>
      </c>
    </row>
    <row r="1879" spans="1:6">
      <c r="A1879" s="171">
        <v>45724</v>
      </c>
      <c r="B1879" s="173">
        <f t="shared" si="38"/>
        <v>3</v>
      </c>
      <c r="C1879" s="170"/>
      <c r="D1879" s="173">
        <v>2025</v>
      </c>
      <c r="E1879" s="244">
        <v>5918.14</v>
      </c>
      <c r="F1879" s="245">
        <v>1035556</v>
      </c>
    </row>
    <row r="1880" spans="1:6">
      <c r="A1880" s="171">
        <v>45725</v>
      </c>
      <c r="B1880" s="173">
        <f t="shared" si="38"/>
        <v>3</v>
      </c>
      <c r="C1880" s="170"/>
      <c r="D1880" s="173">
        <v>2025</v>
      </c>
      <c r="E1880" s="244">
        <v>5918.15</v>
      </c>
      <c r="F1880" s="245">
        <v>1036248</v>
      </c>
    </row>
    <row r="1881" spans="1:6">
      <c r="A1881" s="171">
        <v>45726</v>
      </c>
      <c r="B1881" s="173">
        <f t="shared" si="38"/>
        <v>3</v>
      </c>
      <c r="C1881" s="170"/>
      <c r="D1881" s="173">
        <v>2025</v>
      </c>
      <c r="E1881" s="244">
        <v>5918.16</v>
      </c>
      <c r="F1881" s="245">
        <v>1036941</v>
      </c>
    </row>
    <row r="1882" spans="1:6">
      <c r="A1882" s="171">
        <v>45727</v>
      </c>
      <c r="B1882" s="173">
        <f t="shared" si="38"/>
        <v>3</v>
      </c>
      <c r="C1882" s="170"/>
      <c r="D1882" s="173">
        <v>2025</v>
      </c>
      <c r="E1882" s="244">
        <v>5918.17</v>
      </c>
      <c r="F1882" s="245">
        <v>1037634</v>
      </c>
    </row>
    <row r="1883" spans="1:6">
      <c r="A1883" s="171">
        <v>45728</v>
      </c>
      <c r="B1883" s="173">
        <f t="shared" si="38"/>
        <v>3</v>
      </c>
      <c r="C1883" s="170"/>
      <c r="D1883" s="173">
        <v>2025</v>
      </c>
      <c r="E1883" s="244">
        <v>5918.18</v>
      </c>
      <c r="F1883" s="245">
        <v>1038327</v>
      </c>
    </row>
    <row r="1884" spans="1:6">
      <c r="A1884" s="171">
        <v>45729</v>
      </c>
      <c r="B1884" s="173">
        <f t="shared" si="38"/>
        <v>3</v>
      </c>
      <c r="C1884" s="170"/>
      <c r="D1884" s="173">
        <v>2025</v>
      </c>
      <c r="E1884" s="244">
        <v>5918.2</v>
      </c>
      <c r="F1884" s="245">
        <v>1039713</v>
      </c>
    </row>
    <row r="1885" spans="1:6">
      <c r="A1885" s="171">
        <v>45730</v>
      </c>
      <c r="B1885" s="173">
        <f t="shared" si="38"/>
        <v>3</v>
      </c>
      <c r="C1885" s="170"/>
      <c r="D1885" s="173">
        <v>2025</v>
      </c>
      <c r="E1885" s="244">
        <v>5918.21</v>
      </c>
      <c r="F1885" s="245">
        <v>1040406</v>
      </c>
    </row>
    <row r="1886" spans="1:6">
      <c r="A1886" s="171">
        <v>45731</v>
      </c>
      <c r="B1886" s="173">
        <f t="shared" si="38"/>
        <v>3</v>
      </c>
      <c r="C1886" s="170"/>
      <c r="D1886" s="173">
        <v>2025</v>
      </c>
      <c r="E1886" s="244">
        <v>5918.23</v>
      </c>
      <c r="F1886" s="245">
        <v>1041792</v>
      </c>
    </row>
    <row r="1887" spans="1:6">
      <c r="A1887" s="171">
        <v>45732</v>
      </c>
      <c r="B1887" s="173">
        <f t="shared" si="38"/>
        <v>3</v>
      </c>
      <c r="C1887" s="170"/>
      <c r="D1887" s="173">
        <v>2025</v>
      </c>
      <c r="E1887" s="244">
        <v>5918.24</v>
      </c>
      <c r="F1887" s="245">
        <v>1042485</v>
      </c>
    </row>
    <row r="1888" spans="1:6">
      <c r="A1888" s="171">
        <v>45733</v>
      </c>
      <c r="B1888" s="173">
        <f t="shared" si="38"/>
        <v>3</v>
      </c>
      <c r="C1888" s="170"/>
      <c r="D1888" s="173">
        <v>2025</v>
      </c>
      <c r="E1888" s="244">
        <v>5918.24</v>
      </c>
      <c r="F1888" s="245">
        <v>1042485</v>
      </c>
    </row>
    <row r="1889" spans="1:6">
      <c r="A1889" s="171">
        <v>45734</v>
      </c>
      <c r="B1889" s="173">
        <f t="shared" si="38"/>
        <v>3</v>
      </c>
      <c r="C1889" s="170"/>
      <c r="D1889" s="173">
        <v>2025</v>
      </c>
      <c r="E1889" s="244">
        <v>5918.26</v>
      </c>
      <c r="F1889" s="245">
        <v>1043871</v>
      </c>
    </row>
    <row r="1890" spans="1:6">
      <c r="A1890" s="171">
        <v>45735</v>
      </c>
      <c r="B1890" s="173">
        <f t="shared" si="38"/>
        <v>3</v>
      </c>
      <c r="C1890" s="170"/>
      <c r="D1890" s="173">
        <v>2025</v>
      </c>
      <c r="E1890" s="244">
        <v>5918.29</v>
      </c>
      <c r="F1890" s="245">
        <v>1045950</v>
      </c>
    </row>
    <row r="1891" spans="1:6">
      <c r="A1891" s="171">
        <v>45736</v>
      </c>
      <c r="B1891" s="173">
        <f t="shared" si="38"/>
        <v>3</v>
      </c>
      <c r="C1891" s="170"/>
      <c r="D1891" s="173">
        <v>2025</v>
      </c>
      <c r="E1891" s="244">
        <v>5918.3</v>
      </c>
      <c r="F1891" s="245">
        <v>1046643</v>
      </c>
    </row>
    <row r="1892" spans="1:6">
      <c r="A1892" s="171">
        <v>45737</v>
      </c>
      <c r="B1892" s="173">
        <f t="shared" si="38"/>
        <v>3</v>
      </c>
      <c r="C1892" s="170"/>
      <c r="D1892" s="173">
        <v>2025</v>
      </c>
      <c r="E1892" s="244">
        <v>5918.31</v>
      </c>
      <c r="F1892" s="245">
        <v>1047336</v>
      </c>
    </row>
    <row r="1893" spans="1:6">
      <c r="A1893" s="171">
        <v>45738</v>
      </c>
      <c r="B1893" s="173">
        <f t="shared" si="38"/>
        <v>3</v>
      </c>
      <c r="C1893" s="170"/>
      <c r="D1893" s="173">
        <v>2025</v>
      </c>
      <c r="E1893" s="244">
        <v>5918.32</v>
      </c>
      <c r="F1893" s="245">
        <v>1048029</v>
      </c>
    </row>
    <row r="1894" spans="1:6">
      <c r="A1894" s="171">
        <v>45739</v>
      </c>
      <c r="B1894" s="173">
        <f t="shared" si="38"/>
        <v>3</v>
      </c>
      <c r="C1894" s="170"/>
      <c r="D1894" s="173">
        <v>2025</v>
      </c>
      <c r="E1894" s="244">
        <v>5918.34</v>
      </c>
      <c r="F1894" s="245">
        <v>1049416</v>
      </c>
    </row>
    <row r="1895" spans="1:6">
      <c r="A1895" s="171">
        <v>45740</v>
      </c>
      <c r="B1895" s="173">
        <f t="shared" si="38"/>
        <v>3</v>
      </c>
      <c r="C1895" s="170"/>
      <c r="D1895" s="173">
        <v>2025</v>
      </c>
      <c r="E1895" s="244">
        <v>5918.36</v>
      </c>
      <c r="F1895" s="245">
        <v>1050803</v>
      </c>
    </row>
    <row r="1896" spans="1:6">
      <c r="A1896" s="171">
        <v>45741</v>
      </c>
      <c r="B1896" s="173">
        <f t="shared" si="38"/>
        <v>3</v>
      </c>
      <c r="C1896" s="170"/>
      <c r="D1896" s="173">
        <v>2025</v>
      </c>
      <c r="E1896" s="244">
        <v>5918.37</v>
      </c>
      <c r="F1896" s="245">
        <v>1051497</v>
      </c>
    </row>
    <row r="1897" spans="1:6">
      <c r="A1897" s="171">
        <v>45742</v>
      </c>
      <c r="B1897" s="173">
        <f t="shared" si="38"/>
        <v>3</v>
      </c>
      <c r="C1897" s="170"/>
      <c r="D1897" s="173">
        <v>2025</v>
      </c>
      <c r="E1897" s="244">
        <v>5918.38</v>
      </c>
      <c r="F1897" s="245">
        <v>1052191</v>
      </c>
    </row>
    <row r="1898" spans="1:6">
      <c r="A1898" s="171">
        <v>45743</v>
      </c>
      <c r="B1898" s="173">
        <f t="shared" si="38"/>
        <v>3</v>
      </c>
      <c r="C1898" s="170"/>
      <c r="D1898" s="173">
        <v>2025</v>
      </c>
      <c r="E1898" s="244">
        <v>5918.39</v>
      </c>
      <c r="F1898" s="245">
        <v>1052884</v>
      </c>
    </row>
    <row r="1899" spans="1:6">
      <c r="A1899" s="171">
        <v>45744</v>
      </c>
      <c r="B1899" s="173">
        <f t="shared" si="38"/>
        <v>3</v>
      </c>
      <c r="C1899" s="170"/>
      <c r="D1899" s="173">
        <v>2025</v>
      </c>
      <c r="E1899" s="244">
        <v>5918.41</v>
      </c>
      <c r="F1899" s="245">
        <v>1054272</v>
      </c>
    </row>
    <row r="1900" spans="1:6">
      <c r="A1900" s="171">
        <v>45745</v>
      </c>
      <c r="B1900" s="173">
        <f t="shared" si="38"/>
        <v>3</v>
      </c>
      <c r="C1900" s="170"/>
      <c r="D1900" s="173">
        <v>2025</v>
      </c>
      <c r="E1900" s="244">
        <v>5918.43</v>
      </c>
      <c r="F1900" s="245">
        <v>1055660</v>
      </c>
    </row>
    <row r="1901" spans="1:6">
      <c r="A1901" s="171">
        <v>45746</v>
      </c>
      <c r="B1901" s="173">
        <f t="shared" si="38"/>
        <v>3</v>
      </c>
      <c r="C1901" s="170"/>
      <c r="D1901" s="173">
        <v>2025</v>
      </c>
      <c r="E1901" s="244">
        <v>5918.46</v>
      </c>
      <c r="F1901" s="245">
        <v>1057742</v>
      </c>
    </row>
    <row r="1902" spans="1:6">
      <c r="A1902" s="171">
        <v>45747</v>
      </c>
      <c r="B1902" s="173">
        <f t="shared" si="38"/>
        <v>3</v>
      </c>
      <c r="C1902" s="170"/>
      <c r="D1902" s="173">
        <v>2025</v>
      </c>
      <c r="E1902" s="244">
        <v>5918.49</v>
      </c>
      <c r="F1902" s="245">
        <v>1059825</v>
      </c>
    </row>
    <row r="1903" spans="1:6">
      <c r="A1903" s="171">
        <v>45748</v>
      </c>
      <c r="B1903" s="173">
        <f t="shared" si="38"/>
        <v>4</v>
      </c>
      <c r="C1903" s="170"/>
      <c r="D1903" s="173">
        <v>2025</v>
      </c>
      <c r="E1903" s="244">
        <v>5918.6</v>
      </c>
      <c r="F1903" s="245">
        <v>1067462</v>
      </c>
    </row>
    <row r="1904" spans="1:6">
      <c r="A1904" s="171">
        <v>45749</v>
      </c>
      <c r="B1904" s="173">
        <f t="shared" si="38"/>
        <v>4</v>
      </c>
      <c r="C1904" s="170"/>
      <c r="D1904" s="173">
        <v>2025</v>
      </c>
      <c r="E1904" s="244">
        <v>5918.69</v>
      </c>
      <c r="F1904" s="245">
        <v>1073714</v>
      </c>
    </row>
    <row r="1905" spans="1:6">
      <c r="A1905" s="171">
        <v>45750</v>
      </c>
      <c r="B1905" s="173">
        <f t="shared" si="38"/>
        <v>4</v>
      </c>
      <c r="C1905" s="170"/>
      <c r="D1905" s="173">
        <v>2025</v>
      </c>
      <c r="E1905" s="244">
        <v>5918.7</v>
      </c>
      <c r="F1905" s="245">
        <v>1074409</v>
      </c>
    </row>
    <row r="1906" spans="1:6">
      <c r="A1906" s="171">
        <v>45751</v>
      </c>
      <c r="B1906" s="173">
        <f t="shared" si="38"/>
        <v>4</v>
      </c>
      <c r="C1906" s="170"/>
      <c r="D1906" s="173">
        <v>2025</v>
      </c>
      <c r="E1906" s="244">
        <v>5918.72</v>
      </c>
      <c r="F1906" s="245">
        <v>1075799</v>
      </c>
    </row>
    <row r="1907" spans="1:6">
      <c r="A1907" s="171">
        <v>45752</v>
      </c>
      <c r="B1907" s="173">
        <f t="shared" si="38"/>
        <v>4</v>
      </c>
      <c r="C1907" s="170"/>
      <c r="D1907" s="173">
        <v>2025</v>
      </c>
      <c r="E1907" s="244">
        <v>5918.72</v>
      </c>
      <c r="F1907" s="245">
        <v>1075799</v>
      </c>
    </row>
    <row r="1908" spans="1:6">
      <c r="A1908" s="171">
        <v>45753</v>
      </c>
      <c r="B1908" s="173">
        <f t="shared" si="38"/>
        <v>4</v>
      </c>
      <c r="C1908" s="170"/>
      <c r="D1908" s="173">
        <v>2025</v>
      </c>
      <c r="E1908" s="244">
        <v>5918.74</v>
      </c>
      <c r="F1908" s="245">
        <v>1077190</v>
      </c>
    </row>
    <row r="1909" spans="1:6">
      <c r="A1909" s="171">
        <v>45754</v>
      </c>
      <c r="B1909" s="173">
        <f t="shared" si="38"/>
        <v>4</v>
      </c>
      <c r="C1909" s="170"/>
      <c r="D1909" s="173">
        <v>2025</v>
      </c>
      <c r="E1909" s="244">
        <v>5918.75</v>
      </c>
      <c r="F1909" s="245">
        <v>1077885</v>
      </c>
    </row>
    <row r="1910" spans="1:6">
      <c r="A1910" s="171">
        <v>45755</v>
      </c>
      <c r="B1910" s="173">
        <f t="shared" si="38"/>
        <v>4</v>
      </c>
      <c r="C1910" s="170"/>
      <c r="D1910" s="173">
        <v>2025</v>
      </c>
      <c r="E1910" s="244">
        <v>5918.76</v>
      </c>
      <c r="F1910" s="245">
        <v>1078580</v>
      </c>
    </row>
    <row r="1911" spans="1:6">
      <c r="A1911" s="171">
        <v>45756</v>
      </c>
      <c r="B1911" s="173">
        <f t="shared" si="38"/>
        <v>4</v>
      </c>
      <c r="C1911" s="170"/>
      <c r="D1911" s="173">
        <v>2025</v>
      </c>
      <c r="E1911" s="244">
        <v>5918.77</v>
      </c>
      <c r="F1911" s="245">
        <v>1079275</v>
      </c>
    </row>
    <row r="1912" spans="1:6">
      <c r="A1912" s="171">
        <v>45757</v>
      </c>
      <c r="B1912" s="173">
        <f t="shared" si="38"/>
        <v>4</v>
      </c>
      <c r="C1912" s="170"/>
      <c r="D1912" s="173">
        <v>2025</v>
      </c>
      <c r="E1912" s="244">
        <v>5918.79</v>
      </c>
      <c r="F1912" s="245">
        <v>1080665</v>
      </c>
    </row>
    <row r="1913" spans="1:6">
      <c r="A1913" s="171">
        <v>45758</v>
      </c>
      <c r="B1913" s="173">
        <f t="shared" si="38"/>
        <v>4</v>
      </c>
      <c r="C1913" s="170"/>
      <c r="D1913" s="173">
        <v>2025</v>
      </c>
      <c r="E1913" s="244">
        <v>5918.8</v>
      </c>
      <c r="F1913" s="245">
        <v>1081360</v>
      </c>
    </row>
    <row r="1914" spans="1:6">
      <c r="A1914" s="171">
        <v>45759</v>
      </c>
      <c r="B1914" s="173">
        <f t="shared" si="38"/>
        <v>4</v>
      </c>
      <c r="C1914" s="170"/>
      <c r="D1914" s="173">
        <v>2025</v>
      </c>
      <c r="E1914" s="244">
        <v>5918.81</v>
      </c>
      <c r="F1914" s="245">
        <v>1082055</v>
      </c>
    </row>
    <row r="1915" spans="1:6">
      <c r="A1915" s="171">
        <v>45760</v>
      </c>
      <c r="B1915" s="173">
        <f t="shared" si="38"/>
        <v>4</v>
      </c>
      <c r="C1915" s="170"/>
      <c r="D1915" s="173">
        <v>2025</v>
      </c>
      <c r="E1915" s="244">
        <v>5918.82</v>
      </c>
      <c r="F1915" s="245">
        <v>1082751</v>
      </c>
    </row>
    <row r="1916" spans="1:6">
      <c r="A1916" s="171">
        <v>45761</v>
      </c>
      <c r="B1916" s="173">
        <f t="shared" si="38"/>
        <v>4</v>
      </c>
      <c r="C1916" s="170"/>
      <c r="D1916" s="173">
        <v>2025</v>
      </c>
      <c r="E1916" s="244">
        <v>5918.84</v>
      </c>
      <c r="F1916" s="245">
        <v>1084141</v>
      </c>
    </row>
    <row r="1917" spans="1:6">
      <c r="A1917" s="171">
        <v>45762</v>
      </c>
      <c r="B1917" s="173">
        <f t="shared" si="38"/>
        <v>4</v>
      </c>
      <c r="C1917" s="170"/>
      <c r="D1917" s="173">
        <v>2025</v>
      </c>
      <c r="E1917" s="244">
        <v>5918.85</v>
      </c>
      <c r="F1917" s="245">
        <v>1084837</v>
      </c>
    </row>
    <row r="1918" spans="1:6">
      <c r="A1918" s="171">
        <v>45763</v>
      </c>
      <c r="B1918" s="173">
        <f t="shared" si="38"/>
        <v>4</v>
      </c>
      <c r="C1918" s="170"/>
      <c r="D1918" s="173">
        <v>2025</v>
      </c>
      <c r="E1918" s="244">
        <v>5918.86</v>
      </c>
      <c r="F1918" s="245">
        <v>1085532</v>
      </c>
    </row>
    <row r="1919" spans="1:6">
      <c r="A1919" s="171">
        <v>45764</v>
      </c>
      <c r="B1919" s="173">
        <f t="shared" si="38"/>
        <v>4</v>
      </c>
      <c r="C1919" s="170"/>
      <c r="D1919" s="173">
        <v>2025</v>
      </c>
      <c r="E1919" s="244">
        <v>5918.88</v>
      </c>
      <c r="F1919" s="245">
        <v>1086923</v>
      </c>
    </row>
    <row r="1920" spans="1:6">
      <c r="A1920" s="171">
        <v>45765</v>
      </c>
      <c r="B1920" s="173">
        <f t="shared" si="38"/>
        <v>4</v>
      </c>
      <c r="C1920" s="170"/>
      <c r="D1920" s="173">
        <v>2025</v>
      </c>
      <c r="E1920" s="244">
        <v>5918.91</v>
      </c>
      <c r="F1920" s="245">
        <v>1089009</v>
      </c>
    </row>
    <row r="1921" spans="1:6">
      <c r="A1921" s="171">
        <v>45766</v>
      </c>
      <c r="B1921" s="173">
        <f t="shared" si="38"/>
        <v>4</v>
      </c>
      <c r="C1921" s="170"/>
      <c r="D1921" s="173">
        <v>2025</v>
      </c>
      <c r="E1921" s="244">
        <v>5918.93</v>
      </c>
      <c r="F1921" s="245">
        <v>1090400</v>
      </c>
    </row>
    <row r="1922" spans="1:6">
      <c r="A1922" s="171">
        <v>45767</v>
      </c>
      <c r="B1922" s="173">
        <f t="shared" si="38"/>
        <v>4</v>
      </c>
      <c r="C1922" s="170"/>
      <c r="D1922" s="173">
        <v>2025</v>
      </c>
      <c r="E1922" s="244">
        <v>5918.96</v>
      </c>
      <c r="F1922" s="245">
        <v>1092487</v>
      </c>
    </row>
    <row r="1923" spans="1:6">
      <c r="A1923" s="171">
        <v>45768</v>
      </c>
      <c r="B1923" s="173">
        <f t="shared" ref="B1923:B1986" si="39">MONTH(A1923)</f>
        <v>4</v>
      </c>
      <c r="C1923" s="170"/>
      <c r="D1923" s="173">
        <v>2025</v>
      </c>
      <c r="E1923" s="244">
        <v>5918.97</v>
      </c>
      <c r="F1923" s="245">
        <v>1093182</v>
      </c>
    </row>
    <row r="1924" spans="1:6">
      <c r="A1924" s="171">
        <v>45769</v>
      </c>
      <c r="B1924" s="173">
        <f t="shared" si="39"/>
        <v>4</v>
      </c>
      <c r="C1924" s="170"/>
      <c r="D1924" s="173">
        <v>2025</v>
      </c>
      <c r="E1924" s="244">
        <v>5918.99</v>
      </c>
      <c r="F1924" s="245">
        <v>1094573</v>
      </c>
    </row>
    <row r="1925" spans="1:6">
      <c r="A1925" s="171">
        <v>45770</v>
      </c>
      <c r="B1925" s="173">
        <f t="shared" si="39"/>
        <v>4</v>
      </c>
      <c r="C1925" s="170"/>
      <c r="D1925" s="173">
        <v>2025</v>
      </c>
      <c r="E1925" s="244">
        <v>5918.99</v>
      </c>
      <c r="F1925" s="245">
        <v>1094573</v>
      </c>
    </row>
    <row r="1926" spans="1:6">
      <c r="A1926" s="171">
        <v>45771</v>
      </c>
      <c r="B1926" s="173">
        <f t="shared" si="39"/>
        <v>4</v>
      </c>
      <c r="C1926" s="170"/>
      <c r="D1926" s="173">
        <v>2025</v>
      </c>
      <c r="E1926" s="244">
        <v>5919</v>
      </c>
      <c r="F1926" s="245">
        <v>1095269</v>
      </c>
    </row>
    <row r="1927" spans="1:6">
      <c r="A1927" s="171">
        <v>45772</v>
      </c>
      <c r="B1927" s="173">
        <f t="shared" si="39"/>
        <v>4</v>
      </c>
      <c r="C1927" s="170"/>
      <c r="D1927" s="173">
        <v>2025</v>
      </c>
      <c r="E1927" s="244">
        <v>5919</v>
      </c>
      <c r="F1927" s="245">
        <v>1095269</v>
      </c>
    </row>
    <row r="1928" spans="1:6">
      <c r="A1928" s="171">
        <v>45773</v>
      </c>
      <c r="B1928" s="173">
        <f t="shared" si="39"/>
        <v>4</v>
      </c>
      <c r="C1928" s="170"/>
      <c r="D1928" s="173">
        <v>2025</v>
      </c>
      <c r="E1928" s="244">
        <v>5919.04</v>
      </c>
      <c r="F1928" s="245">
        <v>1098052</v>
      </c>
    </row>
    <row r="1929" spans="1:6">
      <c r="A1929" s="171">
        <v>45774</v>
      </c>
      <c r="B1929" s="173">
        <f t="shared" si="39"/>
        <v>4</v>
      </c>
      <c r="C1929" s="170"/>
      <c r="D1929" s="173">
        <v>2025</v>
      </c>
      <c r="E1929" s="244">
        <v>5919.05</v>
      </c>
      <c r="F1929" s="245">
        <v>1098748</v>
      </c>
    </row>
    <row r="1930" spans="1:6">
      <c r="A1930" s="171">
        <v>45775</v>
      </c>
      <c r="B1930" s="173">
        <f t="shared" si="39"/>
        <v>4</v>
      </c>
      <c r="C1930" s="170"/>
      <c r="D1930" s="173">
        <v>2025</v>
      </c>
      <c r="E1930" s="244">
        <v>5919.07</v>
      </c>
      <c r="F1930" s="245">
        <v>1100139</v>
      </c>
    </row>
    <row r="1931" spans="1:6">
      <c r="A1931" s="171">
        <v>45776</v>
      </c>
      <c r="B1931" s="173">
        <f t="shared" si="39"/>
        <v>4</v>
      </c>
      <c r="C1931" s="170"/>
      <c r="D1931" s="173">
        <v>2025</v>
      </c>
      <c r="E1931" s="244">
        <v>5919.08</v>
      </c>
      <c r="F1931" s="245">
        <v>1100835</v>
      </c>
    </row>
    <row r="1932" spans="1:6">
      <c r="A1932" s="171">
        <v>45777</v>
      </c>
      <c r="B1932" s="173">
        <f t="shared" si="39"/>
        <v>4</v>
      </c>
      <c r="C1932" s="170"/>
      <c r="D1932" s="173">
        <v>2025</v>
      </c>
      <c r="E1932" s="244">
        <v>5919.09</v>
      </c>
      <c r="F1932" s="245">
        <v>1101531</v>
      </c>
    </row>
    <row r="1933" spans="1:6">
      <c r="A1933" s="171">
        <v>45778</v>
      </c>
      <c r="B1933" s="173">
        <f t="shared" si="39"/>
        <v>5</v>
      </c>
      <c r="C1933" s="170"/>
      <c r="D1933" s="173">
        <v>2025</v>
      </c>
      <c r="E1933" s="244">
        <v>5919.11</v>
      </c>
      <c r="F1933" s="245">
        <v>1102923</v>
      </c>
    </row>
    <row r="1934" spans="1:6">
      <c r="A1934" s="171">
        <v>45779</v>
      </c>
      <c r="B1934" s="173">
        <f t="shared" si="39"/>
        <v>5</v>
      </c>
      <c r="C1934" s="170"/>
      <c r="D1934" s="173">
        <v>2025</v>
      </c>
      <c r="E1934" s="244">
        <v>5919.12</v>
      </c>
      <c r="F1934" s="245">
        <v>1103620</v>
      </c>
    </row>
    <row r="1935" spans="1:6">
      <c r="A1935" s="171">
        <v>45780</v>
      </c>
      <c r="B1935" s="173">
        <f t="shared" si="39"/>
        <v>5</v>
      </c>
      <c r="C1935" s="170"/>
      <c r="D1935" s="173">
        <v>2025</v>
      </c>
      <c r="E1935" s="244">
        <v>5919.13</v>
      </c>
      <c r="F1935" s="245">
        <v>1104316</v>
      </c>
    </row>
    <row r="1936" spans="1:6">
      <c r="A1936" s="171">
        <v>45781</v>
      </c>
      <c r="B1936" s="173">
        <f t="shared" si="39"/>
        <v>5</v>
      </c>
      <c r="C1936" s="170"/>
      <c r="D1936" s="173">
        <v>2025</v>
      </c>
      <c r="E1936" s="244">
        <v>5919.14</v>
      </c>
      <c r="F1936" s="245">
        <v>1105012</v>
      </c>
    </row>
    <row r="1937" spans="1:6">
      <c r="A1937" s="171">
        <v>45782</v>
      </c>
      <c r="B1937" s="173">
        <f t="shared" si="39"/>
        <v>5</v>
      </c>
      <c r="C1937" s="170"/>
      <c r="D1937" s="173">
        <v>2025</v>
      </c>
      <c r="E1937" s="244">
        <v>5919.15</v>
      </c>
      <c r="F1937" s="245">
        <v>1105708</v>
      </c>
    </row>
    <row r="1938" spans="1:6">
      <c r="A1938" s="171">
        <v>45783</v>
      </c>
      <c r="B1938" s="173">
        <f t="shared" si="39"/>
        <v>5</v>
      </c>
      <c r="C1938" s="170"/>
      <c r="D1938" s="173">
        <v>2025</v>
      </c>
      <c r="E1938" s="244">
        <v>5919.19</v>
      </c>
      <c r="F1938" s="245">
        <v>1108493</v>
      </c>
    </row>
    <row r="1939" spans="1:6">
      <c r="A1939" s="171">
        <v>45784</v>
      </c>
      <c r="B1939" s="173">
        <f t="shared" si="39"/>
        <v>5</v>
      </c>
      <c r="C1939" s="170"/>
      <c r="D1939" s="173">
        <v>2025</v>
      </c>
      <c r="E1939" s="244">
        <v>5919.24</v>
      </c>
      <c r="F1939" s="245">
        <v>1111975</v>
      </c>
    </row>
    <row r="1940" spans="1:6">
      <c r="A1940" s="171">
        <v>45785</v>
      </c>
      <c r="B1940" s="173">
        <f t="shared" si="39"/>
        <v>5</v>
      </c>
      <c r="C1940" s="170"/>
      <c r="D1940" s="173">
        <v>2025</v>
      </c>
      <c r="E1940" s="244">
        <v>5919.14</v>
      </c>
      <c r="F1940" s="245">
        <v>1105012</v>
      </c>
    </row>
    <row r="1941" spans="1:6">
      <c r="A1941" s="171">
        <v>45786</v>
      </c>
      <c r="B1941" s="173">
        <f t="shared" si="39"/>
        <v>5</v>
      </c>
      <c r="C1941" s="170"/>
      <c r="D1941" s="173">
        <v>2025</v>
      </c>
      <c r="E1941" s="244">
        <v>5919.15</v>
      </c>
      <c r="F1941" s="245">
        <v>1105708</v>
      </c>
    </row>
    <row r="1942" spans="1:6">
      <c r="A1942" s="171">
        <v>45787</v>
      </c>
      <c r="B1942" s="173">
        <f t="shared" si="39"/>
        <v>5</v>
      </c>
      <c r="C1942" s="170"/>
      <c r="D1942" s="173">
        <v>2025</v>
      </c>
      <c r="E1942" s="244">
        <v>5919.17</v>
      </c>
      <c r="F1942" s="245">
        <v>1107101</v>
      </c>
    </row>
    <row r="1943" spans="1:6">
      <c r="A1943" s="171">
        <v>45788</v>
      </c>
      <c r="B1943" s="173">
        <f t="shared" si="39"/>
        <v>5</v>
      </c>
      <c r="C1943" s="170"/>
      <c r="D1943" s="173">
        <v>2025</v>
      </c>
      <c r="E1943" s="244">
        <v>5919.19</v>
      </c>
      <c r="F1943" s="245">
        <v>1108493</v>
      </c>
    </row>
    <row r="1944" spans="1:6">
      <c r="A1944" s="171">
        <v>45789</v>
      </c>
      <c r="B1944" s="173">
        <f t="shared" si="39"/>
        <v>5</v>
      </c>
      <c r="C1944" s="170"/>
      <c r="D1944" s="173">
        <v>2025</v>
      </c>
      <c r="E1944" s="244">
        <v>5919.2</v>
      </c>
      <c r="F1944" s="245">
        <v>1109189</v>
      </c>
    </row>
    <row r="1945" spans="1:6">
      <c r="A1945" s="171">
        <v>45790</v>
      </c>
      <c r="B1945" s="173">
        <f t="shared" si="39"/>
        <v>5</v>
      </c>
      <c r="C1945" s="170"/>
      <c r="D1945" s="173">
        <v>2025</v>
      </c>
      <c r="E1945" s="244">
        <v>5919.22</v>
      </c>
      <c r="F1945" s="245">
        <v>1110582</v>
      </c>
    </row>
    <row r="1946" spans="1:6">
      <c r="A1946" s="171">
        <v>45791</v>
      </c>
      <c r="B1946" s="173">
        <f t="shared" si="39"/>
        <v>5</v>
      </c>
      <c r="C1946" s="170"/>
      <c r="D1946" s="173">
        <v>2025</v>
      </c>
      <c r="E1946" s="244">
        <v>5919.23</v>
      </c>
      <c r="F1946" s="245">
        <v>1111279</v>
      </c>
    </row>
    <row r="1947" spans="1:6">
      <c r="A1947" s="171">
        <v>45792</v>
      </c>
      <c r="B1947" s="173">
        <f t="shared" si="39"/>
        <v>5</v>
      </c>
      <c r="C1947" s="170"/>
      <c r="D1947" s="173">
        <v>2025</v>
      </c>
      <c r="E1947" s="244">
        <v>5919.25</v>
      </c>
      <c r="F1947" s="245">
        <v>1112671</v>
      </c>
    </row>
    <row r="1948" spans="1:6">
      <c r="A1948" s="171">
        <v>45793</v>
      </c>
      <c r="B1948" s="173">
        <f t="shared" si="39"/>
        <v>5</v>
      </c>
      <c r="C1948" s="170"/>
      <c r="D1948" s="173">
        <v>2025</v>
      </c>
      <c r="E1948" s="244">
        <v>5919.26</v>
      </c>
      <c r="F1948" s="245">
        <v>1113368</v>
      </c>
    </row>
    <row r="1949" spans="1:6">
      <c r="A1949" s="171">
        <v>45794</v>
      </c>
      <c r="B1949" s="173">
        <f t="shared" si="39"/>
        <v>5</v>
      </c>
      <c r="C1949" s="170"/>
      <c r="D1949" s="173">
        <v>2025</v>
      </c>
      <c r="E1949" s="244">
        <v>5919.27</v>
      </c>
      <c r="F1949" s="245">
        <v>1114064</v>
      </c>
    </row>
    <row r="1950" spans="1:6">
      <c r="A1950" s="171">
        <v>45795</v>
      </c>
      <c r="B1950" s="173">
        <f t="shared" si="39"/>
        <v>5</v>
      </c>
      <c r="C1950" s="170"/>
      <c r="D1950" s="173">
        <v>2025</v>
      </c>
      <c r="E1950" s="244">
        <v>5919.29</v>
      </c>
      <c r="F1950" s="245">
        <v>1115457</v>
      </c>
    </row>
    <row r="1951" spans="1:6">
      <c r="A1951" s="171">
        <v>45796</v>
      </c>
      <c r="B1951" s="173">
        <f t="shared" si="39"/>
        <v>5</v>
      </c>
      <c r="C1951" s="170"/>
      <c r="D1951" s="173">
        <v>2025</v>
      </c>
      <c r="E1951" s="244">
        <v>5919.32</v>
      </c>
      <c r="F1951" s="245">
        <v>1117547</v>
      </c>
    </row>
    <row r="1952" spans="1:6">
      <c r="A1952" s="171">
        <v>45797</v>
      </c>
      <c r="B1952" s="173">
        <f t="shared" si="39"/>
        <v>5</v>
      </c>
      <c r="C1952" s="170"/>
      <c r="D1952" s="173">
        <v>2025</v>
      </c>
      <c r="E1952" s="244">
        <v>5919.34</v>
      </c>
      <c r="F1952" s="245">
        <v>1118941</v>
      </c>
    </row>
    <row r="1953" spans="1:6">
      <c r="A1953" s="171">
        <v>45798</v>
      </c>
      <c r="B1953" s="173">
        <f t="shared" si="39"/>
        <v>5</v>
      </c>
      <c r="C1953" s="170"/>
      <c r="D1953" s="173">
        <v>2025</v>
      </c>
      <c r="E1953" s="244">
        <v>5919.34</v>
      </c>
      <c r="F1953" s="245">
        <v>1118941</v>
      </c>
    </row>
    <row r="1954" spans="1:6">
      <c r="A1954" s="171">
        <v>45799</v>
      </c>
      <c r="B1954" s="173">
        <f t="shared" si="39"/>
        <v>5</v>
      </c>
      <c r="C1954" s="170"/>
      <c r="D1954" s="173">
        <v>2025</v>
      </c>
      <c r="E1954" s="244">
        <v>5919.35</v>
      </c>
      <c r="F1954" s="245">
        <v>1119638</v>
      </c>
    </row>
    <row r="1955" spans="1:6">
      <c r="A1955" s="171">
        <v>45800</v>
      </c>
      <c r="B1955" s="173">
        <f t="shared" si="39"/>
        <v>5</v>
      </c>
      <c r="C1955" s="170"/>
      <c r="D1955" s="173">
        <v>2025</v>
      </c>
      <c r="E1955" s="244">
        <v>5919.35</v>
      </c>
      <c r="F1955" s="245">
        <v>1119638</v>
      </c>
    </row>
    <row r="1956" spans="1:6">
      <c r="A1956" s="171">
        <v>45801</v>
      </c>
      <c r="B1956" s="173">
        <f t="shared" si="39"/>
        <v>5</v>
      </c>
      <c r="C1956" s="170"/>
      <c r="D1956" s="173">
        <v>2025</v>
      </c>
      <c r="E1956" s="244">
        <v>5919.36</v>
      </c>
      <c r="F1956" s="245">
        <v>1120335</v>
      </c>
    </row>
    <row r="1957" spans="1:6">
      <c r="A1957" s="171">
        <v>45802</v>
      </c>
      <c r="B1957" s="173">
        <f t="shared" si="39"/>
        <v>5</v>
      </c>
      <c r="C1957" s="170"/>
      <c r="D1957" s="173">
        <v>2025</v>
      </c>
      <c r="E1957" s="244">
        <v>5919.37</v>
      </c>
      <c r="F1957" s="245">
        <v>1121031</v>
      </c>
    </row>
    <row r="1958" spans="1:6">
      <c r="A1958" s="171">
        <v>45803</v>
      </c>
      <c r="B1958" s="173">
        <f t="shared" si="39"/>
        <v>5</v>
      </c>
      <c r="C1958" s="170"/>
      <c r="D1958" s="173">
        <v>2025</v>
      </c>
      <c r="E1958" s="244">
        <v>5919.37</v>
      </c>
      <c r="F1958" s="245">
        <v>1121031</v>
      </c>
    </row>
    <row r="1959" spans="1:6">
      <c r="A1959" s="171">
        <v>45804</v>
      </c>
      <c r="B1959" s="173">
        <f t="shared" si="39"/>
        <v>5</v>
      </c>
      <c r="C1959" s="170"/>
      <c r="D1959" s="173">
        <v>2025</v>
      </c>
      <c r="E1959" s="244">
        <v>5919.37</v>
      </c>
      <c r="F1959" s="245">
        <v>1121031</v>
      </c>
    </row>
    <row r="1960" spans="1:6">
      <c r="A1960" s="171">
        <v>45805</v>
      </c>
      <c r="B1960" s="173">
        <f t="shared" si="39"/>
        <v>5</v>
      </c>
      <c r="C1960" s="170"/>
      <c r="D1960" s="173">
        <v>2025</v>
      </c>
      <c r="E1960" s="244">
        <v>5919.37</v>
      </c>
      <c r="F1960" s="245">
        <v>1121031</v>
      </c>
    </row>
    <row r="1961" spans="1:6">
      <c r="A1961" s="171">
        <v>45806</v>
      </c>
      <c r="B1961" s="173">
        <f t="shared" si="39"/>
        <v>5</v>
      </c>
      <c r="C1961" s="170"/>
      <c r="D1961" s="173">
        <v>2025</v>
      </c>
      <c r="E1961" s="244">
        <v>5919.36</v>
      </c>
      <c r="F1961" s="245">
        <v>1120335</v>
      </c>
    </row>
    <row r="1962" spans="1:6">
      <c r="A1962" s="171">
        <v>45807</v>
      </c>
      <c r="B1962" s="173">
        <f t="shared" si="39"/>
        <v>5</v>
      </c>
      <c r="C1962" s="170"/>
      <c r="D1962" s="173">
        <v>2025</v>
      </c>
      <c r="E1962" s="244">
        <v>5919.35</v>
      </c>
      <c r="F1962" s="245">
        <v>1119638</v>
      </c>
    </row>
    <row r="1963" spans="1:6">
      <c r="A1963" s="171">
        <v>45808</v>
      </c>
      <c r="B1963" s="173">
        <f t="shared" si="39"/>
        <v>5</v>
      </c>
      <c r="C1963" s="170"/>
      <c r="D1963" s="173">
        <v>2025</v>
      </c>
      <c r="E1963" s="244">
        <v>5919.34</v>
      </c>
      <c r="F1963" s="245">
        <v>1118941</v>
      </c>
    </row>
    <row r="1964" spans="1:6">
      <c r="A1964" s="171">
        <v>45809</v>
      </c>
      <c r="B1964" s="173">
        <f t="shared" si="39"/>
        <v>6</v>
      </c>
      <c r="C1964" s="170"/>
      <c r="D1964" s="173">
        <v>2025</v>
      </c>
      <c r="E1964" s="244">
        <v>5919.32</v>
      </c>
      <c r="F1964" s="245">
        <v>1117547</v>
      </c>
    </row>
    <row r="1965" spans="1:6">
      <c r="A1965" s="171">
        <v>45810</v>
      </c>
      <c r="B1965" s="173">
        <f t="shared" si="39"/>
        <v>6</v>
      </c>
      <c r="C1965" s="170"/>
      <c r="D1965" s="173">
        <v>2025</v>
      </c>
      <c r="E1965" s="244">
        <v>5919.3</v>
      </c>
      <c r="F1965" s="245">
        <v>1116154</v>
      </c>
    </row>
    <row r="1966" spans="1:6">
      <c r="A1966" s="171">
        <v>45811</v>
      </c>
      <c r="B1966" s="173">
        <f t="shared" si="39"/>
        <v>6</v>
      </c>
      <c r="C1966" s="170"/>
      <c r="D1966" s="173">
        <v>2025</v>
      </c>
      <c r="E1966" s="244">
        <v>5919.28</v>
      </c>
      <c r="F1966" s="245">
        <v>1114761</v>
      </c>
    </row>
    <row r="1967" spans="1:6">
      <c r="A1967" s="171">
        <v>45812</v>
      </c>
      <c r="B1967" s="173">
        <f t="shared" si="39"/>
        <v>6</v>
      </c>
      <c r="C1967" s="170"/>
      <c r="D1967" s="173">
        <v>2025</v>
      </c>
      <c r="E1967" s="244">
        <v>5919.26</v>
      </c>
      <c r="F1967" s="245">
        <v>1113368</v>
      </c>
    </row>
    <row r="1968" spans="1:6">
      <c r="A1968" s="171">
        <v>45813</v>
      </c>
      <c r="B1968" s="173">
        <f t="shared" si="39"/>
        <v>6</v>
      </c>
      <c r="C1968" s="170"/>
      <c r="D1968" s="173">
        <v>2025</v>
      </c>
      <c r="E1968" s="244">
        <v>5919.23</v>
      </c>
      <c r="F1968" s="245">
        <v>1111279</v>
      </c>
    </row>
    <row r="1969" spans="1:6">
      <c r="A1969" s="171">
        <v>45814</v>
      </c>
      <c r="B1969" s="173">
        <f t="shared" si="39"/>
        <v>6</v>
      </c>
      <c r="C1969" s="170"/>
      <c r="D1969" s="173">
        <v>2025</v>
      </c>
      <c r="E1969" s="244">
        <v>5919.21</v>
      </c>
      <c r="F1969" s="245">
        <v>1109886</v>
      </c>
    </row>
    <row r="1970" spans="1:6">
      <c r="A1970" s="171">
        <v>45815</v>
      </c>
      <c r="B1970" s="173">
        <f t="shared" si="39"/>
        <v>6</v>
      </c>
      <c r="C1970" s="170"/>
      <c r="D1970" s="173">
        <v>2025</v>
      </c>
      <c r="E1970" s="244">
        <v>5919.19</v>
      </c>
      <c r="F1970" s="245">
        <v>1108493</v>
      </c>
    </row>
    <row r="1971" spans="1:6">
      <c r="A1971" s="171">
        <v>45816</v>
      </c>
      <c r="B1971" s="173">
        <f t="shared" si="39"/>
        <v>6</v>
      </c>
      <c r="C1971" s="170"/>
      <c r="D1971" s="173">
        <v>2025</v>
      </c>
      <c r="E1971" s="244">
        <v>5919.18</v>
      </c>
      <c r="F1971" s="245">
        <v>1107797</v>
      </c>
    </row>
    <row r="1972" spans="1:6">
      <c r="A1972" s="171">
        <v>45817</v>
      </c>
      <c r="B1972" s="173">
        <f t="shared" si="39"/>
        <v>6</v>
      </c>
      <c r="C1972" s="170"/>
      <c r="D1972" s="173">
        <v>2025</v>
      </c>
      <c r="E1972" s="244">
        <v>5919.17</v>
      </c>
      <c r="F1972" s="245">
        <v>1107101</v>
      </c>
    </row>
    <row r="1973" spans="1:6">
      <c r="A1973" s="171">
        <v>45818</v>
      </c>
      <c r="B1973" s="173">
        <f t="shared" si="39"/>
        <v>6</v>
      </c>
      <c r="C1973" s="170"/>
      <c r="D1973" s="173">
        <v>2025</v>
      </c>
      <c r="E1973" s="244">
        <v>5919.15</v>
      </c>
      <c r="F1973" s="245">
        <v>1105708</v>
      </c>
    </row>
    <row r="1974" spans="1:6">
      <c r="A1974" s="171">
        <v>45819</v>
      </c>
      <c r="B1974" s="173">
        <f t="shared" si="39"/>
        <v>6</v>
      </c>
      <c r="C1974" s="170"/>
      <c r="D1974" s="173">
        <v>2025</v>
      </c>
      <c r="E1974" s="244">
        <v>5919.14</v>
      </c>
      <c r="F1974" s="245">
        <v>1105012</v>
      </c>
    </row>
    <row r="1975" spans="1:6">
      <c r="A1975" s="171">
        <v>45820</v>
      </c>
      <c r="B1975" s="173">
        <f t="shared" si="39"/>
        <v>6</v>
      </c>
      <c r="C1975" s="170"/>
      <c r="D1975" s="173">
        <v>2025</v>
      </c>
      <c r="E1975" s="244">
        <v>5919.12</v>
      </c>
      <c r="F1975" s="245">
        <v>1103620</v>
      </c>
    </row>
    <row r="1976" spans="1:6">
      <c r="A1976" s="171">
        <v>45821</v>
      </c>
      <c r="B1976" s="173">
        <f t="shared" si="39"/>
        <v>6</v>
      </c>
      <c r="C1976" s="170"/>
      <c r="D1976" s="173">
        <v>2025</v>
      </c>
      <c r="E1976" s="244">
        <v>5919.12</v>
      </c>
      <c r="F1976" s="245">
        <v>1103620</v>
      </c>
    </row>
    <row r="1977" spans="1:6">
      <c r="A1977" s="171">
        <v>45822</v>
      </c>
      <c r="B1977" s="173">
        <f t="shared" si="39"/>
        <v>6</v>
      </c>
      <c r="C1977" s="170"/>
      <c r="D1977" s="173">
        <v>2025</v>
      </c>
      <c r="E1977" s="244">
        <v>5919.09</v>
      </c>
      <c r="F1977" s="245">
        <v>1101531</v>
      </c>
    </row>
    <row r="1978" spans="1:6">
      <c r="A1978" s="171">
        <v>45823</v>
      </c>
      <c r="B1978" s="173">
        <f t="shared" si="39"/>
        <v>6</v>
      </c>
      <c r="C1978" s="170"/>
      <c r="D1978" s="173">
        <v>2025</v>
      </c>
      <c r="E1978" s="244">
        <v>5919.05</v>
      </c>
      <c r="F1978" s="245">
        <v>1098748</v>
      </c>
    </row>
    <row r="1979" spans="1:6">
      <c r="A1979" s="171">
        <v>45824</v>
      </c>
      <c r="B1979" s="173">
        <f t="shared" si="39"/>
        <v>6</v>
      </c>
      <c r="C1979" s="170"/>
      <c r="D1979" s="173">
        <v>2025</v>
      </c>
      <c r="E1979" s="244">
        <v>5918.99</v>
      </c>
      <c r="F1979" s="245">
        <v>1094573</v>
      </c>
    </row>
    <row r="1980" spans="1:6">
      <c r="A1980" s="171">
        <v>45825</v>
      </c>
      <c r="B1980" s="173">
        <f t="shared" si="39"/>
        <v>6</v>
      </c>
      <c r="C1980" s="170"/>
      <c r="D1980" s="173">
        <v>2025</v>
      </c>
      <c r="E1980" s="244">
        <v>5918.96</v>
      </c>
      <c r="F1980" s="245">
        <v>1092487</v>
      </c>
    </row>
    <row r="1981" spans="1:6">
      <c r="A1981" s="171">
        <v>45826</v>
      </c>
      <c r="B1981" s="173">
        <f t="shared" si="39"/>
        <v>6</v>
      </c>
      <c r="C1981" s="170"/>
      <c r="D1981" s="173">
        <v>2025</v>
      </c>
      <c r="E1981" s="244">
        <v>5918.92</v>
      </c>
      <c r="F1981" s="245">
        <v>1089704</v>
      </c>
    </row>
    <row r="1982" spans="1:6">
      <c r="A1982" s="171">
        <v>45827</v>
      </c>
      <c r="B1982" s="173">
        <f t="shared" si="39"/>
        <v>6</v>
      </c>
      <c r="C1982" s="170"/>
      <c r="D1982" s="173">
        <v>2025</v>
      </c>
      <c r="E1982" s="244">
        <v>5918.89</v>
      </c>
      <c r="F1982" s="245">
        <v>1087618</v>
      </c>
    </row>
    <row r="1983" spans="1:6">
      <c r="A1983" s="171">
        <v>45828</v>
      </c>
      <c r="B1983" s="173">
        <f t="shared" si="39"/>
        <v>6</v>
      </c>
      <c r="C1983" s="170"/>
      <c r="D1983" s="173">
        <v>2025</v>
      </c>
      <c r="E1983" s="244">
        <v>5918.87</v>
      </c>
      <c r="F1983" s="245">
        <v>1086227</v>
      </c>
    </row>
    <row r="1984" spans="1:6">
      <c r="A1984" s="171">
        <v>45829</v>
      </c>
      <c r="B1984" s="173">
        <f t="shared" si="39"/>
        <v>6</v>
      </c>
      <c r="C1984" s="170"/>
      <c r="D1984" s="173">
        <v>2025</v>
      </c>
      <c r="E1984" s="244">
        <v>5918.82</v>
      </c>
      <c r="F1984" s="245">
        <v>1082751</v>
      </c>
    </row>
    <row r="1985" spans="1:6">
      <c r="A1985" s="171">
        <v>45830</v>
      </c>
      <c r="B1985" s="173">
        <f t="shared" si="39"/>
        <v>6</v>
      </c>
      <c r="C1985" s="170"/>
      <c r="D1985" s="173">
        <v>2025</v>
      </c>
      <c r="E1985" s="244">
        <v>5918.8</v>
      </c>
      <c r="F1985" s="245">
        <v>1081360</v>
      </c>
    </row>
    <row r="1986" spans="1:6">
      <c r="A1986" s="171">
        <v>45831</v>
      </c>
      <c r="B1986" s="173">
        <f t="shared" si="39"/>
        <v>6</v>
      </c>
      <c r="C1986" s="170"/>
      <c r="D1986" s="173">
        <v>2025</v>
      </c>
      <c r="E1986" s="244">
        <v>5918.73</v>
      </c>
      <c r="F1986" s="245">
        <v>1076494</v>
      </c>
    </row>
    <row r="1987" spans="1:6">
      <c r="A1987" s="171">
        <v>45832</v>
      </c>
      <c r="B1987" s="173">
        <f t="shared" ref="B1987:B2010" si="40">MONTH(A1987)</f>
        <v>6</v>
      </c>
      <c r="C1987" s="170"/>
      <c r="D1987" s="173">
        <v>2025</v>
      </c>
      <c r="E1987" s="244">
        <v>5918.68</v>
      </c>
      <c r="F1987" s="245">
        <v>1073019</v>
      </c>
    </row>
    <row r="1988" spans="1:6">
      <c r="A1988" s="171">
        <v>45833</v>
      </c>
      <c r="B1988" s="173">
        <f t="shared" si="40"/>
        <v>6</v>
      </c>
      <c r="C1988" s="170"/>
      <c r="D1988" s="173">
        <v>2025</v>
      </c>
      <c r="E1988" s="244">
        <v>5918.65</v>
      </c>
      <c r="F1988" s="245">
        <v>1070935</v>
      </c>
    </row>
    <row r="1989" spans="1:6">
      <c r="A1989" s="171">
        <v>45834</v>
      </c>
      <c r="B1989" s="173">
        <f t="shared" si="40"/>
        <v>6</v>
      </c>
      <c r="C1989" s="170"/>
      <c r="D1989" s="173">
        <v>2025</v>
      </c>
      <c r="E1989" s="244">
        <v>5918.6</v>
      </c>
      <c r="F1989" s="245">
        <v>1067462</v>
      </c>
    </row>
    <row r="1990" spans="1:6">
      <c r="A1990" s="171">
        <v>45835</v>
      </c>
      <c r="B1990" s="173">
        <f t="shared" si="40"/>
        <v>6</v>
      </c>
      <c r="C1990" s="170"/>
      <c r="D1990" s="173">
        <v>2025</v>
      </c>
      <c r="E1990" s="244">
        <v>5918.57</v>
      </c>
      <c r="F1990" s="245">
        <v>1065379</v>
      </c>
    </row>
    <row r="1991" spans="1:6">
      <c r="A1991" s="171">
        <v>45836</v>
      </c>
      <c r="B1991" s="173">
        <f t="shared" si="40"/>
        <v>6</v>
      </c>
      <c r="C1991" s="170"/>
      <c r="D1991" s="173">
        <v>2025</v>
      </c>
      <c r="E1991" s="244">
        <v>5918.53</v>
      </c>
      <c r="F1991" s="245">
        <v>1062601</v>
      </c>
    </row>
    <row r="1992" spans="1:6">
      <c r="A1992" s="171">
        <v>45837</v>
      </c>
      <c r="B1992" s="173">
        <f t="shared" si="40"/>
        <v>6</v>
      </c>
      <c r="C1992" s="170"/>
      <c r="D1992" s="173">
        <v>2025</v>
      </c>
      <c r="E1992" s="244">
        <v>5918.5</v>
      </c>
      <c r="F1992" s="245">
        <v>1060519</v>
      </c>
    </row>
    <row r="1993" spans="1:6">
      <c r="A1993" s="171">
        <v>45838</v>
      </c>
      <c r="B1993" s="173">
        <f t="shared" si="40"/>
        <v>6</v>
      </c>
      <c r="C1993" s="170"/>
      <c r="D1993" s="173">
        <v>2025</v>
      </c>
      <c r="E1993" s="244">
        <v>5918.46</v>
      </c>
      <c r="F1993" s="245">
        <v>1057742</v>
      </c>
    </row>
    <row r="1994" spans="1:6">
      <c r="A1994" s="171">
        <v>45839</v>
      </c>
      <c r="B1994" s="173">
        <f t="shared" si="40"/>
        <v>7</v>
      </c>
      <c r="C1994" s="170"/>
      <c r="D1994" s="173">
        <v>2025</v>
      </c>
      <c r="E1994" s="244">
        <v>5918.42</v>
      </c>
      <c r="F1994" s="245">
        <v>1054966</v>
      </c>
    </row>
    <row r="1995" spans="1:6">
      <c r="A1995" s="171">
        <v>45840</v>
      </c>
      <c r="B1995" s="173">
        <f t="shared" si="40"/>
        <v>7</v>
      </c>
      <c r="C1995" s="170"/>
      <c r="D1995" s="173">
        <v>2025</v>
      </c>
      <c r="E1995" s="244">
        <v>5918.37</v>
      </c>
      <c r="F1995" s="245">
        <v>1051497</v>
      </c>
    </row>
    <row r="1996" spans="1:6">
      <c r="A1996" s="171">
        <v>45841</v>
      </c>
      <c r="B1996" s="173">
        <f t="shared" si="40"/>
        <v>7</v>
      </c>
      <c r="C1996" s="170"/>
      <c r="D1996" s="173">
        <v>2025</v>
      </c>
      <c r="E1996" s="244">
        <v>5918.32</v>
      </c>
      <c r="F1996" s="245">
        <v>1048029</v>
      </c>
    </row>
    <row r="1997" spans="1:6">
      <c r="A1997" s="171">
        <v>45842</v>
      </c>
      <c r="B1997" s="173">
        <f t="shared" si="40"/>
        <v>7</v>
      </c>
      <c r="C1997" s="170"/>
      <c r="D1997" s="173">
        <v>2025</v>
      </c>
      <c r="E1997" s="244">
        <v>5918.28</v>
      </c>
      <c r="F1997" s="245">
        <v>1045257</v>
      </c>
    </row>
    <row r="1998" spans="1:6">
      <c r="A1998" s="171">
        <v>45843</v>
      </c>
      <c r="B1998" s="173">
        <f t="shared" si="40"/>
        <v>7</v>
      </c>
      <c r="C1998" s="170"/>
      <c r="D1998" s="173">
        <v>2025</v>
      </c>
      <c r="E1998" s="244">
        <v>5918.24</v>
      </c>
      <c r="F1998" s="245">
        <v>1042485</v>
      </c>
    </row>
    <row r="1999" spans="1:6">
      <c r="A1999" s="171">
        <v>45844</v>
      </c>
      <c r="B1999" s="173">
        <f t="shared" si="40"/>
        <v>7</v>
      </c>
      <c r="C1999" s="170"/>
      <c r="D1999" s="173">
        <v>2025</v>
      </c>
      <c r="E1999" s="244">
        <v>5918.18</v>
      </c>
      <c r="F1999" s="245">
        <v>1038327</v>
      </c>
    </row>
    <row r="2000" spans="1:6">
      <c r="A2000" s="171">
        <v>45845</v>
      </c>
      <c r="B2000" s="173">
        <f t="shared" si="40"/>
        <v>7</v>
      </c>
      <c r="C2000" s="170"/>
      <c r="D2000" s="173">
        <v>2025</v>
      </c>
      <c r="E2000" s="244">
        <v>5918.14</v>
      </c>
      <c r="F2000" s="245">
        <v>1035556</v>
      </c>
    </row>
    <row r="2001" spans="1:6">
      <c r="A2001" s="171">
        <v>45846</v>
      </c>
      <c r="B2001" s="173">
        <f t="shared" si="40"/>
        <v>7</v>
      </c>
      <c r="C2001" s="170"/>
      <c r="D2001" s="173">
        <v>2025</v>
      </c>
      <c r="E2001" s="244">
        <v>5918.08</v>
      </c>
      <c r="F2001" s="245">
        <v>1031401</v>
      </c>
    </row>
    <row r="2002" spans="1:6">
      <c r="A2002" s="171">
        <v>45847</v>
      </c>
      <c r="B2002" s="173">
        <f t="shared" si="40"/>
        <v>7</v>
      </c>
      <c r="C2002" s="170"/>
      <c r="D2002" s="173">
        <v>2025</v>
      </c>
      <c r="E2002" s="244">
        <v>5918.04</v>
      </c>
      <c r="F2002" s="245">
        <v>1028633</v>
      </c>
    </row>
    <row r="2003" spans="1:6">
      <c r="A2003" s="171">
        <v>45848</v>
      </c>
      <c r="B2003" s="173">
        <f t="shared" si="40"/>
        <v>7</v>
      </c>
      <c r="C2003" s="170"/>
      <c r="D2003" s="173">
        <v>2025</v>
      </c>
      <c r="E2003" s="244">
        <v>5918</v>
      </c>
      <c r="F2003" s="245">
        <v>1025864</v>
      </c>
    </row>
    <row r="2004" spans="1:6">
      <c r="A2004" s="171">
        <v>45849</v>
      </c>
      <c r="B2004" s="173">
        <f t="shared" si="40"/>
        <v>7</v>
      </c>
      <c r="C2004" s="170"/>
      <c r="D2004" s="173">
        <v>2025</v>
      </c>
      <c r="E2004" s="244">
        <v>5917.96</v>
      </c>
      <c r="F2004" s="245">
        <v>1023097</v>
      </c>
    </row>
    <row r="2005" spans="1:6">
      <c r="A2005" s="171">
        <v>45850</v>
      </c>
      <c r="B2005" s="173">
        <f t="shared" si="40"/>
        <v>7</v>
      </c>
      <c r="C2005" s="170"/>
      <c r="D2005" s="173">
        <v>2025</v>
      </c>
      <c r="E2005" s="244">
        <v>5917.92</v>
      </c>
      <c r="F2005" s="245">
        <v>1020331</v>
      </c>
    </row>
    <row r="2006" spans="1:6">
      <c r="A2006" s="171">
        <v>45851</v>
      </c>
      <c r="B2006" s="173">
        <f t="shared" si="40"/>
        <v>7</v>
      </c>
      <c r="C2006" s="170"/>
      <c r="D2006" s="173">
        <v>2025</v>
      </c>
      <c r="E2006" s="244">
        <v>5917.89</v>
      </c>
      <c r="F2006" s="245">
        <v>1018257</v>
      </c>
    </row>
    <row r="2007" spans="1:6">
      <c r="B2007" s="173">
        <f t="shared" si="40"/>
        <v>1</v>
      </c>
      <c r="C2007" s="170"/>
      <c r="E2007" s="244"/>
    </row>
    <row r="2008" spans="1:6">
      <c r="B2008" s="173">
        <f t="shared" si="40"/>
        <v>1</v>
      </c>
      <c r="C2008" s="170"/>
      <c r="E2008" s="244"/>
    </row>
    <row r="2009" spans="1:6">
      <c r="B2009" s="173">
        <f t="shared" si="40"/>
        <v>1</v>
      </c>
      <c r="C2009" s="170"/>
      <c r="E2009" s="244"/>
    </row>
    <row r="2010" spans="1:6">
      <c r="B2010" s="173">
        <f t="shared" si="40"/>
        <v>1</v>
      </c>
      <c r="C2010" s="170"/>
      <c r="E2010" s="244"/>
    </row>
  </sheetData>
  <hyperlinks>
    <hyperlink ref="I1" location="Model!B19" display="Back to model" xr:uid="{903B8727-DCA9-CE4C-83C2-DCA85A111BAE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4F86-E1E1-DA43-ABC5-D81BFA8BF2A4}">
  <dimension ref="A1:G2010"/>
  <sheetViews>
    <sheetView topLeftCell="D1" zoomScale="186" zoomScaleNormal="400" workbookViewId="0">
      <selection activeCell="E7" sqref="E7"/>
    </sheetView>
  </sheetViews>
  <sheetFormatPr defaultColWidth="10.81640625" defaultRowHeight="16"/>
  <cols>
    <col min="1" max="1" width="10.81640625" style="170"/>
    <col min="2" max="2" width="10.81640625" style="173"/>
    <col min="3" max="3" width="13.7265625" style="170" bestFit="1" customWidth="1"/>
    <col min="4" max="4" width="11.453125" style="170" bestFit="1" customWidth="1"/>
    <col min="5" max="5" width="10.81640625" style="170"/>
    <col min="6" max="6" width="11" style="170" customWidth="1"/>
    <col min="7" max="16384" width="10.81640625" style="170"/>
  </cols>
  <sheetData>
    <row r="1" spans="1:7">
      <c r="F1" s="170" t="s">
        <v>241</v>
      </c>
    </row>
    <row r="2" spans="1:7" s="173" customFormat="1">
      <c r="A2" s="173" t="s">
        <v>234</v>
      </c>
      <c r="B2" s="173" t="s">
        <v>235</v>
      </c>
      <c r="C2" s="173" t="s">
        <v>236</v>
      </c>
      <c r="D2" s="173" t="s">
        <v>225</v>
      </c>
      <c r="F2" s="185" t="s">
        <v>236</v>
      </c>
      <c r="G2" s="185" t="s">
        <v>225</v>
      </c>
    </row>
    <row r="3" spans="1:7">
      <c r="A3" s="171">
        <v>43848</v>
      </c>
      <c r="B3" s="173">
        <v>2020</v>
      </c>
      <c r="C3" s="172">
        <v>5918.05</v>
      </c>
      <c r="D3" s="191">
        <v>1029325</v>
      </c>
      <c r="F3" s="173">
        <v>5923.65</v>
      </c>
      <c r="G3" s="173">
        <v>1421000</v>
      </c>
    </row>
    <row r="4" spans="1:7">
      <c r="A4" s="171">
        <v>43849</v>
      </c>
      <c r="B4" s="173">
        <v>2020</v>
      </c>
      <c r="C4" s="172">
        <v>5918.05</v>
      </c>
      <c r="D4" s="191">
        <v>1029325</v>
      </c>
      <c r="F4" s="173">
        <v>5914.7</v>
      </c>
      <c r="G4" s="173">
        <v>801000</v>
      </c>
    </row>
    <row r="5" spans="1:7">
      <c r="A5" s="171">
        <v>43850</v>
      </c>
      <c r="B5" s="173">
        <v>2020</v>
      </c>
      <c r="C5" s="172">
        <v>5918.05</v>
      </c>
      <c r="D5" s="191">
        <v>1029325</v>
      </c>
      <c r="F5" s="173">
        <v>5914</v>
      </c>
      <c r="G5" s="173">
        <v>754000</v>
      </c>
    </row>
    <row r="6" spans="1:7">
      <c r="A6" s="171">
        <v>43851</v>
      </c>
      <c r="B6" s="173">
        <v>2020</v>
      </c>
      <c r="C6" s="172">
        <v>5918.05</v>
      </c>
      <c r="D6" s="191">
        <v>1029325</v>
      </c>
      <c r="F6" s="173">
        <v>5913</v>
      </c>
      <c r="G6" s="173">
        <v>688000</v>
      </c>
    </row>
    <row r="7" spans="1:7">
      <c r="A7" s="171">
        <v>43852</v>
      </c>
      <c r="B7" s="173">
        <v>2020</v>
      </c>
      <c r="C7" s="172">
        <v>5918.05</v>
      </c>
      <c r="D7" s="191">
        <v>1029325</v>
      </c>
      <c r="F7" s="173">
        <v>5912</v>
      </c>
      <c r="G7" s="173">
        <v>622000</v>
      </c>
    </row>
    <row r="8" spans="1:7">
      <c r="A8" s="171">
        <v>43853</v>
      </c>
      <c r="B8" s="173">
        <v>2020</v>
      </c>
      <c r="C8" s="172">
        <v>5918.05</v>
      </c>
      <c r="D8" s="191">
        <v>1029325</v>
      </c>
      <c r="F8" s="173">
        <v>5911</v>
      </c>
      <c r="G8" s="173">
        <v>557000</v>
      </c>
    </row>
    <row r="9" spans="1:7">
      <c r="A9" s="171">
        <v>43854</v>
      </c>
      <c r="B9" s="173">
        <v>2020</v>
      </c>
      <c r="C9" s="172">
        <v>5918.06</v>
      </c>
      <c r="D9" s="191">
        <v>1030017</v>
      </c>
      <c r="F9" s="173">
        <v>5910</v>
      </c>
      <c r="G9" s="173">
        <v>492000</v>
      </c>
    </row>
    <row r="10" spans="1:7">
      <c r="A10" s="171">
        <v>43855</v>
      </c>
      <c r="B10" s="173">
        <v>2020</v>
      </c>
      <c r="C10" s="172">
        <v>5918.06</v>
      </c>
      <c r="D10" s="191">
        <v>1030017</v>
      </c>
      <c r="F10" s="173">
        <v>5909</v>
      </c>
      <c r="G10" s="173">
        <v>428000</v>
      </c>
    </row>
    <row r="11" spans="1:7">
      <c r="A11" s="171">
        <v>43856</v>
      </c>
      <c r="B11" s="173">
        <v>2020</v>
      </c>
      <c r="C11" s="172">
        <v>5918.07</v>
      </c>
      <c r="D11" s="191">
        <v>1030709</v>
      </c>
      <c r="F11" s="173">
        <v>5908</v>
      </c>
      <c r="G11" s="173">
        <v>365000</v>
      </c>
    </row>
    <row r="12" spans="1:7">
      <c r="A12" s="171">
        <v>43857</v>
      </c>
      <c r="B12" s="173">
        <v>2020</v>
      </c>
      <c r="C12" s="172">
        <v>5918.07</v>
      </c>
      <c r="D12" s="191">
        <v>1030709</v>
      </c>
      <c r="F12" s="173">
        <v>5907</v>
      </c>
      <c r="G12" s="173">
        <v>303000</v>
      </c>
    </row>
    <row r="13" spans="1:7">
      <c r="A13" s="171">
        <v>43858</v>
      </c>
      <c r="B13" s="173">
        <v>2020</v>
      </c>
      <c r="C13" s="172">
        <v>5918.07</v>
      </c>
      <c r="D13" s="191">
        <v>1030709</v>
      </c>
      <c r="F13" s="173">
        <v>5906</v>
      </c>
      <c r="G13" s="173">
        <v>241000</v>
      </c>
    </row>
    <row r="14" spans="1:7">
      <c r="A14" s="171">
        <v>43859</v>
      </c>
      <c r="B14" s="173">
        <v>2020</v>
      </c>
      <c r="C14" s="172">
        <v>5918.07</v>
      </c>
      <c r="D14" s="191">
        <v>1030709</v>
      </c>
      <c r="F14" s="173">
        <v>5905</v>
      </c>
      <c r="G14" s="173">
        <v>180000</v>
      </c>
    </row>
    <row r="15" spans="1:7">
      <c r="A15" s="171">
        <v>43860</v>
      </c>
      <c r="B15" s="173">
        <v>2020</v>
      </c>
      <c r="C15" s="172">
        <v>5918.07</v>
      </c>
      <c r="D15" s="191">
        <v>1030709</v>
      </c>
      <c r="F15" s="173">
        <v>5904</v>
      </c>
      <c r="G15" s="173">
        <v>119000</v>
      </c>
    </row>
    <row r="16" spans="1:7">
      <c r="A16" s="171">
        <v>43861</v>
      </c>
      <c r="B16" s="173">
        <v>2020</v>
      </c>
      <c r="C16" s="172">
        <v>5918.08</v>
      </c>
      <c r="D16" s="191">
        <v>1031401</v>
      </c>
      <c r="F16" s="173">
        <v>5903</v>
      </c>
      <c r="G16" s="173">
        <v>59000</v>
      </c>
    </row>
    <row r="17" spans="1:7">
      <c r="A17" s="171">
        <v>43862</v>
      </c>
      <c r="B17" s="173">
        <v>2020</v>
      </c>
      <c r="C17" s="172">
        <v>5918.07</v>
      </c>
      <c r="D17" s="191">
        <v>1030709</v>
      </c>
      <c r="F17" s="173">
        <v>5902</v>
      </c>
      <c r="G17" s="173">
        <v>0</v>
      </c>
    </row>
    <row r="18" spans="1:7">
      <c r="A18" s="171">
        <v>43863</v>
      </c>
      <c r="B18" s="173">
        <v>2020</v>
      </c>
      <c r="C18" s="172">
        <v>5918.08</v>
      </c>
      <c r="D18" s="191">
        <v>1031401</v>
      </c>
    </row>
    <row r="19" spans="1:7">
      <c r="A19" s="171">
        <v>43864</v>
      </c>
      <c r="B19" s="173">
        <v>2020</v>
      </c>
      <c r="C19" s="172">
        <v>5918.08</v>
      </c>
      <c r="D19" s="191">
        <v>1031401</v>
      </c>
    </row>
    <row r="20" spans="1:7">
      <c r="A20" s="171">
        <v>43865</v>
      </c>
      <c r="B20" s="173">
        <v>2020</v>
      </c>
      <c r="C20" s="172">
        <v>5918.11</v>
      </c>
      <c r="D20" s="191">
        <v>1033478</v>
      </c>
    </row>
    <row r="21" spans="1:7">
      <c r="A21" s="171">
        <v>43866</v>
      </c>
      <c r="B21" s="173">
        <v>2020</v>
      </c>
      <c r="C21" s="172">
        <v>5918.11</v>
      </c>
      <c r="D21" s="191">
        <v>1033478</v>
      </c>
    </row>
    <row r="22" spans="1:7">
      <c r="A22" s="171">
        <v>43867</v>
      </c>
      <c r="B22" s="173">
        <v>2020</v>
      </c>
      <c r="C22" s="172">
        <v>5918.11</v>
      </c>
      <c r="D22" s="191">
        <v>1033478</v>
      </c>
    </row>
    <row r="23" spans="1:7">
      <c r="A23" s="171">
        <v>43868</v>
      </c>
      <c r="B23" s="173">
        <v>2020</v>
      </c>
      <c r="C23" s="172">
        <v>5918.11</v>
      </c>
      <c r="D23" s="191">
        <v>1033478</v>
      </c>
    </row>
    <row r="24" spans="1:7">
      <c r="A24" s="171">
        <v>43869</v>
      </c>
      <c r="B24" s="173">
        <v>2020</v>
      </c>
      <c r="C24" s="172">
        <v>5918.12</v>
      </c>
      <c r="D24" s="191">
        <v>1034171</v>
      </c>
    </row>
    <row r="25" spans="1:7">
      <c r="A25" s="171">
        <v>43870</v>
      </c>
      <c r="B25" s="173">
        <v>2020</v>
      </c>
      <c r="C25" s="172">
        <v>5918.12</v>
      </c>
      <c r="D25" s="191">
        <v>1034171</v>
      </c>
    </row>
    <row r="26" spans="1:7">
      <c r="A26" s="171">
        <v>43871</v>
      </c>
      <c r="B26" s="173">
        <v>2020</v>
      </c>
      <c r="C26" s="172">
        <v>5918.12</v>
      </c>
      <c r="D26" s="191">
        <v>1034171</v>
      </c>
    </row>
    <row r="27" spans="1:7">
      <c r="A27" s="171">
        <v>43872</v>
      </c>
      <c r="B27" s="173">
        <v>2020</v>
      </c>
      <c r="C27" s="172">
        <v>5918.12</v>
      </c>
      <c r="D27" s="191">
        <v>1034171</v>
      </c>
    </row>
    <row r="28" spans="1:7">
      <c r="A28" s="171">
        <v>43873</v>
      </c>
      <c r="B28" s="173">
        <v>2020</v>
      </c>
      <c r="C28" s="172">
        <v>5918.12</v>
      </c>
      <c r="D28" s="191">
        <v>1034171</v>
      </c>
    </row>
    <row r="29" spans="1:7">
      <c r="A29" s="171">
        <v>43874</v>
      </c>
      <c r="B29" s="173">
        <v>2020</v>
      </c>
      <c r="C29" s="172">
        <v>5918.12</v>
      </c>
      <c r="D29" s="191">
        <v>1034171</v>
      </c>
    </row>
    <row r="30" spans="1:7">
      <c r="A30" s="171">
        <v>43875</v>
      </c>
      <c r="B30" s="173">
        <v>2020</v>
      </c>
      <c r="C30" s="172">
        <v>5918.12</v>
      </c>
      <c r="D30" s="191">
        <v>1034171</v>
      </c>
    </row>
    <row r="31" spans="1:7">
      <c r="A31" s="171">
        <v>43876</v>
      </c>
      <c r="B31" s="173">
        <v>2020</v>
      </c>
      <c r="C31" s="172">
        <v>5918.12</v>
      </c>
      <c r="D31" s="191">
        <v>1034171</v>
      </c>
    </row>
    <row r="32" spans="1:7">
      <c r="A32" s="171">
        <v>43877</v>
      </c>
      <c r="B32" s="173">
        <v>2020</v>
      </c>
      <c r="C32" s="172">
        <v>5918.12</v>
      </c>
      <c r="D32" s="191">
        <v>1034171</v>
      </c>
    </row>
    <row r="33" spans="1:4">
      <c r="A33" s="171">
        <v>43878</v>
      </c>
      <c r="B33" s="173">
        <v>2020</v>
      </c>
      <c r="C33" s="172">
        <v>5918.12</v>
      </c>
      <c r="D33" s="191">
        <v>1034171</v>
      </c>
    </row>
    <row r="34" spans="1:4">
      <c r="A34" s="171">
        <v>43879</v>
      </c>
      <c r="B34" s="173">
        <v>2020</v>
      </c>
      <c r="C34" s="172">
        <v>5918.13</v>
      </c>
      <c r="D34" s="191">
        <v>1034863</v>
      </c>
    </row>
    <row r="35" spans="1:4">
      <c r="A35" s="171">
        <v>43880</v>
      </c>
      <c r="B35" s="173">
        <v>2020</v>
      </c>
      <c r="C35" s="172">
        <v>5918.13</v>
      </c>
      <c r="D35" s="191">
        <v>1034863</v>
      </c>
    </row>
    <row r="36" spans="1:4">
      <c r="A36" s="171">
        <v>43881</v>
      </c>
      <c r="B36" s="173">
        <v>2020</v>
      </c>
      <c r="C36" s="172">
        <v>5918.13</v>
      </c>
      <c r="D36" s="191">
        <v>1034863</v>
      </c>
    </row>
    <row r="37" spans="1:4">
      <c r="A37" s="171">
        <v>43882</v>
      </c>
      <c r="B37" s="173">
        <v>2020</v>
      </c>
      <c r="C37" s="172">
        <v>5918.12</v>
      </c>
      <c r="D37" s="191">
        <v>1034171</v>
      </c>
    </row>
    <row r="38" spans="1:4">
      <c r="A38" s="171">
        <v>43883</v>
      </c>
      <c r="B38" s="173">
        <v>2020</v>
      </c>
      <c r="C38" s="172">
        <v>5918.1</v>
      </c>
      <c r="D38" s="191">
        <v>1032786</v>
      </c>
    </row>
    <row r="39" spans="1:4">
      <c r="A39" s="171">
        <v>43884</v>
      </c>
      <c r="B39" s="173">
        <v>2020</v>
      </c>
      <c r="C39" s="172">
        <v>5918.08</v>
      </c>
      <c r="D39" s="191">
        <v>1031401</v>
      </c>
    </row>
    <row r="40" spans="1:4">
      <c r="A40" s="171">
        <v>43885</v>
      </c>
      <c r="B40" s="173">
        <v>2020</v>
      </c>
      <c r="C40" s="172">
        <v>5918.07</v>
      </c>
      <c r="D40" s="191">
        <v>1030709</v>
      </c>
    </row>
    <row r="41" spans="1:4">
      <c r="A41" s="171">
        <v>43886</v>
      </c>
      <c r="B41" s="173">
        <v>2020</v>
      </c>
      <c r="C41" s="172">
        <v>5918.07</v>
      </c>
      <c r="D41" s="191">
        <v>1030709</v>
      </c>
    </row>
    <row r="42" spans="1:4">
      <c r="A42" s="171">
        <v>43887</v>
      </c>
      <c r="B42" s="173">
        <v>2020</v>
      </c>
      <c r="C42" s="172">
        <v>5918.06</v>
      </c>
      <c r="D42" s="191">
        <v>1030017</v>
      </c>
    </row>
    <row r="43" spans="1:4">
      <c r="A43" s="171">
        <v>43888</v>
      </c>
      <c r="B43" s="173">
        <v>2020</v>
      </c>
      <c r="C43" s="172">
        <v>5918.05</v>
      </c>
      <c r="D43" s="191">
        <v>1029325</v>
      </c>
    </row>
    <row r="44" spans="1:4">
      <c r="A44" s="171">
        <v>43889</v>
      </c>
      <c r="B44" s="173">
        <v>2020</v>
      </c>
      <c r="C44" s="172">
        <v>5918.03</v>
      </c>
      <c r="D44" s="191">
        <v>1027941</v>
      </c>
    </row>
    <row r="45" spans="1:4">
      <c r="A45" s="171">
        <v>43890</v>
      </c>
      <c r="B45" s="173">
        <v>2020</v>
      </c>
      <c r="C45" s="172">
        <v>5918.02</v>
      </c>
      <c r="D45" s="191">
        <v>1027248</v>
      </c>
    </row>
    <row r="46" spans="1:4">
      <c r="A46" s="171">
        <v>43891</v>
      </c>
      <c r="B46" s="173">
        <v>2020</v>
      </c>
      <c r="C46" s="172">
        <v>5918.02</v>
      </c>
      <c r="D46" s="191">
        <v>1027248</v>
      </c>
    </row>
    <row r="47" spans="1:4">
      <c r="A47" s="171">
        <v>43892</v>
      </c>
      <c r="B47" s="173">
        <v>2020</v>
      </c>
      <c r="C47" s="172">
        <v>5918.02</v>
      </c>
      <c r="D47" s="191">
        <v>1027248</v>
      </c>
    </row>
    <row r="48" spans="1:4">
      <c r="A48" s="171">
        <v>43893</v>
      </c>
      <c r="B48" s="173">
        <v>2020</v>
      </c>
      <c r="C48" s="172">
        <v>5918.01</v>
      </c>
      <c r="D48" s="191">
        <v>1026556</v>
      </c>
    </row>
    <row r="49" spans="1:4">
      <c r="A49" s="171">
        <v>43894</v>
      </c>
      <c r="B49" s="173">
        <v>2020</v>
      </c>
      <c r="C49" s="172">
        <v>5918</v>
      </c>
      <c r="D49" s="191">
        <v>1025864</v>
      </c>
    </row>
    <row r="50" spans="1:4">
      <c r="A50" s="171">
        <v>43895</v>
      </c>
      <c r="B50" s="173">
        <v>2020</v>
      </c>
      <c r="C50" s="172">
        <v>5917.99</v>
      </c>
      <c r="D50" s="191">
        <v>1025172</v>
      </c>
    </row>
    <row r="51" spans="1:4">
      <c r="A51" s="171">
        <v>43896</v>
      </c>
      <c r="B51" s="173">
        <v>2020</v>
      </c>
      <c r="C51" s="172">
        <v>5917.98</v>
      </c>
      <c r="D51" s="191">
        <v>1024480</v>
      </c>
    </row>
    <row r="52" spans="1:4">
      <c r="A52" s="171">
        <v>43897</v>
      </c>
      <c r="B52" s="173">
        <v>2020</v>
      </c>
      <c r="C52" s="172">
        <v>5917.97</v>
      </c>
      <c r="D52" s="191">
        <v>1023789</v>
      </c>
    </row>
    <row r="53" spans="1:4">
      <c r="A53" s="171">
        <v>43898</v>
      </c>
      <c r="B53" s="173">
        <v>2020</v>
      </c>
      <c r="C53" s="172">
        <v>5917.97</v>
      </c>
      <c r="D53" s="191">
        <v>1023789</v>
      </c>
    </row>
    <row r="54" spans="1:4">
      <c r="A54" s="171">
        <v>43899</v>
      </c>
      <c r="B54" s="173">
        <v>2020</v>
      </c>
      <c r="C54" s="172">
        <v>5917.96</v>
      </c>
      <c r="D54" s="191">
        <v>1023097</v>
      </c>
    </row>
    <row r="55" spans="1:4">
      <c r="A55" s="171">
        <v>43900</v>
      </c>
      <c r="B55" s="173">
        <v>2020</v>
      </c>
      <c r="C55" s="172">
        <v>5917.96</v>
      </c>
      <c r="D55" s="191">
        <v>1023097</v>
      </c>
    </row>
    <row r="56" spans="1:4">
      <c r="A56" s="171">
        <v>43901</v>
      </c>
      <c r="B56" s="173">
        <v>2020</v>
      </c>
      <c r="C56" s="172">
        <v>5917.96</v>
      </c>
      <c r="D56" s="191">
        <v>1023097</v>
      </c>
    </row>
    <row r="57" spans="1:4">
      <c r="A57" s="171">
        <v>43902</v>
      </c>
      <c r="B57" s="173">
        <v>2020</v>
      </c>
      <c r="C57" s="172">
        <v>5917.95</v>
      </c>
      <c r="D57" s="191">
        <v>1022405</v>
      </c>
    </row>
    <row r="58" spans="1:4">
      <c r="A58" s="171">
        <v>43903</v>
      </c>
      <c r="B58" s="173">
        <v>2020</v>
      </c>
      <c r="C58" s="172">
        <v>5917.94</v>
      </c>
      <c r="D58" s="191">
        <v>1021714</v>
      </c>
    </row>
    <row r="59" spans="1:4">
      <c r="A59" s="171">
        <v>43904</v>
      </c>
      <c r="B59" s="173">
        <v>2020</v>
      </c>
      <c r="C59" s="172">
        <v>5917.93</v>
      </c>
      <c r="D59" s="191">
        <v>1021022</v>
      </c>
    </row>
    <row r="60" spans="1:4">
      <c r="A60" s="171">
        <v>43905</v>
      </c>
      <c r="B60" s="173">
        <v>2020</v>
      </c>
      <c r="C60" s="172">
        <v>5917.92</v>
      </c>
      <c r="D60" s="191">
        <v>1020331</v>
      </c>
    </row>
    <row r="61" spans="1:4">
      <c r="A61" s="171">
        <v>43906</v>
      </c>
      <c r="B61" s="173">
        <v>2020</v>
      </c>
      <c r="C61" s="172">
        <v>5917.92</v>
      </c>
      <c r="D61" s="191">
        <v>1020331</v>
      </c>
    </row>
    <row r="62" spans="1:4">
      <c r="A62" s="171">
        <v>43907</v>
      </c>
      <c r="B62" s="173">
        <v>2020</v>
      </c>
      <c r="C62" s="172">
        <v>5917.91</v>
      </c>
      <c r="D62" s="191">
        <v>1019639</v>
      </c>
    </row>
    <row r="63" spans="1:4">
      <c r="A63" s="171">
        <v>43908</v>
      </c>
      <c r="B63" s="173">
        <v>2020</v>
      </c>
      <c r="C63" s="172">
        <v>5917.91</v>
      </c>
      <c r="D63" s="191">
        <v>1019639</v>
      </c>
    </row>
    <row r="64" spans="1:4">
      <c r="A64" s="171">
        <v>43909</v>
      </c>
      <c r="B64" s="173">
        <v>2020</v>
      </c>
      <c r="C64" s="172">
        <v>5917.91</v>
      </c>
      <c r="D64" s="191">
        <v>1019639</v>
      </c>
    </row>
    <row r="65" spans="1:4">
      <c r="A65" s="171">
        <v>43910</v>
      </c>
      <c r="B65" s="173">
        <v>2020</v>
      </c>
      <c r="C65" s="172">
        <v>5917.92</v>
      </c>
      <c r="D65" s="191">
        <v>1020331</v>
      </c>
    </row>
    <row r="66" spans="1:4">
      <c r="A66" s="171">
        <v>43911</v>
      </c>
      <c r="B66" s="173">
        <v>2020</v>
      </c>
      <c r="C66" s="172">
        <v>5917.94</v>
      </c>
      <c r="D66" s="191">
        <v>1021714</v>
      </c>
    </row>
    <row r="67" spans="1:4">
      <c r="A67" s="171">
        <v>43912</v>
      </c>
      <c r="B67" s="173">
        <v>2020</v>
      </c>
      <c r="C67" s="172">
        <v>5917.94</v>
      </c>
      <c r="D67" s="191">
        <v>1021714</v>
      </c>
    </row>
    <row r="68" spans="1:4">
      <c r="A68" s="171">
        <v>43913</v>
      </c>
      <c r="B68" s="173">
        <v>2020</v>
      </c>
      <c r="C68" s="172">
        <v>5917.94</v>
      </c>
      <c r="D68" s="191">
        <v>1021714</v>
      </c>
    </row>
    <row r="69" spans="1:4">
      <c r="A69" s="171">
        <v>43914</v>
      </c>
      <c r="B69" s="173">
        <v>2020</v>
      </c>
      <c r="C69" s="172">
        <v>5917.95</v>
      </c>
      <c r="D69" s="191">
        <v>1022405</v>
      </c>
    </row>
    <row r="70" spans="1:4">
      <c r="A70" s="171">
        <v>43915</v>
      </c>
      <c r="B70" s="173">
        <v>2020</v>
      </c>
      <c r="C70" s="172">
        <v>5917.97</v>
      </c>
      <c r="D70" s="191">
        <v>1023789</v>
      </c>
    </row>
    <row r="71" spans="1:4">
      <c r="A71" s="171">
        <v>43916</v>
      </c>
      <c r="B71" s="173">
        <v>2020</v>
      </c>
      <c r="C71" s="172">
        <v>5918.02</v>
      </c>
      <c r="D71" s="191">
        <v>1027248</v>
      </c>
    </row>
    <row r="72" spans="1:4">
      <c r="A72" s="171">
        <v>43917</v>
      </c>
      <c r="B72" s="173">
        <v>2020</v>
      </c>
      <c r="C72" s="172">
        <v>5918.05</v>
      </c>
      <c r="D72" s="191">
        <v>1029325</v>
      </c>
    </row>
    <row r="73" spans="1:4">
      <c r="A73" s="171">
        <v>43918</v>
      </c>
      <c r="B73" s="173">
        <v>2020</v>
      </c>
      <c r="C73" s="172">
        <v>5918.06</v>
      </c>
      <c r="D73" s="191">
        <v>1030017</v>
      </c>
    </row>
    <row r="74" spans="1:4">
      <c r="A74" s="171">
        <v>43919</v>
      </c>
      <c r="B74" s="173">
        <v>2020</v>
      </c>
      <c r="C74" s="172">
        <v>5918.08</v>
      </c>
      <c r="D74" s="191">
        <v>1031401</v>
      </c>
    </row>
    <row r="75" spans="1:4">
      <c r="A75" s="171">
        <v>43920</v>
      </c>
      <c r="B75" s="173">
        <v>2020</v>
      </c>
      <c r="C75" s="172">
        <v>5918.08</v>
      </c>
      <c r="D75" s="191">
        <v>1031401</v>
      </c>
    </row>
    <row r="76" spans="1:4">
      <c r="A76" s="171">
        <v>43921</v>
      </c>
      <c r="B76" s="173">
        <v>2020</v>
      </c>
      <c r="C76" s="172">
        <v>5918.08</v>
      </c>
      <c r="D76" s="191">
        <v>1031401</v>
      </c>
    </row>
    <row r="77" spans="1:4">
      <c r="A77" s="171">
        <v>43922</v>
      </c>
      <c r="B77" s="173">
        <v>2020</v>
      </c>
      <c r="C77" s="172">
        <v>5918.12</v>
      </c>
      <c r="D77" s="191">
        <v>1034171</v>
      </c>
    </row>
    <row r="78" spans="1:4">
      <c r="A78" s="171">
        <v>43923</v>
      </c>
      <c r="B78" s="173">
        <v>2020</v>
      </c>
      <c r="C78" s="172">
        <v>5918.12</v>
      </c>
      <c r="D78" s="191">
        <v>1034171</v>
      </c>
    </row>
    <row r="79" spans="1:4">
      <c r="A79" s="171">
        <v>43924</v>
      </c>
      <c r="B79" s="173">
        <v>2020</v>
      </c>
      <c r="C79" s="172">
        <v>5918.17</v>
      </c>
      <c r="D79" s="191">
        <v>1037634</v>
      </c>
    </row>
    <row r="80" spans="1:4">
      <c r="A80" s="171">
        <v>43925</v>
      </c>
      <c r="B80" s="173">
        <v>2020</v>
      </c>
      <c r="C80" s="172">
        <v>5918.18</v>
      </c>
      <c r="D80" s="191">
        <v>1038327</v>
      </c>
    </row>
    <row r="81" spans="1:4">
      <c r="A81" s="171">
        <v>43926</v>
      </c>
      <c r="B81" s="173">
        <v>2020</v>
      </c>
      <c r="C81" s="172">
        <v>5918.19</v>
      </c>
      <c r="D81" s="191">
        <v>1039020</v>
      </c>
    </row>
    <row r="82" spans="1:4">
      <c r="A82" s="171">
        <v>43927</v>
      </c>
      <c r="B82" s="173">
        <v>2020</v>
      </c>
      <c r="C82" s="172">
        <v>5918.22</v>
      </c>
      <c r="D82" s="191">
        <v>1041099</v>
      </c>
    </row>
    <row r="83" spans="1:4">
      <c r="A83" s="171">
        <v>43928</v>
      </c>
      <c r="B83" s="173">
        <v>2020</v>
      </c>
      <c r="C83" s="172">
        <v>5918.24</v>
      </c>
      <c r="D83" s="191">
        <v>1042485</v>
      </c>
    </row>
    <row r="84" spans="1:4">
      <c r="A84" s="171">
        <v>43929</v>
      </c>
      <c r="B84" s="173">
        <v>2020</v>
      </c>
      <c r="C84" s="172">
        <v>5918.26</v>
      </c>
      <c r="D84" s="191">
        <v>1043871</v>
      </c>
    </row>
    <row r="85" spans="1:4">
      <c r="A85" s="171">
        <v>43930</v>
      </c>
      <c r="B85" s="173">
        <v>2020</v>
      </c>
      <c r="C85" s="172">
        <v>5918.29</v>
      </c>
      <c r="D85" s="191">
        <v>1045950</v>
      </c>
    </row>
    <row r="86" spans="1:4">
      <c r="A86" s="171">
        <v>43931</v>
      </c>
      <c r="B86" s="173">
        <v>2020</v>
      </c>
      <c r="C86" s="172">
        <v>5918.31</v>
      </c>
      <c r="D86" s="191">
        <v>1047336</v>
      </c>
    </row>
    <row r="87" spans="1:4">
      <c r="A87" s="171">
        <v>43932</v>
      </c>
      <c r="B87" s="173">
        <v>2020</v>
      </c>
      <c r="C87" s="172">
        <v>5918.33</v>
      </c>
      <c r="D87" s="191">
        <v>1048723</v>
      </c>
    </row>
    <row r="88" spans="1:4">
      <c r="A88" s="171">
        <v>43933</v>
      </c>
      <c r="B88" s="173">
        <v>2020</v>
      </c>
      <c r="C88" s="172">
        <v>5918.36</v>
      </c>
      <c r="D88" s="191">
        <v>1050803</v>
      </c>
    </row>
    <row r="89" spans="1:4">
      <c r="A89" s="171">
        <v>43934</v>
      </c>
      <c r="B89" s="173">
        <v>2020</v>
      </c>
      <c r="C89" s="172">
        <v>5918.38</v>
      </c>
      <c r="D89" s="191">
        <v>1052191</v>
      </c>
    </row>
    <row r="90" spans="1:4">
      <c r="A90" s="171">
        <v>43935</v>
      </c>
      <c r="B90" s="173">
        <v>2020</v>
      </c>
      <c r="C90" s="172">
        <v>5918.4</v>
      </c>
      <c r="D90" s="191">
        <v>1053578</v>
      </c>
    </row>
    <row r="91" spans="1:4">
      <c r="A91" s="171">
        <v>43936</v>
      </c>
      <c r="B91" s="173">
        <v>2020</v>
      </c>
      <c r="C91" s="172">
        <v>5918.41</v>
      </c>
      <c r="D91" s="191">
        <v>1054272</v>
      </c>
    </row>
    <row r="92" spans="1:4">
      <c r="A92" s="171">
        <v>43937</v>
      </c>
      <c r="B92" s="173">
        <v>2020</v>
      </c>
      <c r="C92" s="172">
        <v>5918.44</v>
      </c>
      <c r="D92" s="191">
        <v>1056354</v>
      </c>
    </row>
    <row r="93" spans="1:4">
      <c r="A93" s="171">
        <v>43938</v>
      </c>
      <c r="B93" s="173">
        <v>2020</v>
      </c>
      <c r="C93" s="172">
        <v>5918.47</v>
      </c>
      <c r="D93" s="191">
        <v>1058437</v>
      </c>
    </row>
    <row r="94" spans="1:4">
      <c r="A94" s="171">
        <v>43939</v>
      </c>
      <c r="B94" s="173">
        <v>2020</v>
      </c>
      <c r="C94" s="172">
        <v>5918.49</v>
      </c>
      <c r="D94" s="191">
        <v>1059825</v>
      </c>
    </row>
    <row r="95" spans="1:4">
      <c r="A95" s="171">
        <v>43940</v>
      </c>
      <c r="B95" s="173">
        <v>2020</v>
      </c>
      <c r="C95" s="172">
        <v>5918.52</v>
      </c>
      <c r="D95" s="191">
        <v>1061907</v>
      </c>
    </row>
    <row r="96" spans="1:4">
      <c r="A96" s="171">
        <v>43941</v>
      </c>
      <c r="B96" s="173">
        <v>2020</v>
      </c>
      <c r="C96" s="172">
        <v>5918.54</v>
      </c>
      <c r="D96" s="191">
        <v>1063295</v>
      </c>
    </row>
    <row r="97" spans="1:4">
      <c r="A97" s="171">
        <v>43942</v>
      </c>
      <c r="B97" s="173">
        <v>2020</v>
      </c>
      <c r="C97" s="172">
        <v>5918.56</v>
      </c>
      <c r="D97" s="191">
        <v>1064684</v>
      </c>
    </row>
    <row r="98" spans="1:4">
      <c r="A98" s="171">
        <v>43943</v>
      </c>
      <c r="B98" s="173">
        <v>2020</v>
      </c>
      <c r="C98" s="172">
        <v>5918.58</v>
      </c>
      <c r="D98" s="191">
        <v>1066073</v>
      </c>
    </row>
    <row r="99" spans="1:4">
      <c r="A99" s="171">
        <v>43944</v>
      </c>
      <c r="B99" s="173">
        <v>2020</v>
      </c>
      <c r="C99" s="172">
        <v>5918.59</v>
      </c>
      <c r="D99" s="191">
        <v>1066767</v>
      </c>
    </row>
    <row r="100" spans="1:4">
      <c r="A100" s="171">
        <v>43945</v>
      </c>
      <c r="B100" s="173">
        <v>2020</v>
      </c>
      <c r="C100" s="172">
        <v>5918.59</v>
      </c>
      <c r="D100" s="191">
        <v>1066767</v>
      </c>
    </row>
    <row r="101" spans="1:4">
      <c r="A101" s="171">
        <v>43946</v>
      </c>
      <c r="B101" s="173">
        <v>2020</v>
      </c>
      <c r="C101" s="172">
        <v>5918.63</v>
      </c>
      <c r="D101" s="191">
        <v>1069545</v>
      </c>
    </row>
    <row r="102" spans="1:4">
      <c r="A102" s="171">
        <v>43947</v>
      </c>
      <c r="B102" s="173">
        <v>2020</v>
      </c>
      <c r="C102" s="172">
        <v>5918.63</v>
      </c>
      <c r="D102" s="191">
        <v>1069545</v>
      </c>
    </row>
    <row r="103" spans="1:4">
      <c r="A103" s="171">
        <v>43948</v>
      </c>
      <c r="B103" s="173">
        <v>2020</v>
      </c>
      <c r="C103" s="172">
        <v>5918.67</v>
      </c>
      <c r="D103" s="191">
        <v>1072324</v>
      </c>
    </row>
    <row r="104" spans="1:4">
      <c r="A104" s="171">
        <v>43949</v>
      </c>
      <c r="B104" s="173">
        <v>2020</v>
      </c>
      <c r="C104" s="172">
        <v>5918.69</v>
      </c>
      <c r="D104" s="191">
        <v>1073714</v>
      </c>
    </row>
    <row r="105" spans="1:4">
      <c r="A105" s="171">
        <v>43950</v>
      </c>
      <c r="B105" s="173">
        <v>2020</v>
      </c>
      <c r="C105" s="172">
        <v>5918.71</v>
      </c>
      <c r="D105" s="191">
        <v>1075104</v>
      </c>
    </row>
    <row r="106" spans="1:4">
      <c r="A106" s="171">
        <v>43951</v>
      </c>
      <c r="B106" s="173">
        <v>2020</v>
      </c>
      <c r="C106" s="172">
        <v>5918.73</v>
      </c>
      <c r="D106" s="191">
        <v>1076494</v>
      </c>
    </row>
    <row r="107" spans="1:4">
      <c r="A107" s="171">
        <v>43952</v>
      </c>
      <c r="B107" s="173">
        <v>2020</v>
      </c>
      <c r="C107" s="172">
        <v>5918.76</v>
      </c>
      <c r="D107" s="191">
        <v>1078580</v>
      </c>
    </row>
    <row r="108" spans="1:4">
      <c r="A108" s="171">
        <v>43953</v>
      </c>
      <c r="B108" s="173">
        <v>2020</v>
      </c>
      <c r="C108" s="172">
        <v>5918.78</v>
      </c>
      <c r="D108" s="191">
        <v>1079970</v>
      </c>
    </row>
    <row r="109" spans="1:4">
      <c r="A109" s="171">
        <v>43954</v>
      </c>
      <c r="B109" s="173">
        <v>2020</v>
      </c>
      <c r="C109" s="172">
        <v>5918.81</v>
      </c>
      <c r="D109" s="191">
        <v>1082055</v>
      </c>
    </row>
    <row r="110" spans="1:4">
      <c r="A110" s="171">
        <v>43955</v>
      </c>
      <c r="B110" s="173">
        <v>2020</v>
      </c>
      <c r="C110" s="172">
        <v>5918.84</v>
      </c>
      <c r="D110" s="191">
        <v>1084141</v>
      </c>
    </row>
    <row r="111" spans="1:4">
      <c r="A111" s="171">
        <v>43956</v>
      </c>
      <c r="B111" s="173">
        <v>2020</v>
      </c>
      <c r="C111" s="172">
        <v>5918.86</v>
      </c>
      <c r="D111" s="191">
        <v>1085532</v>
      </c>
    </row>
    <row r="112" spans="1:4">
      <c r="A112" s="171">
        <v>43957</v>
      </c>
      <c r="B112" s="173">
        <v>2020</v>
      </c>
      <c r="C112" s="172">
        <v>5918.88</v>
      </c>
      <c r="D112" s="191">
        <v>1086923</v>
      </c>
    </row>
    <row r="113" spans="1:4">
      <c r="A113" s="171">
        <v>43958</v>
      </c>
      <c r="B113" s="173">
        <v>2020</v>
      </c>
      <c r="C113" s="172">
        <v>5918.91</v>
      </c>
      <c r="D113" s="191">
        <v>1089009</v>
      </c>
    </row>
    <row r="114" spans="1:4">
      <c r="A114" s="171">
        <v>43959</v>
      </c>
      <c r="B114" s="173">
        <v>2020</v>
      </c>
      <c r="C114" s="172">
        <v>5918.93</v>
      </c>
      <c r="D114" s="191">
        <v>1090400</v>
      </c>
    </row>
    <row r="115" spans="1:4">
      <c r="A115" s="171">
        <v>43960</v>
      </c>
      <c r="B115" s="173">
        <v>2020</v>
      </c>
      <c r="C115" s="172">
        <v>5918.96</v>
      </c>
      <c r="D115" s="191">
        <v>1092487</v>
      </c>
    </row>
    <row r="116" spans="1:4">
      <c r="A116" s="171">
        <v>43961</v>
      </c>
      <c r="B116" s="173">
        <v>2020</v>
      </c>
      <c r="C116" s="172">
        <v>5918.98</v>
      </c>
      <c r="D116" s="191">
        <v>1093878</v>
      </c>
    </row>
    <row r="117" spans="1:4">
      <c r="A117" s="171">
        <v>43962</v>
      </c>
      <c r="B117" s="173">
        <v>2020</v>
      </c>
      <c r="C117" s="172">
        <v>5919</v>
      </c>
      <c r="D117" s="191">
        <v>1095269</v>
      </c>
    </row>
    <row r="118" spans="1:4">
      <c r="A118" s="171">
        <v>43963</v>
      </c>
      <c r="B118" s="173">
        <v>2020</v>
      </c>
      <c r="C118" s="172">
        <v>5919.03</v>
      </c>
      <c r="D118" s="191">
        <v>1097356</v>
      </c>
    </row>
    <row r="119" spans="1:4">
      <c r="A119" s="171">
        <v>43964</v>
      </c>
      <c r="B119" s="173">
        <v>2020</v>
      </c>
      <c r="C119" s="172">
        <v>5919.07</v>
      </c>
      <c r="D119" s="191">
        <v>1100139</v>
      </c>
    </row>
    <row r="120" spans="1:4">
      <c r="A120" s="171">
        <v>43965</v>
      </c>
      <c r="B120" s="173">
        <v>2020</v>
      </c>
      <c r="C120" s="172">
        <v>5919.1</v>
      </c>
      <c r="D120" s="191">
        <v>1102227</v>
      </c>
    </row>
    <row r="121" spans="1:4">
      <c r="A121" s="171">
        <v>43966</v>
      </c>
      <c r="B121" s="173">
        <v>2020</v>
      </c>
      <c r="C121" s="172">
        <v>5919.12</v>
      </c>
      <c r="D121" s="191">
        <v>1103620</v>
      </c>
    </row>
    <row r="122" spans="1:4">
      <c r="A122" s="171">
        <v>43967</v>
      </c>
      <c r="B122" s="173">
        <v>2020</v>
      </c>
      <c r="C122" s="172">
        <v>5919.13</v>
      </c>
      <c r="D122" s="191">
        <v>1104316</v>
      </c>
    </row>
    <row r="123" spans="1:4">
      <c r="A123" s="171">
        <v>43968</v>
      </c>
      <c r="B123" s="173">
        <v>2020</v>
      </c>
      <c r="C123" s="172">
        <v>5919.15</v>
      </c>
      <c r="D123" s="191">
        <v>1105708</v>
      </c>
    </row>
    <row r="124" spans="1:4">
      <c r="A124" s="171">
        <v>43969</v>
      </c>
      <c r="B124" s="173">
        <v>2020</v>
      </c>
      <c r="C124" s="172">
        <v>5919.17</v>
      </c>
      <c r="D124" s="191">
        <v>1107101</v>
      </c>
    </row>
    <row r="125" spans="1:4">
      <c r="A125" s="171">
        <v>43970</v>
      </c>
      <c r="B125" s="173">
        <v>2020</v>
      </c>
      <c r="C125" s="172">
        <v>5919.18</v>
      </c>
      <c r="D125" s="191">
        <v>1107797</v>
      </c>
    </row>
    <row r="126" spans="1:4">
      <c r="A126" s="171">
        <v>43971</v>
      </c>
      <c r="B126" s="173">
        <v>2020</v>
      </c>
      <c r="C126" s="172">
        <v>5919.19</v>
      </c>
      <c r="D126" s="191">
        <v>1108493</v>
      </c>
    </row>
    <row r="127" spans="1:4">
      <c r="A127" s="171">
        <v>43972</v>
      </c>
      <c r="B127" s="173">
        <v>2020</v>
      </c>
      <c r="C127" s="172">
        <v>5919.21</v>
      </c>
      <c r="D127" s="191">
        <v>1109886</v>
      </c>
    </row>
    <row r="128" spans="1:4">
      <c r="A128" s="171">
        <v>43973</v>
      </c>
      <c r="B128" s="173">
        <v>2020</v>
      </c>
      <c r="C128" s="172">
        <v>5919.23</v>
      </c>
      <c r="D128" s="191">
        <v>1111279</v>
      </c>
    </row>
    <row r="129" spans="1:4">
      <c r="A129" s="171">
        <v>43974</v>
      </c>
      <c r="B129" s="173">
        <v>2020</v>
      </c>
      <c r="C129" s="172">
        <v>5919.26</v>
      </c>
      <c r="D129" s="191">
        <v>1113368</v>
      </c>
    </row>
    <row r="130" spans="1:4">
      <c r="A130" s="171">
        <v>43975</v>
      </c>
      <c r="B130" s="173">
        <v>2020</v>
      </c>
      <c r="C130" s="172">
        <v>5919.3</v>
      </c>
      <c r="D130" s="191">
        <v>1116154</v>
      </c>
    </row>
    <row r="131" spans="1:4">
      <c r="A131" s="171">
        <v>43976</v>
      </c>
      <c r="B131" s="173">
        <v>2020</v>
      </c>
      <c r="C131" s="172">
        <v>5919.31</v>
      </c>
      <c r="D131" s="191">
        <v>1116851</v>
      </c>
    </row>
    <row r="132" spans="1:4">
      <c r="A132" s="171">
        <v>43977</v>
      </c>
      <c r="B132" s="173">
        <v>2020</v>
      </c>
      <c r="C132" s="172">
        <v>5919.32</v>
      </c>
      <c r="D132" s="191">
        <v>1117547</v>
      </c>
    </row>
    <row r="133" spans="1:4">
      <c r="A133" s="171">
        <v>43978</v>
      </c>
      <c r="B133" s="173">
        <v>2020</v>
      </c>
      <c r="C133" s="172">
        <v>5919.34</v>
      </c>
      <c r="D133" s="191">
        <v>1118941</v>
      </c>
    </row>
    <row r="134" spans="1:4">
      <c r="A134" s="171">
        <v>43979</v>
      </c>
      <c r="B134" s="173">
        <v>2020</v>
      </c>
      <c r="C134" s="172">
        <v>5919.35</v>
      </c>
      <c r="D134" s="191">
        <v>1119638</v>
      </c>
    </row>
    <row r="135" spans="1:4">
      <c r="A135" s="171">
        <v>43980</v>
      </c>
      <c r="B135" s="173">
        <v>2020</v>
      </c>
      <c r="C135" s="172">
        <v>5919.35</v>
      </c>
      <c r="D135" s="191">
        <v>1119638</v>
      </c>
    </row>
    <row r="136" spans="1:4">
      <c r="A136" s="171">
        <v>43981</v>
      </c>
      <c r="B136" s="173">
        <v>2020</v>
      </c>
      <c r="C136" s="172">
        <v>5919.38</v>
      </c>
      <c r="D136" s="191">
        <v>1121728</v>
      </c>
    </row>
    <row r="137" spans="1:4">
      <c r="A137" s="171">
        <v>43982</v>
      </c>
      <c r="B137" s="173">
        <v>2020</v>
      </c>
      <c r="C137" s="172">
        <v>5919.39</v>
      </c>
      <c r="D137" s="191">
        <v>1122425</v>
      </c>
    </row>
    <row r="138" spans="1:4">
      <c r="A138" s="171">
        <v>43983</v>
      </c>
      <c r="B138" s="173">
        <v>2020</v>
      </c>
      <c r="C138" s="172">
        <v>5919.41</v>
      </c>
      <c r="D138" s="191">
        <v>1123819</v>
      </c>
    </row>
    <row r="139" spans="1:4">
      <c r="A139" s="171">
        <v>43984</v>
      </c>
      <c r="B139" s="173">
        <v>2020</v>
      </c>
      <c r="C139" s="172">
        <v>5919.41</v>
      </c>
      <c r="D139" s="191">
        <v>1123819</v>
      </c>
    </row>
    <row r="140" spans="1:4">
      <c r="A140" s="171">
        <v>43985</v>
      </c>
      <c r="B140" s="173">
        <v>2020</v>
      </c>
      <c r="C140" s="172">
        <v>5919.42</v>
      </c>
      <c r="D140" s="191">
        <v>1124517</v>
      </c>
    </row>
    <row r="141" spans="1:4">
      <c r="A141" s="171">
        <v>43986</v>
      </c>
      <c r="B141" s="173">
        <v>2020</v>
      </c>
      <c r="C141" s="172">
        <v>5919.42</v>
      </c>
      <c r="D141" s="191">
        <v>1124517</v>
      </c>
    </row>
    <row r="142" spans="1:4">
      <c r="A142" s="171">
        <v>43987</v>
      </c>
      <c r="B142" s="173">
        <v>2020</v>
      </c>
      <c r="C142" s="172">
        <v>5919.41</v>
      </c>
      <c r="D142" s="191">
        <v>1123819</v>
      </c>
    </row>
    <row r="143" spans="1:4">
      <c r="A143" s="171">
        <v>43988</v>
      </c>
      <c r="B143" s="173">
        <v>2020</v>
      </c>
      <c r="C143" s="172">
        <v>5919.4</v>
      </c>
      <c r="D143" s="191">
        <v>1123122</v>
      </c>
    </row>
    <row r="144" spans="1:4">
      <c r="A144" s="171">
        <v>43989</v>
      </c>
      <c r="B144" s="173">
        <v>2020</v>
      </c>
      <c r="C144" s="172">
        <v>5919.4</v>
      </c>
      <c r="D144" s="191">
        <v>1123122</v>
      </c>
    </row>
    <row r="145" spans="1:4">
      <c r="A145" s="171">
        <v>43990</v>
      </c>
      <c r="B145" s="173">
        <v>2020</v>
      </c>
      <c r="C145" s="172">
        <v>5919.44</v>
      </c>
      <c r="D145" s="191">
        <v>1125911</v>
      </c>
    </row>
    <row r="146" spans="1:4">
      <c r="A146" s="171">
        <v>43991</v>
      </c>
      <c r="B146" s="173">
        <v>2020</v>
      </c>
      <c r="C146" s="172">
        <v>5919.42</v>
      </c>
      <c r="D146" s="191">
        <v>1124517</v>
      </c>
    </row>
    <row r="147" spans="1:4">
      <c r="A147" s="171">
        <v>43992</v>
      </c>
      <c r="B147" s="173">
        <v>2020</v>
      </c>
      <c r="C147" s="172">
        <v>5915.41</v>
      </c>
      <c r="D147" s="191">
        <v>848672</v>
      </c>
    </row>
    <row r="148" spans="1:4">
      <c r="A148" s="171">
        <v>43993</v>
      </c>
      <c r="B148" s="173">
        <v>2020</v>
      </c>
      <c r="C148" s="172">
        <v>5915.41</v>
      </c>
      <c r="D148" s="191">
        <v>848672</v>
      </c>
    </row>
    <row r="149" spans="1:4">
      <c r="A149" s="171">
        <v>43994</v>
      </c>
      <c r="B149" s="173">
        <v>2020</v>
      </c>
      <c r="C149" s="172">
        <v>5919.41</v>
      </c>
      <c r="D149" s="191">
        <v>1123819</v>
      </c>
    </row>
    <row r="150" spans="1:4">
      <c r="A150" s="171">
        <v>43995</v>
      </c>
      <c r="B150" s="173">
        <v>2020</v>
      </c>
      <c r="C150" s="172">
        <v>5919.41</v>
      </c>
      <c r="D150" s="191">
        <v>1123819</v>
      </c>
    </row>
    <row r="151" spans="1:4">
      <c r="A151" s="171">
        <v>43996</v>
      </c>
      <c r="B151" s="173">
        <v>2020</v>
      </c>
      <c r="C151" s="172">
        <v>5919.4</v>
      </c>
      <c r="D151" s="191">
        <v>1123122</v>
      </c>
    </row>
    <row r="152" spans="1:4">
      <c r="A152" s="171">
        <v>43997</v>
      </c>
      <c r="B152" s="173">
        <v>2020</v>
      </c>
      <c r="C152" s="172">
        <v>5919.4</v>
      </c>
      <c r="D152" s="191">
        <v>1123122</v>
      </c>
    </row>
    <row r="153" spans="1:4">
      <c r="A153" s="171">
        <v>43998</v>
      </c>
      <c r="B153" s="173">
        <v>2020</v>
      </c>
      <c r="C153" s="172">
        <v>5919.39</v>
      </c>
      <c r="D153" s="191">
        <v>1122425</v>
      </c>
    </row>
    <row r="154" spans="1:4">
      <c r="A154" s="171">
        <v>43999</v>
      </c>
      <c r="B154" s="173">
        <v>2020</v>
      </c>
      <c r="C154" s="172">
        <v>5919.41</v>
      </c>
      <c r="D154" s="191">
        <v>1123819</v>
      </c>
    </row>
    <row r="155" spans="1:4">
      <c r="A155" s="171">
        <v>44000</v>
      </c>
      <c r="B155" s="173">
        <v>2020</v>
      </c>
      <c r="C155" s="172">
        <v>5919.46</v>
      </c>
      <c r="D155" s="191">
        <v>1127305</v>
      </c>
    </row>
    <row r="156" spans="1:4">
      <c r="A156" s="171">
        <v>44001</v>
      </c>
      <c r="B156" s="173">
        <v>2020</v>
      </c>
      <c r="C156" s="172">
        <v>5919.46</v>
      </c>
      <c r="D156" s="191">
        <v>1127305</v>
      </c>
    </row>
    <row r="157" spans="1:4">
      <c r="A157" s="171">
        <v>44002</v>
      </c>
      <c r="B157" s="173">
        <v>2020</v>
      </c>
      <c r="C157" s="172">
        <v>5919.46</v>
      </c>
      <c r="D157" s="191">
        <v>1127305</v>
      </c>
    </row>
    <row r="158" spans="1:4">
      <c r="A158" s="171">
        <v>44003</v>
      </c>
      <c r="B158" s="173">
        <v>2020</v>
      </c>
      <c r="C158" s="172">
        <v>5919.45</v>
      </c>
      <c r="D158" s="191">
        <v>1126608</v>
      </c>
    </row>
    <row r="159" spans="1:4">
      <c r="A159" s="171">
        <v>44004</v>
      </c>
      <c r="B159" s="173">
        <v>2020</v>
      </c>
      <c r="C159" s="172">
        <v>5919.46</v>
      </c>
      <c r="D159" s="191">
        <v>1127305</v>
      </c>
    </row>
    <row r="160" spans="1:4">
      <c r="A160" s="171">
        <v>44005</v>
      </c>
      <c r="B160" s="173">
        <v>2020</v>
      </c>
      <c r="C160" s="172">
        <v>5919.46</v>
      </c>
      <c r="D160" s="191">
        <v>1127305</v>
      </c>
    </row>
    <row r="161" spans="1:4">
      <c r="A161" s="171">
        <v>44006</v>
      </c>
      <c r="B161" s="173">
        <v>2020</v>
      </c>
      <c r="C161" s="172">
        <v>5919.46</v>
      </c>
      <c r="D161" s="191">
        <v>1127305</v>
      </c>
    </row>
    <row r="162" spans="1:4">
      <c r="A162" s="171">
        <v>44007</v>
      </c>
      <c r="B162" s="173">
        <v>2020</v>
      </c>
      <c r="C162" s="172">
        <v>5919.46</v>
      </c>
      <c r="D162" s="191">
        <v>1127305</v>
      </c>
    </row>
    <row r="163" spans="1:4">
      <c r="A163" s="171">
        <v>44008</v>
      </c>
      <c r="B163" s="173">
        <v>2020</v>
      </c>
      <c r="C163" s="172">
        <v>5919.46</v>
      </c>
      <c r="D163" s="191">
        <v>1127305</v>
      </c>
    </row>
    <row r="164" spans="1:4">
      <c r="A164" s="171">
        <v>44009</v>
      </c>
      <c r="B164" s="173">
        <v>2020</v>
      </c>
      <c r="C164" s="172">
        <v>5919.45</v>
      </c>
      <c r="D164" s="191">
        <v>1126608</v>
      </c>
    </row>
    <row r="165" spans="1:4">
      <c r="A165" s="171">
        <v>44010</v>
      </c>
      <c r="B165" s="173">
        <v>2020</v>
      </c>
      <c r="C165" s="172">
        <v>5919.45</v>
      </c>
      <c r="D165" s="191">
        <v>1126608</v>
      </c>
    </row>
    <row r="166" spans="1:4">
      <c r="A166" s="171">
        <v>44011</v>
      </c>
      <c r="B166" s="173">
        <v>2020</v>
      </c>
      <c r="C166" s="172">
        <v>5919.45</v>
      </c>
      <c r="D166" s="191">
        <v>1126608</v>
      </c>
    </row>
    <row r="167" spans="1:4">
      <c r="A167" s="171">
        <v>44012</v>
      </c>
      <c r="B167" s="173">
        <v>2020</v>
      </c>
      <c r="C167" s="172">
        <v>5919.44</v>
      </c>
      <c r="D167" s="191">
        <v>1125911</v>
      </c>
    </row>
    <row r="168" spans="1:4">
      <c r="A168" s="171">
        <v>44013</v>
      </c>
      <c r="B168" s="173">
        <v>2020</v>
      </c>
      <c r="C168" s="172">
        <v>5919.42</v>
      </c>
      <c r="D168" s="191">
        <v>1124517</v>
      </c>
    </row>
    <row r="169" spans="1:4">
      <c r="A169" s="171">
        <v>44014</v>
      </c>
      <c r="B169" s="173">
        <v>2020</v>
      </c>
      <c r="C169" s="172">
        <v>5919.42</v>
      </c>
      <c r="D169" s="191">
        <v>1124517</v>
      </c>
    </row>
    <row r="170" spans="1:4">
      <c r="A170" s="171">
        <v>44015</v>
      </c>
      <c r="B170" s="173">
        <v>2020</v>
      </c>
      <c r="C170" s="172">
        <v>5919.42</v>
      </c>
      <c r="D170" s="191">
        <v>1124517</v>
      </c>
    </row>
    <row r="171" spans="1:4">
      <c r="A171" s="171">
        <v>44016</v>
      </c>
      <c r="B171" s="173">
        <v>2020</v>
      </c>
      <c r="C171" s="172">
        <v>5919.42</v>
      </c>
      <c r="D171" s="191">
        <v>1124517</v>
      </c>
    </row>
    <row r="172" spans="1:4">
      <c r="A172" s="171">
        <v>44017</v>
      </c>
      <c r="B172" s="173">
        <v>2020</v>
      </c>
      <c r="C172" s="172">
        <v>5919.42</v>
      </c>
      <c r="D172" s="191">
        <v>1124517</v>
      </c>
    </row>
    <row r="173" spans="1:4">
      <c r="A173" s="171">
        <v>44018</v>
      </c>
      <c r="B173" s="173">
        <v>2020</v>
      </c>
      <c r="C173" s="172">
        <v>5919.42</v>
      </c>
      <c r="D173" s="191">
        <v>1124517</v>
      </c>
    </row>
    <row r="174" spans="1:4">
      <c r="A174" s="171">
        <v>44019</v>
      </c>
      <c r="B174" s="173">
        <v>2020</v>
      </c>
      <c r="C174" s="172">
        <v>5919.42</v>
      </c>
      <c r="D174" s="191">
        <v>1124517</v>
      </c>
    </row>
    <row r="175" spans="1:4">
      <c r="A175" s="171">
        <v>44020</v>
      </c>
      <c r="B175" s="173">
        <v>2020</v>
      </c>
      <c r="C175" s="172">
        <v>5919.41</v>
      </c>
      <c r="D175" s="191">
        <v>1123819</v>
      </c>
    </row>
    <row r="176" spans="1:4">
      <c r="A176" s="171">
        <v>44021</v>
      </c>
      <c r="B176" s="173">
        <v>2020</v>
      </c>
      <c r="C176" s="172">
        <v>5919.39</v>
      </c>
      <c r="D176" s="191">
        <v>1122425</v>
      </c>
    </row>
    <row r="177" spans="1:4">
      <c r="A177" s="171">
        <v>44022</v>
      </c>
      <c r="B177" s="173">
        <v>2020</v>
      </c>
      <c r="C177" s="172">
        <v>5919.37</v>
      </c>
      <c r="D177" s="191">
        <v>1121031</v>
      </c>
    </row>
    <row r="178" spans="1:4">
      <c r="A178" s="171">
        <v>44023</v>
      </c>
      <c r="B178" s="173">
        <v>2020</v>
      </c>
      <c r="C178" s="172">
        <v>5919.34</v>
      </c>
      <c r="D178" s="191">
        <v>1118941</v>
      </c>
    </row>
    <row r="179" spans="1:4">
      <c r="A179" s="171">
        <v>44024</v>
      </c>
      <c r="B179" s="173">
        <v>2020</v>
      </c>
      <c r="C179" s="172">
        <v>5919.3</v>
      </c>
      <c r="D179" s="191">
        <v>1116154</v>
      </c>
    </row>
    <row r="180" spans="1:4">
      <c r="A180" s="171">
        <v>44025</v>
      </c>
      <c r="B180" s="173">
        <v>2020</v>
      </c>
      <c r="C180" s="172">
        <v>5919.26</v>
      </c>
      <c r="D180" s="191">
        <v>1113368</v>
      </c>
    </row>
    <row r="181" spans="1:4">
      <c r="A181" s="171">
        <v>44026</v>
      </c>
      <c r="B181" s="173">
        <v>2020</v>
      </c>
      <c r="C181" s="172">
        <v>5919.21</v>
      </c>
      <c r="D181" s="191">
        <v>1109886</v>
      </c>
    </row>
    <row r="182" spans="1:4">
      <c r="A182" s="171">
        <v>44027</v>
      </c>
      <c r="B182" s="173">
        <v>2020</v>
      </c>
      <c r="C182" s="172">
        <v>5919.16</v>
      </c>
      <c r="D182" s="191">
        <v>1106405</v>
      </c>
    </row>
    <row r="183" spans="1:4">
      <c r="A183" s="171">
        <v>44028</v>
      </c>
      <c r="B183" s="173">
        <v>2020</v>
      </c>
      <c r="C183" s="172">
        <v>5919.09</v>
      </c>
      <c r="D183" s="191">
        <v>1101531</v>
      </c>
    </row>
    <row r="184" spans="1:4">
      <c r="A184" s="171">
        <v>44029</v>
      </c>
      <c r="B184" s="173">
        <v>2020</v>
      </c>
      <c r="C184" s="172">
        <v>5919.04</v>
      </c>
      <c r="D184" s="191">
        <v>1098052</v>
      </c>
    </row>
    <row r="185" spans="1:4">
      <c r="A185" s="171">
        <v>44030</v>
      </c>
      <c r="B185" s="173">
        <v>2020</v>
      </c>
      <c r="C185" s="172">
        <v>5918.98</v>
      </c>
      <c r="D185" s="191">
        <v>1093878</v>
      </c>
    </row>
    <row r="186" spans="1:4">
      <c r="A186" s="171">
        <v>44031</v>
      </c>
      <c r="B186" s="173">
        <v>2020</v>
      </c>
      <c r="C186" s="172">
        <v>5918.93</v>
      </c>
      <c r="D186" s="191">
        <v>1090400</v>
      </c>
    </row>
    <row r="187" spans="1:4">
      <c r="A187" s="171">
        <v>44032</v>
      </c>
      <c r="B187" s="173">
        <v>2020</v>
      </c>
      <c r="C187" s="172">
        <v>5918.89</v>
      </c>
      <c r="D187" s="191">
        <v>1087618</v>
      </c>
    </row>
    <row r="188" spans="1:4">
      <c r="A188" s="171">
        <v>44033</v>
      </c>
      <c r="B188" s="173">
        <v>2020</v>
      </c>
      <c r="C188" s="172">
        <v>5918.86</v>
      </c>
      <c r="D188" s="191">
        <v>1085532</v>
      </c>
    </row>
    <row r="189" spans="1:4">
      <c r="A189" s="171">
        <v>44034</v>
      </c>
      <c r="B189" s="173">
        <v>2020</v>
      </c>
      <c r="C189" s="172">
        <v>5918.82</v>
      </c>
      <c r="D189" s="191">
        <v>1082751</v>
      </c>
    </row>
    <row r="190" spans="1:4">
      <c r="A190" s="171">
        <v>44035</v>
      </c>
      <c r="B190" s="173">
        <v>2020</v>
      </c>
      <c r="C190" s="172">
        <v>5918.79</v>
      </c>
      <c r="D190" s="191">
        <v>1080665</v>
      </c>
    </row>
    <row r="191" spans="1:4">
      <c r="A191" s="171">
        <v>44036</v>
      </c>
      <c r="B191" s="173">
        <v>2020</v>
      </c>
      <c r="C191" s="172">
        <v>5918.78</v>
      </c>
      <c r="D191" s="191">
        <v>1079970</v>
      </c>
    </row>
    <row r="192" spans="1:4">
      <c r="A192" s="171">
        <v>44037</v>
      </c>
      <c r="B192" s="173">
        <v>2020</v>
      </c>
      <c r="C192" s="172">
        <v>5918.75</v>
      </c>
      <c r="D192" s="191">
        <v>1077885</v>
      </c>
    </row>
    <row r="193" spans="1:4">
      <c r="A193" s="171">
        <v>44038</v>
      </c>
      <c r="B193" s="173">
        <v>2020</v>
      </c>
      <c r="C193" s="172">
        <v>5918.71</v>
      </c>
      <c r="D193" s="191">
        <v>1075104</v>
      </c>
    </row>
    <row r="194" spans="1:4">
      <c r="A194" s="171">
        <v>44039</v>
      </c>
      <c r="B194" s="173">
        <v>2020</v>
      </c>
      <c r="C194" s="172">
        <v>5918.68</v>
      </c>
      <c r="D194" s="191">
        <v>1073019</v>
      </c>
    </row>
    <row r="195" spans="1:4">
      <c r="A195" s="171">
        <v>44040</v>
      </c>
      <c r="B195" s="173">
        <v>2020</v>
      </c>
      <c r="C195" s="172">
        <v>5918.65</v>
      </c>
      <c r="D195" s="191">
        <v>1070935</v>
      </c>
    </row>
    <row r="196" spans="1:4">
      <c r="A196" s="171">
        <v>44041</v>
      </c>
      <c r="B196" s="173">
        <v>2020</v>
      </c>
      <c r="C196" s="172">
        <v>5918.62</v>
      </c>
      <c r="D196" s="191">
        <v>1068851</v>
      </c>
    </row>
    <row r="197" spans="1:4">
      <c r="A197" s="171">
        <v>44042</v>
      </c>
      <c r="B197" s="173">
        <v>2020</v>
      </c>
      <c r="C197" s="172">
        <v>5918.59</v>
      </c>
      <c r="D197" s="191">
        <v>1066767</v>
      </c>
    </row>
    <row r="198" spans="1:4">
      <c r="A198" s="171">
        <v>44043</v>
      </c>
      <c r="B198" s="173">
        <v>2020</v>
      </c>
      <c r="C198" s="172">
        <v>5918.55</v>
      </c>
      <c r="D198" s="191">
        <v>1063989</v>
      </c>
    </row>
    <row r="199" spans="1:4">
      <c r="A199" s="171">
        <v>44044</v>
      </c>
      <c r="B199" s="173">
        <v>2020</v>
      </c>
      <c r="C199" s="172">
        <v>5918.51</v>
      </c>
      <c r="D199" s="191">
        <v>1061213</v>
      </c>
    </row>
    <row r="200" spans="1:4">
      <c r="A200" s="171">
        <v>44045</v>
      </c>
      <c r="B200" s="173">
        <v>2020</v>
      </c>
      <c r="C200" s="172">
        <v>5918.48</v>
      </c>
      <c r="D200" s="191">
        <v>1059131</v>
      </c>
    </row>
    <row r="201" spans="1:4">
      <c r="A201" s="171">
        <v>44046</v>
      </c>
      <c r="B201" s="173">
        <v>2020</v>
      </c>
      <c r="C201" s="172">
        <v>5917.81</v>
      </c>
      <c r="D201" s="191">
        <v>1012729</v>
      </c>
    </row>
    <row r="202" spans="1:4">
      <c r="A202" s="171">
        <v>44047</v>
      </c>
      <c r="B202" s="173">
        <v>2020</v>
      </c>
      <c r="C202" s="172">
        <v>5918.4</v>
      </c>
      <c r="D202" s="191">
        <v>1053578</v>
      </c>
    </row>
    <row r="203" spans="1:4">
      <c r="A203" s="171">
        <v>44048</v>
      </c>
      <c r="B203" s="173">
        <v>2020</v>
      </c>
      <c r="C203" s="172">
        <v>5918.36</v>
      </c>
      <c r="D203" s="191">
        <v>1050803</v>
      </c>
    </row>
    <row r="204" spans="1:4">
      <c r="A204" s="171">
        <v>44049</v>
      </c>
      <c r="B204" s="173">
        <v>2020</v>
      </c>
      <c r="C204" s="172">
        <v>5918.32</v>
      </c>
      <c r="D204" s="191">
        <v>1048029</v>
      </c>
    </row>
    <row r="205" spans="1:4">
      <c r="A205" s="171">
        <v>44050</v>
      </c>
      <c r="B205" s="173">
        <v>2020</v>
      </c>
      <c r="C205" s="172">
        <v>5918.27</v>
      </c>
      <c r="D205" s="191">
        <v>1044564</v>
      </c>
    </row>
    <row r="206" spans="1:4">
      <c r="A206" s="171">
        <v>44051</v>
      </c>
      <c r="B206" s="173">
        <v>2020</v>
      </c>
      <c r="C206" s="172">
        <v>5918.23</v>
      </c>
      <c r="D206" s="191">
        <v>1041792</v>
      </c>
    </row>
    <row r="207" spans="1:4">
      <c r="A207" s="171">
        <v>44052</v>
      </c>
      <c r="B207" s="173">
        <v>2020</v>
      </c>
      <c r="C207" s="172">
        <v>5918.18</v>
      </c>
      <c r="D207" s="191">
        <v>1038327</v>
      </c>
    </row>
    <row r="208" spans="1:4">
      <c r="A208" s="171">
        <v>44053</v>
      </c>
      <c r="B208" s="173">
        <v>2020</v>
      </c>
      <c r="C208" s="172">
        <v>5918.14</v>
      </c>
      <c r="D208" s="191">
        <v>1035556</v>
      </c>
    </row>
    <row r="209" spans="1:4">
      <c r="A209" s="171">
        <v>44054</v>
      </c>
      <c r="B209" s="173">
        <v>2020</v>
      </c>
      <c r="C209" s="172">
        <v>5918.09</v>
      </c>
      <c r="D209" s="191">
        <v>1032094</v>
      </c>
    </row>
    <row r="210" spans="1:4">
      <c r="A210" s="171">
        <v>44055</v>
      </c>
      <c r="B210" s="173">
        <v>2020</v>
      </c>
      <c r="C210" s="172">
        <v>5918.05</v>
      </c>
      <c r="D210" s="191">
        <v>1029325</v>
      </c>
    </row>
    <row r="211" spans="1:4">
      <c r="A211" s="171">
        <v>44056</v>
      </c>
      <c r="B211" s="173">
        <v>2020</v>
      </c>
      <c r="C211" s="172">
        <v>5918</v>
      </c>
      <c r="D211" s="191">
        <v>1025864</v>
      </c>
    </row>
    <row r="212" spans="1:4">
      <c r="A212" s="171">
        <v>44057</v>
      </c>
      <c r="B212" s="173">
        <v>2020</v>
      </c>
      <c r="C212" s="172">
        <v>5917.94</v>
      </c>
      <c r="D212" s="191">
        <v>1021714</v>
      </c>
    </row>
    <row r="213" spans="1:4">
      <c r="A213" s="171">
        <v>44058</v>
      </c>
      <c r="B213" s="173">
        <v>2020</v>
      </c>
      <c r="C213" s="172">
        <v>5917.91</v>
      </c>
      <c r="D213" s="191">
        <v>1019639</v>
      </c>
    </row>
    <row r="214" spans="1:4">
      <c r="A214" s="171">
        <v>44059</v>
      </c>
      <c r="B214" s="173">
        <v>2020</v>
      </c>
      <c r="C214" s="172">
        <v>5917.87</v>
      </c>
      <c r="D214" s="191">
        <v>1016875</v>
      </c>
    </row>
    <row r="215" spans="1:4">
      <c r="A215" s="171">
        <v>44060</v>
      </c>
      <c r="B215" s="173">
        <v>2020</v>
      </c>
      <c r="C215" s="172">
        <v>5917.83</v>
      </c>
      <c r="D215" s="191">
        <v>1014111</v>
      </c>
    </row>
    <row r="216" spans="1:4">
      <c r="A216" s="171">
        <v>44061</v>
      </c>
      <c r="B216" s="173">
        <v>2020</v>
      </c>
      <c r="C216" s="172">
        <v>5917.8</v>
      </c>
      <c r="D216" s="191">
        <v>1012038</v>
      </c>
    </row>
    <row r="217" spans="1:4">
      <c r="A217" s="171">
        <v>44062</v>
      </c>
      <c r="B217" s="173">
        <v>2020</v>
      </c>
      <c r="C217" s="172">
        <v>5917.76</v>
      </c>
      <c r="D217" s="191">
        <v>1009274</v>
      </c>
    </row>
    <row r="218" spans="1:4">
      <c r="A218" s="171">
        <v>44063</v>
      </c>
      <c r="B218" s="173">
        <v>2020</v>
      </c>
      <c r="C218" s="172">
        <v>5917.72</v>
      </c>
      <c r="D218" s="191">
        <v>1006513</v>
      </c>
    </row>
    <row r="219" spans="1:4">
      <c r="A219" s="171">
        <v>44064</v>
      </c>
      <c r="B219" s="173">
        <v>2020</v>
      </c>
      <c r="C219" s="172">
        <v>5917.68</v>
      </c>
      <c r="D219" s="191">
        <v>1003752</v>
      </c>
    </row>
    <row r="220" spans="1:4">
      <c r="A220" s="171">
        <v>44065</v>
      </c>
      <c r="B220" s="173">
        <v>2020</v>
      </c>
      <c r="C220" s="172">
        <v>5917.64</v>
      </c>
      <c r="D220" s="191">
        <v>1000991</v>
      </c>
    </row>
    <row r="221" spans="1:4">
      <c r="A221" s="171">
        <v>44066</v>
      </c>
      <c r="B221" s="173">
        <v>2020</v>
      </c>
      <c r="C221" s="172">
        <v>5917.6</v>
      </c>
      <c r="D221" s="191">
        <v>998232</v>
      </c>
    </row>
    <row r="222" spans="1:4">
      <c r="A222" s="171">
        <v>44067</v>
      </c>
      <c r="B222" s="173">
        <v>2020</v>
      </c>
      <c r="C222" s="172">
        <v>5917.56</v>
      </c>
      <c r="D222" s="191">
        <v>995474</v>
      </c>
    </row>
    <row r="223" spans="1:4">
      <c r="A223" s="171">
        <v>44068</v>
      </c>
      <c r="B223" s="173">
        <v>2020</v>
      </c>
      <c r="C223" s="172">
        <v>5917.52</v>
      </c>
      <c r="D223" s="191">
        <v>992717</v>
      </c>
    </row>
    <row r="224" spans="1:4">
      <c r="A224" s="171">
        <v>44069</v>
      </c>
      <c r="B224" s="173">
        <v>2020</v>
      </c>
      <c r="C224" s="172">
        <v>5917.48</v>
      </c>
      <c r="D224" s="191">
        <v>989960</v>
      </c>
    </row>
    <row r="225" spans="1:4">
      <c r="A225" s="171">
        <v>44070</v>
      </c>
      <c r="B225" s="173">
        <v>2020</v>
      </c>
      <c r="C225" s="172">
        <v>5917.44</v>
      </c>
      <c r="D225" s="191">
        <v>987204</v>
      </c>
    </row>
    <row r="226" spans="1:4">
      <c r="A226" s="171">
        <v>44071</v>
      </c>
      <c r="B226" s="173">
        <v>2020</v>
      </c>
      <c r="C226" s="172">
        <v>5917.4</v>
      </c>
      <c r="D226" s="191">
        <v>984450</v>
      </c>
    </row>
    <row r="227" spans="1:4">
      <c r="A227" s="171">
        <v>44072</v>
      </c>
      <c r="B227" s="173">
        <v>2020</v>
      </c>
      <c r="C227" s="172">
        <v>5917.35</v>
      </c>
      <c r="D227" s="191">
        <v>981008</v>
      </c>
    </row>
    <row r="228" spans="1:4">
      <c r="A228" s="171">
        <v>44073</v>
      </c>
      <c r="B228" s="173">
        <v>2020</v>
      </c>
      <c r="C228" s="172">
        <v>5917.3</v>
      </c>
      <c r="D228" s="191">
        <v>977568</v>
      </c>
    </row>
    <row r="229" spans="1:4">
      <c r="A229" s="171">
        <v>44074</v>
      </c>
      <c r="B229" s="173">
        <v>2020</v>
      </c>
      <c r="C229" s="172">
        <v>5917.25</v>
      </c>
      <c r="D229" s="191">
        <v>974128</v>
      </c>
    </row>
    <row r="230" spans="1:4">
      <c r="A230" s="171">
        <v>44075</v>
      </c>
      <c r="B230" s="173">
        <v>2020</v>
      </c>
      <c r="C230" s="172">
        <v>5917.2</v>
      </c>
      <c r="D230" s="191">
        <v>970690</v>
      </c>
    </row>
    <row r="231" spans="1:4">
      <c r="A231" s="171">
        <v>44076</v>
      </c>
      <c r="B231" s="173">
        <v>2020</v>
      </c>
      <c r="C231" s="172">
        <v>5917.13</v>
      </c>
      <c r="D231" s="191">
        <v>965879</v>
      </c>
    </row>
    <row r="232" spans="1:4">
      <c r="A232" s="171">
        <v>44077</v>
      </c>
      <c r="B232" s="173">
        <v>2020</v>
      </c>
      <c r="C232" s="172">
        <v>5917.1</v>
      </c>
      <c r="D232" s="191">
        <v>963818</v>
      </c>
    </row>
    <row r="233" spans="1:4">
      <c r="A233" s="171">
        <v>44078</v>
      </c>
      <c r="B233" s="173">
        <v>2020</v>
      </c>
      <c r="C233" s="172">
        <v>5917.07</v>
      </c>
      <c r="D233" s="191">
        <v>961758</v>
      </c>
    </row>
    <row r="234" spans="1:4">
      <c r="A234" s="171">
        <v>44079</v>
      </c>
      <c r="B234" s="173">
        <v>2020</v>
      </c>
      <c r="C234" s="172">
        <v>5917.04</v>
      </c>
      <c r="D234" s="191">
        <v>959698</v>
      </c>
    </row>
    <row r="235" spans="1:4">
      <c r="A235" s="171">
        <v>44080</v>
      </c>
      <c r="B235" s="173">
        <v>2020</v>
      </c>
      <c r="C235" s="172">
        <v>5917.02</v>
      </c>
      <c r="D235" s="191">
        <v>958326</v>
      </c>
    </row>
    <row r="236" spans="1:4">
      <c r="A236" s="171">
        <v>44081</v>
      </c>
      <c r="B236" s="173">
        <v>2020</v>
      </c>
      <c r="C236" s="172">
        <v>5916.98</v>
      </c>
      <c r="D236" s="191">
        <v>955581</v>
      </c>
    </row>
    <row r="237" spans="1:4">
      <c r="A237" s="171">
        <v>44082</v>
      </c>
      <c r="B237" s="173">
        <v>2020</v>
      </c>
      <c r="C237" s="172">
        <v>5916.95</v>
      </c>
      <c r="D237" s="191">
        <v>953522</v>
      </c>
    </row>
    <row r="238" spans="1:4">
      <c r="A238" s="171">
        <v>44083</v>
      </c>
      <c r="B238" s="173">
        <v>2020</v>
      </c>
      <c r="C238" s="172">
        <v>5916.88</v>
      </c>
      <c r="D238" s="191">
        <v>948722</v>
      </c>
    </row>
    <row r="239" spans="1:4">
      <c r="A239" s="171">
        <v>44084</v>
      </c>
      <c r="B239" s="173">
        <v>2020</v>
      </c>
      <c r="C239" s="172">
        <v>5916.83</v>
      </c>
      <c r="D239" s="191">
        <v>945295</v>
      </c>
    </row>
    <row r="240" spans="1:4">
      <c r="A240" s="171">
        <v>44085</v>
      </c>
      <c r="B240" s="173">
        <v>2020</v>
      </c>
      <c r="C240" s="172">
        <v>5916.79</v>
      </c>
      <c r="D240" s="191">
        <v>942554</v>
      </c>
    </row>
    <row r="241" spans="1:4">
      <c r="A241" s="171">
        <v>44086</v>
      </c>
      <c r="B241" s="173">
        <v>2020</v>
      </c>
      <c r="C241" s="172">
        <v>5916.76</v>
      </c>
      <c r="D241" s="191">
        <v>940499</v>
      </c>
    </row>
    <row r="242" spans="1:4">
      <c r="A242" s="171">
        <v>44087</v>
      </c>
      <c r="B242" s="173">
        <v>2020</v>
      </c>
      <c r="C242" s="172">
        <v>5916.72</v>
      </c>
      <c r="D242" s="191">
        <v>937760</v>
      </c>
    </row>
    <row r="243" spans="1:4">
      <c r="A243" s="171">
        <v>44088</v>
      </c>
      <c r="B243" s="173">
        <v>2020</v>
      </c>
      <c r="C243" s="172">
        <v>5916.7</v>
      </c>
      <c r="D243" s="191">
        <v>936391</v>
      </c>
    </row>
    <row r="244" spans="1:4">
      <c r="A244" s="171">
        <v>44089</v>
      </c>
      <c r="B244" s="173">
        <v>2020</v>
      </c>
      <c r="C244" s="172">
        <v>5916.67</v>
      </c>
      <c r="D244" s="191">
        <v>934338</v>
      </c>
    </row>
    <row r="245" spans="1:4">
      <c r="A245" s="171">
        <v>44090</v>
      </c>
      <c r="B245" s="173">
        <v>2020</v>
      </c>
      <c r="C245" s="172">
        <v>5916.64</v>
      </c>
      <c r="D245" s="191">
        <v>932286</v>
      </c>
    </row>
    <row r="246" spans="1:4">
      <c r="A246" s="171">
        <v>44091</v>
      </c>
      <c r="B246" s="173">
        <v>2020</v>
      </c>
      <c r="C246" s="172">
        <v>5916.62</v>
      </c>
      <c r="D246" s="191">
        <v>930917</v>
      </c>
    </row>
    <row r="247" spans="1:4">
      <c r="A247" s="171">
        <v>44092</v>
      </c>
      <c r="B247" s="173">
        <v>2020</v>
      </c>
      <c r="C247" s="172">
        <v>5916.61</v>
      </c>
      <c r="D247" s="191">
        <v>930233</v>
      </c>
    </row>
    <row r="248" spans="1:4">
      <c r="A248" s="171">
        <v>44093</v>
      </c>
      <c r="B248" s="173">
        <v>2020</v>
      </c>
      <c r="C248" s="172">
        <v>5916.59</v>
      </c>
      <c r="D248" s="191">
        <v>928865</v>
      </c>
    </row>
    <row r="249" spans="1:4">
      <c r="A249" s="171">
        <v>44094</v>
      </c>
      <c r="B249" s="173">
        <v>2020</v>
      </c>
      <c r="C249" s="172">
        <v>5916.58</v>
      </c>
      <c r="D249" s="191">
        <v>928181</v>
      </c>
    </row>
    <row r="250" spans="1:4">
      <c r="A250" s="171">
        <v>44095</v>
      </c>
      <c r="B250" s="173">
        <v>2020</v>
      </c>
      <c r="C250" s="172">
        <v>5916.56</v>
      </c>
      <c r="D250" s="191">
        <v>926814</v>
      </c>
    </row>
    <row r="251" spans="1:4">
      <c r="A251" s="171">
        <v>44096</v>
      </c>
      <c r="B251" s="173">
        <v>2020</v>
      </c>
      <c r="C251" s="172">
        <v>5916.54</v>
      </c>
      <c r="D251" s="191">
        <v>925447</v>
      </c>
    </row>
    <row r="252" spans="1:4">
      <c r="A252" s="171">
        <v>44097</v>
      </c>
      <c r="B252" s="173">
        <v>2020</v>
      </c>
      <c r="C252" s="172">
        <v>5916.52</v>
      </c>
      <c r="D252" s="191">
        <v>924081</v>
      </c>
    </row>
    <row r="253" spans="1:4">
      <c r="A253" s="171">
        <v>44098</v>
      </c>
      <c r="B253" s="173">
        <v>2020</v>
      </c>
      <c r="C253" s="172">
        <v>5916.51</v>
      </c>
      <c r="D253" s="191">
        <v>923397</v>
      </c>
    </row>
    <row r="254" spans="1:4">
      <c r="A254" s="171">
        <v>44099</v>
      </c>
      <c r="B254" s="173">
        <v>2020</v>
      </c>
      <c r="C254" s="172">
        <v>5916.49</v>
      </c>
      <c r="D254" s="191">
        <v>922031</v>
      </c>
    </row>
    <row r="255" spans="1:4">
      <c r="A255" s="171">
        <v>44100</v>
      </c>
      <c r="B255" s="173">
        <v>2020</v>
      </c>
      <c r="C255" s="172">
        <v>5916.47</v>
      </c>
      <c r="D255" s="191">
        <v>920664</v>
      </c>
    </row>
    <row r="256" spans="1:4">
      <c r="A256" s="171">
        <v>44101</v>
      </c>
      <c r="B256" s="173">
        <v>2020</v>
      </c>
      <c r="C256" s="172">
        <v>5916.45</v>
      </c>
      <c r="D256" s="191">
        <v>919298</v>
      </c>
    </row>
    <row r="257" spans="1:4">
      <c r="A257" s="171">
        <v>44102</v>
      </c>
      <c r="B257" s="173">
        <v>2020</v>
      </c>
      <c r="C257" s="172">
        <v>5916.41</v>
      </c>
      <c r="D257" s="191">
        <v>916567</v>
      </c>
    </row>
    <row r="258" spans="1:4">
      <c r="A258" s="171">
        <v>44103</v>
      </c>
      <c r="B258" s="173">
        <v>2020</v>
      </c>
      <c r="C258" s="172">
        <v>5916.39</v>
      </c>
      <c r="D258" s="191">
        <v>915202</v>
      </c>
    </row>
    <row r="259" spans="1:4">
      <c r="A259" s="171">
        <v>44104</v>
      </c>
      <c r="B259" s="173">
        <v>2020</v>
      </c>
      <c r="C259" s="172">
        <v>5916.37</v>
      </c>
      <c r="D259" s="191">
        <v>913837</v>
      </c>
    </row>
    <row r="260" spans="1:4">
      <c r="A260" s="171">
        <v>44105</v>
      </c>
      <c r="B260" s="173">
        <v>2021</v>
      </c>
      <c r="C260" s="172">
        <v>5916.35</v>
      </c>
      <c r="D260" s="191">
        <v>912473</v>
      </c>
    </row>
    <row r="261" spans="1:4">
      <c r="A261" s="171">
        <v>44106</v>
      </c>
      <c r="B261" s="173">
        <v>2021</v>
      </c>
      <c r="C261" s="172">
        <v>5916.34</v>
      </c>
      <c r="D261" s="191">
        <v>911791</v>
      </c>
    </row>
    <row r="262" spans="1:4">
      <c r="A262" s="171">
        <v>44107</v>
      </c>
      <c r="B262" s="173">
        <v>2021</v>
      </c>
      <c r="C262" s="172">
        <v>5916.32</v>
      </c>
      <c r="D262" s="191">
        <v>910427</v>
      </c>
    </row>
    <row r="263" spans="1:4">
      <c r="A263" s="171">
        <v>44108</v>
      </c>
      <c r="B263" s="173">
        <v>2021</v>
      </c>
      <c r="C263" s="172">
        <v>5916.31</v>
      </c>
      <c r="D263" s="191">
        <v>909744</v>
      </c>
    </row>
    <row r="264" spans="1:4">
      <c r="A264" s="171">
        <v>44109</v>
      </c>
      <c r="B264" s="173">
        <v>2021</v>
      </c>
      <c r="C264" s="172">
        <v>5916.29</v>
      </c>
      <c r="D264" s="191">
        <v>908380</v>
      </c>
    </row>
    <row r="265" spans="1:4">
      <c r="A265" s="171">
        <v>44110</v>
      </c>
      <c r="B265" s="173">
        <v>2021</v>
      </c>
      <c r="C265" s="172">
        <v>5916.29</v>
      </c>
      <c r="D265" s="191">
        <v>908380</v>
      </c>
    </row>
    <row r="266" spans="1:4">
      <c r="A266" s="171">
        <v>44111</v>
      </c>
      <c r="B266" s="173">
        <v>2021</v>
      </c>
      <c r="C266" s="172">
        <v>5916.29</v>
      </c>
      <c r="D266" s="191">
        <v>908380</v>
      </c>
    </row>
    <row r="267" spans="1:4">
      <c r="A267" s="171">
        <v>44112</v>
      </c>
      <c r="B267" s="173">
        <v>2021</v>
      </c>
      <c r="C267" s="172">
        <v>5916.29</v>
      </c>
      <c r="D267" s="191">
        <v>908380</v>
      </c>
    </row>
    <row r="268" spans="1:4">
      <c r="A268" s="171">
        <v>44113</v>
      </c>
      <c r="B268" s="173">
        <v>2021</v>
      </c>
      <c r="C268" s="172">
        <v>5916.29</v>
      </c>
      <c r="D268" s="191">
        <v>908380</v>
      </c>
    </row>
    <row r="269" spans="1:4">
      <c r="A269" s="171">
        <v>44114</v>
      </c>
      <c r="B269" s="173">
        <v>2021</v>
      </c>
      <c r="C269" s="172">
        <v>5916.29</v>
      </c>
      <c r="D269" s="191">
        <v>908380</v>
      </c>
    </row>
    <row r="270" spans="1:4">
      <c r="A270" s="171">
        <v>44115</v>
      </c>
      <c r="B270" s="173">
        <v>2021</v>
      </c>
      <c r="C270" s="172">
        <v>5916.28</v>
      </c>
      <c r="D270" s="191">
        <v>907698</v>
      </c>
    </row>
    <row r="271" spans="1:4">
      <c r="A271" s="171">
        <v>44116</v>
      </c>
      <c r="B271" s="173">
        <v>2021</v>
      </c>
      <c r="C271" s="172">
        <v>5916.3</v>
      </c>
      <c r="D271" s="191">
        <v>909062</v>
      </c>
    </row>
    <row r="272" spans="1:4">
      <c r="A272" s="171">
        <v>44117</v>
      </c>
      <c r="B272" s="173">
        <v>2021</v>
      </c>
      <c r="C272" s="172">
        <v>5916.3</v>
      </c>
      <c r="D272" s="191">
        <v>909062</v>
      </c>
    </row>
    <row r="273" spans="1:4">
      <c r="A273" s="171">
        <v>44118</v>
      </c>
      <c r="B273" s="173">
        <v>2021</v>
      </c>
      <c r="C273" s="172">
        <v>5916.3</v>
      </c>
      <c r="D273" s="191">
        <v>909062</v>
      </c>
    </row>
    <row r="274" spans="1:4">
      <c r="A274" s="171">
        <v>44119</v>
      </c>
      <c r="B274" s="173">
        <v>2021</v>
      </c>
      <c r="C274" s="172">
        <v>5916.25</v>
      </c>
      <c r="D274" s="191">
        <v>905653</v>
      </c>
    </row>
    <row r="275" spans="1:4">
      <c r="A275" s="171">
        <v>44120</v>
      </c>
      <c r="B275" s="173">
        <v>2021</v>
      </c>
      <c r="C275" s="172">
        <v>5916.22</v>
      </c>
      <c r="D275" s="191">
        <v>903609</v>
      </c>
    </row>
    <row r="276" spans="1:4">
      <c r="A276" s="171">
        <v>44121</v>
      </c>
      <c r="B276" s="173">
        <v>2021</v>
      </c>
      <c r="C276" s="172">
        <v>5916.23</v>
      </c>
      <c r="D276" s="191">
        <v>904291</v>
      </c>
    </row>
    <row r="277" spans="1:4">
      <c r="A277" s="171">
        <v>44122</v>
      </c>
      <c r="B277" s="173">
        <v>2021</v>
      </c>
      <c r="C277" s="172">
        <v>5916.21</v>
      </c>
      <c r="D277" s="191">
        <v>902928</v>
      </c>
    </row>
    <row r="278" spans="1:4">
      <c r="A278" s="171">
        <v>44123</v>
      </c>
      <c r="B278" s="173">
        <v>2021</v>
      </c>
      <c r="C278" s="172">
        <v>5916.2</v>
      </c>
      <c r="D278" s="191">
        <v>902247</v>
      </c>
    </row>
    <row r="279" spans="1:4">
      <c r="A279" s="171">
        <v>44124</v>
      </c>
      <c r="B279" s="173">
        <v>2021</v>
      </c>
      <c r="C279" s="172">
        <v>5916.19</v>
      </c>
      <c r="D279" s="191">
        <v>901566</v>
      </c>
    </row>
    <row r="280" spans="1:4">
      <c r="A280" s="171">
        <v>44125</v>
      </c>
      <c r="B280" s="173">
        <v>2021</v>
      </c>
      <c r="C280" s="172">
        <v>5916.18</v>
      </c>
      <c r="D280" s="191">
        <v>900885</v>
      </c>
    </row>
    <row r="281" spans="1:4">
      <c r="A281" s="171">
        <v>44126</v>
      </c>
      <c r="B281" s="173">
        <v>2021</v>
      </c>
      <c r="C281" s="172">
        <v>5916.18</v>
      </c>
      <c r="D281" s="191">
        <v>900885</v>
      </c>
    </row>
    <row r="282" spans="1:4">
      <c r="A282" s="171">
        <v>44127</v>
      </c>
      <c r="B282" s="173">
        <v>2021</v>
      </c>
      <c r="C282" s="172">
        <v>5916.17</v>
      </c>
      <c r="D282" s="191">
        <v>900203</v>
      </c>
    </row>
    <row r="283" spans="1:4">
      <c r="A283" s="171">
        <v>44128</v>
      </c>
      <c r="B283" s="173">
        <v>2021</v>
      </c>
      <c r="C283" s="172">
        <v>5916.15</v>
      </c>
      <c r="D283" s="191">
        <v>898841</v>
      </c>
    </row>
    <row r="284" spans="1:4">
      <c r="A284" s="171">
        <v>44129</v>
      </c>
      <c r="B284" s="173">
        <v>2021</v>
      </c>
      <c r="C284" s="172">
        <v>5916.14</v>
      </c>
      <c r="D284" s="191">
        <v>898160</v>
      </c>
    </row>
    <row r="285" spans="1:4">
      <c r="A285" s="171">
        <v>44130</v>
      </c>
      <c r="B285" s="173">
        <v>2021</v>
      </c>
      <c r="C285" s="172">
        <v>5916.13</v>
      </c>
      <c r="D285" s="191">
        <v>897479</v>
      </c>
    </row>
    <row r="286" spans="1:4">
      <c r="A286" s="171">
        <v>44131</v>
      </c>
      <c r="B286" s="173">
        <v>2021</v>
      </c>
      <c r="C286" s="172">
        <v>5916.1</v>
      </c>
      <c r="D286" s="191">
        <v>895437</v>
      </c>
    </row>
    <row r="287" spans="1:4">
      <c r="A287" s="171">
        <v>44132</v>
      </c>
      <c r="B287" s="173">
        <v>2021</v>
      </c>
      <c r="C287" s="172">
        <v>5916.09</v>
      </c>
      <c r="D287" s="191">
        <v>894757</v>
      </c>
    </row>
    <row r="288" spans="1:4">
      <c r="A288" s="171">
        <v>44133</v>
      </c>
      <c r="B288" s="173">
        <v>2021</v>
      </c>
      <c r="C288" s="172">
        <v>5916.08</v>
      </c>
      <c r="D288" s="191">
        <v>894076</v>
      </c>
    </row>
    <row r="289" spans="1:4">
      <c r="A289" s="171">
        <v>44134</v>
      </c>
      <c r="B289" s="173">
        <v>2021</v>
      </c>
      <c r="C289" s="172">
        <v>5916.08</v>
      </c>
      <c r="D289" s="191">
        <v>894076</v>
      </c>
    </row>
    <row r="290" spans="1:4">
      <c r="A290" s="171">
        <v>44135</v>
      </c>
      <c r="B290" s="173">
        <v>2021</v>
      </c>
      <c r="C290" s="172">
        <v>5916.08</v>
      </c>
      <c r="D290" s="191">
        <v>894076</v>
      </c>
    </row>
    <row r="291" spans="1:4">
      <c r="A291" s="171">
        <v>44136</v>
      </c>
      <c r="B291" s="173">
        <v>2021</v>
      </c>
      <c r="C291" s="172">
        <v>5916.08</v>
      </c>
      <c r="D291" s="191">
        <v>894076</v>
      </c>
    </row>
    <row r="292" spans="1:4">
      <c r="A292" s="171">
        <v>44137</v>
      </c>
      <c r="B292" s="173">
        <v>2021</v>
      </c>
      <c r="C292" s="172">
        <v>5916.08</v>
      </c>
      <c r="D292" s="191">
        <v>894076</v>
      </c>
    </row>
    <row r="293" spans="1:4">
      <c r="A293" s="171">
        <v>44138</v>
      </c>
      <c r="B293" s="173">
        <v>2021</v>
      </c>
      <c r="C293" s="172">
        <v>5916.08</v>
      </c>
      <c r="D293" s="191">
        <v>894076</v>
      </c>
    </row>
    <row r="294" spans="1:4">
      <c r="A294" s="171">
        <v>44139</v>
      </c>
      <c r="B294" s="173">
        <v>2021</v>
      </c>
      <c r="C294" s="172">
        <v>5916.08</v>
      </c>
      <c r="D294" s="191">
        <v>894076</v>
      </c>
    </row>
    <row r="295" spans="1:4">
      <c r="A295" s="171">
        <v>44140</v>
      </c>
      <c r="B295" s="173">
        <v>2021</v>
      </c>
      <c r="C295" s="172">
        <v>5916.08</v>
      </c>
      <c r="D295" s="191">
        <v>894076</v>
      </c>
    </row>
    <row r="296" spans="1:4">
      <c r="A296" s="171">
        <v>44141</v>
      </c>
      <c r="B296" s="173">
        <v>2021</v>
      </c>
      <c r="C296" s="172">
        <v>5916.09</v>
      </c>
      <c r="D296" s="191">
        <v>894757</v>
      </c>
    </row>
    <row r="297" spans="1:4">
      <c r="A297" s="171">
        <v>44142</v>
      </c>
      <c r="B297" s="173">
        <v>2021</v>
      </c>
      <c r="C297" s="172">
        <v>5916.09</v>
      </c>
      <c r="D297" s="191">
        <v>894757</v>
      </c>
    </row>
    <row r="298" spans="1:4">
      <c r="A298" s="171">
        <v>44143</v>
      </c>
      <c r="B298" s="173">
        <v>2021</v>
      </c>
      <c r="C298" s="172">
        <v>5916.09</v>
      </c>
      <c r="D298" s="191">
        <v>894757</v>
      </c>
    </row>
    <row r="299" spans="1:4">
      <c r="A299" s="171">
        <v>44144</v>
      </c>
      <c r="B299" s="173">
        <v>2021</v>
      </c>
      <c r="C299" s="172">
        <v>5916.1</v>
      </c>
      <c r="D299" s="191">
        <v>895437</v>
      </c>
    </row>
    <row r="300" spans="1:4">
      <c r="A300" s="171">
        <v>44145</v>
      </c>
      <c r="B300" s="173">
        <v>2021</v>
      </c>
      <c r="C300" s="172">
        <v>5916.1</v>
      </c>
      <c r="D300" s="191">
        <v>895437</v>
      </c>
    </row>
    <row r="301" spans="1:4">
      <c r="A301" s="171">
        <v>44146</v>
      </c>
      <c r="B301" s="173">
        <v>2021</v>
      </c>
      <c r="C301" s="172">
        <v>5916.1</v>
      </c>
      <c r="D301" s="191">
        <v>895437</v>
      </c>
    </row>
    <row r="302" spans="1:4">
      <c r="A302" s="171">
        <v>44147</v>
      </c>
      <c r="B302" s="173">
        <v>2021</v>
      </c>
      <c r="C302" s="172">
        <v>5916.07</v>
      </c>
      <c r="D302" s="191">
        <v>893396</v>
      </c>
    </row>
    <row r="303" spans="1:4">
      <c r="A303" s="171">
        <v>44148</v>
      </c>
      <c r="B303" s="173">
        <v>2021</v>
      </c>
      <c r="C303" s="172">
        <v>5916.07</v>
      </c>
      <c r="D303" s="191">
        <v>893396</v>
      </c>
    </row>
    <row r="304" spans="1:4">
      <c r="A304" s="171">
        <v>44149</v>
      </c>
      <c r="B304" s="173">
        <v>2021</v>
      </c>
      <c r="C304" s="172">
        <v>5916.07</v>
      </c>
      <c r="D304" s="191">
        <v>893396</v>
      </c>
    </row>
    <row r="305" spans="1:4">
      <c r="A305" s="171">
        <v>44150</v>
      </c>
      <c r="B305" s="173">
        <v>2021</v>
      </c>
      <c r="C305" s="172">
        <v>5916.08</v>
      </c>
      <c r="D305" s="191">
        <v>894076</v>
      </c>
    </row>
    <row r="306" spans="1:4">
      <c r="A306" s="171">
        <v>44151</v>
      </c>
      <c r="B306" s="173">
        <v>2021</v>
      </c>
      <c r="C306" s="172">
        <v>5916.09</v>
      </c>
      <c r="D306" s="191">
        <v>894757</v>
      </c>
    </row>
    <row r="307" spans="1:4">
      <c r="A307" s="171">
        <v>44152</v>
      </c>
      <c r="B307" s="173">
        <v>2021</v>
      </c>
      <c r="C307" s="172">
        <v>5916.09</v>
      </c>
      <c r="D307" s="191">
        <v>894757</v>
      </c>
    </row>
    <row r="308" spans="1:4">
      <c r="A308" s="171">
        <v>44153</v>
      </c>
      <c r="B308" s="173">
        <v>2021</v>
      </c>
      <c r="C308" s="172">
        <v>5916.1</v>
      </c>
      <c r="D308" s="191">
        <v>895437</v>
      </c>
    </row>
    <row r="309" spans="1:4">
      <c r="A309" s="171">
        <v>44154</v>
      </c>
      <c r="B309" s="173">
        <v>2021</v>
      </c>
      <c r="C309" s="172">
        <v>5916.11</v>
      </c>
      <c r="D309" s="191">
        <v>896118</v>
      </c>
    </row>
    <row r="310" spans="1:4">
      <c r="A310" s="171">
        <v>44155</v>
      </c>
      <c r="B310" s="173">
        <v>2021</v>
      </c>
      <c r="C310" s="172">
        <v>5916.12</v>
      </c>
      <c r="D310" s="191">
        <v>896798</v>
      </c>
    </row>
    <row r="311" spans="1:4">
      <c r="A311" s="171">
        <v>44156</v>
      </c>
      <c r="B311" s="173">
        <v>2021</v>
      </c>
      <c r="C311" s="172">
        <v>5916.12</v>
      </c>
      <c r="D311" s="191">
        <v>896798</v>
      </c>
    </row>
    <row r="312" spans="1:4">
      <c r="A312" s="171">
        <v>44157</v>
      </c>
      <c r="B312" s="173">
        <v>2021</v>
      </c>
      <c r="C312" s="172">
        <v>5916.12</v>
      </c>
      <c r="D312" s="191">
        <v>896798</v>
      </c>
    </row>
    <row r="313" spans="1:4">
      <c r="A313" s="171">
        <v>44158</v>
      </c>
      <c r="B313" s="173">
        <v>2021</v>
      </c>
      <c r="C313" s="172">
        <v>5916.12</v>
      </c>
      <c r="D313" s="191">
        <v>896798</v>
      </c>
    </row>
    <row r="314" spans="1:4">
      <c r="A314" s="171">
        <v>44159</v>
      </c>
      <c r="B314" s="173">
        <v>2021</v>
      </c>
      <c r="C314" s="172">
        <v>5916.12</v>
      </c>
      <c r="D314" s="191">
        <v>896798</v>
      </c>
    </row>
    <row r="315" spans="1:4">
      <c r="A315" s="171">
        <v>44160</v>
      </c>
      <c r="B315" s="173">
        <v>2021</v>
      </c>
      <c r="C315" s="172">
        <v>5916.12</v>
      </c>
      <c r="D315" s="191">
        <v>896798</v>
      </c>
    </row>
    <row r="316" spans="1:4">
      <c r="A316" s="171">
        <v>44161</v>
      </c>
      <c r="B316" s="173">
        <v>2021</v>
      </c>
      <c r="C316" s="172">
        <v>5916.12</v>
      </c>
      <c r="D316" s="191">
        <v>896798</v>
      </c>
    </row>
    <row r="317" spans="1:4">
      <c r="A317" s="171">
        <v>44162</v>
      </c>
      <c r="B317" s="173">
        <v>2021</v>
      </c>
      <c r="C317" s="172">
        <v>5916.12</v>
      </c>
      <c r="D317" s="191">
        <v>896798</v>
      </c>
    </row>
    <row r="318" spans="1:4">
      <c r="A318" s="171">
        <v>44163</v>
      </c>
      <c r="B318" s="173">
        <v>2021</v>
      </c>
      <c r="C318" s="172">
        <v>5916.12</v>
      </c>
      <c r="D318" s="191">
        <v>896798</v>
      </c>
    </row>
    <row r="319" spans="1:4">
      <c r="A319" s="171">
        <v>44164</v>
      </c>
      <c r="B319" s="173">
        <v>2021</v>
      </c>
      <c r="C319" s="172">
        <v>5916.12</v>
      </c>
      <c r="D319" s="191">
        <v>896798</v>
      </c>
    </row>
    <row r="320" spans="1:4">
      <c r="A320" s="171">
        <v>44165</v>
      </c>
      <c r="B320" s="173">
        <v>2021</v>
      </c>
      <c r="C320" s="172">
        <v>5916.12</v>
      </c>
      <c r="D320" s="191">
        <v>896798</v>
      </c>
    </row>
    <row r="321" spans="1:4">
      <c r="A321" s="171">
        <v>44166</v>
      </c>
      <c r="B321" s="173">
        <v>2021</v>
      </c>
      <c r="C321" s="172">
        <v>5916.12</v>
      </c>
      <c r="D321" s="191">
        <v>896798</v>
      </c>
    </row>
    <row r="322" spans="1:4">
      <c r="A322" s="171">
        <v>44167</v>
      </c>
      <c r="B322" s="173">
        <v>2021</v>
      </c>
      <c r="C322" s="172">
        <v>5916.13</v>
      </c>
      <c r="D322" s="191">
        <v>897479</v>
      </c>
    </row>
    <row r="323" spans="1:4">
      <c r="A323" s="171">
        <v>44168</v>
      </c>
      <c r="B323" s="173">
        <v>2021</v>
      </c>
      <c r="C323" s="172">
        <v>5916.12</v>
      </c>
      <c r="D323" s="191">
        <v>896798</v>
      </c>
    </row>
    <row r="324" spans="1:4">
      <c r="A324" s="171">
        <v>44169</v>
      </c>
      <c r="B324" s="173">
        <v>2021</v>
      </c>
      <c r="C324" s="172">
        <v>5916.12</v>
      </c>
      <c r="D324" s="191">
        <v>896798</v>
      </c>
    </row>
    <row r="325" spans="1:4">
      <c r="A325" s="171">
        <v>44170</v>
      </c>
      <c r="B325" s="173">
        <v>2021</v>
      </c>
      <c r="C325" s="172">
        <v>5916.12</v>
      </c>
      <c r="D325" s="191">
        <v>896798</v>
      </c>
    </row>
    <row r="326" spans="1:4">
      <c r="A326" s="171">
        <v>44171</v>
      </c>
      <c r="B326" s="173">
        <v>2021</v>
      </c>
      <c r="C326" s="172">
        <v>5916.13</v>
      </c>
      <c r="D326" s="191">
        <v>897479</v>
      </c>
    </row>
    <row r="327" spans="1:4">
      <c r="A327" s="171">
        <v>44172</v>
      </c>
      <c r="B327" s="173">
        <v>2021</v>
      </c>
      <c r="C327" s="172">
        <v>5916.13</v>
      </c>
      <c r="D327" s="191">
        <v>897479</v>
      </c>
    </row>
    <row r="328" spans="1:4">
      <c r="A328" s="171">
        <v>44173</v>
      </c>
      <c r="B328" s="173">
        <v>2021</v>
      </c>
      <c r="C328" s="172">
        <v>5916.14</v>
      </c>
      <c r="D328" s="191">
        <v>898160</v>
      </c>
    </row>
    <row r="329" spans="1:4">
      <c r="A329" s="171">
        <v>44174</v>
      </c>
      <c r="B329" s="173">
        <v>2021</v>
      </c>
      <c r="C329" s="172">
        <v>5916.14</v>
      </c>
      <c r="D329" s="191">
        <v>898160</v>
      </c>
    </row>
    <row r="330" spans="1:4">
      <c r="A330" s="171">
        <v>44175</v>
      </c>
      <c r="B330" s="173">
        <v>2021</v>
      </c>
      <c r="C330" s="172">
        <v>5916.14</v>
      </c>
      <c r="D330" s="191">
        <v>898160</v>
      </c>
    </row>
    <row r="331" spans="1:4">
      <c r="A331" s="171">
        <v>44176</v>
      </c>
      <c r="B331" s="173">
        <v>2021</v>
      </c>
      <c r="C331" s="172">
        <v>5916.15</v>
      </c>
      <c r="D331" s="191">
        <v>898841</v>
      </c>
    </row>
    <row r="332" spans="1:4">
      <c r="A332" s="171">
        <v>44177</v>
      </c>
      <c r="B332" s="173">
        <v>2021</v>
      </c>
      <c r="C332" s="172">
        <v>5916.15</v>
      </c>
      <c r="D332" s="191">
        <v>898841</v>
      </c>
    </row>
    <row r="333" spans="1:4">
      <c r="A333" s="171">
        <v>44178</v>
      </c>
      <c r="B333" s="173">
        <v>2021</v>
      </c>
      <c r="C333" s="172">
        <v>5916.15</v>
      </c>
      <c r="D333" s="191">
        <v>898841</v>
      </c>
    </row>
    <row r="334" spans="1:4">
      <c r="A334" s="171">
        <v>44179</v>
      </c>
      <c r="B334" s="173">
        <v>2021</v>
      </c>
      <c r="C334" s="172">
        <v>5916.15</v>
      </c>
      <c r="D334" s="191">
        <v>898841</v>
      </c>
    </row>
    <row r="335" spans="1:4">
      <c r="A335" s="171">
        <v>44180</v>
      </c>
      <c r="B335" s="173">
        <v>2021</v>
      </c>
      <c r="C335" s="172">
        <v>5916.16</v>
      </c>
      <c r="D335" s="191">
        <v>899522</v>
      </c>
    </row>
    <row r="336" spans="1:4">
      <c r="A336" s="171">
        <v>44181</v>
      </c>
      <c r="B336" s="173">
        <v>2021</v>
      </c>
      <c r="C336" s="172">
        <v>5916.16</v>
      </c>
      <c r="D336" s="191">
        <v>899522</v>
      </c>
    </row>
    <row r="337" spans="1:4">
      <c r="A337" s="171">
        <v>44182</v>
      </c>
      <c r="B337" s="173">
        <v>2021</v>
      </c>
      <c r="C337" s="172">
        <v>5916.16</v>
      </c>
      <c r="D337" s="191">
        <v>899522</v>
      </c>
    </row>
    <row r="338" spans="1:4">
      <c r="A338" s="171">
        <v>44183</v>
      </c>
      <c r="B338" s="173">
        <v>2021</v>
      </c>
      <c r="C338" s="172">
        <v>5916.17</v>
      </c>
      <c r="D338" s="191">
        <v>900203</v>
      </c>
    </row>
    <row r="339" spans="1:4">
      <c r="A339" s="171">
        <v>44184</v>
      </c>
      <c r="B339" s="173">
        <v>2021</v>
      </c>
      <c r="C339" s="172">
        <v>5916.18</v>
      </c>
      <c r="D339" s="191">
        <v>900885</v>
      </c>
    </row>
    <row r="340" spans="1:4">
      <c r="A340" s="171">
        <v>44185</v>
      </c>
      <c r="B340" s="173">
        <v>2021</v>
      </c>
      <c r="C340" s="172">
        <v>5916.19</v>
      </c>
      <c r="D340" s="191">
        <v>901566</v>
      </c>
    </row>
    <row r="341" spans="1:4">
      <c r="A341" s="171">
        <v>44186</v>
      </c>
      <c r="B341" s="173">
        <v>2021</v>
      </c>
      <c r="C341" s="172">
        <v>5916.18</v>
      </c>
      <c r="D341" s="191">
        <v>900885</v>
      </c>
    </row>
    <row r="342" spans="1:4">
      <c r="A342" s="171">
        <v>44187</v>
      </c>
      <c r="B342" s="173">
        <v>2021</v>
      </c>
      <c r="C342" s="172">
        <v>5916.19</v>
      </c>
      <c r="D342" s="191">
        <v>901566</v>
      </c>
    </row>
    <row r="343" spans="1:4">
      <c r="A343" s="171">
        <v>44188</v>
      </c>
      <c r="B343" s="173">
        <v>2021</v>
      </c>
      <c r="C343" s="172">
        <v>5916.2</v>
      </c>
      <c r="D343" s="191">
        <v>902247</v>
      </c>
    </row>
    <row r="344" spans="1:4">
      <c r="A344" s="171">
        <v>44189</v>
      </c>
      <c r="B344" s="173">
        <v>2021</v>
      </c>
      <c r="C344" s="172">
        <v>5916.19</v>
      </c>
      <c r="D344" s="191">
        <v>901566</v>
      </c>
    </row>
    <row r="345" spans="1:4">
      <c r="A345" s="171">
        <v>44190</v>
      </c>
      <c r="B345" s="173">
        <v>2021</v>
      </c>
      <c r="C345" s="172">
        <v>5916.19</v>
      </c>
      <c r="D345" s="191">
        <v>901566</v>
      </c>
    </row>
    <row r="346" spans="1:4">
      <c r="A346" s="171">
        <v>44191</v>
      </c>
      <c r="B346" s="173">
        <v>2021</v>
      </c>
      <c r="C346" s="172">
        <v>5916.2</v>
      </c>
      <c r="D346" s="191">
        <v>902247</v>
      </c>
    </row>
    <row r="347" spans="1:4">
      <c r="A347" s="171">
        <v>44192</v>
      </c>
      <c r="B347" s="173">
        <v>2021</v>
      </c>
      <c r="C347" s="172">
        <v>5916.2</v>
      </c>
      <c r="D347" s="191">
        <v>902247</v>
      </c>
    </row>
    <row r="348" spans="1:4">
      <c r="A348" s="171">
        <v>44193</v>
      </c>
      <c r="B348" s="173">
        <v>2021</v>
      </c>
      <c r="C348" s="172">
        <v>5916.21</v>
      </c>
      <c r="D348" s="191">
        <v>902928</v>
      </c>
    </row>
    <row r="349" spans="1:4">
      <c r="A349" s="171">
        <v>44194</v>
      </c>
      <c r="B349" s="173">
        <v>2021</v>
      </c>
      <c r="C349" s="172">
        <v>5916.21</v>
      </c>
      <c r="D349" s="191">
        <v>902928</v>
      </c>
    </row>
    <row r="350" spans="1:4">
      <c r="A350" s="171">
        <v>44195</v>
      </c>
      <c r="B350" s="173">
        <v>2021</v>
      </c>
      <c r="C350" s="172">
        <v>5916.21</v>
      </c>
      <c r="D350" s="191">
        <v>902928</v>
      </c>
    </row>
    <row r="351" spans="1:4">
      <c r="A351" s="171">
        <v>44196</v>
      </c>
      <c r="B351" s="173">
        <v>2021</v>
      </c>
      <c r="C351" s="172">
        <v>5916.22</v>
      </c>
      <c r="D351" s="191">
        <v>903609</v>
      </c>
    </row>
    <row r="352" spans="1:4">
      <c r="A352" s="171">
        <v>44197</v>
      </c>
      <c r="B352" s="173">
        <v>2021</v>
      </c>
      <c r="C352" s="172">
        <v>5916.22</v>
      </c>
      <c r="D352" s="191">
        <v>903609</v>
      </c>
    </row>
    <row r="353" spans="1:4">
      <c r="A353" s="171">
        <v>44198</v>
      </c>
      <c r="B353" s="173">
        <v>2021</v>
      </c>
      <c r="C353" s="172">
        <v>5916.23</v>
      </c>
      <c r="D353" s="191">
        <v>904291</v>
      </c>
    </row>
    <row r="354" spans="1:4">
      <c r="A354" s="171">
        <v>44199</v>
      </c>
      <c r="B354" s="173">
        <v>2021</v>
      </c>
      <c r="C354" s="172">
        <v>5916.23</v>
      </c>
      <c r="D354" s="191">
        <v>904291</v>
      </c>
    </row>
    <row r="355" spans="1:4">
      <c r="A355" s="171">
        <v>44200</v>
      </c>
      <c r="B355" s="173">
        <v>2021</v>
      </c>
      <c r="C355" s="172">
        <v>5916.24</v>
      </c>
      <c r="D355" s="191">
        <v>904972</v>
      </c>
    </row>
    <row r="356" spans="1:4">
      <c r="A356" s="171">
        <v>44201</v>
      </c>
      <c r="B356" s="173">
        <v>2021</v>
      </c>
      <c r="C356" s="172">
        <v>5916.24</v>
      </c>
      <c r="D356" s="191">
        <v>904972</v>
      </c>
    </row>
    <row r="357" spans="1:4">
      <c r="A357" s="171">
        <v>44202</v>
      </c>
      <c r="B357" s="173">
        <v>2021</v>
      </c>
      <c r="C357" s="172">
        <v>5916.25</v>
      </c>
      <c r="D357" s="191">
        <v>905653</v>
      </c>
    </row>
    <row r="358" spans="1:4">
      <c r="A358" s="171">
        <v>44203</v>
      </c>
      <c r="B358" s="173">
        <v>2021</v>
      </c>
      <c r="C358" s="172">
        <v>5916.26</v>
      </c>
      <c r="D358" s="191">
        <v>906335</v>
      </c>
    </row>
    <row r="359" spans="1:4">
      <c r="A359" s="171">
        <v>44204</v>
      </c>
      <c r="B359" s="173">
        <v>2021</v>
      </c>
      <c r="C359" s="172">
        <v>5916.26</v>
      </c>
      <c r="D359" s="191">
        <v>906335</v>
      </c>
    </row>
    <row r="360" spans="1:4">
      <c r="A360" s="171">
        <v>44205</v>
      </c>
      <c r="B360" s="173">
        <v>2021</v>
      </c>
      <c r="C360" s="172">
        <v>5916.26</v>
      </c>
      <c r="D360" s="191">
        <v>906335</v>
      </c>
    </row>
    <row r="361" spans="1:4">
      <c r="A361" s="171">
        <v>44206</v>
      </c>
      <c r="B361" s="173">
        <v>2021</v>
      </c>
      <c r="C361" s="172">
        <v>5916.27</v>
      </c>
      <c r="D361" s="191">
        <v>907017</v>
      </c>
    </row>
    <row r="362" spans="1:4">
      <c r="A362" s="171">
        <v>44207</v>
      </c>
      <c r="B362" s="173">
        <v>2021</v>
      </c>
      <c r="C362" s="172">
        <v>5916.27</v>
      </c>
      <c r="D362" s="191">
        <v>907017</v>
      </c>
    </row>
    <row r="363" spans="1:4">
      <c r="A363" s="171">
        <v>44208</v>
      </c>
      <c r="B363" s="173">
        <v>2021</v>
      </c>
      <c r="C363" s="172">
        <v>5916.28</v>
      </c>
      <c r="D363" s="191">
        <v>907698</v>
      </c>
    </row>
    <row r="364" spans="1:4">
      <c r="A364" s="171">
        <v>44209</v>
      </c>
      <c r="B364" s="173">
        <v>2021</v>
      </c>
      <c r="C364" s="172">
        <v>5916.28</v>
      </c>
      <c r="D364" s="191">
        <v>907698</v>
      </c>
    </row>
    <row r="365" spans="1:4">
      <c r="A365" s="171">
        <v>44210</v>
      </c>
      <c r="B365" s="173">
        <v>2021</v>
      </c>
      <c r="C365" s="172">
        <v>5916.28</v>
      </c>
      <c r="D365" s="191">
        <v>907698</v>
      </c>
    </row>
    <row r="366" spans="1:4">
      <c r="A366" s="171">
        <v>44211</v>
      </c>
      <c r="B366" s="173">
        <v>2021</v>
      </c>
      <c r="C366" s="172">
        <v>5916.29</v>
      </c>
      <c r="D366" s="191">
        <v>908380</v>
      </c>
    </row>
    <row r="367" spans="1:4">
      <c r="A367" s="171">
        <v>44212</v>
      </c>
      <c r="B367" s="173">
        <v>2021</v>
      </c>
      <c r="C367" s="172">
        <v>5916.29</v>
      </c>
      <c r="D367" s="191">
        <v>908380</v>
      </c>
    </row>
    <row r="368" spans="1:4">
      <c r="A368" s="171">
        <v>44213</v>
      </c>
      <c r="B368" s="173">
        <v>2021</v>
      </c>
      <c r="C368" s="172">
        <v>5916.29</v>
      </c>
      <c r="D368" s="191">
        <v>908380</v>
      </c>
    </row>
    <row r="369" spans="1:4">
      <c r="A369" s="171">
        <v>44214</v>
      </c>
      <c r="B369" s="173">
        <v>2021</v>
      </c>
      <c r="C369" s="172">
        <v>5916.3</v>
      </c>
      <c r="D369" s="191">
        <v>909062</v>
      </c>
    </row>
    <row r="370" spans="1:4">
      <c r="A370" s="171">
        <v>44215</v>
      </c>
      <c r="B370" s="173">
        <v>2021</v>
      </c>
      <c r="C370" s="172">
        <v>5916.3</v>
      </c>
      <c r="D370" s="191">
        <v>909062</v>
      </c>
    </row>
    <row r="371" spans="1:4">
      <c r="A371" s="171">
        <v>44216</v>
      </c>
      <c r="B371" s="173">
        <v>2021</v>
      </c>
      <c r="C371" s="172">
        <v>5916.3</v>
      </c>
      <c r="D371" s="191">
        <v>909062</v>
      </c>
    </row>
    <row r="372" spans="1:4">
      <c r="A372" s="171">
        <v>44217</v>
      </c>
      <c r="B372" s="173">
        <v>2021</v>
      </c>
      <c r="C372" s="172">
        <v>5916.31</v>
      </c>
      <c r="D372" s="191">
        <v>909744</v>
      </c>
    </row>
    <row r="373" spans="1:4">
      <c r="A373" s="171">
        <v>44218</v>
      </c>
      <c r="B373" s="173">
        <v>2021</v>
      </c>
      <c r="C373" s="172">
        <v>5916.31</v>
      </c>
      <c r="D373" s="191">
        <v>909744</v>
      </c>
    </row>
    <row r="374" spans="1:4">
      <c r="A374" s="171">
        <v>44219</v>
      </c>
      <c r="B374" s="173">
        <v>2021</v>
      </c>
      <c r="C374" s="172">
        <v>5916.32</v>
      </c>
      <c r="D374" s="191">
        <v>910427</v>
      </c>
    </row>
    <row r="375" spans="1:4">
      <c r="A375" s="171">
        <v>44220</v>
      </c>
      <c r="B375" s="173">
        <v>2021</v>
      </c>
      <c r="C375" s="172">
        <v>5916.35</v>
      </c>
      <c r="D375" s="191">
        <v>912473</v>
      </c>
    </row>
    <row r="376" spans="1:4">
      <c r="A376" s="171">
        <v>44221</v>
      </c>
      <c r="B376" s="173">
        <v>2021</v>
      </c>
      <c r="C376" s="172">
        <v>5916.35</v>
      </c>
      <c r="D376" s="191">
        <v>912473</v>
      </c>
    </row>
    <row r="377" spans="1:4">
      <c r="A377" s="171">
        <v>44222</v>
      </c>
      <c r="B377" s="173">
        <v>2021</v>
      </c>
      <c r="C377" s="172">
        <v>5916.36</v>
      </c>
      <c r="D377" s="191">
        <v>913155</v>
      </c>
    </row>
    <row r="378" spans="1:4">
      <c r="A378" s="171">
        <v>44223</v>
      </c>
      <c r="B378" s="173">
        <v>2021</v>
      </c>
      <c r="C378" s="172">
        <v>5916.36</v>
      </c>
      <c r="D378" s="191">
        <v>913155</v>
      </c>
    </row>
    <row r="379" spans="1:4">
      <c r="A379" s="171">
        <v>44224</v>
      </c>
      <c r="B379" s="173">
        <v>2021</v>
      </c>
      <c r="C379" s="172">
        <v>5916.36</v>
      </c>
      <c r="D379" s="191">
        <v>913155</v>
      </c>
    </row>
    <row r="380" spans="1:4">
      <c r="A380" s="171">
        <v>44225</v>
      </c>
      <c r="B380" s="173">
        <v>2021</v>
      </c>
      <c r="C380" s="172">
        <v>5916.36</v>
      </c>
      <c r="D380" s="191">
        <v>913155</v>
      </c>
    </row>
    <row r="381" spans="1:4">
      <c r="A381" s="171">
        <v>44226</v>
      </c>
      <c r="B381" s="173">
        <v>2021</v>
      </c>
      <c r="C381" s="172">
        <v>5916.37</v>
      </c>
      <c r="D381" s="191">
        <v>913837</v>
      </c>
    </row>
    <row r="382" spans="1:4">
      <c r="A382" s="171">
        <v>44227</v>
      </c>
      <c r="B382" s="173">
        <v>2021</v>
      </c>
      <c r="C382" s="172">
        <v>5916.38</v>
      </c>
      <c r="D382" s="191">
        <v>914520</v>
      </c>
    </row>
    <row r="383" spans="1:4">
      <c r="A383" s="171">
        <v>44228</v>
      </c>
      <c r="B383" s="173">
        <v>2021</v>
      </c>
      <c r="C383" s="172">
        <v>5916.38</v>
      </c>
      <c r="D383" s="191">
        <v>914520</v>
      </c>
    </row>
    <row r="384" spans="1:4">
      <c r="A384" s="171">
        <v>44229</v>
      </c>
      <c r="B384" s="173">
        <v>2021</v>
      </c>
      <c r="C384" s="172">
        <v>5916.39</v>
      </c>
      <c r="D384" s="191">
        <v>915202</v>
      </c>
    </row>
    <row r="385" spans="1:4">
      <c r="A385" s="171">
        <v>44230</v>
      </c>
      <c r="B385" s="173">
        <v>2021</v>
      </c>
      <c r="C385" s="172">
        <v>5916.39</v>
      </c>
      <c r="D385" s="191">
        <v>915202</v>
      </c>
    </row>
    <row r="386" spans="1:4">
      <c r="A386" s="171">
        <v>44231</v>
      </c>
      <c r="B386" s="173">
        <v>2021</v>
      </c>
      <c r="C386" s="172">
        <v>5916.42</v>
      </c>
      <c r="D386" s="191">
        <v>917250</v>
      </c>
    </row>
    <row r="387" spans="1:4">
      <c r="A387" s="171">
        <v>44232</v>
      </c>
      <c r="B387" s="173">
        <v>2021</v>
      </c>
      <c r="C387" s="172">
        <v>5916.43</v>
      </c>
      <c r="D387" s="191">
        <v>917933</v>
      </c>
    </row>
    <row r="388" spans="1:4">
      <c r="A388" s="171">
        <v>44233</v>
      </c>
      <c r="B388" s="173">
        <v>2021</v>
      </c>
      <c r="C388" s="172">
        <v>5916.44</v>
      </c>
      <c r="D388" s="191">
        <v>918615</v>
      </c>
    </row>
    <row r="389" spans="1:4">
      <c r="A389" s="171">
        <v>44234</v>
      </c>
      <c r="B389" s="173">
        <v>2021</v>
      </c>
      <c r="C389" s="172">
        <v>5916.45</v>
      </c>
      <c r="D389" s="191">
        <v>919298</v>
      </c>
    </row>
    <row r="390" spans="1:4">
      <c r="A390" s="171">
        <v>44235</v>
      </c>
      <c r="B390" s="173">
        <v>2021</v>
      </c>
      <c r="C390" s="172">
        <v>5916.42</v>
      </c>
      <c r="D390" s="191">
        <v>917250</v>
      </c>
    </row>
    <row r="391" spans="1:4">
      <c r="A391" s="171">
        <v>44236</v>
      </c>
      <c r="B391" s="173">
        <v>2021</v>
      </c>
      <c r="C391" s="172">
        <v>5916.42</v>
      </c>
      <c r="D391" s="191">
        <v>917250</v>
      </c>
    </row>
    <row r="392" spans="1:4">
      <c r="A392" s="171">
        <v>44237</v>
      </c>
      <c r="B392" s="173">
        <v>2021</v>
      </c>
      <c r="C392" s="172">
        <v>5916.44</v>
      </c>
      <c r="D392" s="191">
        <v>918615</v>
      </c>
    </row>
    <row r="393" spans="1:4">
      <c r="A393" s="171">
        <v>44238</v>
      </c>
      <c r="B393" s="173">
        <v>2021</v>
      </c>
      <c r="C393" s="172">
        <v>5916.44</v>
      </c>
      <c r="D393" s="191">
        <v>918615</v>
      </c>
    </row>
    <row r="394" spans="1:4">
      <c r="A394" s="171">
        <v>44239</v>
      </c>
      <c r="B394" s="173">
        <v>2021</v>
      </c>
      <c r="C394" s="172">
        <v>5916.45</v>
      </c>
      <c r="D394" s="191">
        <v>919298</v>
      </c>
    </row>
    <row r="395" spans="1:4">
      <c r="A395" s="171">
        <v>44240</v>
      </c>
      <c r="B395" s="173">
        <v>2021</v>
      </c>
      <c r="C395" s="172">
        <v>5916.46</v>
      </c>
      <c r="D395" s="191">
        <v>919981</v>
      </c>
    </row>
    <row r="396" spans="1:4">
      <c r="A396" s="171">
        <v>44241</v>
      </c>
      <c r="B396" s="173">
        <v>2021</v>
      </c>
      <c r="C396" s="172">
        <v>5916.48</v>
      </c>
      <c r="D396" s="191">
        <v>921348</v>
      </c>
    </row>
    <row r="397" spans="1:4">
      <c r="A397" s="171">
        <v>44242</v>
      </c>
      <c r="B397" s="173">
        <v>2021</v>
      </c>
      <c r="C397" s="172">
        <v>5916.49</v>
      </c>
      <c r="D397" s="191">
        <v>922031</v>
      </c>
    </row>
    <row r="398" spans="1:4">
      <c r="A398" s="171">
        <v>44243</v>
      </c>
      <c r="B398" s="173">
        <v>2021</v>
      </c>
      <c r="C398" s="172">
        <v>5916.5</v>
      </c>
      <c r="D398" s="191">
        <v>922714</v>
      </c>
    </row>
    <row r="399" spans="1:4">
      <c r="A399" s="171">
        <v>44244</v>
      </c>
      <c r="B399" s="173">
        <v>2021</v>
      </c>
      <c r="C399" s="172">
        <v>5916.52</v>
      </c>
      <c r="D399" s="191">
        <v>924081</v>
      </c>
    </row>
    <row r="400" spans="1:4">
      <c r="A400" s="171">
        <v>44245</v>
      </c>
      <c r="B400" s="173">
        <v>2021</v>
      </c>
      <c r="C400" s="172">
        <v>5916.52</v>
      </c>
      <c r="D400" s="191">
        <v>924081</v>
      </c>
    </row>
    <row r="401" spans="1:4">
      <c r="A401" s="171">
        <v>44246</v>
      </c>
      <c r="B401" s="173">
        <v>2021</v>
      </c>
      <c r="C401" s="172">
        <v>5916.52</v>
      </c>
      <c r="D401" s="191">
        <v>924081</v>
      </c>
    </row>
    <row r="402" spans="1:4">
      <c r="A402" s="171">
        <v>44247</v>
      </c>
      <c r="B402" s="173">
        <v>2021</v>
      </c>
      <c r="C402" s="172">
        <v>5916.53</v>
      </c>
      <c r="D402" s="191">
        <v>924764</v>
      </c>
    </row>
    <row r="403" spans="1:4">
      <c r="A403" s="171">
        <v>44248</v>
      </c>
      <c r="B403" s="173">
        <v>2021</v>
      </c>
      <c r="C403" s="172">
        <v>5916.54</v>
      </c>
      <c r="D403" s="191">
        <v>925447</v>
      </c>
    </row>
    <row r="404" spans="1:4">
      <c r="A404" s="171">
        <v>44249</v>
      </c>
      <c r="B404" s="173">
        <v>2021</v>
      </c>
      <c r="C404" s="172">
        <v>5916.55</v>
      </c>
      <c r="D404" s="191">
        <v>926131</v>
      </c>
    </row>
    <row r="405" spans="1:4">
      <c r="A405" s="171">
        <v>44250</v>
      </c>
      <c r="B405" s="173">
        <v>2021</v>
      </c>
      <c r="C405" s="172">
        <v>5916.55</v>
      </c>
      <c r="D405" s="191">
        <v>926131</v>
      </c>
    </row>
    <row r="406" spans="1:4">
      <c r="A406" s="171">
        <v>44251</v>
      </c>
      <c r="B406" s="173">
        <v>2021</v>
      </c>
      <c r="C406" s="172">
        <v>5916.56</v>
      </c>
      <c r="D406" s="191">
        <v>926814</v>
      </c>
    </row>
    <row r="407" spans="1:4">
      <c r="A407" s="171">
        <v>44252</v>
      </c>
      <c r="B407" s="173">
        <v>2021</v>
      </c>
      <c r="C407" s="172">
        <v>5916.56</v>
      </c>
      <c r="D407" s="191">
        <v>926814</v>
      </c>
    </row>
    <row r="408" spans="1:4">
      <c r="A408" s="171">
        <v>44253</v>
      </c>
      <c r="B408" s="173">
        <v>2021</v>
      </c>
      <c r="C408" s="172">
        <v>5916.56</v>
      </c>
      <c r="D408" s="191">
        <v>926814</v>
      </c>
    </row>
    <row r="409" spans="1:4">
      <c r="A409" s="171">
        <v>44254</v>
      </c>
      <c r="B409" s="173">
        <v>2021</v>
      </c>
      <c r="C409" s="172">
        <v>5916.56</v>
      </c>
      <c r="D409" s="191">
        <v>926814</v>
      </c>
    </row>
    <row r="410" spans="1:4">
      <c r="A410" s="171">
        <v>44255</v>
      </c>
      <c r="B410" s="173">
        <v>2021</v>
      </c>
      <c r="C410" s="172">
        <v>5916.56</v>
      </c>
      <c r="D410" s="191">
        <v>926814</v>
      </c>
    </row>
    <row r="411" spans="1:4">
      <c r="A411" s="171">
        <v>44256</v>
      </c>
      <c r="B411" s="173">
        <v>2021</v>
      </c>
      <c r="C411" s="172">
        <v>5916.07</v>
      </c>
      <c r="D411" s="191">
        <v>926814</v>
      </c>
    </row>
    <row r="412" spans="1:4">
      <c r="A412" s="171">
        <v>44257</v>
      </c>
      <c r="B412" s="173">
        <v>2021</v>
      </c>
      <c r="C412" s="172">
        <v>5916.56</v>
      </c>
      <c r="D412" s="191">
        <v>926814</v>
      </c>
    </row>
    <row r="413" spans="1:4">
      <c r="A413" s="171">
        <v>44258</v>
      </c>
      <c r="B413" s="173">
        <v>2021</v>
      </c>
      <c r="C413" s="172">
        <v>5916.57</v>
      </c>
      <c r="D413" s="191">
        <v>927497</v>
      </c>
    </row>
    <row r="414" spans="1:4">
      <c r="A414" s="171">
        <v>44259</v>
      </c>
      <c r="B414" s="173">
        <v>2021</v>
      </c>
      <c r="C414" s="172">
        <v>5916.57</v>
      </c>
      <c r="D414" s="191">
        <v>927497</v>
      </c>
    </row>
    <row r="415" spans="1:4">
      <c r="A415" s="171">
        <v>44260</v>
      </c>
      <c r="B415" s="173">
        <v>2021</v>
      </c>
      <c r="C415" s="172">
        <v>5916.58</v>
      </c>
      <c r="D415" s="191">
        <v>928181</v>
      </c>
    </row>
    <row r="416" spans="1:4">
      <c r="A416" s="171">
        <v>44261</v>
      </c>
      <c r="B416" s="173">
        <v>2021</v>
      </c>
      <c r="C416" s="172">
        <v>5916.59</v>
      </c>
      <c r="D416" s="191">
        <v>928865</v>
      </c>
    </row>
    <row r="417" spans="1:4">
      <c r="A417" s="171">
        <v>44262</v>
      </c>
      <c r="B417" s="173">
        <v>2021</v>
      </c>
      <c r="C417" s="172">
        <v>5916.59</v>
      </c>
      <c r="D417" s="191">
        <v>928865</v>
      </c>
    </row>
    <row r="418" spans="1:4">
      <c r="A418" s="171">
        <v>44263</v>
      </c>
      <c r="B418" s="173">
        <v>2021</v>
      </c>
      <c r="C418" s="172">
        <v>5916.6</v>
      </c>
      <c r="D418" s="191">
        <v>929549</v>
      </c>
    </row>
    <row r="419" spans="1:4">
      <c r="A419" s="171">
        <v>44264</v>
      </c>
      <c r="B419" s="173">
        <v>2021</v>
      </c>
      <c r="C419" s="172">
        <v>5916.6</v>
      </c>
      <c r="D419" s="191">
        <v>929549</v>
      </c>
    </row>
    <row r="420" spans="1:4">
      <c r="A420" s="171">
        <v>44265</v>
      </c>
      <c r="B420" s="173">
        <v>2021</v>
      </c>
      <c r="C420" s="172">
        <v>5916.61</v>
      </c>
      <c r="D420" s="191">
        <v>930233</v>
      </c>
    </row>
    <row r="421" spans="1:4">
      <c r="A421" s="171">
        <v>44266</v>
      </c>
      <c r="B421" s="173">
        <v>2021</v>
      </c>
      <c r="C421" s="172">
        <v>5916.62</v>
      </c>
      <c r="D421" s="191">
        <v>930917</v>
      </c>
    </row>
    <row r="422" spans="1:4">
      <c r="A422" s="171">
        <v>44267</v>
      </c>
      <c r="B422" s="173">
        <v>2021</v>
      </c>
      <c r="C422" s="172">
        <v>5916.62</v>
      </c>
      <c r="D422" s="191">
        <v>930917</v>
      </c>
    </row>
    <row r="423" spans="1:4">
      <c r="A423" s="171">
        <v>44268</v>
      </c>
      <c r="B423" s="173">
        <v>2021</v>
      </c>
      <c r="C423" s="172">
        <v>5916.62</v>
      </c>
      <c r="D423" s="191">
        <v>930917</v>
      </c>
    </row>
    <row r="424" spans="1:4">
      <c r="A424" s="171">
        <v>44269</v>
      </c>
      <c r="B424" s="173">
        <v>2021</v>
      </c>
      <c r="C424" s="172">
        <v>5916.63</v>
      </c>
      <c r="D424" s="191">
        <v>931601</v>
      </c>
    </row>
    <row r="425" spans="1:4">
      <c r="A425" s="171">
        <v>44270</v>
      </c>
      <c r="B425" s="173">
        <v>2021</v>
      </c>
      <c r="C425" s="172">
        <v>5916.64</v>
      </c>
      <c r="D425" s="191">
        <v>932286</v>
      </c>
    </row>
    <row r="426" spans="1:4">
      <c r="A426" s="171">
        <v>44271</v>
      </c>
      <c r="B426" s="173">
        <v>2021</v>
      </c>
      <c r="C426" s="172">
        <v>5916.65</v>
      </c>
      <c r="D426" s="191">
        <v>932970</v>
      </c>
    </row>
    <row r="427" spans="1:4">
      <c r="A427" s="171">
        <v>44272</v>
      </c>
      <c r="B427" s="173">
        <v>2021</v>
      </c>
      <c r="C427" s="172">
        <v>5916.66</v>
      </c>
      <c r="D427" s="191">
        <v>933654</v>
      </c>
    </row>
    <row r="428" spans="1:4">
      <c r="A428" s="171">
        <v>44273</v>
      </c>
      <c r="B428" s="173">
        <v>2021</v>
      </c>
      <c r="C428" s="172">
        <v>5916.66</v>
      </c>
      <c r="D428" s="191">
        <v>933654</v>
      </c>
    </row>
    <row r="429" spans="1:4">
      <c r="A429" s="171">
        <v>44274</v>
      </c>
      <c r="B429" s="173">
        <v>2021</v>
      </c>
      <c r="C429" s="172">
        <v>5916.67</v>
      </c>
      <c r="D429" s="191">
        <v>934338</v>
      </c>
    </row>
    <row r="430" spans="1:4">
      <c r="A430" s="171">
        <v>44275</v>
      </c>
      <c r="B430" s="173">
        <v>2021</v>
      </c>
      <c r="C430" s="172">
        <v>5916.68</v>
      </c>
      <c r="D430" s="191">
        <v>935022</v>
      </c>
    </row>
    <row r="431" spans="1:4">
      <c r="A431" s="171">
        <v>44276</v>
      </c>
      <c r="B431" s="173">
        <v>2021</v>
      </c>
      <c r="C431" s="172">
        <v>5916.7</v>
      </c>
      <c r="D431" s="191">
        <v>936391</v>
      </c>
    </row>
    <row r="432" spans="1:4">
      <c r="A432" s="171">
        <v>44277</v>
      </c>
      <c r="B432" s="173">
        <v>2021</v>
      </c>
      <c r="C432" s="172">
        <v>5916.71</v>
      </c>
      <c r="D432" s="191">
        <v>937075</v>
      </c>
    </row>
    <row r="433" spans="1:4">
      <c r="A433" s="171">
        <v>44278</v>
      </c>
      <c r="B433" s="173">
        <v>2021</v>
      </c>
      <c r="C433" s="172">
        <v>5916.71</v>
      </c>
      <c r="D433" s="191">
        <v>937075</v>
      </c>
    </row>
    <row r="434" spans="1:4">
      <c r="A434" s="171">
        <v>44279</v>
      </c>
      <c r="B434" s="173">
        <v>2021</v>
      </c>
      <c r="C434" s="172">
        <v>5916.71</v>
      </c>
      <c r="D434" s="191">
        <v>937075</v>
      </c>
    </row>
    <row r="435" spans="1:4">
      <c r="A435" s="171">
        <v>44280</v>
      </c>
      <c r="B435" s="173">
        <v>2021</v>
      </c>
      <c r="C435" s="172">
        <v>5916.74</v>
      </c>
      <c r="D435" s="191">
        <v>939129</v>
      </c>
    </row>
    <row r="436" spans="1:4">
      <c r="A436" s="171">
        <v>44281</v>
      </c>
      <c r="B436" s="173">
        <v>2021</v>
      </c>
      <c r="C436" s="172">
        <v>5916.75</v>
      </c>
      <c r="D436" s="191">
        <v>939814</v>
      </c>
    </row>
    <row r="437" spans="1:4">
      <c r="A437" s="171">
        <v>44282</v>
      </c>
      <c r="B437" s="173">
        <v>2021</v>
      </c>
      <c r="C437" s="172">
        <v>5916.77</v>
      </c>
      <c r="D437" s="191">
        <v>941184</v>
      </c>
    </row>
    <row r="438" spans="1:4">
      <c r="A438" s="171">
        <v>44283</v>
      </c>
      <c r="B438" s="173">
        <v>2021</v>
      </c>
      <c r="C438" s="172">
        <v>5916.77</v>
      </c>
      <c r="D438" s="191">
        <v>941184</v>
      </c>
    </row>
    <row r="439" spans="1:4">
      <c r="A439" s="171">
        <v>44284</v>
      </c>
      <c r="B439" s="173">
        <v>2021</v>
      </c>
      <c r="C439" s="172">
        <v>5916.78</v>
      </c>
      <c r="D439" s="191">
        <v>941869</v>
      </c>
    </row>
    <row r="440" spans="1:4">
      <c r="A440" s="171">
        <v>44285</v>
      </c>
      <c r="B440" s="173">
        <v>2021</v>
      </c>
      <c r="C440" s="172">
        <v>5916.77</v>
      </c>
      <c r="D440" s="191">
        <v>941184</v>
      </c>
    </row>
    <row r="441" spans="1:4">
      <c r="A441" s="171">
        <v>44286</v>
      </c>
      <c r="B441" s="173">
        <v>2021</v>
      </c>
      <c r="C441" s="172">
        <v>5916.78</v>
      </c>
      <c r="D441" s="191">
        <v>941869</v>
      </c>
    </row>
    <row r="442" spans="1:4">
      <c r="A442" s="171">
        <v>44287</v>
      </c>
      <c r="B442" s="173">
        <v>2021</v>
      </c>
      <c r="C442" s="172">
        <v>5916.78</v>
      </c>
      <c r="D442" s="191">
        <v>941869</v>
      </c>
    </row>
    <row r="443" spans="1:4">
      <c r="A443" s="171">
        <v>44288</v>
      </c>
      <c r="B443" s="173">
        <v>2021</v>
      </c>
      <c r="C443" s="172">
        <v>5916.78</v>
      </c>
      <c r="D443" s="191">
        <v>941869</v>
      </c>
    </row>
    <row r="444" spans="1:4">
      <c r="A444" s="171">
        <v>44289</v>
      </c>
      <c r="B444" s="173">
        <v>2021</v>
      </c>
      <c r="C444" s="172">
        <v>5916.79</v>
      </c>
      <c r="D444" s="191">
        <v>942554</v>
      </c>
    </row>
    <row r="445" spans="1:4">
      <c r="A445" s="171">
        <v>44290</v>
      </c>
      <c r="B445" s="173">
        <v>2021</v>
      </c>
      <c r="C445" s="172">
        <v>5916.8</v>
      </c>
      <c r="D445" s="191">
        <v>943240</v>
      </c>
    </row>
    <row r="446" spans="1:4">
      <c r="A446" s="171">
        <v>44291</v>
      </c>
      <c r="B446" s="173">
        <v>2021</v>
      </c>
      <c r="C446" s="172">
        <v>5916.81</v>
      </c>
      <c r="D446" s="191">
        <v>943925</v>
      </c>
    </row>
    <row r="447" spans="1:4">
      <c r="A447" s="171">
        <v>44292</v>
      </c>
      <c r="B447" s="173">
        <v>2021</v>
      </c>
      <c r="C447" s="172">
        <v>5916.82</v>
      </c>
      <c r="D447" s="191">
        <v>944610</v>
      </c>
    </row>
    <row r="448" spans="1:4">
      <c r="A448" s="171">
        <v>44293</v>
      </c>
      <c r="B448" s="173">
        <v>2021</v>
      </c>
      <c r="C448" s="172">
        <v>5916.84</v>
      </c>
      <c r="D448" s="191">
        <v>945980</v>
      </c>
    </row>
    <row r="449" spans="1:4">
      <c r="A449" s="171">
        <v>44294</v>
      </c>
      <c r="B449" s="173">
        <v>2021</v>
      </c>
      <c r="C449" s="172">
        <v>5916.84</v>
      </c>
      <c r="D449" s="191">
        <v>945980</v>
      </c>
    </row>
    <row r="450" spans="1:4">
      <c r="A450" s="171">
        <v>44295</v>
      </c>
      <c r="B450" s="173">
        <v>2021</v>
      </c>
      <c r="C450" s="172">
        <v>5916.85</v>
      </c>
      <c r="D450" s="191">
        <v>946665</v>
      </c>
    </row>
    <row r="451" spans="1:4">
      <c r="A451" s="171">
        <v>44296</v>
      </c>
      <c r="B451" s="173">
        <v>2021</v>
      </c>
      <c r="C451" s="172">
        <v>5916.07</v>
      </c>
      <c r="D451" s="191">
        <v>946665</v>
      </c>
    </row>
    <row r="452" spans="1:4">
      <c r="A452" s="171">
        <v>44297</v>
      </c>
      <c r="B452" s="173">
        <v>2021</v>
      </c>
      <c r="C452" s="172">
        <v>5916.85</v>
      </c>
      <c r="D452" s="191">
        <v>946665</v>
      </c>
    </row>
    <row r="453" spans="1:4">
      <c r="A453" s="171">
        <v>44298</v>
      </c>
      <c r="B453" s="173">
        <v>2021</v>
      </c>
      <c r="C453" s="172">
        <v>5916.85</v>
      </c>
      <c r="D453" s="191">
        <v>946665</v>
      </c>
    </row>
    <row r="454" spans="1:4">
      <c r="A454" s="171">
        <v>44299</v>
      </c>
      <c r="B454" s="173">
        <v>2021</v>
      </c>
      <c r="C454" s="172">
        <v>5916.85</v>
      </c>
      <c r="D454" s="191">
        <v>946665</v>
      </c>
    </row>
    <row r="455" spans="1:4">
      <c r="A455" s="171">
        <v>44300</v>
      </c>
      <c r="B455" s="173">
        <v>2021</v>
      </c>
      <c r="C455" s="172">
        <v>5916.84</v>
      </c>
      <c r="D455" s="191">
        <v>945980</v>
      </c>
    </row>
    <row r="456" spans="1:4">
      <c r="A456" s="171">
        <v>44301</v>
      </c>
      <c r="B456" s="173">
        <v>2021</v>
      </c>
      <c r="C456" s="172">
        <v>5916.87</v>
      </c>
      <c r="D456" s="191">
        <v>948036</v>
      </c>
    </row>
    <row r="457" spans="1:4">
      <c r="A457" s="171">
        <v>44302</v>
      </c>
      <c r="B457" s="173">
        <v>2021</v>
      </c>
      <c r="C457" s="172">
        <v>5916.9</v>
      </c>
      <c r="D457" s="191">
        <v>950093</v>
      </c>
    </row>
    <row r="458" spans="1:4">
      <c r="A458" s="171">
        <v>44303</v>
      </c>
      <c r="B458" s="173">
        <v>2021</v>
      </c>
      <c r="C458" s="172">
        <v>5916.9</v>
      </c>
      <c r="D458" s="191">
        <v>950093</v>
      </c>
    </row>
    <row r="459" spans="1:4">
      <c r="A459" s="171">
        <v>44304</v>
      </c>
      <c r="B459" s="173">
        <v>2021</v>
      </c>
      <c r="C459" s="172">
        <v>5916.91</v>
      </c>
      <c r="D459" s="191">
        <v>950779</v>
      </c>
    </row>
    <row r="460" spans="1:4">
      <c r="A460" s="171">
        <v>44305</v>
      </c>
      <c r="B460" s="173">
        <v>2021</v>
      </c>
      <c r="C460" s="172">
        <v>5916.91</v>
      </c>
      <c r="D460" s="191">
        <v>950779</v>
      </c>
    </row>
    <row r="461" spans="1:4">
      <c r="A461" s="171">
        <v>44306</v>
      </c>
      <c r="B461" s="173">
        <v>2021</v>
      </c>
      <c r="C461" s="172">
        <v>5916.91</v>
      </c>
      <c r="D461" s="191">
        <v>950779</v>
      </c>
    </row>
    <row r="462" spans="1:4">
      <c r="A462" s="171">
        <v>44307</v>
      </c>
      <c r="B462" s="173">
        <v>2021</v>
      </c>
      <c r="C462" s="172">
        <v>5916.91</v>
      </c>
      <c r="D462" s="191">
        <v>950779</v>
      </c>
    </row>
    <row r="463" spans="1:4">
      <c r="A463" s="171">
        <v>44308</v>
      </c>
      <c r="B463" s="173">
        <v>2021</v>
      </c>
      <c r="C463" s="172">
        <v>5916.9</v>
      </c>
      <c r="D463" s="191">
        <v>950093</v>
      </c>
    </row>
    <row r="464" spans="1:4">
      <c r="A464" s="171">
        <v>44309</v>
      </c>
      <c r="B464" s="173">
        <v>2021</v>
      </c>
      <c r="C464" s="172">
        <v>5916.9</v>
      </c>
      <c r="D464" s="191">
        <v>950093</v>
      </c>
    </row>
    <row r="465" spans="1:4">
      <c r="A465" s="171">
        <v>44310</v>
      </c>
      <c r="B465" s="173">
        <v>2021</v>
      </c>
      <c r="C465" s="172">
        <v>5916.89</v>
      </c>
      <c r="D465" s="191">
        <v>949407</v>
      </c>
    </row>
    <row r="466" spans="1:4">
      <c r="A466" s="171">
        <v>44311</v>
      </c>
      <c r="B466" s="173">
        <v>2021</v>
      </c>
      <c r="C466" s="172">
        <v>5916.89</v>
      </c>
      <c r="D466" s="191">
        <v>949407</v>
      </c>
    </row>
    <row r="467" spans="1:4">
      <c r="A467" s="171">
        <v>44312</v>
      </c>
      <c r="B467" s="173">
        <v>2021</v>
      </c>
      <c r="C467" s="172">
        <v>5916.89</v>
      </c>
      <c r="D467" s="191">
        <v>949407</v>
      </c>
    </row>
    <row r="468" spans="1:4">
      <c r="A468" s="171">
        <v>44313</v>
      </c>
      <c r="B468" s="173">
        <v>2021</v>
      </c>
      <c r="C468" s="172">
        <v>5916.92</v>
      </c>
      <c r="D468" s="191">
        <v>951464</v>
      </c>
    </row>
    <row r="469" spans="1:4">
      <c r="A469" s="171">
        <v>44314</v>
      </c>
      <c r="B469" s="173">
        <v>2021</v>
      </c>
      <c r="C469" s="172">
        <v>5916.93</v>
      </c>
      <c r="D469" s="191">
        <v>952150</v>
      </c>
    </row>
    <row r="470" spans="1:4">
      <c r="A470" s="171">
        <v>44315</v>
      </c>
      <c r="B470" s="173">
        <v>2021</v>
      </c>
      <c r="C470" s="172">
        <v>5916.92</v>
      </c>
      <c r="D470" s="191">
        <v>951464</v>
      </c>
    </row>
    <row r="471" spans="1:4">
      <c r="A471" s="171">
        <v>44316</v>
      </c>
      <c r="B471" s="173">
        <v>2021</v>
      </c>
      <c r="C471" s="172">
        <v>5916.92</v>
      </c>
      <c r="D471" s="191">
        <v>951464</v>
      </c>
    </row>
    <row r="472" spans="1:4">
      <c r="A472" s="171">
        <v>44317</v>
      </c>
      <c r="B472" s="173">
        <v>2021</v>
      </c>
      <c r="C472" s="172">
        <v>5916.93</v>
      </c>
      <c r="D472" s="191">
        <v>952150</v>
      </c>
    </row>
    <row r="473" spans="1:4">
      <c r="A473" s="171">
        <v>44318</v>
      </c>
      <c r="B473" s="173">
        <v>2021</v>
      </c>
      <c r="C473" s="172">
        <v>5916.93</v>
      </c>
      <c r="D473" s="191">
        <v>952150</v>
      </c>
    </row>
    <row r="474" spans="1:4">
      <c r="A474" s="171">
        <v>44319</v>
      </c>
      <c r="B474" s="173">
        <v>2021</v>
      </c>
      <c r="C474" s="172">
        <v>5916.94</v>
      </c>
      <c r="D474" s="191">
        <v>952836</v>
      </c>
    </row>
    <row r="475" spans="1:4">
      <c r="A475" s="171">
        <v>44320</v>
      </c>
      <c r="B475" s="173">
        <v>2021</v>
      </c>
      <c r="C475" s="172">
        <v>5916.94</v>
      </c>
      <c r="D475" s="191">
        <v>952836</v>
      </c>
    </row>
    <row r="476" spans="1:4">
      <c r="A476" s="171">
        <v>44321</v>
      </c>
      <c r="B476" s="173">
        <v>2021</v>
      </c>
      <c r="C476" s="172">
        <v>5916.92</v>
      </c>
      <c r="D476" s="191">
        <v>951464</v>
      </c>
    </row>
    <row r="477" spans="1:4">
      <c r="A477" s="171">
        <v>44322</v>
      </c>
      <c r="B477" s="173">
        <v>2021</v>
      </c>
      <c r="C477" s="172">
        <v>5916.9</v>
      </c>
      <c r="D477" s="191">
        <v>950093</v>
      </c>
    </row>
    <row r="478" spans="1:4">
      <c r="A478" s="171">
        <v>44323</v>
      </c>
      <c r="B478" s="173">
        <v>2021</v>
      </c>
      <c r="C478" s="172">
        <v>5916.88</v>
      </c>
      <c r="D478" s="191">
        <v>948722</v>
      </c>
    </row>
    <row r="479" spans="1:4">
      <c r="A479" s="171">
        <v>44324</v>
      </c>
      <c r="B479" s="173">
        <v>2021</v>
      </c>
      <c r="C479" s="172">
        <v>5916.86</v>
      </c>
      <c r="D479" s="191">
        <v>947351</v>
      </c>
    </row>
    <row r="480" spans="1:4">
      <c r="A480" s="171">
        <v>44325</v>
      </c>
      <c r="B480" s="173">
        <v>2021</v>
      </c>
      <c r="C480" s="172">
        <v>5916.83</v>
      </c>
      <c r="D480" s="191">
        <v>945295</v>
      </c>
    </row>
    <row r="481" spans="1:4">
      <c r="A481" s="171">
        <v>44326</v>
      </c>
      <c r="B481" s="173">
        <v>2021</v>
      </c>
      <c r="C481" s="172">
        <v>5916.79</v>
      </c>
      <c r="D481" s="191">
        <v>942554</v>
      </c>
    </row>
    <row r="482" spans="1:4">
      <c r="A482" s="171">
        <v>44327</v>
      </c>
      <c r="B482" s="173">
        <v>2021</v>
      </c>
      <c r="C482" s="172">
        <v>5916.75</v>
      </c>
      <c r="D482" s="191">
        <v>939814</v>
      </c>
    </row>
    <row r="483" spans="1:4">
      <c r="A483" s="171">
        <v>44328</v>
      </c>
      <c r="B483" s="173">
        <v>2021</v>
      </c>
      <c r="C483" s="172">
        <v>5916.75</v>
      </c>
      <c r="D483" s="191">
        <v>939814</v>
      </c>
    </row>
    <row r="484" spans="1:4">
      <c r="A484" s="171">
        <v>44329</v>
      </c>
      <c r="B484" s="173">
        <v>2021</v>
      </c>
      <c r="C484" s="172">
        <v>5916.74</v>
      </c>
      <c r="D484" s="191">
        <v>939129</v>
      </c>
    </row>
    <row r="485" spans="1:4">
      <c r="A485" s="171">
        <v>44330</v>
      </c>
      <c r="B485" s="173">
        <v>2021</v>
      </c>
      <c r="C485" s="172">
        <v>5916.73</v>
      </c>
      <c r="D485" s="191">
        <v>938445</v>
      </c>
    </row>
    <row r="486" spans="1:4">
      <c r="A486" s="171">
        <v>44331</v>
      </c>
      <c r="B486" s="173">
        <v>2021</v>
      </c>
      <c r="C486" s="172">
        <v>5916.72</v>
      </c>
      <c r="D486" s="191">
        <v>937760</v>
      </c>
    </row>
    <row r="487" spans="1:4">
      <c r="A487" s="171">
        <v>44332</v>
      </c>
      <c r="B487" s="173">
        <v>2021</v>
      </c>
      <c r="C487" s="172">
        <v>5916.71</v>
      </c>
      <c r="D487" s="191">
        <v>937075</v>
      </c>
    </row>
    <row r="488" spans="1:4">
      <c r="A488" s="171">
        <v>44333</v>
      </c>
      <c r="B488" s="173">
        <v>2021</v>
      </c>
      <c r="C488" s="172">
        <v>5916.69</v>
      </c>
      <c r="D488" s="191">
        <v>935707</v>
      </c>
    </row>
    <row r="489" spans="1:4">
      <c r="A489" s="171">
        <v>44334</v>
      </c>
      <c r="B489" s="173">
        <v>2021</v>
      </c>
      <c r="C489" s="172">
        <v>5916.68</v>
      </c>
      <c r="D489" s="191">
        <v>935022</v>
      </c>
    </row>
    <row r="490" spans="1:4">
      <c r="A490" s="171">
        <v>44335</v>
      </c>
      <c r="B490" s="173">
        <v>2021</v>
      </c>
      <c r="C490" s="172">
        <v>5916.65</v>
      </c>
      <c r="D490" s="191">
        <v>932970</v>
      </c>
    </row>
    <row r="491" spans="1:4">
      <c r="A491" s="171">
        <v>44336</v>
      </c>
      <c r="B491" s="173">
        <v>2021</v>
      </c>
      <c r="C491" s="172">
        <v>5916.63</v>
      </c>
      <c r="D491" s="191">
        <v>931601</v>
      </c>
    </row>
    <row r="492" spans="1:4">
      <c r="A492" s="171">
        <v>44337</v>
      </c>
      <c r="B492" s="173">
        <v>2021</v>
      </c>
      <c r="C492" s="172">
        <v>5916.63</v>
      </c>
      <c r="D492" s="191">
        <v>931601</v>
      </c>
    </row>
    <row r="493" spans="1:4">
      <c r="A493" s="171">
        <v>44338</v>
      </c>
      <c r="B493" s="173">
        <v>2021</v>
      </c>
      <c r="C493" s="172">
        <v>5916.62</v>
      </c>
      <c r="D493" s="191">
        <v>930917</v>
      </c>
    </row>
    <row r="494" spans="1:4">
      <c r="A494" s="171">
        <v>44339</v>
      </c>
      <c r="B494" s="173">
        <v>2021</v>
      </c>
      <c r="C494" s="172">
        <v>5916.62</v>
      </c>
      <c r="D494" s="191">
        <v>930917</v>
      </c>
    </row>
    <row r="495" spans="1:4">
      <c r="A495" s="171">
        <v>44340</v>
      </c>
      <c r="B495" s="173">
        <v>2021</v>
      </c>
      <c r="C495" s="172">
        <v>5916.6</v>
      </c>
      <c r="D495" s="191">
        <v>929549</v>
      </c>
    </row>
    <row r="496" spans="1:4">
      <c r="A496" s="171">
        <v>44341</v>
      </c>
      <c r="B496" s="173">
        <v>2021</v>
      </c>
      <c r="C496" s="172">
        <v>5916.58</v>
      </c>
      <c r="D496" s="191">
        <v>928181</v>
      </c>
    </row>
    <row r="497" spans="1:4">
      <c r="A497" s="171">
        <v>44342</v>
      </c>
      <c r="B497" s="173">
        <v>2021</v>
      </c>
      <c r="C497" s="172">
        <v>5916.94</v>
      </c>
      <c r="D497" s="191">
        <v>928181</v>
      </c>
    </row>
    <row r="498" spans="1:4">
      <c r="A498" s="171">
        <v>44343</v>
      </c>
      <c r="B498" s="173">
        <v>2021</v>
      </c>
      <c r="C498" s="172">
        <v>5916.58</v>
      </c>
      <c r="D498" s="191">
        <v>928181</v>
      </c>
    </row>
    <row r="499" spans="1:4">
      <c r="A499" s="171">
        <v>44344</v>
      </c>
      <c r="B499" s="173">
        <v>2021</v>
      </c>
      <c r="C499" s="172">
        <v>5916.56</v>
      </c>
      <c r="D499" s="191">
        <v>926814</v>
      </c>
    </row>
    <row r="500" spans="1:4">
      <c r="A500" s="171">
        <v>44345</v>
      </c>
      <c r="B500" s="173">
        <v>2021</v>
      </c>
      <c r="C500" s="172">
        <v>5916.55</v>
      </c>
      <c r="D500" s="191">
        <v>926131</v>
      </c>
    </row>
    <row r="501" spans="1:4">
      <c r="A501" s="171">
        <v>44346</v>
      </c>
      <c r="B501" s="173">
        <v>2021</v>
      </c>
      <c r="C501" s="172">
        <v>5916.54</v>
      </c>
      <c r="D501" s="191">
        <v>925447</v>
      </c>
    </row>
    <row r="502" spans="1:4">
      <c r="A502" s="171">
        <v>44347</v>
      </c>
      <c r="B502" s="173">
        <v>2021</v>
      </c>
      <c r="C502" s="172">
        <v>5916.53</v>
      </c>
      <c r="D502" s="191">
        <v>924764</v>
      </c>
    </row>
    <row r="503" spans="1:4">
      <c r="A503" s="171">
        <v>44348</v>
      </c>
      <c r="B503" s="173">
        <v>2021</v>
      </c>
      <c r="C503" s="172">
        <v>5916.51</v>
      </c>
      <c r="D503" s="191">
        <v>923397</v>
      </c>
    </row>
    <row r="504" spans="1:4">
      <c r="A504" s="171">
        <v>44349</v>
      </c>
      <c r="B504" s="173">
        <v>2021</v>
      </c>
      <c r="C504" s="172">
        <v>5916.49</v>
      </c>
      <c r="D504" s="191">
        <v>922031</v>
      </c>
    </row>
    <row r="505" spans="1:4">
      <c r="A505" s="171">
        <v>44350</v>
      </c>
      <c r="B505" s="173">
        <v>2021</v>
      </c>
      <c r="C505" s="172">
        <v>5916.46</v>
      </c>
      <c r="D505" s="191">
        <v>919981</v>
      </c>
    </row>
    <row r="506" spans="1:4">
      <c r="A506" s="171">
        <v>44351</v>
      </c>
      <c r="B506" s="173">
        <v>2021</v>
      </c>
      <c r="C506" s="172">
        <v>5916.43</v>
      </c>
      <c r="D506" s="191">
        <v>917933</v>
      </c>
    </row>
    <row r="507" spans="1:4">
      <c r="A507" s="171">
        <v>44352</v>
      </c>
      <c r="B507" s="173">
        <v>2021</v>
      </c>
      <c r="C507" s="172">
        <v>5916.4</v>
      </c>
      <c r="D507" s="191">
        <v>915885</v>
      </c>
    </row>
    <row r="508" spans="1:4">
      <c r="A508" s="171">
        <v>44353</v>
      </c>
      <c r="B508" s="173">
        <v>2021</v>
      </c>
      <c r="C508" s="172">
        <v>5916.37</v>
      </c>
      <c r="D508" s="191">
        <v>913837</v>
      </c>
    </row>
    <row r="509" spans="1:4">
      <c r="A509" s="171">
        <v>44354</v>
      </c>
      <c r="B509" s="173">
        <v>2021</v>
      </c>
      <c r="C509" s="172">
        <v>5916.32</v>
      </c>
      <c r="D509" s="191">
        <v>910427</v>
      </c>
    </row>
    <row r="510" spans="1:4">
      <c r="A510" s="171">
        <v>44355</v>
      </c>
      <c r="B510" s="173">
        <v>2021</v>
      </c>
      <c r="C510" s="172">
        <v>5916.28</v>
      </c>
      <c r="D510" s="191">
        <v>907698</v>
      </c>
    </row>
    <row r="511" spans="1:4">
      <c r="A511" s="171">
        <v>44356</v>
      </c>
      <c r="B511" s="173">
        <v>2021</v>
      </c>
      <c r="C511" s="172">
        <v>5916.22</v>
      </c>
      <c r="D511" s="191">
        <v>903609</v>
      </c>
    </row>
    <row r="512" spans="1:4">
      <c r="A512" s="171">
        <v>44357</v>
      </c>
      <c r="B512" s="173">
        <v>2021</v>
      </c>
      <c r="C512" s="172">
        <v>5916.17</v>
      </c>
      <c r="D512" s="191">
        <v>900203</v>
      </c>
    </row>
    <row r="513" spans="1:4">
      <c r="A513" s="171">
        <v>44358</v>
      </c>
      <c r="B513" s="173">
        <v>2021</v>
      </c>
      <c r="C513" s="172">
        <v>5916.09</v>
      </c>
      <c r="D513" s="191">
        <v>894757</v>
      </c>
    </row>
    <row r="514" spans="1:4">
      <c r="A514" s="171">
        <v>44359</v>
      </c>
      <c r="B514" s="173">
        <v>2021</v>
      </c>
      <c r="C514" s="172">
        <v>5916.04</v>
      </c>
      <c r="D514" s="191">
        <v>891356</v>
      </c>
    </row>
    <row r="515" spans="1:4">
      <c r="A515" s="171">
        <v>44360</v>
      </c>
      <c r="B515" s="173">
        <v>2021</v>
      </c>
      <c r="C515" s="172">
        <v>5915.98</v>
      </c>
      <c r="D515" s="191">
        <v>887275</v>
      </c>
    </row>
    <row r="516" spans="1:4">
      <c r="A516" s="171">
        <v>44361</v>
      </c>
      <c r="B516" s="173">
        <v>2021</v>
      </c>
      <c r="C516" s="172">
        <v>5915.94</v>
      </c>
      <c r="D516" s="191">
        <v>883879</v>
      </c>
    </row>
    <row r="517" spans="1:4">
      <c r="A517" s="171">
        <v>44362</v>
      </c>
      <c r="B517" s="173">
        <v>2021</v>
      </c>
      <c r="C517" s="172">
        <v>5915.88</v>
      </c>
      <c r="D517" s="191">
        <v>880483</v>
      </c>
    </row>
    <row r="518" spans="1:4">
      <c r="A518" s="171">
        <v>44363</v>
      </c>
      <c r="B518" s="173">
        <v>2021</v>
      </c>
      <c r="C518" s="172">
        <v>5915.82</v>
      </c>
      <c r="D518" s="191">
        <v>876413</v>
      </c>
    </row>
    <row r="519" spans="1:4">
      <c r="A519" s="171">
        <v>44364</v>
      </c>
      <c r="B519" s="173">
        <v>2021</v>
      </c>
      <c r="C519" s="172">
        <v>5915.77</v>
      </c>
      <c r="D519" s="191">
        <v>873022</v>
      </c>
    </row>
    <row r="520" spans="1:4">
      <c r="A520" s="171">
        <v>44365</v>
      </c>
      <c r="B520" s="173">
        <v>2021</v>
      </c>
      <c r="C520" s="172">
        <v>5915.73</v>
      </c>
      <c r="D520" s="191">
        <v>870312</v>
      </c>
    </row>
    <row r="521" spans="1:4">
      <c r="A521" s="171">
        <v>44366</v>
      </c>
      <c r="B521" s="173">
        <v>2021</v>
      </c>
      <c r="C521" s="172">
        <v>5915.67</v>
      </c>
      <c r="D521" s="191">
        <v>866248</v>
      </c>
    </row>
    <row r="522" spans="1:4">
      <c r="A522" s="171">
        <v>44367</v>
      </c>
      <c r="B522" s="173">
        <v>2021</v>
      </c>
      <c r="C522" s="172">
        <v>5915.62</v>
      </c>
      <c r="D522" s="191">
        <v>862865</v>
      </c>
    </row>
    <row r="523" spans="1:4">
      <c r="A523" s="171">
        <v>44368</v>
      </c>
      <c r="B523" s="173">
        <v>2021</v>
      </c>
      <c r="C523" s="172">
        <v>5915.56</v>
      </c>
      <c r="D523" s="191">
        <v>858807</v>
      </c>
    </row>
    <row r="524" spans="1:4">
      <c r="A524" s="171">
        <v>44369</v>
      </c>
      <c r="B524" s="173">
        <v>2021</v>
      </c>
      <c r="C524" s="172">
        <v>5915.5</v>
      </c>
      <c r="D524" s="191">
        <v>854751</v>
      </c>
    </row>
    <row r="525" spans="1:4">
      <c r="A525" s="171">
        <v>44370</v>
      </c>
      <c r="B525" s="173">
        <v>2021</v>
      </c>
      <c r="C525" s="172">
        <v>5915.45</v>
      </c>
      <c r="D525" s="191">
        <v>851373</v>
      </c>
    </row>
    <row r="526" spans="1:4">
      <c r="A526" s="171">
        <v>44371</v>
      </c>
      <c r="B526" s="173">
        <v>2021</v>
      </c>
      <c r="C526" s="172">
        <v>5915.41</v>
      </c>
      <c r="D526" s="191">
        <v>848672</v>
      </c>
    </row>
    <row r="527" spans="1:4">
      <c r="A527" s="171">
        <v>44372</v>
      </c>
      <c r="B527" s="173">
        <v>2021</v>
      </c>
      <c r="C527" s="172">
        <v>5915.36</v>
      </c>
      <c r="D527" s="191">
        <v>845296</v>
      </c>
    </row>
    <row r="528" spans="1:4">
      <c r="A528" s="171">
        <v>44373</v>
      </c>
      <c r="B528" s="173">
        <v>2021</v>
      </c>
      <c r="C528" s="172">
        <v>5915.32</v>
      </c>
      <c r="D528" s="191">
        <v>842597</v>
      </c>
    </row>
    <row r="529" spans="1:4">
      <c r="A529" s="171">
        <v>44374</v>
      </c>
      <c r="B529" s="173">
        <v>2021</v>
      </c>
      <c r="C529" s="172">
        <v>5915.29</v>
      </c>
      <c r="D529" s="191">
        <v>840574</v>
      </c>
    </row>
    <row r="530" spans="1:4">
      <c r="A530" s="171">
        <v>44375</v>
      </c>
      <c r="B530" s="173">
        <v>2021</v>
      </c>
      <c r="C530" s="172">
        <v>5915.23</v>
      </c>
      <c r="D530" s="191">
        <v>836529</v>
      </c>
    </row>
    <row r="531" spans="1:4">
      <c r="A531" s="171">
        <v>44376</v>
      </c>
      <c r="B531" s="173">
        <v>2021</v>
      </c>
      <c r="C531" s="172">
        <v>5915.18</v>
      </c>
      <c r="D531" s="191">
        <v>833159</v>
      </c>
    </row>
    <row r="532" spans="1:4">
      <c r="A532" s="171">
        <v>44377</v>
      </c>
      <c r="B532" s="173">
        <v>2021</v>
      </c>
      <c r="C532" s="172">
        <v>5915.13</v>
      </c>
      <c r="D532" s="191">
        <v>829790</v>
      </c>
    </row>
    <row r="533" spans="1:4">
      <c r="A533" s="171">
        <v>44378</v>
      </c>
      <c r="B533" s="173">
        <v>2021</v>
      </c>
      <c r="C533" s="172">
        <v>5915.08</v>
      </c>
      <c r="D533" s="191">
        <v>826424</v>
      </c>
    </row>
    <row r="534" spans="1:4">
      <c r="A534" s="171">
        <v>44379</v>
      </c>
      <c r="B534" s="173">
        <v>2021</v>
      </c>
      <c r="C534" s="172">
        <v>5915.03</v>
      </c>
      <c r="D534" s="191">
        <v>823058</v>
      </c>
    </row>
    <row r="535" spans="1:4">
      <c r="A535" s="171">
        <v>44380</v>
      </c>
      <c r="B535" s="173">
        <v>2021</v>
      </c>
      <c r="C535" s="172">
        <v>5914.98</v>
      </c>
      <c r="D535" s="191">
        <v>819694</v>
      </c>
    </row>
    <row r="536" spans="1:4">
      <c r="A536" s="171">
        <v>44381</v>
      </c>
      <c r="B536" s="173">
        <v>2021</v>
      </c>
      <c r="C536" s="172">
        <v>5914.93</v>
      </c>
      <c r="D536" s="191">
        <v>816330</v>
      </c>
    </row>
    <row r="537" spans="1:4">
      <c r="A537" s="171">
        <v>44382</v>
      </c>
      <c r="B537" s="173">
        <v>2021</v>
      </c>
      <c r="C537" s="172">
        <v>5914.88</v>
      </c>
      <c r="D537" s="191">
        <v>812968</v>
      </c>
    </row>
    <row r="538" spans="1:4">
      <c r="A538" s="171">
        <v>44383</v>
      </c>
      <c r="B538" s="173">
        <v>2021</v>
      </c>
      <c r="C538" s="172">
        <v>5914.84</v>
      </c>
      <c r="D538" s="191">
        <v>810279</v>
      </c>
    </row>
    <row r="539" spans="1:4">
      <c r="A539" s="171">
        <v>44384</v>
      </c>
      <c r="B539" s="173">
        <v>2021</v>
      </c>
      <c r="C539" s="172">
        <v>5914.8</v>
      </c>
      <c r="D539" s="191">
        <v>807590</v>
      </c>
    </row>
    <row r="540" spans="1:4">
      <c r="A540" s="171">
        <v>44385</v>
      </c>
      <c r="B540" s="173">
        <v>2021</v>
      </c>
      <c r="C540" s="172">
        <v>5914.75</v>
      </c>
      <c r="D540" s="191">
        <v>804229</v>
      </c>
    </row>
    <row r="541" spans="1:4">
      <c r="A541" s="171">
        <v>44386</v>
      </c>
      <c r="B541" s="173">
        <v>2021</v>
      </c>
      <c r="C541" s="172">
        <v>5914.72</v>
      </c>
      <c r="D541" s="191">
        <v>802213</v>
      </c>
    </row>
    <row r="542" spans="1:4">
      <c r="A542" s="171">
        <v>44387</v>
      </c>
      <c r="B542" s="173">
        <v>2021</v>
      </c>
      <c r="C542" s="172">
        <v>5914.64</v>
      </c>
      <c r="D542" s="191">
        <v>796840</v>
      </c>
    </row>
    <row r="543" spans="1:4">
      <c r="A543" s="171">
        <v>44388</v>
      </c>
      <c r="B543" s="173">
        <v>2021</v>
      </c>
      <c r="C543" s="172">
        <v>5914.58</v>
      </c>
      <c r="D543" s="191">
        <v>792812</v>
      </c>
    </row>
    <row r="544" spans="1:4">
      <c r="A544" s="171">
        <v>44389</v>
      </c>
      <c r="B544" s="173">
        <v>2021</v>
      </c>
      <c r="C544" s="172">
        <v>5914.54</v>
      </c>
      <c r="D544" s="191">
        <v>790127</v>
      </c>
    </row>
    <row r="545" spans="1:4">
      <c r="A545" s="171">
        <v>44390</v>
      </c>
      <c r="B545" s="173">
        <v>2021</v>
      </c>
      <c r="C545" s="172">
        <v>5914.49</v>
      </c>
      <c r="D545" s="191">
        <v>786773</v>
      </c>
    </row>
    <row r="546" spans="1:4">
      <c r="A546" s="171">
        <v>44391</v>
      </c>
      <c r="B546" s="173">
        <v>2021</v>
      </c>
      <c r="C546" s="172">
        <v>5914.45</v>
      </c>
      <c r="D546" s="191">
        <v>784091</v>
      </c>
    </row>
    <row r="547" spans="1:4">
      <c r="A547" s="171">
        <v>44392</v>
      </c>
      <c r="B547" s="173">
        <v>2021</v>
      </c>
      <c r="C547" s="172">
        <v>5914.41</v>
      </c>
      <c r="D547" s="191">
        <v>781410</v>
      </c>
    </row>
    <row r="548" spans="1:4">
      <c r="A548" s="171">
        <v>44393</v>
      </c>
      <c r="B548" s="173">
        <v>2021</v>
      </c>
      <c r="C548" s="172">
        <v>5914.37</v>
      </c>
      <c r="D548" s="191">
        <v>778729</v>
      </c>
    </row>
    <row r="549" spans="1:4">
      <c r="A549" s="171">
        <v>44394</v>
      </c>
      <c r="B549" s="173">
        <v>2021</v>
      </c>
      <c r="C549" s="172">
        <v>5914.33</v>
      </c>
      <c r="D549" s="191">
        <v>776049</v>
      </c>
    </row>
    <row r="550" spans="1:4">
      <c r="A550" s="171">
        <v>44395</v>
      </c>
      <c r="B550" s="173">
        <v>2021</v>
      </c>
      <c r="C550" s="172">
        <v>5914.29</v>
      </c>
      <c r="D550" s="191">
        <v>773371</v>
      </c>
    </row>
    <row r="551" spans="1:4">
      <c r="A551" s="171">
        <v>44396</v>
      </c>
      <c r="B551" s="173">
        <v>2021</v>
      </c>
      <c r="C551" s="172">
        <v>5914.25</v>
      </c>
      <c r="D551" s="191">
        <v>770694</v>
      </c>
    </row>
    <row r="552" spans="1:4">
      <c r="A552" s="171">
        <v>44397</v>
      </c>
      <c r="B552" s="173">
        <v>2021</v>
      </c>
      <c r="C552" s="172">
        <v>5914.21</v>
      </c>
      <c r="D552" s="191">
        <v>768017</v>
      </c>
    </row>
    <row r="553" spans="1:4">
      <c r="A553" s="171">
        <v>44398</v>
      </c>
      <c r="B553" s="173">
        <v>2021</v>
      </c>
      <c r="C553" s="172">
        <v>5914.18</v>
      </c>
      <c r="D553" s="191">
        <v>766010</v>
      </c>
    </row>
    <row r="554" spans="1:4">
      <c r="A554" s="171">
        <v>44399</v>
      </c>
      <c r="B554" s="173">
        <v>2021</v>
      </c>
      <c r="C554" s="172">
        <v>5914.14</v>
      </c>
      <c r="D554" s="191">
        <v>763335</v>
      </c>
    </row>
    <row r="555" spans="1:4">
      <c r="A555" s="171">
        <v>44400</v>
      </c>
      <c r="B555" s="173">
        <v>2021</v>
      </c>
      <c r="C555" s="172">
        <v>5914.11</v>
      </c>
      <c r="D555" s="191">
        <v>761330</v>
      </c>
    </row>
    <row r="556" spans="1:4">
      <c r="A556" s="171">
        <v>44401</v>
      </c>
      <c r="B556" s="173">
        <v>2021</v>
      </c>
      <c r="C556" s="172">
        <v>5914.04</v>
      </c>
      <c r="D556" s="191">
        <v>756653</v>
      </c>
    </row>
    <row r="557" spans="1:4">
      <c r="A557" s="171">
        <v>44402</v>
      </c>
      <c r="B557" s="173">
        <v>2021</v>
      </c>
      <c r="C557" s="172">
        <v>5914</v>
      </c>
      <c r="D557" s="191">
        <v>753982</v>
      </c>
    </row>
    <row r="558" spans="1:4">
      <c r="A558" s="171">
        <v>44403</v>
      </c>
      <c r="B558" s="173">
        <v>2021</v>
      </c>
      <c r="C558" s="172">
        <v>5913.97</v>
      </c>
      <c r="D558" s="191">
        <v>751980</v>
      </c>
    </row>
    <row r="559" spans="1:4">
      <c r="A559" s="171">
        <v>44404</v>
      </c>
      <c r="B559" s="173">
        <v>2021</v>
      </c>
      <c r="C559" s="172">
        <v>5913.92</v>
      </c>
      <c r="D559" s="191">
        <v>748645</v>
      </c>
    </row>
    <row r="560" spans="1:4">
      <c r="A560" s="171">
        <v>44405</v>
      </c>
      <c r="B560" s="173">
        <v>2021</v>
      </c>
      <c r="C560" s="172">
        <v>5913.9</v>
      </c>
      <c r="D560" s="191">
        <v>747310</v>
      </c>
    </row>
    <row r="561" spans="1:4">
      <c r="A561" s="171">
        <v>44406</v>
      </c>
      <c r="B561" s="173">
        <v>2021</v>
      </c>
      <c r="C561" s="172">
        <v>5913.9</v>
      </c>
      <c r="D561" s="191">
        <v>747310</v>
      </c>
    </row>
    <row r="562" spans="1:4">
      <c r="A562" s="171">
        <v>44407</v>
      </c>
      <c r="B562" s="173">
        <v>2021</v>
      </c>
      <c r="C562" s="172">
        <v>5913.83</v>
      </c>
      <c r="D562" s="191">
        <v>742642</v>
      </c>
    </row>
    <row r="563" spans="1:4">
      <c r="A563" s="171">
        <v>44408</v>
      </c>
      <c r="B563" s="173">
        <v>2021</v>
      </c>
      <c r="C563" s="172">
        <v>5913.8</v>
      </c>
      <c r="D563" s="191">
        <v>740643</v>
      </c>
    </row>
    <row r="564" spans="1:4">
      <c r="A564" s="171">
        <v>44409</v>
      </c>
      <c r="B564" s="173">
        <v>2021</v>
      </c>
      <c r="C564" s="172">
        <v>5913.77</v>
      </c>
      <c r="D564" s="191">
        <v>738645</v>
      </c>
    </row>
    <row r="565" spans="1:4">
      <c r="A565" s="171">
        <v>44410</v>
      </c>
      <c r="B565" s="173">
        <v>2021</v>
      </c>
      <c r="C565" s="172">
        <v>5913.75</v>
      </c>
      <c r="D565" s="191">
        <v>737312</v>
      </c>
    </row>
    <row r="566" spans="1:4">
      <c r="A566" s="171">
        <v>44411</v>
      </c>
      <c r="B566" s="173">
        <v>2021</v>
      </c>
      <c r="C566" s="172">
        <v>5913.73</v>
      </c>
      <c r="D566" s="191">
        <v>735980</v>
      </c>
    </row>
    <row r="567" spans="1:4">
      <c r="A567" s="171">
        <v>44412</v>
      </c>
      <c r="B567" s="173">
        <v>2021</v>
      </c>
      <c r="C567" s="172">
        <v>5913.69</v>
      </c>
      <c r="D567" s="191">
        <v>733317</v>
      </c>
    </row>
    <row r="568" spans="1:4">
      <c r="A568" s="171">
        <v>44413</v>
      </c>
      <c r="B568" s="173">
        <v>2021</v>
      </c>
      <c r="C568" s="172">
        <v>5913.66</v>
      </c>
      <c r="D568" s="191">
        <v>731321</v>
      </c>
    </row>
    <row r="569" spans="1:4">
      <c r="A569" s="171">
        <v>44414</v>
      </c>
      <c r="B569" s="173">
        <v>2021</v>
      </c>
      <c r="C569" s="172">
        <v>5913.64</v>
      </c>
      <c r="D569" s="191">
        <v>729990</v>
      </c>
    </row>
    <row r="570" spans="1:4">
      <c r="A570" s="171">
        <v>44415</v>
      </c>
      <c r="B570" s="173">
        <v>2021</v>
      </c>
      <c r="C570" s="172">
        <v>5913.6</v>
      </c>
      <c r="D570" s="191">
        <v>727329</v>
      </c>
    </row>
    <row r="571" spans="1:4">
      <c r="A571" s="171">
        <v>44416</v>
      </c>
      <c r="B571" s="173">
        <v>2021</v>
      </c>
      <c r="C571" s="172">
        <v>5913.56</v>
      </c>
      <c r="D571" s="191">
        <v>724669</v>
      </c>
    </row>
    <row r="572" spans="1:4">
      <c r="A572" s="171">
        <v>44417</v>
      </c>
      <c r="B572" s="173">
        <v>2021</v>
      </c>
      <c r="C572" s="172">
        <v>5913.53</v>
      </c>
      <c r="D572" s="191">
        <v>722675</v>
      </c>
    </row>
    <row r="573" spans="1:4">
      <c r="A573" s="171">
        <v>44418</v>
      </c>
      <c r="B573" s="173">
        <v>2021</v>
      </c>
      <c r="C573" s="172">
        <v>5913.5</v>
      </c>
      <c r="D573" s="191">
        <v>720682</v>
      </c>
    </row>
    <row r="574" spans="1:4">
      <c r="A574" s="171">
        <v>44419</v>
      </c>
      <c r="B574" s="173">
        <v>2021</v>
      </c>
      <c r="C574" s="172">
        <v>5913.45</v>
      </c>
      <c r="D574" s="191">
        <v>717361</v>
      </c>
    </row>
    <row r="575" spans="1:4">
      <c r="A575" s="171">
        <v>44420</v>
      </c>
      <c r="B575" s="173">
        <v>2021</v>
      </c>
      <c r="C575" s="172">
        <v>5913.41</v>
      </c>
      <c r="D575" s="191">
        <v>714705</v>
      </c>
    </row>
    <row r="576" spans="1:4">
      <c r="A576" s="171">
        <v>44421</v>
      </c>
      <c r="B576" s="173">
        <v>2021</v>
      </c>
      <c r="C576" s="172">
        <v>5913.38</v>
      </c>
      <c r="D576" s="191">
        <v>712713</v>
      </c>
    </row>
    <row r="577" spans="1:4">
      <c r="A577" s="171">
        <v>44422</v>
      </c>
      <c r="B577" s="173">
        <v>2021</v>
      </c>
      <c r="C577" s="172">
        <v>5913.34</v>
      </c>
      <c r="D577" s="191">
        <v>710060</v>
      </c>
    </row>
    <row r="578" spans="1:4">
      <c r="A578" s="171">
        <v>44423</v>
      </c>
      <c r="B578" s="173">
        <v>2021</v>
      </c>
      <c r="C578" s="172">
        <v>5913.31</v>
      </c>
      <c r="D578" s="191">
        <v>708071</v>
      </c>
    </row>
    <row r="579" spans="1:4">
      <c r="A579" s="171">
        <v>44424</v>
      </c>
      <c r="B579" s="173">
        <v>2021</v>
      </c>
      <c r="C579" s="172">
        <v>5913.27</v>
      </c>
      <c r="D579" s="191">
        <v>705418</v>
      </c>
    </row>
    <row r="580" spans="1:4">
      <c r="A580" s="171">
        <v>44425</v>
      </c>
      <c r="B580" s="173">
        <v>2021</v>
      </c>
      <c r="C580" s="172">
        <v>5913.27</v>
      </c>
      <c r="D580" s="191">
        <v>705418</v>
      </c>
    </row>
    <row r="581" spans="1:4">
      <c r="A581" s="171">
        <v>44426</v>
      </c>
      <c r="B581" s="173">
        <v>2021</v>
      </c>
      <c r="C581" s="172">
        <v>5913.23</v>
      </c>
      <c r="D581" s="191">
        <v>702767</v>
      </c>
    </row>
    <row r="582" spans="1:4">
      <c r="A582" s="171">
        <v>44427</v>
      </c>
      <c r="B582" s="173">
        <v>2021</v>
      </c>
      <c r="C582" s="172">
        <v>5913.19</v>
      </c>
      <c r="D582" s="191">
        <v>700118</v>
      </c>
    </row>
    <row r="583" spans="1:4">
      <c r="A583" s="171">
        <v>44428</v>
      </c>
      <c r="B583" s="173">
        <v>2021</v>
      </c>
      <c r="C583" s="172">
        <v>5913.12</v>
      </c>
      <c r="D583" s="191">
        <v>695482</v>
      </c>
    </row>
    <row r="584" spans="1:4">
      <c r="A584" s="171">
        <v>44429</v>
      </c>
      <c r="B584" s="173">
        <v>2021</v>
      </c>
      <c r="C584" s="172">
        <v>5913.13</v>
      </c>
      <c r="D584" s="191">
        <v>696144</v>
      </c>
    </row>
    <row r="585" spans="1:4">
      <c r="A585" s="171">
        <v>44430</v>
      </c>
      <c r="B585" s="173">
        <v>2021</v>
      </c>
      <c r="C585" s="172">
        <v>5913.12</v>
      </c>
      <c r="D585" s="191">
        <v>695482</v>
      </c>
    </row>
    <row r="586" spans="1:4">
      <c r="A586" s="171">
        <v>44431</v>
      </c>
      <c r="B586" s="173">
        <v>2021</v>
      </c>
      <c r="C586" s="172">
        <v>5913.11</v>
      </c>
      <c r="D586" s="191">
        <v>694821</v>
      </c>
    </row>
    <row r="587" spans="1:4">
      <c r="A587" s="171">
        <v>44432</v>
      </c>
      <c r="B587" s="173">
        <v>2021</v>
      </c>
      <c r="C587" s="172">
        <v>5913.1</v>
      </c>
      <c r="D587" s="191">
        <v>694159</v>
      </c>
    </row>
    <row r="588" spans="1:4">
      <c r="A588" s="171">
        <v>44433</v>
      </c>
      <c r="B588" s="173">
        <v>2021</v>
      </c>
      <c r="C588" s="172">
        <v>5913.09</v>
      </c>
      <c r="D588" s="191">
        <v>693497</v>
      </c>
    </row>
    <row r="589" spans="1:4">
      <c r="A589" s="171">
        <v>44434</v>
      </c>
      <c r="B589" s="173">
        <v>2021</v>
      </c>
      <c r="C589" s="172">
        <v>5913.07</v>
      </c>
      <c r="D589" s="191">
        <v>692174</v>
      </c>
    </row>
    <row r="590" spans="1:4">
      <c r="A590" s="171">
        <v>44435</v>
      </c>
      <c r="B590" s="173">
        <v>2021</v>
      </c>
      <c r="C590" s="172">
        <v>5913.07</v>
      </c>
      <c r="D590" s="191">
        <v>692174</v>
      </c>
    </row>
    <row r="591" spans="1:4">
      <c r="A591" s="171">
        <v>44436</v>
      </c>
      <c r="B591" s="173">
        <v>2021</v>
      </c>
      <c r="C591" s="172">
        <v>5913.04</v>
      </c>
      <c r="D591" s="191">
        <v>690190</v>
      </c>
    </row>
    <row r="592" spans="1:4">
      <c r="A592" s="171">
        <v>44437</v>
      </c>
      <c r="B592" s="173">
        <v>2021</v>
      </c>
      <c r="C592" s="172">
        <v>5913.03</v>
      </c>
      <c r="D592" s="191">
        <v>689529</v>
      </c>
    </row>
    <row r="593" spans="1:4">
      <c r="A593" s="171">
        <v>44438</v>
      </c>
      <c r="B593" s="173">
        <v>2021</v>
      </c>
      <c r="C593" s="172">
        <v>5913.01</v>
      </c>
      <c r="D593" s="191">
        <v>688207</v>
      </c>
    </row>
    <row r="594" spans="1:4">
      <c r="A594" s="171">
        <v>44439</v>
      </c>
      <c r="B594" s="173">
        <v>2021</v>
      </c>
      <c r="C594" s="172">
        <v>5912.99</v>
      </c>
      <c r="D594" s="191">
        <v>686885</v>
      </c>
    </row>
    <row r="595" spans="1:4">
      <c r="A595" s="171">
        <v>44440</v>
      </c>
      <c r="B595" s="173">
        <v>2021</v>
      </c>
      <c r="C595" s="172">
        <v>5912.98</v>
      </c>
      <c r="D595" s="191">
        <v>686224</v>
      </c>
    </row>
    <row r="596" spans="1:4">
      <c r="A596" s="171">
        <v>44441</v>
      </c>
      <c r="B596" s="173">
        <v>2021</v>
      </c>
      <c r="C596" s="172">
        <v>5912.96</v>
      </c>
      <c r="D596" s="191">
        <v>684902</v>
      </c>
    </row>
    <row r="597" spans="1:4">
      <c r="A597" s="171">
        <v>44442</v>
      </c>
      <c r="B597" s="173">
        <v>2021</v>
      </c>
      <c r="C597" s="172">
        <v>5912.95</v>
      </c>
      <c r="D597" s="191">
        <v>684241</v>
      </c>
    </row>
    <row r="598" spans="1:4">
      <c r="A598" s="171">
        <v>44443</v>
      </c>
      <c r="B598" s="173">
        <v>2021</v>
      </c>
      <c r="C598" s="172">
        <v>5912.92</v>
      </c>
      <c r="D598" s="191">
        <v>682260</v>
      </c>
    </row>
    <row r="599" spans="1:4">
      <c r="A599" s="171">
        <v>44444</v>
      </c>
      <c r="B599" s="173">
        <v>2021</v>
      </c>
      <c r="C599" s="172">
        <v>5912.89</v>
      </c>
      <c r="D599" s="191">
        <v>680280</v>
      </c>
    </row>
    <row r="600" spans="1:4">
      <c r="A600" s="171">
        <v>44445</v>
      </c>
      <c r="B600" s="173">
        <v>2021</v>
      </c>
      <c r="C600" s="172">
        <v>5912.89</v>
      </c>
      <c r="D600" s="191">
        <v>680280</v>
      </c>
    </row>
    <row r="601" spans="1:4">
      <c r="A601" s="171">
        <v>44446</v>
      </c>
      <c r="B601" s="173">
        <v>2021</v>
      </c>
      <c r="C601" s="172">
        <v>5912.89</v>
      </c>
      <c r="D601" s="191">
        <v>680280</v>
      </c>
    </row>
    <row r="602" spans="1:4">
      <c r="A602" s="171">
        <v>44447</v>
      </c>
      <c r="B602" s="173">
        <v>2021</v>
      </c>
      <c r="C602" s="172">
        <v>5912.88</v>
      </c>
      <c r="D602" s="191">
        <v>679619</v>
      </c>
    </row>
    <row r="603" spans="1:4">
      <c r="A603" s="171">
        <v>44448</v>
      </c>
      <c r="B603" s="173">
        <v>2021</v>
      </c>
      <c r="C603" s="172">
        <v>5912.85</v>
      </c>
      <c r="D603" s="191">
        <v>677639</v>
      </c>
    </row>
    <row r="604" spans="1:4">
      <c r="A604" s="171">
        <v>44449</v>
      </c>
      <c r="B604" s="173">
        <v>2021</v>
      </c>
      <c r="C604" s="172">
        <v>5912.83</v>
      </c>
      <c r="D604" s="191">
        <v>676320</v>
      </c>
    </row>
    <row r="605" spans="1:4">
      <c r="A605" s="171">
        <v>44450</v>
      </c>
      <c r="B605" s="173">
        <v>2021</v>
      </c>
      <c r="C605" s="172">
        <v>5912.81</v>
      </c>
      <c r="D605" s="191">
        <v>675001</v>
      </c>
    </row>
    <row r="606" spans="1:4">
      <c r="A606" s="171">
        <v>44451</v>
      </c>
      <c r="B606" s="173">
        <v>2021</v>
      </c>
      <c r="C606" s="172">
        <v>5912.8</v>
      </c>
      <c r="D606" s="191">
        <v>674342</v>
      </c>
    </row>
    <row r="607" spans="1:4">
      <c r="A607" s="171">
        <v>44452</v>
      </c>
      <c r="B607" s="173">
        <v>2021</v>
      </c>
      <c r="C607" s="172">
        <v>5912.78</v>
      </c>
      <c r="D607" s="191">
        <v>673023</v>
      </c>
    </row>
    <row r="608" spans="1:4">
      <c r="A608" s="171">
        <v>44453</v>
      </c>
      <c r="B608" s="173">
        <v>2021</v>
      </c>
      <c r="C608" s="172">
        <v>5912.78</v>
      </c>
      <c r="D608" s="191">
        <v>673023</v>
      </c>
    </row>
    <row r="609" spans="1:4">
      <c r="A609" s="171">
        <v>44454</v>
      </c>
      <c r="B609" s="173">
        <v>2021</v>
      </c>
      <c r="C609" s="172">
        <v>5912.75</v>
      </c>
      <c r="D609" s="191">
        <v>671045</v>
      </c>
    </row>
    <row r="610" spans="1:4">
      <c r="A610" s="171">
        <v>44455</v>
      </c>
      <c r="B610" s="173">
        <v>2021</v>
      </c>
      <c r="C610" s="172">
        <v>5912.72</v>
      </c>
      <c r="D610" s="191">
        <v>669069</v>
      </c>
    </row>
    <row r="611" spans="1:4">
      <c r="A611" s="171">
        <v>44456</v>
      </c>
      <c r="B611" s="173">
        <v>2021</v>
      </c>
      <c r="C611" s="172">
        <v>5912.69</v>
      </c>
      <c r="D611" s="191">
        <v>667093</v>
      </c>
    </row>
    <row r="612" spans="1:4">
      <c r="A612" s="171">
        <v>44457</v>
      </c>
      <c r="B612" s="173">
        <v>2021</v>
      </c>
      <c r="C612" s="172">
        <v>5912.66</v>
      </c>
      <c r="D612" s="191">
        <v>665118</v>
      </c>
    </row>
    <row r="613" spans="1:4">
      <c r="A613" s="171">
        <v>44458</v>
      </c>
      <c r="B613" s="173">
        <v>2021</v>
      </c>
      <c r="C613" s="172">
        <v>5912.64</v>
      </c>
      <c r="D613" s="191">
        <v>663802</v>
      </c>
    </row>
    <row r="614" spans="1:4">
      <c r="A614" s="171">
        <v>44459</v>
      </c>
      <c r="B614" s="173">
        <v>2021</v>
      </c>
      <c r="C614" s="172">
        <v>5912.61</v>
      </c>
      <c r="D614" s="191">
        <v>661827</v>
      </c>
    </row>
    <row r="615" spans="1:4">
      <c r="A615" s="171">
        <v>44460</v>
      </c>
      <c r="B615" s="173">
        <v>2021</v>
      </c>
      <c r="C615" s="172">
        <v>5912.58</v>
      </c>
      <c r="D615" s="191">
        <v>659854</v>
      </c>
    </row>
    <row r="616" spans="1:4">
      <c r="A616" s="171">
        <v>44461</v>
      </c>
      <c r="B616" s="173">
        <v>2021</v>
      </c>
      <c r="C616" s="172">
        <v>5912.55</v>
      </c>
      <c r="D616" s="191">
        <v>657881</v>
      </c>
    </row>
    <row r="617" spans="1:4">
      <c r="A617" s="171">
        <v>44462</v>
      </c>
      <c r="B617" s="173">
        <v>2021</v>
      </c>
      <c r="C617" s="172">
        <v>5912.52</v>
      </c>
      <c r="D617" s="191">
        <v>655910</v>
      </c>
    </row>
    <row r="618" spans="1:4">
      <c r="A618" s="171">
        <v>44463</v>
      </c>
      <c r="B618" s="173">
        <v>2021</v>
      </c>
      <c r="C618" s="172">
        <v>5912.47</v>
      </c>
      <c r="D618" s="191">
        <v>652624</v>
      </c>
    </row>
    <row r="619" spans="1:4">
      <c r="A619" s="171">
        <v>44464</v>
      </c>
      <c r="B619" s="173">
        <v>2021</v>
      </c>
      <c r="C619" s="172">
        <v>5912.45</v>
      </c>
      <c r="D619" s="191">
        <v>651310</v>
      </c>
    </row>
    <row r="620" spans="1:4">
      <c r="A620" s="171">
        <v>44465</v>
      </c>
      <c r="B620" s="173">
        <v>2021</v>
      </c>
      <c r="C620" s="172">
        <v>5912.43</v>
      </c>
      <c r="D620" s="191">
        <v>649997</v>
      </c>
    </row>
    <row r="621" spans="1:4">
      <c r="A621" s="171">
        <v>44466</v>
      </c>
      <c r="B621" s="173">
        <v>2021</v>
      </c>
      <c r="C621" s="172">
        <v>5912.4</v>
      </c>
      <c r="D621" s="191">
        <v>648027</v>
      </c>
    </row>
    <row r="622" spans="1:4">
      <c r="A622" s="171">
        <v>44467</v>
      </c>
      <c r="B622" s="173">
        <v>2021</v>
      </c>
      <c r="C622" s="172">
        <v>5912.38</v>
      </c>
      <c r="D622" s="191">
        <v>646715</v>
      </c>
    </row>
    <row r="623" spans="1:4">
      <c r="A623" s="171">
        <v>44468</v>
      </c>
      <c r="B623" s="173">
        <v>2021</v>
      </c>
      <c r="C623" s="172">
        <v>5912.36</v>
      </c>
      <c r="D623" s="191">
        <v>645403</v>
      </c>
    </row>
    <row r="624" spans="1:4">
      <c r="A624" s="171">
        <v>44469</v>
      </c>
      <c r="B624" s="173">
        <v>2021</v>
      </c>
      <c r="C624" s="172">
        <v>5912.31</v>
      </c>
      <c r="D624" s="191">
        <v>642122</v>
      </c>
    </row>
    <row r="625" spans="1:4">
      <c r="A625" s="171">
        <v>44470</v>
      </c>
      <c r="B625" s="173">
        <v>2022</v>
      </c>
      <c r="C625" s="172">
        <v>5912.26</v>
      </c>
      <c r="D625" s="191">
        <v>638844</v>
      </c>
    </row>
    <row r="626" spans="1:4">
      <c r="A626" s="171">
        <v>44471</v>
      </c>
      <c r="B626" s="173">
        <v>2022</v>
      </c>
      <c r="C626" s="172">
        <v>5912.25</v>
      </c>
      <c r="D626" s="191">
        <v>638189</v>
      </c>
    </row>
    <row r="627" spans="1:4">
      <c r="A627" s="171">
        <v>44472</v>
      </c>
      <c r="B627" s="173">
        <v>2022</v>
      </c>
      <c r="C627" s="172">
        <v>5912.23</v>
      </c>
      <c r="D627" s="191">
        <v>636879</v>
      </c>
    </row>
    <row r="628" spans="1:4">
      <c r="A628" s="171">
        <v>44473</v>
      </c>
      <c r="B628" s="173">
        <v>2022</v>
      </c>
      <c r="C628" s="172">
        <v>5912.23</v>
      </c>
      <c r="D628" s="191">
        <v>636879</v>
      </c>
    </row>
    <row r="629" spans="1:4">
      <c r="A629" s="171">
        <v>44474</v>
      </c>
      <c r="B629" s="173">
        <v>2022</v>
      </c>
      <c r="C629" s="172">
        <v>5912.22</v>
      </c>
      <c r="D629" s="191">
        <v>636224</v>
      </c>
    </row>
    <row r="630" spans="1:4">
      <c r="A630" s="171">
        <v>44475</v>
      </c>
      <c r="B630" s="173">
        <v>2022</v>
      </c>
      <c r="C630" s="172">
        <v>5912.21</v>
      </c>
      <c r="D630" s="191">
        <v>635569</v>
      </c>
    </row>
    <row r="631" spans="1:4">
      <c r="A631" s="171">
        <v>44476</v>
      </c>
      <c r="B631" s="173">
        <v>2022</v>
      </c>
      <c r="C631" s="172">
        <v>5912.21</v>
      </c>
      <c r="D631" s="191">
        <v>635569</v>
      </c>
    </row>
    <row r="632" spans="1:4">
      <c r="A632" s="171">
        <v>44477</v>
      </c>
      <c r="B632" s="173">
        <v>2022</v>
      </c>
      <c r="C632" s="172">
        <v>5912.21</v>
      </c>
      <c r="D632" s="191">
        <v>635569</v>
      </c>
    </row>
    <row r="633" spans="1:4">
      <c r="A633" s="171">
        <v>44478</v>
      </c>
      <c r="B633" s="173">
        <v>2022</v>
      </c>
      <c r="C633" s="172">
        <v>5912.26</v>
      </c>
      <c r="D633" s="191">
        <v>638844</v>
      </c>
    </row>
    <row r="634" spans="1:4">
      <c r="A634" s="171">
        <v>44479</v>
      </c>
      <c r="B634" s="173">
        <v>2022</v>
      </c>
      <c r="C634" s="172">
        <v>5912.29</v>
      </c>
      <c r="D634" s="191">
        <v>640811</v>
      </c>
    </row>
    <row r="635" spans="1:4">
      <c r="A635" s="171">
        <v>44480</v>
      </c>
      <c r="B635" s="173">
        <v>2022</v>
      </c>
      <c r="C635" s="172">
        <v>5912.29</v>
      </c>
      <c r="D635" s="191">
        <v>640811</v>
      </c>
    </row>
    <row r="636" spans="1:4">
      <c r="A636" s="171">
        <v>44481</v>
      </c>
      <c r="B636" s="173">
        <v>2022</v>
      </c>
      <c r="C636" s="172">
        <v>5912.29</v>
      </c>
      <c r="D636" s="191">
        <v>640811</v>
      </c>
    </row>
    <row r="637" spans="1:4">
      <c r="A637" s="171">
        <v>44482</v>
      </c>
      <c r="B637" s="173">
        <v>2022</v>
      </c>
      <c r="C637" s="172">
        <v>5912.33</v>
      </c>
      <c r="D637" s="191">
        <v>643434</v>
      </c>
    </row>
    <row r="638" spans="1:4">
      <c r="A638" s="171">
        <v>44483</v>
      </c>
      <c r="B638" s="173">
        <v>2022</v>
      </c>
      <c r="C638" s="172">
        <v>5912.3</v>
      </c>
      <c r="D638" s="191">
        <v>641467</v>
      </c>
    </row>
    <row r="639" spans="1:4">
      <c r="A639" s="171">
        <v>44484</v>
      </c>
      <c r="B639" s="173">
        <v>2022</v>
      </c>
      <c r="C639" s="172">
        <v>5912.29</v>
      </c>
      <c r="D639" s="191">
        <v>640811</v>
      </c>
    </row>
    <row r="640" spans="1:4">
      <c r="A640" s="171">
        <v>44485</v>
      </c>
      <c r="B640" s="173">
        <v>2022</v>
      </c>
      <c r="C640" s="172">
        <v>5912.29</v>
      </c>
      <c r="D640" s="191">
        <v>640811</v>
      </c>
    </row>
    <row r="641" spans="1:4">
      <c r="A641" s="171">
        <v>44486</v>
      </c>
      <c r="B641" s="173">
        <v>2022</v>
      </c>
      <c r="C641" s="172">
        <v>5912.28</v>
      </c>
      <c r="D641" s="191">
        <v>640155</v>
      </c>
    </row>
    <row r="642" spans="1:4">
      <c r="A642" s="171">
        <v>44487</v>
      </c>
      <c r="B642" s="173">
        <v>2022</v>
      </c>
      <c r="C642" s="172">
        <v>5912.28</v>
      </c>
      <c r="D642" s="191">
        <v>640155</v>
      </c>
    </row>
    <row r="643" spans="1:4">
      <c r="A643" s="171">
        <v>44488</v>
      </c>
      <c r="B643" s="173">
        <v>2022</v>
      </c>
      <c r="C643" s="172">
        <v>5912.29</v>
      </c>
      <c r="D643" s="191">
        <v>640811</v>
      </c>
    </row>
    <row r="644" spans="1:4">
      <c r="A644" s="171">
        <v>44489</v>
      </c>
      <c r="B644" s="173">
        <v>2022</v>
      </c>
      <c r="C644" s="172">
        <v>5912.32</v>
      </c>
      <c r="D644" s="191">
        <v>642778</v>
      </c>
    </row>
    <row r="645" spans="1:4">
      <c r="A645" s="171">
        <v>44490</v>
      </c>
      <c r="B645" s="173">
        <v>2022</v>
      </c>
      <c r="C645" s="172">
        <v>5912.32</v>
      </c>
      <c r="D645" s="191">
        <v>642778</v>
      </c>
    </row>
    <row r="646" spans="1:4">
      <c r="A646" s="171">
        <v>44491</v>
      </c>
      <c r="B646" s="173">
        <v>2022</v>
      </c>
      <c r="C646" s="172">
        <v>5912.33</v>
      </c>
      <c r="D646" s="191">
        <v>643434</v>
      </c>
    </row>
    <row r="647" spans="1:4">
      <c r="A647" s="171">
        <v>44492</v>
      </c>
      <c r="B647" s="173">
        <v>2022</v>
      </c>
      <c r="C647" s="172">
        <v>5912.33</v>
      </c>
      <c r="D647" s="191">
        <v>643434</v>
      </c>
    </row>
    <row r="648" spans="1:4">
      <c r="A648" s="171">
        <v>44493</v>
      </c>
      <c r="B648" s="173">
        <v>2022</v>
      </c>
      <c r="C648" s="172">
        <v>5912.33</v>
      </c>
      <c r="D648" s="191">
        <v>643434</v>
      </c>
    </row>
    <row r="649" spans="1:4">
      <c r="A649" s="171">
        <v>44494</v>
      </c>
      <c r="B649" s="173">
        <v>2022</v>
      </c>
      <c r="C649" s="172">
        <v>5912.34</v>
      </c>
      <c r="D649" s="191">
        <v>644090</v>
      </c>
    </row>
    <row r="650" spans="1:4">
      <c r="A650" s="171">
        <v>44495</v>
      </c>
      <c r="B650" s="173">
        <v>2022</v>
      </c>
      <c r="C650" s="172">
        <v>5912.35</v>
      </c>
      <c r="D650" s="191">
        <v>644747</v>
      </c>
    </row>
    <row r="651" spans="1:4">
      <c r="A651" s="171">
        <v>44496</v>
      </c>
      <c r="B651" s="173">
        <v>2022</v>
      </c>
      <c r="C651" s="172">
        <v>5912.37</v>
      </c>
      <c r="D651" s="191">
        <v>646059</v>
      </c>
    </row>
    <row r="652" spans="1:4">
      <c r="A652" s="171">
        <v>44497</v>
      </c>
      <c r="B652" s="173">
        <v>2022</v>
      </c>
      <c r="C652" s="172">
        <v>5912.35</v>
      </c>
      <c r="D652" s="191">
        <v>644747</v>
      </c>
    </row>
    <row r="653" spans="1:4">
      <c r="A653" s="171">
        <v>44498</v>
      </c>
      <c r="B653" s="173">
        <v>2022</v>
      </c>
      <c r="C653" s="172">
        <v>5912.34</v>
      </c>
      <c r="D653" s="191">
        <v>644090</v>
      </c>
    </row>
    <row r="654" spans="1:4">
      <c r="A654" s="171">
        <v>44499</v>
      </c>
      <c r="B654" s="173">
        <v>2022</v>
      </c>
      <c r="C654" s="172">
        <v>5912.35</v>
      </c>
      <c r="D654" s="191">
        <v>644747</v>
      </c>
    </row>
    <row r="655" spans="1:4">
      <c r="A655" s="171">
        <v>44500</v>
      </c>
      <c r="B655" s="173">
        <v>2022</v>
      </c>
      <c r="C655" s="172">
        <v>5912.35</v>
      </c>
      <c r="D655" s="191">
        <v>644747</v>
      </c>
    </row>
    <row r="656" spans="1:4">
      <c r="A656" s="171">
        <v>44501</v>
      </c>
      <c r="B656" s="173">
        <v>2022</v>
      </c>
      <c r="C656" s="172">
        <v>5912.35</v>
      </c>
      <c r="D656" s="191">
        <v>644747</v>
      </c>
    </row>
    <row r="657" spans="1:4">
      <c r="A657" s="171">
        <v>44502</v>
      </c>
      <c r="B657" s="173">
        <v>2022</v>
      </c>
      <c r="C657" s="172">
        <v>5912.35</v>
      </c>
      <c r="D657" s="191">
        <v>644747</v>
      </c>
    </row>
    <row r="658" spans="1:4">
      <c r="A658" s="171">
        <v>44503</v>
      </c>
      <c r="B658" s="173">
        <v>2022</v>
      </c>
      <c r="C658" s="172">
        <v>5912.37</v>
      </c>
      <c r="D658" s="191">
        <v>646059</v>
      </c>
    </row>
    <row r="659" spans="1:4">
      <c r="A659" s="171">
        <v>44504</v>
      </c>
      <c r="B659" s="173">
        <v>2022</v>
      </c>
      <c r="C659" s="172">
        <v>5912.37</v>
      </c>
      <c r="D659" s="191">
        <v>646059</v>
      </c>
    </row>
    <row r="660" spans="1:4">
      <c r="A660" s="171">
        <v>44505</v>
      </c>
      <c r="B660" s="173">
        <v>2022</v>
      </c>
      <c r="C660" s="172">
        <v>5912.37</v>
      </c>
      <c r="D660" s="191">
        <v>646059</v>
      </c>
    </row>
    <row r="661" spans="1:4">
      <c r="A661" s="171">
        <v>44506</v>
      </c>
      <c r="B661" s="173">
        <v>2022</v>
      </c>
      <c r="C661" s="172">
        <v>5912.37</v>
      </c>
      <c r="D661" s="191">
        <v>646059</v>
      </c>
    </row>
    <row r="662" spans="1:4">
      <c r="A662" s="171">
        <v>44507</v>
      </c>
      <c r="B662" s="173">
        <v>2022</v>
      </c>
      <c r="C662" s="172">
        <v>5912.38</v>
      </c>
      <c r="D662" s="191">
        <v>646715</v>
      </c>
    </row>
    <row r="663" spans="1:4">
      <c r="A663" s="171">
        <v>44508</v>
      </c>
      <c r="B663" s="173">
        <v>2022</v>
      </c>
      <c r="C663" s="172">
        <v>5912.38</v>
      </c>
      <c r="D663" s="191">
        <v>646715</v>
      </c>
    </row>
    <row r="664" spans="1:4">
      <c r="A664" s="171">
        <v>44509</v>
      </c>
      <c r="B664" s="173">
        <v>2022</v>
      </c>
      <c r="C664" s="172">
        <v>5912.38</v>
      </c>
      <c r="D664" s="191">
        <v>646715</v>
      </c>
    </row>
    <row r="665" spans="1:4">
      <c r="A665" s="171">
        <v>44510</v>
      </c>
      <c r="B665" s="173">
        <v>2022</v>
      </c>
      <c r="C665" s="172">
        <v>5912.38</v>
      </c>
      <c r="D665" s="191">
        <v>646715</v>
      </c>
    </row>
    <row r="666" spans="1:4">
      <c r="A666" s="171">
        <v>44511</v>
      </c>
      <c r="B666" s="173">
        <v>2022</v>
      </c>
      <c r="C666" s="172">
        <v>5912.39</v>
      </c>
      <c r="D666" s="191">
        <v>647371</v>
      </c>
    </row>
    <row r="667" spans="1:4">
      <c r="A667" s="171">
        <v>44512</v>
      </c>
      <c r="B667" s="173">
        <v>2022</v>
      </c>
      <c r="C667" s="172">
        <v>5912.39</v>
      </c>
      <c r="D667" s="191">
        <v>647371</v>
      </c>
    </row>
    <row r="668" spans="1:4">
      <c r="A668" s="171">
        <v>44513</v>
      </c>
      <c r="B668" s="173">
        <v>2022</v>
      </c>
      <c r="C668" s="172">
        <v>5912.39</v>
      </c>
      <c r="D668" s="191">
        <v>647371</v>
      </c>
    </row>
    <row r="669" spans="1:4">
      <c r="A669" s="171">
        <v>44514</v>
      </c>
      <c r="B669" s="173">
        <v>2022</v>
      </c>
      <c r="C669" s="172">
        <v>5912.38</v>
      </c>
      <c r="D669" s="191">
        <v>646715</v>
      </c>
    </row>
    <row r="670" spans="1:4">
      <c r="A670" s="171">
        <v>44515</v>
      </c>
      <c r="B670" s="173">
        <v>2022</v>
      </c>
      <c r="C670" s="172">
        <v>5912.38</v>
      </c>
      <c r="D670" s="191">
        <v>646715</v>
      </c>
    </row>
    <row r="671" spans="1:4">
      <c r="A671" s="171">
        <v>44516</v>
      </c>
      <c r="B671" s="173">
        <v>2022</v>
      </c>
      <c r="C671" s="172">
        <v>5912.39</v>
      </c>
      <c r="D671" s="191">
        <v>647371</v>
      </c>
    </row>
    <row r="672" spans="1:4">
      <c r="A672" s="171">
        <v>44517</v>
      </c>
      <c r="B672" s="173">
        <v>2022</v>
      </c>
      <c r="C672" s="172">
        <v>5912.39</v>
      </c>
      <c r="D672" s="191">
        <v>647371</v>
      </c>
    </row>
    <row r="673" spans="1:4">
      <c r="A673" s="171">
        <v>44518</v>
      </c>
      <c r="B673" s="173">
        <v>2022</v>
      </c>
      <c r="C673" s="172">
        <v>5912.39</v>
      </c>
      <c r="D673" s="191">
        <v>647371</v>
      </c>
    </row>
    <row r="674" spans="1:4">
      <c r="A674" s="171">
        <v>44519</v>
      </c>
      <c r="B674" s="173">
        <v>2022</v>
      </c>
      <c r="C674" s="172">
        <v>5912.37</v>
      </c>
      <c r="D674" s="191">
        <v>646059</v>
      </c>
    </row>
    <row r="675" spans="1:4">
      <c r="A675" s="171">
        <v>44520</v>
      </c>
      <c r="B675" s="173">
        <v>2022</v>
      </c>
      <c r="C675" s="172">
        <v>5912.38</v>
      </c>
      <c r="D675" s="191">
        <v>646715</v>
      </c>
    </row>
    <row r="676" spans="1:4">
      <c r="A676" s="171">
        <v>44521</v>
      </c>
      <c r="B676" s="173">
        <v>2022</v>
      </c>
      <c r="C676" s="172">
        <v>5912.38</v>
      </c>
      <c r="D676" s="191">
        <v>646715</v>
      </c>
    </row>
    <row r="677" spans="1:4">
      <c r="A677" s="171">
        <v>44522</v>
      </c>
      <c r="B677" s="173">
        <v>2022</v>
      </c>
      <c r="C677" s="172">
        <v>5912.38</v>
      </c>
      <c r="D677" s="191">
        <v>646715</v>
      </c>
    </row>
    <row r="678" spans="1:4">
      <c r="A678" s="171">
        <v>44523</v>
      </c>
      <c r="B678" s="173">
        <v>2022</v>
      </c>
      <c r="C678" s="172">
        <v>5912.37</v>
      </c>
      <c r="D678" s="191">
        <v>646059</v>
      </c>
    </row>
    <row r="679" spans="1:4">
      <c r="A679" s="171">
        <v>44524</v>
      </c>
      <c r="B679" s="173">
        <v>2022</v>
      </c>
      <c r="C679" s="172">
        <v>5912.37</v>
      </c>
      <c r="D679" s="191">
        <v>646059</v>
      </c>
    </row>
    <row r="680" spans="1:4">
      <c r="A680" s="171">
        <v>44525</v>
      </c>
      <c r="B680" s="173">
        <v>2022</v>
      </c>
      <c r="C680" s="172">
        <v>5912.37</v>
      </c>
      <c r="D680" s="191">
        <v>646059</v>
      </c>
    </row>
    <row r="681" spans="1:4">
      <c r="A681" s="171">
        <v>44526</v>
      </c>
      <c r="B681" s="173">
        <v>2022</v>
      </c>
      <c r="C681" s="172">
        <v>5912.36</v>
      </c>
      <c r="D681" s="191">
        <v>645403</v>
      </c>
    </row>
    <row r="682" spans="1:4">
      <c r="A682" s="171">
        <v>44527</v>
      </c>
      <c r="B682" s="173">
        <v>2022</v>
      </c>
      <c r="C682" s="172">
        <v>5912.36</v>
      </c>
      <c r="D682" s="191">
        <v>645403</v>
      </c>
    </row>
    <row r="683" spans="1:4">
      <c r="A683" s="171">
        <v>44528</v>
      </c>
      <c r="B683" s="173">
        <v>2022</v>
      </c>
      <c r="C683" s="172">
        <v>5912.37</v>
      </c>
      <c r="D683" s="191">
        <v>646059</v>
      </c>
    </row>
    <row r="684" spans="1:4">
      <c r="A684" s="171">
        <v>44529</v>
      </c>
      <c r="B684" s="173">
        <v>2022</v>
      </c>
      <c r="C684" s="172">
        <v>5912.36</v>
      </c>
      <c r="D684" s="191">
        <v>645403</v>
      </c>
    </row>
    <row r="685" spans="1:4">
      <c r="A685" s="171">
        <v>44530</v>
      </c>
      <c r="B685" s="173">
        <v>2022</v>
      </c>
      <c r="C685" s="172">
        <v>5912.37</v>
      </c>
      <c r="D685" s="191">
        <v>646059</v>
      </c>
    </row>
    <row r="686" spans="1:4">
      <c r="A686" s="171">
        <v>44531</v>
      </c>
      <c r="B686" s="173">
        <v>2022</v>
      </c>
      <c r="C686" s="172">
        <v>5912.37</v>
      </c>
      <c r="D686" s="191">
        <v>646059</v>
      </c>
    </row>
    <row r="687" spans="1:4">
      <c r="A687" s="171">
        <v>44532</v>
      </c>
      <c r="B687" s="173">
        <v>2022</v>
      </c>
      <c r="C687" s="172">
        <v>5912.37</v>
      </c>
      <c r="D687" s="191">
        <v>646059</v>
      </c>
    </row>
    <row r="688" spans="1:4">
      <c r="A688" s="171">
        <v>44533</v>
      </c>
      <c r="B688" s="173">
        <v>2022</v>
      </c>
      <c r="C688" s="172">
        <v>5912.37</v>
      </c>
      <c r="D688" s="191">
        <v>646059</v>
      </c>
    </row>
    <row r="689" spans="1:4">
      <c r="A689" s="171">
        <v>44534</v>
      </c>
      <c r="B689" s="173">
        <v>2022</v>
      </c>
      <c r="C689" s="172">
        <v>5912.38</v>
      </c>
      <c r="D689" s="191">
        <v>646715</v>
      </c>
    </row>
    <row r="690" spans="1:4">
      <c r="A690" s="171">
        <v>44535</v>
      </c>
      <c r="B690" s="173">
        <v>2022</v>
      </c>
      <c r="C690" s="172">
        <v>5912.38</v>
      </c>
      <c r="D690" s="191">
        <v>646715</v>
      </c>
    </row>
    <row r="691" spans="1:4">
      <c r="A691" s="171">
        <v>44536</v>
      </c>
      <c r="B691" s="173">
        <v>2022</v>
      </c>
      <c r="C691" s="172">
        <v>5912.39</v>
      </c>
      <c r="D691" s="191">
        <v>647371</v>
      </c>
    </row>
    <row r="692" spans="1:4">
      <c r="A692" s="171">
        <v>44537</v>
      </c>
      <c r="B692" s="173">
        <v>2022</v>
      </c>
      <c r="C692" s="172">
        <v>5912.38</v>
      </c>
      <c r="D692" s="191">
        <v>646715</v>
      </c>
    </row>
    <row r="693" spans="1:4">
      <c r="A693" s="171">
        <v>44538</v>
      </c>
      <c r="B693" s="173">
        <v>2022</v>
      </c>
      <c r="C693" s="172">
        <v>5912.37</v>
      </c>
      <c r="D693" s="191">
        <v>646059</v>
      </c>
    </row>
    <row r="694" spans="1:4">
      <c r="A694" s="171">
        <v>44539</v>
      </c>
      <c r="B694" s="173">
        <v>2022</v>
      </c>
      <c r="C694" s="172">
        <v>5912.38</v>
      </c>
      <c r="D694" s="191">
        <v>646715</v>
      </c>
    </row>
    <row r="695" spans="1:4">
      <c r="A695" s="171">
        <v>44540</v>
      </c>
      <c r="B695" s="173">
        <v>2022</v>
      </c>
      <c r="C695" s="172">
        <v>5912.39</v>
      </c>
      <c r="D695" s="191">
        <v>647371</v>
      </c>
    </row>
    <row r="696" spans="1:4">
      <c r="A696" s="171">
        <v>44541</v>
      </c>
      <c r="B696" s="173">
        <v>2022</v>
      </c>
      <c r="C696" s="172">
        <v>5912.39</v>
      </c>
      <c r="D696" s="191">
        <v>647371</v>
      </c>
    </row>
    <row r="697" spans="1:4">
      <c r="A697" s="171">
        <v>44542</v>
      </c>
      <c r="B697" s="173">
        <v>2022</v>
      </c>
      <c r="C697" s="172">
        <v>5912.38</v>
      </c>
      <c r="D697" s="191">
        <v>646715</v>
      </c>
    </row>
    <row r="698" spans="1:4">
      <c r="A698" s="171">
        <v>44543</v>
      </c>
      <c r="B698" s="173">
        <v>2022</v>
      </c>
      <c r="C698" s="172">
        <v>5912.38</v>
      </c>
      <c r="D698" s="191">
        <v>646715</v>
      </c>
    </row>
    <row r="699" spans="1:4">
      <c r="A699" s="171">
        <v>44544</v>
      </c>
      <c r="B699" s="173">
        <v>2022</v>
      </c>
      <c r="C699" s="172">
        <v>5912.38</v>
      </c>
      <c r="D699" s="191">
        <v>646715</v>
      </c>
    </row>
    <row r="700" spans="1:4">
      <c r="A700" s="171">
        <v>44545</v>
      </c>
      <c r="B700" s="173">
        <v>2022</v>
      </c>
      <c r="C700" s="172">
        <v>5912.38</v>
      </c>
      <c r="D700" s="191">
        <v>646715</v>
      </c>
    </row>
    <row r="701" spans="1:4">
      <c r="A701" s="171">
        <v>44546</v>
      </c>
      <c r="B701" s="173">
        <v>2022</v>
      </c>
      <c r="C701" s="172">
        <v>5912.4</v>
      </c>
      <c r="D701" s="191">
        <v>648027</v>
      </c>
    </row>
    <row r="702" spans="1:4">
      <c r="A702" s="171">
        <v>44547</v>
      </c>
      <c r="B702" s="173">
        <v>2022</v>
      </c>
      <c r="C702" s="172">
        <v>5912.41</v>
      </c>
      <c r="D702" s="191">
        <v>648684</v>
      </c>
    </row>
    <row r="703" spans="1:4">
      <c r="A703" s="171">
        <v>44548</v>
      </c>
      <c r="B703" s="173">
        <v>2022</v>
      </c>
      <c r="C703" s="172">
        <v>5912.41</v>
      </c>
      <c r="D703" s="191">
        <v>648684</v>
      </c>
    </row>
    <row r="704" spans="1:4">
      <c r="A704" s="171">
        <v>44549</v>
      </c>
      <c r="B704" s="173">
        <v>2022</v>
      </c>
      <c r="C704" s="172">
        <v>5912.41</v>
      </c>
      <c r="D704" s="191">
        <v>648684</v>
      </c>
    </row>
    <row r="705" spans="1:4">
      <c r="A705" s="171">
        <v>44550</v>
      </c>
      <c r="B705" s="173">
        <v>2022</v>
      </c>
      <c r="C705" s="172">
        <v>5912.41</v>
      </c>
      <c r="D705" s="191">
        <v>648684</v>
      </c>
    </row>
    <row r="706" spans="1:4">
      <c r="A706" s="171">
        <v>44551</v>
      </c>
      <c r="B706" s="173">
        <v>2022</v>
      </c>
      <c r="C706" s="172">
        <v>5912.4</v>
      </c>
      <c r="D706" s="191">
        <v>648027</v>
      </c>
    </row>
    <row r="707" spans="1:4">
      <c r="A707" s="171">
        <v>44552</v>
      </c>
      <c r="B707" s="173">
        <v>2022</v>
      </c>
      <c r="C707" s="172">
        <v>5912.41</v>
      </c>
      <c r="D707" s="191">
        <v>648684</v>
      </c>
    </row>
    <row r="708" spans="1:4">
      <c r="A708" s="171">
        <v>44553</v>
      </c>
      <c r="B708" s="173">
        <v>2022</v>
      </c>
      <c r="C708" s="172">
        <v>5912.41</v>
      </c>
      <c r="D708" s="191">
        <v>648684</v>
      </c>
    </row>
    <row r="709" spans="1:4">
      <c r="A709" s="171">
        <v>44554</v>
      </c>
      <c r="B709" s="173">
        <v>2022</v>
      </c>
      <c r="C709" s="172">
        <v>5912.41</v>
      </c>
      <c r="D709" s="191">
        <v>648684</v>
      </c>
    </row>
    <row r="710" spans="1:4">
      <c r="A710" s="171">
        <v>44555</v>
      </c>
      <c r="B710" s="173">
        <v>2022</v>
      </c>
      <c r="C710" s="172">
        <v>5912.44</v>
      </c>
      <c r="D710" s="191">
        <v>650653</v>
      </c>
    </row>
    <row r="711" spans="1:4">
      <c r="A711" s="171">
        <v>44556</v>
      </c>
      <c r="B711" s="173">
        <v>2022</v>
      </c>
      <c r="C711" s="172">
        <v>5912.21</v>
      </c>
      <c r="D711" s="191">
        <v>653281</v>
      </c>
    </row>
    <row r="712" spans="1:4">
      <c r="A712" s="171">
        <v>44557</v>
      </c>
      <c r="B712" s="173">
        <v>2022</v>
      </c>
      <c r="C712" s="172">
        <v>5912.48</v>
      </c>
      <c r="D712" s="191">
        <v>653281</v>
      </c>
    </row>
    <row r="713" spans="1:4">
      <c r="A713" s="171">
        <v>44558</v>
      </c>
      <c r="B713" s="173">
        <v>2022</v>
      </c>
      <c r="C713" s="172">
        <v>5912.49</v>
      </c>
      <c r="D713" s="191">
        <v>653938</v>
      </c>
    </row>
    <row r="714" spans="1:4">
      <c r="A714" s="171">
        <v>44559</v>
      </c>
      <c r="B714" s="173">
        <v>2022</v>
      </c>
      <c r="C714" s="172">
        <v>5912.49</v>
      </c>
      <c r="D714" s="191">
        <v>653938</v>
      </c>
    </row>
    <row r="715" spans="1:4">
      <c r="A715" s="171">
        <v>44560</v>
      </c>
      <c r="B715" s="173">
        <v>2022</v>
      </c>
      <c r="C715" s="172">
        <v>5912.5</v>
      </c>
      <c r="D715" s="191">
        <v>654596</v>
      </c>
    </row>
    <row r="716" spans="1:4">
      <c r="A716" s="171">
        <v>44561</v>
      </c>
      <c r="B716" s="173">
        <v>2022</v>
      </c>
      <c r="C716" s="172">
        <v>5912.51</v>
      </c>
      <c r="D716" s="191">
        <v>655253</v>
      </c>
    </row>
    <row r="717" spans="1:4">
      <c r="A717" s="171">
        <v>44562</v>
      </c>
      <c r="B717" s="173">
        <v>2022</v>
      </c>
      <c r="C717" s="172">
        <v>5912.52</v>
      </c>
      <c r="D717" s="191">
        <v>655910</v>
      </c>
    </row>
    <row r="718" spans="1:4">
      <c r="A718" s="171">
        <v>44563</v>
      </c>
      <c r="B718" s="173">
        <v>2022</v>
      </c>
      <c r="C718" s="172">
        <v>5912.52</v>
      </c>
      <c r="D718" s="191">
        <v>655910</v>
      </c>
    </row>
    <row r="719" spans="1:4">
      <c r="A719" s="171">
        <v>44564</v>
      </c>
      <c r="B719" s="173">
        <v>2022</v>
      </c>
      <c r="C719" s="172">
        <v>5912.52</v>
      </c>
      <c r="D719" s="191">
        <v>655910</v>
      </c>
    </row>
    <row r="720" spans="1:4">
      <c r="A720" s="171">
        <v>44565</v>
      </c>
      <c r="B720" s="173">
        <v>2022</v>
      </c>
      <c r="C720" s="172">
        <v>5912.52</v>
      </c>
      <c r="D720" s="191">
        <v>655910</v>
      </c>
    </row>
    <row r="721" spans="1:4">
      <c r="A721" s="171">
        <v>44566</v>
      </c>
      <c r="B721" s="173">
        <v>2022</v>
      </c>
      <c r="C721" s="172">
        <v>5912.52</v>
      </c>
      <c r="D721" s="191">
        <v>655910</v>
      </c>
    </row>
    <row r="722" spans="1:4">
      <c r="A722" s="171">
        <v>44567</v>
      </c>
      <c r="B722" s="173">
        <v>2022</v>
      </c>
      <c r="C722" s="172">
        <v>5912.54</v>
      </c>
      <c r="D722" s="191">
        <v>657224</v>
      </c>
    </row>
    <row r="723" spans="1:4">
      <c r="A723" s="171">
        <v>44568</v>
      </c>
      <c r="B723" s="173">
        <v>2022</v>
      </c>
      <c r="C723" s="172">
        <v>5912.58</v>
      </c>
      <c r="D723" s="191">
        <v>659854</v>
      </c>
    </row>
    <row r="724" spans="1:4">
      <c r="A724" s="171">
        <v>44569</v>
      </c>
      <c r="B724" s="173">
        <v>2022</v>
      </c>
      <c r="C724" s="172">
        <v>5912.57</v>
      </c>
      <c r="D724" s="191">
        <v>659196</v>
      </c>
    </row>
    <row r="725" spans="1:4">
      <c r="A725" s="171">
        <v>44570</v>
      </c>
      <c r="B725" s="173">
        <v>2022</v>
      </c>
      <c r="C725" s="172">
        <v>5912.58</v>
      </c>
      <c r="D725" s="191">
        <v>659854</v>
      </c>
    </row>
    <row r="726" spans="1:4">
      <c r="A726" s="171">
        <v>44571</v>
      </c>
      <c r="B726" s="173">
        <v>2022</v>
      </c>
      <c r="C726" s="172">
        <v>5912.58</v>
      </c>
      <c r="D726" s="191">
        <v>659854</v>
      </c>
    </row>
    <row r="727" spans="1:4">
      <c r="A727" s="171">
        <v>44572</v>
      </c>
      <c r="B727" s="173">
        <v>2022</v>
      </c>
      <c r="C727" s="172">
        <v>5912.58</v>
      </c>
      <c r="D727" s="191">
        <v>659854</v>
      </c>
    </row>
    <row r="728" spans="1:4">
      <c r="A728" s="171">
        <v>44573</v>
      </c>
      <c r="B728" s="173">
        <v>2022</v>
      </c>
      <c r="C728" s="172">
        <v>5912.59</v>
      </c>
      <c r="D728" s="191">
        <v>660511</v>
      </c>
    </row>
    <row r="729" spans="1:4">
      <c r="A729" s="171">
        <v>44574</v>
      </c>
      <c r="B729" s="173">
        <v>2022</v>
      </c>
      <c r="C729" s="172">
        <v>5912.59</v>
      </c>
      <c r="D729" s="191">
        <v>660511</v>
      </c>
    </row>
    <row r="730" spans="1:4">
      <c r="A730" s="171">
        <v>44575</v>
      </c>
      <c r="B730" s="173">
        <v>2022</v>
      </c>
      <c r="C730" s="172">
        <v>5912.59</v>
      </c>
      <c r="D730" s="191">
        <v>660511</v>
      </c>
    </row>
    <row r="731" spans="1:4">
      <c r="A731" s="171">
        <v>44576</v>
      </c>
      <c r="B731" s="173">
        <v>2022</v>
      </c>
      <c r="C731" s="172">
        <v>5912.6</v>
      </c>
      <c r="D731" s="191">
        <v>661169</v>
      </c>
    </row>
    <row r="732" spans="1:4">
      <c r="A732" s="171">
        <v>44577</v>
      </c>
      <c r="B732" s="173">
        <v>2022</v>
      </c>
      <c r="C732" s="172">
        <v>5912.6</v>
      </c>
      <c r="D732" s="191">
        <v>661169</v>
      </c>
    </row>
    <row r="733" spans="1:4">
      <c r="A733" s="171">
        <v>44578</v>
      </c>
      <c r="B733" s="173">
        <v>2022</v>
      </c>
      <c r="C733" s="172">
        <v>5912.61</v>
      </c>
      <c r="D733" s="191">
        <v>661827</v>
      </c>
    </row>
    <row r="734" spans="1:4">
      <c r="A734" s="171">
        <v>44579</v>
      </c>
      <c r="B734" s="173">
        <v>2022</v>
      </c>
      <c r="C734" s="172">
        <v>5912.61</v>
      </c>
      <c r="D734" s="191">
        <v>661827</v>
      </c>
    </row>
    <row r="735" spans="1:4">
      <c r="A735" s="171">
        <v>44580</v>
      </c>
      <c r="B735" s="173">
        <v>2022</v>
      </c>
      <c r="C735" s="172">
        <v>5912.61</v>
      </c>
      <c r="D735" s="191">
        <v>661827</v>
      </c>
    </row>
    <row r="736" spans="1:4">
      <c r="A736" s="171">
        <v>44581</v>
      </c>
      <c r="B736" s="173">
        <v>2022</v>
      </c>
      <c r="C736" s="172">
        <v>5912.61</v>
      </c>
      <c r="D736" s="191">
        <v>661827</v>
      </c>
    </row>
    <row r="737" spans="1:4">
      <c r="A737" s="171">
        <v>44582</v>
      </c>
      <c r="B737" s="173">
        <v>2022</v>
      </c>
      <c r="C737" s="172">
        <v>5912.62</v>
      </c>
      <c r="D737" s="191">
        <v>662485</v>
      </c>
    </row>
    <row r="738" spans="1:4">
      <c r="A738" s="171">
        <v>44583</v>
      </c>
      <c r="B738" s="173">
        <v>2022</v>
      </c>
      <c r="C738" s="172">
        <v>5912.62</v>
      </c>
      <c r="D738" s="191">
        <v>662485</v>
      </c>
    </row>
    <row r="739" spans="1:4">
      <c r="A739" s="171">
        <v>44584</v>
      </c>
      <c r="B739" s="173">
        <v>2022</v>
      </c>
      <c r="C739" s="172">
        <v>5912.63</v>
      </c>
      <c r="D739" s="191">
        <v>663143</v>
      </c>
    </row>
    <row r="740" spans="1:4">
      <c r="A740" s="171">
        <v>44585</v>
      </c>
      <c r="B740" s="173">
        <v>2022</v>
      </c>
      <c r="C740" s="172">
        <v>5912.63</v>
      </c>
      <c r="D740" s="191">
        <v>663143</v>
      </c>
    </row>
    <row r="741" spans="1:4">
      <c r="A741" s="171">
        <v>44586</v>
      </c>
      <c r="B741" s="173">
        <v>2022</v>
      </c>
      <c r="C741" s="172">
        <v>5912.63</v>
      </c>
      <c r="D741" s="191">
        <v>663143</v>
      </c>
    </row>
    <row r="742" spans="1:4">
      <c r="A742" s="171">
        <v>44587</v>
      </c>
      <c r="B742" s="173">
        <v>2022</v>
      </c>
      <c r="C742" s="172">
        <v>5912.65</v>
      </c>
      <c r="D742" s="191">
        <v>664460</v>
      </c>
    </row>
    <row r="743" spans="1:4">
      <c r="A743" s="171">
        <v>44588</v>
      </c>
      <c r="B743" s="173">
        <v>2022</v>
      </c>
      <c r="C743" s="172">
        <v>5912.65</v>
      </c>
      <c r="D743" s="191">
        <v>664460</v>
      </c>
    </row>
    <row r="744" spans="1:4">
      <c r="A744" s="171">
        <v>44589</v>
      </c>
      <c r="B744" s="173">
        <v>2022</v>
      </c>
      <c r="C744" s="172">
        <v>5912.65</v>
      </c>
      <c r="D744" s="191">
        <v>664460</v>
      </c>
    </row>
    <row r="745" spans="1:4">
      <c r="A745" s="171">
        <v>44590</v>
      </c>
      <c r="B745" s="173">
        <v>2022</v>
      </c>
      <c r="C745" s="172">
        <v>5912.65</v>
      </c>
      <c r="D745" s="191">
        <v>664460</v>
      </c>
    </row>
    <row r="746" spans="1:4">
      <c r="A746" s="171">
        <v>44591</v>
      </c>
      <c r="B746" s="173">
        <v>2022</v>
      </c>
      <c r="C746" s="172">
        <v>5912.66</v>
      </c>
      <c r="D746" s="191">
        <v>665118</v>
      </c>
    </row>
    <row r="747" spans="1:4">
      <c r="A747" s="171">
        <v>44592</v>
      </c>
      <c r="B747" s="173">
        <v>2022</v>
      </c>
      <c r="C747" s="172">
        <v>5912.66</v>
      </c>
      <c r="D747" s="191">
        <v>665118</v>
      </c>
    </row>
    <row r="748" spans="1:4">
      <c r="A748" s="171">
        <v>44593</v>
      </c>
      <c r="B748" s="173">
        <v>2022</v>
      </c>
      <c r="C748" s="172">
        <v>5912.67</v>
      </c>
      <c r="D748" s="191">
        <v>665776</v>
      </c>
    </row>
    <row r="749" spans="1:4">
      <c r="A749" s="171">
        <v>44594</v>
      </c>
      <c r="B749" s="173">
        <v>2022</v>
      </c>
      <c r="C749" s="172">
        <v>5912.67</v>
      </c>
      <c r="D749" s="191">
        <v>665776</v>
      </c>
    </row>
    <row r="750" spans="1:4">
      <c r="A750" s="171">
        <v>44595</v>
      </c>
      <c r="B750" s="173">
        <v>2022</v>
      </c>
      <c r="C750" s="172">
        <v>5912.67</v>
      </c>
      <c r="D750" s="191">
        <v>665776</v>
      </c>
    </row>
    <row r="751" spans="1:4">
      <c r="A751" s="171">
        <v>44596</v>
      </c>
      <c r="B751" s="173">
        <v>2022</v>
      </c>
      <c r="C751" s="172">
        <v>5912.68</v>
      </c>
      <c r="D751" s="191">
        <v>666435</v>
      </c>
    </row>
    <row r="752" spans="1:4">
      <c r="A752" s="171">
        <v>44597</v>
      </c>
      <c r="B752" s="173">
        <v>2022</v>
      </c>
      <c r="C752" s="172">
        <v>5912.68</v>
      </c>
      <c r="D752" s="191">
        <v>666435</v>
      </c>
    </row>
    <row r="753" spans="1:4">
      <c r="A753" s="171">
        <v>44598</v>
      </c>
      <c r="B753" s="173">
        <v>2022</v>
      </c>
      <c r="C753" s="172">
        <v>5912.69</v>
      </c>
      <c r="D753" s="191">
        <v>667093</v>
      </c>
    </row>
    <row r="754" spans="1:4">
      <c r="A754" s="171">
        <v>44599</v>
      </c>
      <c r="B754" s="173">
        <v>2022</v>
      </c>
      <c r="C754" s="172">
        <v>5912.69</v>
      </c>
      <c r="D754" s="191">
        <v>667093</v>
      </c>
    </row>
    <row r="755" spans="1:4">
      <c r="A755" s="171">
        <v>44600</v>
      </c>
      <c r="B755" s="173">
        <v>2022</v>
      </c>
      <c r="C755" s="172">
        <v>5912.7</v>
      </c>
      <c r="D755" s="191">
        <v>667751</v>
      </c>
    </row>
    <row r="756" spans="1:4">
      <c r="A756" s="171">
        <v>44601</v>
      </c>
      <c r="B756" s="173">
        <v>2022</v>
      </c>
      <c r="C756" s="172">
        <v>5912.7</v>
      </c>
      <c r="D756" s="191">
        <v>667751</v>
      </c>
    </row>
    <row r="757" spans="1:4">
      <c r="A757" s="171">
        <v>44602</v>
      </c>
      <c r="B757" s="173">
        <v>2022</v>
      </c>
      <c r="C757" s="172">
        <v>5912.7</v>
      </c>
      <c r="D757" s="191">
        <v>667751</v>
      </c>
    </row>
    <row r="758" spans="1:4">
      <c r="A758" s="171">
        <v>44603</v>
      </c>
      <c r="B758" s="173">
        <v>2022</v>
      </c>
      <c r="C758" s="172">
        <v>5912.72</v>
      </c>
      <c r="D758" s="191">
        <v>669069</v>
      </c>
    </row>
    <row r="759" spans="1:4">
      <c r="A759" s="171">
        <v>44604</v>
      </c>
      <c r="B759" s="173">
        <v>2022</v>
      </c>
      <c r="C759" s="172">
        <v>5912.72</v>
      </c>
      <c r="D759" s="191">
        <v>669069</v>
      </c>
    </row>
    <row r="760" spans="1:4">
      <c r="A760" s="171">
        <v>44605</v>
      </c>
      <c r="B760" s="173">
        <v>2022</v>
      </c>
      <c r="C760" s="172">
        <v>5912.72</v>
      </c>
      <c r="D760" s="191">
        <v>669069</v>
      </c>
    </row>
    <row r="761" spans="1:4">
      <c r="A761" s="171">
        <v>44606</v>
      </c>
      <c r="B761" s="173">
        <v>2022</v>
      </c>
      <c r="C761" s="172">
        <v>5912.73</v>
      </c>
      <c r="D761" s="191">
        <v>669727</v>
      </c>
    </row>
    <row r="762" spans="1:4">
      <c r="A762" s="171">
        <v>44607</v>
      </c>
      <c r="B762" s="173">
        <v>2022</v>
      </c>
      <c r="C762" s="172">
        <v>5912.73</v>
      </c>
      <c r="D762" s="191">
        <v>669727</v>
      </c>
    </row>
    <row r="763" spans="1:4">
      <c r="A763" s="171">
        <v>44608</v>
      </c>
      <c r="B763" s="173">
        <v>2022</v>
      </c>
      <c r="C763" s="172">
        <v>5912.74</v>
      </c>
      <c r="D763" s="191">
        <v>670386</v>
      </c>
    </row>
    <row r="764" spans="1:4">
      <c r="A764" s="171">
        <v>44609</v>
      </c>
      <c r="B764" s="173">
        <v>2022</v>
      </c>
      <c r="C764" s="172">
        <v>5912.75</v>
      </c>
      <c r="D764" s="191">
        <v>671045</v>
      </c>
    </row>
    <row r="765" spans="1:4">
      <c r="A765" s="171">
        <v>44610</v>
      </c>
      <c r="B765" s="173">
        <v>2022</v>
      </c>
      <c r="C765" s="172">
        <v>5912.75</v>
      </c>
      <c r="D765" s="191">
        <v>671045</v>
      </c>
    </row>
    <row r="766" spans="1:4">
      <c r="A766" s="171">
        <v>44611</v>
      </c>
      <c r="B766" s="173">
        <v>2022</v>
      </c>
      <c r="C766" s="172">
        <v>5912.75</v>
      </c>
      <c r="D766" s="191">
        <v>671045</v>
      </c>
    </row>
    <row r="767" spans="1:4">
      <c r="A767" s="171">
        <v>44612</v>
      </c>
      <c r="B767" s="173">
        <v>2022</v>
      </c>
      <c r="C767" s="172">
        <v>5912.76</v>
      </c>
      <c r="D767" s="191">
        <v>671704</v>
      </c>
    </row>
    <row r="768" spans="1:4">
      <c r="A768" s="171">
        <v>44613</v>
      </c>
      <c r="B768" s="173">
        <v>2022</v>
      </c>
      <c r="C768" s="172">
        <v>5912.76</v>
      </c>
      <c r="D768" s="191">
        <v>671704</v>
      </c>
    </row>
    <row r="769" spans="1:4">
      <c r="A769" s="171">
        <v>44614</v>
      </c>
      <c r="B769" s="173">
        <v>2022</v>
      </c>
      <c r="C769" s="172">
        <v>5912.77</v>
      </c>
      <c r="D769" s="191">
        <v>672364</v>
      </c>
    </row>
    <row r="770" spans="1:4">
      <c r="A770" s="171">
        <v>44615</v>
      </c>
      <c r="B770" s="173">
        <v>2022</v>
      </c>
      <c r="C770" s="172">
        <v>5912.77</v>
      </c>
      <c r="D770" s="191">
        <v>672364</v>
      </c>
    </row>
    <row r="771" spans="1:4">
      <c r="A771" s="171">
        <v>44616</v>
      </c>
      <c r="B771" s="173">
        <v>2022</v>
      </c>
      <c r="C771" s="172">
        <v>5912.77</v>
      </c>
      <c r="D771" s="191">
        <v>672364</v>
      </c>
    </row>
    <row r="772" spans="1:4">
      <c r="A772" s="171">
        <v>44617</v>
      </c>
      <c r="B772" s="173">
        <v>2022</v>
      </c>
      <c r="C772" s="172">
        <v>5912.78</v>
      </c>
      <c r="D772" s="191">
        <v>673023</v>
      </c>
    </row>
    <row r="773" spans="1:4">
      <c r="A773" s="171">
        <v>44618</v>
      </c>
      <c r="B773" s="173">
        <v>2022</v>
      </c>
      <c r="C773" s="172">
        <v>5912.79</v>
      </c>
      <c r="D773" s="191">
        <v>673682</v>
      </c>
    </row>
    <row r="774" spans="1:4">
      <c r="A774" s="171">
        <v>44619</v>
      </c>
      <c r="B774" s="173">
        <v>2022</v>
      </c>
      <c r="C774" s="172">
        <v>5912.79</v>
      </c>
      <c r="D774" s="191">
        <v>673682</v>
      </c>
    </row>
    <row r="775" spans="1:4">
      <c r="A775" s="171">
        <v>44620</v>
      </c>
      <c r="B775" s="173">
        <v>2022</v>
      </c>
      <c r="C775" s="172">
        <v>5912.79</v>
      </c>
      <c r="D775" s="191">
        <v>673682</v>
      </c>
    </row>
    <row r="776" spans="1:4">
      <c r="A776" s="171">
        <v>44621</v>
      </c>
      <c r="B776" s="173">
        <v>2022</v>
      </c>
      <c r="C776" s="172">
        <v>5912.81</v>
      </c>
      <c r="D776" s="191">
        <v>675001</v>
      </c>
    </row>
    <row r="777" spans="1:4">
      <c r="A777" s="171">
        <v>44622</v>
      </c>
      <c r="B777" s="173">
        <v>2022</v>
      </c>
      <c r="C777" s="172">
        <v>5912.81</v>
      </c>
      <c r="D777" s="191">
        <v>675001</v>
      </c>
    </row>
    <row r="778" spans="1:4">
      <c r="A778" s="171">
        <v>44623</v>
      </c>
      <c r="B778" s="173">
        <v>2022</v>
      </c>
      <c r="C778" s="172">
        <v>5912.81</v>
      </c>
      <c r="D778" s="191">
        <v>675001</v>
      </c>
    </row>
    <row r="779" spans="1:4">
      <c r="A779" s="171">
        <v>44624</v>
      </c>
      <c r="B779" s="173">
        <v>2022</v>
      </c>
      <c r="C779" s="172">
        <v>5912.83</v>
      </c>
      <c r="D779" s="191">
        <v>676320</v>
      </c>
    </row>
    <row r="780" spans="1:4">
      <c r="A780" s="171">
        <v>44625</v>
      </c>
      <c r="B780" s="173">
        <v>2022</v>
      </c>
      <c r="C780" s="172">
        <v>5912.83</v>
      </c>
      <c r="D780" s="191">
        <v>676320</v>
      </c>
    </row>
    <row r="781" spans="1:4">
      <c r="A781" s="171">
        <v>44626</v>
      </c>
      <c r="B781" s="173">
        <v>2022</v>
      </c>
      <c r="C781" s="172">
        <v>5912.85</v>
      </c>
      <c r="D781" s="191">
        <v>677639</v>
      </c>
    </row>
    <row r="782" spans="1:4">
      <c r="A782" s="171">
        <v>44627</v>
      </c>
      <c r="B782" s="173">
        <v>2022</v>
      </c>
      <c r="C782" s="172">
        <v>5912.9</v>
      </c>
      <c r="D782" s="191">
        <v>680940</v>
      </c>
    </row>
    <row r="783" spans="1:4">
      <c r="A783" s="171">
        <v>44628</v>
      </c>
      <c r="B783" s="173">
        <v>2022</v>
      </c>
      <c r="C783" s="172">
        <v>5912.91</v>
      </c>
      <c r="D783" s="191">
        <v>681600</v>
      </c>
    </row>
    <row r="784" spans="1:4">
      <c r="A784" s="171">
        <v>44629</v>
      </c>
      <c r="B784" s="173">
        <v>2022</v>
      </c>
      <c r="C784" s="172">
        <v>5912.92</v>
      </c>
      <c r="D784" s="191">
        <v>682260</v>
      </c>
    </row>
    <row r="785" spans="1:4">
      <c r="A785" s="171">
        <v>44630</v>
      </c>
      <c r="B785" s="173">
        <v>2022</v>
      </c>
      <c r="C785" s="172">
        <v>5912.93</v>
      </c>
      <c r="D785" s="191">
        <v>682920</v>
      </c>
    </row>
    <row r="786" spans="1:4">
      <c r="A786" s="171">
        <v>44631</v>
      </c>
      <c r="B786" s="173">
        <v>2022</v>
      </c>
      <c r="C786" s="172">
        <v>5912.95</v>
      </c>
      <c r="D786" s="191">
        <v>684241</v>
      </c>
    </row>
    <row r="787" spans="1:4">
      <c r="A787" s="171">
        <v>44632</v>
      </c>
      <c r="B787" s="173">
        <v>2022</v>
      </c>
      <c r="C787" s="172">
        <v>5912.95</v>
      </c>
      <c r="D787" s="191">
        <v>684241</v>
      </c>
    </row>
    <row r="788" spans="1:4">
      <c r="A788" s="171">
        <v>44633</v>
      </c>
      <c r="B788" s="173">
        <v>2022</v>
      </c>
      <c r="C788" s="172">
        <v>5912.96</v>
      </c>
      <c r="D788" s="191">
        <v>684902</v>
      </c>
    </row>
    <row r="789" spans="1:4">
      <c r="A789" s="171">
        <v>44634</v>
      </c>
      <c r="B789" s="173">
        <v>2022</v>
      </c>
      <c r="C789" s="172">
        <v>5912.97</v>
      </c>
      <c r="D789" s="191">
        <v>685563</v>
      </c>
    </row>
    <row r="790" spans="1:4">
      <c r="A790" s="171">
        <v>44635</v>
      </c>
      <c r="B790" s="173">
        <v>2022</v>
      </c>
      <c r="C790" s="172">
        <v>5912.98</v>
      </c>
      <c r="D790" s="191">
        <v>686224</v>
      </c>
    </row>
    <row r="791" spans="1:4">
      <c r="A791" s="171">
        <v>44636</v>
      </c>
      <c r="B791" s="173">
        <v>2022</v>
      </c>
      <c r="C791" s="172">
        <v>5912.99</v>
      </c>
      <c r="D791" s="191">
        <v>686885</v>
      </c>
    </row>
    <row r="792" spans="1:4">
      <c r="A792" s="171">
        <v>44637</v>
      </c>
      <c r="B792" s="173">
        <v>2022</v>
      </c>
      <c r="C792" s="172">
        <v>5913</v>
      </c>
      <c r="D792" s="191">
        <v>687546</v>
      </c>
    </row>
    <row r="793" spans="1:4">
      <c r="A793" s="171">
        <v>44638</v>
      </c>
      <c r="B793" s="173">
        <v>2022</v>
      </c>
      <c r="C793" s="172">
        <v>5913.01</v>
      </c>
      <c r="D793" s="191">
        <v>688207</v>
      </c>
    </row>
    <row r="794" spans="1:4">
      <c r="A794" s="171">
        <v>44639</v>
      </c>
      <c r="B794" s="173">
        <v>2022</v>
      </c>
      <c r="C794" s="172">
        <v>5913.02</v>
      </c>
      <c r="D794" s="191">
        <v>688868</v>
      </c>
    </row>
    <row r="795" spans="1:4">
      <c r="A795" s="171">
        <v>44640</v>
      </c>
      <c r="B795" s="173">
        <v>2022</v>
      </c>
      <c r="C795" s="172">
        <v>5913.02</v>
      </c>
      <c r="D795" s="191">
        <v>688868</v>
      </c>
    </row>
    <row r="796" spans="1:4">
      <c r="A796" s="171">
        <v>44641</v>
      </c>
      <c r="B796" s="173">
        <v>2022</v>
      </c>
      <c r="C796" s="172">
        <v>5913.03</v>
      </c>
      <c r="D796" s="191">
        <v>689529</v>
      </c>
    </row>
    <row r="797" spans="1:4">
      <c r="A797" s="171">
        <v>44642</v>
      </c>
      <c r="B797" s="173">
        <v>2022</v>
      </c>
      <c r="C797" s="172">
        <v>5913.04</v>
      </c>
      <c r="D797" s="191">
        <v>690190</v>
      </c>
    </row>
    <row r="798" spans="1:4">
      <c r="A798" s="171">
        <v>44643</v>
      </c>
      <c r="B798" s="173">
        <v>2022</v>
      </c>
      <c r="C798" s="172">
        <v>5913.05</v>
      </c>
      <c r="D798" s="191">
        <v>690851</v>
      </c>
    </row>
    <row r="799" spans="1:4">
      <c r="A799" s="171">
        <v>44644</v>
      </c>
      <c r="B799" s="173">
        <v>2022</v>
      </c>
      <c r="C799" s="172">
        <v>5913.06</v>
      </c>
      <c r="D799" s="191">
        <v>691513</v>
      </c>
    </row>
    <row r="800" spans="1:4">
      <c r="A800" s="171">
        <v>44645</v>
      </c>
      <c r="B800" s="173">
        <v>2022</v>
      </c>
      <c r="C800" s="172">
        <v>5913.07</v>
      </c>
      <c r="D800" s="191">
        <v>692174</v>
      </c>
    </row>
    <row r="801" spans="1:4">
      <c r="A801" s="171">
        <v>44646</v>
      </c>
      <c r="B801" s="173">
        <v>2022</v>
      </c>
      <c r="C801" s="172">
        <v>5913.08</v>
      </c>
      <c r="D801" s="191">
        <v>692836</v>
      </c>
    </row>
    <row r="802" spans="1:4">
      <c r="A802" s="171">
        <v>44647</v>
      </c>
      <c r="B802" s="173">
        <v>2022</v>
      </c>
      <c r="C802" s="172">
        <v>5913.08</v>
      </c>
      <c r="D802" s="191">
        <v>692836</v>
      </c>
    </row>
    <row r="803" spans="1:4">
      <c r="A803" s="171">
        <v>44648</v>
      </c>
      <c r="B803" s="173">
        <v>2022</v>
      </c>
      <c r="C803" s="172">
        <v>5913.1</v>
      </c>
      <c r="D803" s="191">
        <v>694159</v>
      </c>
    </row>
    <row r="804" spans="1:4">
      <c r="A804" s="171">
        <v>44649</v>
      </c>
      <c r="B804" s="173">
        <v>2022</v>
      </c>
      <c r="C804" s="172">
        <v>5913.12</v>
      </c>
      <c r="D804" s="191">
        <v>695482</v>
      </c>
    </row>
    <row r="805" spans="1:4">
      <c r="A805" s="171">
        <v>44650</v>
      </c>
      <c r="B805" s="173">
        <v>2022</v>
      </c>
      <c r="C805" s="172">
        <v>5913.15</v>
      </c>
      <c r="D805" s="191">
        <v>697469</v>
      </c>
    </row>
    <row r="806" spans="1:4">
      <c r="A806" s="171">
        <v>44651</v>
      </c>
      <c r="B806" s="173">
        <v>2022</v>
      </c>
      <c r="C806" s="172">
        <v>5913.18</v>
      </c>
      <c r="D806" s="191">
        <v>699455</v>
      </c>
    </row>
    <row r="807" spans="1:4">
      <c r="A807" s="171">
        <v>44652</v>
      </c>
      <c r="B807" s="173">
        <v>2022</v>
      </c>
      <c r="C807" s="172">
        <v>5913.21</v>
      </c>
      <c r="D807" s="191">
        <v>701442</v>
      </c>
    </row>
    <row r="808" spans="1:4">
      <c r="A808" s="171">
        <v>44653</v>
      </c>
      <c r="B808" s="173">
        <v>2022</v>
      </c>
      <c r="C808" s="172">
        <v>5913.23</v>
      </c>
      <c r="D808" s="191">
        <v>702767</v>
      </c>
    </row>
    <row r="809" spans="1:4">
      <c r="A809" s="171">
        <v>44654</v>
      </c>
      <c r="B809" s="173">
        <v>2022</v>
      </c>
      <c r="C809" s="172">
        <v>5913.26</v>
      </c>
      <c r="D809" s="191">
        <v>704755</v>
      </c>
    </row>
    <row r="810" spans="1:4">
      <c r="A810" s="171">
        <v>44655</v>
      </c>
      <c r="B810" s="173">
        <v>2022</v>
      </c>
      <c r="C810" s="172">
        <v>5913.29</v>
      </c>
      <c r="D810" s="191">
        <v>708071</v>
      </c>
    </row>
    <row r="811" spans="1:4">
      <c r="A811" s="171">
        <v>44656</v>
      </c>
      <c r="B811" s="173">
        <v>2022</v>
      </c>
      <c r="C811" s="172">
        <v>5913.31</v>
      </c>
      <c r="D811" s="191">
        <v>708071</v>
      </c>
    </row>
    <row r="812" spans="1:4">
      <c r="A812" s="171">
        <v>44657</v>
      </c>
      <c r="B812" s="173">
        <v>2022</v>
      </c>
      <c r="C812" s="172">
        <v>5913.34</v>
      </c>
      <c r="D812" s="191">
        <v>710060</v>
      </c>
    </row>
    <row r="813" spans="1:4">
      <c r="A813" s="171">
        <v>44658</v>
      </c>
      <c r="B813" s="173">
        <v>2022</v>
      </c>
      <c r="C813" s="172">
        <v>5913.35</v>
      </c>
      <c r="D813" s="191">
        <v>710723</v>
      </c>
    </row>
    <row r="814" spans="1:4">
      <c r="A814" s="171">
        <v>44659</v>
      </c>
      <c r="B814" s="173">
        <v>2022</v>
      </c>
      <c r="C814" s="172">
        <v>5913.36</v>
      </c>
      <c r="D814" s="191">
        <v>711387</v>
      </c>
    </row>
    <row r="815" spans="1:4">
      <c r="A815" s="171">
        <v>44660</v>
      </c>
      <c r="B815" s="173">
        <v>2022</v>
      </c>
      <c r="C815" s="172">
        <v>5913.37</v>
      </c>
      <c r="D815" s="191">
        <v>712050</v>
      </c>
    </row>
    <row r="816" spans="1:4">
      <c r="A816" s="171">
        <v>44661</v>
      </c>
      <c r="B816" s="173">
        <v>2022</v>
      </c>
      <c r="C816" s="172">
        <v>5913.38</v>
      </c>
      <c r="D816" s="191">
        <v>712713</v>
      </c>
    </row>
    <row r="817" spans="1:4">
      <c r="A817" s="171">
        <v>44662</v>
      </c>
      <c r="B817" s="173">
        <v>2022</v>
      </c>
      <c r="C817" s="172">
        <v>5913.39</v>
      </c>
      <c r="D817" s="191">
        <v>713377</v>
      </c>
    </row>
    <row r="818" spans="1:4">
      <c r="A818" s="171">
        <v>44663</v>
      </c>
      <c r="B818" s="173">
        <v>2022</v>
      </c>
      <c r="C818" s="172">
        <v>5913.41</v>
      </c>
      <c r="D818" s="191">
        <v>714705</v>
      </c>
    </row>
    <row r="819" spans="1:4">
      <c r="A819" s="171">
        <v>44664</v>
      </c>
      <c r="B819" s="173">
        <v>2022</v>
      </c>
      <c r="C819" s="172">
        <v>5913.44</v>
      </c>
      <c r="D819" s="191">
        <v>716696</v>
      </c>
    </row>
    <row r="820" spans="1:4">
      <c r="A820" s="171">
        <v>44665</v>
      </c>
      <c r="B820" s="173">
        <v>2022</v>
      </c>
      <c r="C820" s="172">
        <v>5913.45</v>
      </c>
      <c r="D820" s="191">
        <v>717361</v>
      </c>
    </row>
    <row r="821" spans="1:4">
      <c r="A821" s="171">
        <v>44666</v>
      </c>
      <c r="B821" s="173">
        <v>2022</v>
      </c>
      <c r="C821" s="172">
        <v>5913.46</v>
      </c>
      <c r="D821" s="191">
        <v>718025</v>
      </c>
    </row>
    <row r="822" spans="1:4">
      <c r="A822" s="171">
        <v>44667</v>
      </c>
      <c r="B822" s="173">
        <v>2022</v>
      </c>
      <c r="C822" s="172">
        <v>5913.48</v>
      </c>
      <c r="D822" s="191">
        <v>719353</v>
      </c>
    </row>
    <row r="823" spans="1:4">
      <c r="A823" s="171">
        <v>44668</v>
      </c>
      <c r="B823" s="173">
        <v>2022</v>
      </c>
      <c r="C823" s="172">
        <v>5913.49</v>
      </c>
      <c r="D823" s="191">
        <v>720017</v>
      </c>
    </row>
    <row r="824" spans="1:4">
      <c r="A824" s="171">
        <v>44669</v>
      </c>
      <c r="B824" s="173">
        <v>2022</v>
      </c>
      <c r="C824" s="172">
        <v>5913.5</v>
      </c>
      <c r="D824" s="191">
        <v>720682</v>
      </c>
    </row>
    <row r="825" spans="1:4">
      <c r="A825" s="171">
        <v>44670</v>
      </c>
      <c r="B825" s="173">
        <v>2022</v>
      </c>
      <c r="C825" s="172">
        <v>5913.51</v>
      </c>
      <c r="D825" s="191">
        <v>721346</v>
      </c>
    </row>
    <row r="826" spans="1:4">
      <c r="A826" s="171">
        <v>44671</v>
      </c>
      <c r="B826" s="173">
        <v>2022</v>
      </c>
      <c r="C826" s="172">
        <v>5913.51</v>
      </c>
      <c r="D826" s="191">
        <v>721346</v>
      </c>
    </row>
    <row r="827" spans="1:4">
      <c r="A827" s="171">
        <v>44672</v>
      </c>
      <c r="B827" s="173">
        <v>2022</v>
      </c>
      <c r="C827" s="172">
        <v>5913.54</v>
      </c>
      <c r="D827" s="191">
        <v>723339</v>
      </c>
    </row>
    <row r="828" spans="1:4">
      <c r="A828" s="171">
        <v>44673</v>
      </c>
      <c r="B828" s="173">
        <v>2022</v>
      </c>
      <c r="C828" s="172">
        <v>5913.54</v>
      </c>
      <c r="D828" s="191">
        <v>723339</v>
      </c>
    </row>
    <row r="829" spans="1:4">
      <c r="A829" s="171">
        <v>44674</v>
      </c>
      <c r="B829" s="173">
        <v>2022</v>
      </c>
      <c r="C829" s="172">
        <v>5913.56</v>
      </c>
      <c r="D829" s="191">
        <v>724669</v>
      </c>
    </row>
    <row r="830" spans="1:4">
      <c r="A830" s="171">
        <v>44675</v>
      </c>
      <c r="B830" s="173">
        <v>2022</v>
      </c>
      <c r="C830" s="172">
        <v>5913.57</v>
      </c>
      <c r="D830" s="191">
        <v>725334</v>
      </c>
    </row>
    <row r="831" spans="1:4">
      <c r="A831" s="171">
        <v>44676</v>
      </c>
      <c r="B831" s="173">
        <v>2022</v>
      </c>
      <c r="C831" s="172">
        <v>5913.56</v>
      </c>
      <c r="D831" s="191">
        <v>724669</v>
      </c>
    </row>
    <row r="832" spans="1:4">
      <c r="A832" s="171">
        <v>44677</v>
      </c>
      <c r="B832" s="173">
        <v>2022</v>
      </c>
      <c r="C832" s="172">
        <v>5913.57</v>
      </c>
      <c r="D832" s="191">
        <v>725334</v>
      </c>
    </row>
    <row r="833" spans="1:4">
      <c r="A833" s="171">
        <v>44678</v>
      </c>
      <c r="B833" s="173">
        <v>2022</v>
      </c>
      <c r="C833" s="172">
        <v>5913.58</v>
      </c>
      <c r="D833" s="191">
        <v>725999</v>
      </c>
    </row>
    <row r="834" spans="1:4">
      <c r="A834" s="171">
        <v>44679</v>
      </c>
      <c r="B834" s="173">
        <v>2022</v>
      </c>
      <c r="C834" s="172">
        <v>5913.59</v>
      </c>
      <c r="D834" s="191">
        <v>726664</v>
      </c>
    </row>
    <row r="835" spans="1:4">
      <c r="A835" s="171">
        <v>44680</v>
      </c>
      <c r="B835" s="173">
        <v>2022</v>
      </c>
      <c r="C835" s="172">
        <v>5913.59</v>
      </c>
      <c r="D835" s="191">
        <v>726664</v>
      </c>
    </row>
    <row r="836" spans="1:4">
      <c r="A836" s="171">
        <v>44681</v>
      </c>
      <c r="B836" s="173">
        <v>2022</v>
      </c>
      <c r="C836" s="172">
        <v>5913.59</v>
      </c>
      <c r="D836" s="191">
        <v>726664</v>
      </c>
    </row>
    <row r="837" spans="1:4">
      <c r="A837" s="171">
        <v>44682</v>
      </c>
      <c r="B837" s="173">
        <v>2022</v>
      </c>
      <c r="C837" s="172">
        <v>5913.6</v>
      </c>
      <c r="D837" s="191">
        <v>727329</v>
      </c>
    </row>
    <row r="838" spans="1:4">
      <c r="A838" s="171">
        <v>44683</v>
      </c>
      <c r="B838" s="173">
        <v>2022</v>
      </c>
      <c r="C838" s="172">
        <v>5913.61</v>
      </c>
      <c r="D838" s="191">
        <v>727995</v>
      </c>
    </row>
    <row r="839" spans="1:4">
      <c r="A839" s="171">
        <v>44684</v>
      </c>
      <c r="B839" s="173">
        <v>2022</v>
      </c>
      <c r="C839" s="172">
        <v>5913.65</v>
      </c>
      <c r="D839" s="191">
        <v>730655</v>
      </c>
    </row>
    <row r="840" spans="1:4">
      <c r="A840" s="171">
        <v>44685</v>
      </c>
      <c r="B840" s="173">
        <v>2022</v>
      </c>
      <c r="C840" s="172">
        <v>5913.66</v>
      </c>
      <c r="D840" s="191">
        <v>731321</v>
      </c>
    </row>
    <row r="841" spans="1:4">
      <c r="A841" s="171">
        <v>44686</v>
      </c>
      <c r="B841" s="173">
        <v>2022</v>
      </c>
      <c r="C841" s="172">
        <v>5913.68</v>
      </c>
      <c r="D841" s="191">
        <v>732651</v>
      </c>
    </row>
    <row r="842" spans="1:4">
      <c r="A842" s="171">
        <v>44687</v>
      </c>
      <c r="B842" s="173">
        <v>2022</v>
      </c>
      <c r="C842" s="172">
        <v>5913.68</v>
      </c>
      <c r="D842" s="191">
        <v>732651</v>
      </c>
    </row>
    <row r="843" spans="1:4">
      <c r="A843" s="171">
        <v>44688</v>
      </c>
      <c r="B843" s="173">
        <v>2022</v>
      </c>
      <c r="C843" s="172">
        <v>5913.69</v>
      </c>
      <c r="D843" s="191">
        <v>733317</v>
      </c>
    </row>
    <row r="844" spans="1:4">
      <c r="A844" s="171">
        <v>44689</v>
      </c>
      <c r="B844" s="173">
        <v>2022</v>
      </c>
      <c r="C844" s="172">
        <v>5913.67</v>
      </c>
      <c r="D844" s="191">
        <v>731986</v>
      </c>
    </row>
    <row r="845" spans="1:4">
      <c r="A845" s="171">
        <v>44690</v>
      </c>
      <c r="B845" s="173">
        <v>2022</v>
      </c>
      <c r="C845" s="172">
        <v>5913.68</v>
      </c>
      <c r="D845" s="191">
        <v>732651</v>
      </c>
    </row>
    <row r="846" spans="1:4">
      <c r="A846" s="171">
        <v>44691</v>
      </c>
      <c r="B846" s="173">
        <v>2022</v>
      </c>
      <c r="C846" s="172">
        <v>5913.68</v>
      </c>
      <c r="D846" s="191">
        <v>732651</v>
      </c>
    </row>
    <row r="847" spans="1:4">
      <c r="A847" s="171">
        <v>44692</v>
      </c>
      <c r="B847" s="173">
        <v>2022</v>
      </c>
      <c r="C847" s="172">
        <v>5913.68</v>
      </c>
      <c r="D847" s="191">
        <v>732651</v>
      </c>
    </row>
    <row r="848" spans="1:4">
      <c r="A848" s="171">
        <v>44693</v>
      </c>
      <c r="B848" s="173">
        <v>2022</v>
      </c>
      <c r="C848" s="172">
        <v>5913.69</v>
      </c>
      <c r="D848" s="191">
        <v>733317</v>
      </c>
    </row>
    <row r="849" spans="1:4">
      <c r="A849" s="171">
        <v>44694</v>
      </c>
      <c r="B849" s="173">
        <v>2022</v>
      </c>
      <c r="C849" s="172">
        <v>5913.68</v>
      </c>
      <c r="D849" s="191">
        <v>732651</v>
      </c>
    </row>
    <row r="850" spans="1:4">
      <c r="A850" s="171">
        <v>44695</v>
      </c>
      <c r="B850" s="173">
        <v>2022</v>
      </c>
      <c r="C850" s="172">
        <v>5913.67</v>
      </c>
      <c r="D850" s="191">
        <v>731986</v>
      </c>
    </row>
    <row r="851" spans="1:4">
      <c r="A851" s="171">
        <v>44696</v>
      </c>
      <c r="B851" s="173">
        <v>2022</v>
      </c>
      <c r="C851" s="172">
        <v>5913.67</v>
      </c>
      <c r="D851" s="191">
        <v>731986</v>
      </c>
    </row>
    <row r="852" spans="1:4">
      <c r="A852" s="171">
        <v>44697</v>
      </c>
      <c r="B852" s="173">
        <v>2022</v>
      </c>
      <c r="C852" s="172">
        <v>5913.68</v>
      </c>
      <c r="D852" s="191">
        <v>732651</v>
      </c>
    </row>
    <row r="853" spans="1:4">
      <c r="A853" s="171">
        <v>44698</v>
      </c>
      <c r="B853" s="173">
        <v>2022</v>
      </c>
      <c r="C853" s="172">
        <v>5913.69</v>
      </c>
      <c r="D853" s="191">
        <v>733317</v>
      </c>
    </row>
    <row r="854" spans="1:4">
      <c r="A854" s="171">
        <v>44699</v>
      </c>
      <c r="B854" s="173">
        <v>2022</v>
      </c>
      <c r="C854" s="172">
        <v>5913.68</v>
      </c>
      <c r="D854" s="191">
        <v>732651</v>
      </c>
    </row>
    <row r="855" spans="1:4">
      <c r="A855" s="171">
        <v>44700</v>
      </c>
      <c r="B855" s="173">
        <v>2022</v>
      </c>
      <c r="C855" s="172">
        <v>5913.68</v>
      </c>
      <c r="D855" s="191">
        <v>732651</v>
      </c>
    </row>
    <row r="856" spans="1:4">
      <c r="A856" s="171">
        <v>44701</v>
      </c>
      <c r="B856" s="173">
        <v>2022</v>
      </c>
      <c r="C856" s="172">
        <v>5913.68</v>
      </c>
      <c r="D856" s="191">
        <v>732651</v>
      </c>
    </row>
    <row r="857" spans="1:4">
      <c r="A857" s="171">
        <v>44702</v>
      </c>
      <c r="B857" s="173">
        <v>2022</v>
      </c>
      <c r="C857" s="172">
        <v>5913.67</v>
      </c>
      <c r="D857" s="191">
        <v>731986</v>
      </c>
    </row>
    <row r="858" spans="1:4">
      <c r="A858" s="171">
        <v>44703</v>
      </c>
      <c r="B858" s="173">
        <v>2022</v>
      </c>
      <c r="C858" s="172">
        <v>5913.65</v>
      </c>
      <c r="D858" s="191">
        <v>730655</v>
      </c>
    </row>
    <row r="859" spans="1:4">
      <c r="A859" s="171">
        <v>44704</v>
      </c>
      <c r="B859" s="173">
        <v>2022</v>
      </c>
      <c r="C859" s="172">
        <v>5913.63</v>
      </c>
      <c r="D859" s="191">
        <v>729325</v>
      </c>
    </row>
    <row r="860" spans="1:4">
      <c r="A860" s="171">
        <v>44705</v>
      </c>
      <c r="B860" s="173">
        <v>2022</v>
      </c>
      <c r="C860" s="172">
        <v>5913.61</v>
      </c>
      <c r="D860" s="191">
        <v>727995</v>
      </c>
    </row>
    <row r="861" spans="1:4">
      <c r="A861" s="171">
        <v>44706</v>
      </c>
      <c r="B861" s="173">
        <v>2022</v>
      </c>
      <c r="C861" s="172">
        <v>5913.59</v>
      </c>
      <c r="D861" s="191">
        <v>726664</v>
      </c>
    </row>
    <row r="862" spans="1:4">
      <c r="A862" s="171">
        <v>44707</v>
      </c>
      <c r="B862" s="173">
        <v>2022</v>
      </c>
      <c r="C862" s="172">
        <v>5913.58</v>
      </c>
      <c r="D862" s="191">
        <v>725999</v>
      </c>
    </row>
    <row r="863" spans="1:4">
      <c r="A863" s="171">
        <v>44708</v>
      </c>
      <c r="B863" s="173">
        <v>2022</v>
      </c>
      <c r="C863" s="172">
        <v>5913.58</v>
      </c>
      <c r="D863" s="191">
        <v>725999</v>
      </c>
    </row>
    <row r="864" spans="1:4">
      <c r="A864" s="171">
        <v>44709</v>
      </c>
      <c r="B864" s="173">
        <v>2022</v>
      </c>
      <c r="C864" s="172">
        <v>5913.55</v>
      </c>
      <c r="D864" s="191">
        <v>724004</v>
      </c>
    </row>
    <row r="865" spans="1:4">
      <c r="A865" s="171">
        <v>44710</v>
      </c>
      <c r="B865" s="173">
        <v>2022</v>
      </c>
      <c r="C865" s="172">
        <v>5913.57</v>
      </c>
      <c r="D865" s="191">
        <v>725334</v>
      </c>
    </row>
    <row r="866" spans="1:4">
      <c r="A866" s="171">
        <v>44711</v>
      </c>
      <c r="B866" s="173">
        <v>2022</v>
      </c>
      <c r="C866" s="172">
        <v>5913.57</v>
      </c>
      <c r="D866" s="191">
        <v>725334</v>
      </c>
    </row>
    <row r="867" spans="1:4">
      <c r="A867" s="171">
        <v>44712</v>
      </c>
      <c r="B867" s="173">
        <v>2022</v>
      </c>
      <c r="C867" s="172">
        <v>5913.57</v>
      </c>
      <c r="D867" s="191">
        <v>725334</v>
      </c>
    </row>
    <row r="868" spans="1:4">
      <c r="A868" s="171">
        <v>44713</v>
      </c>
      <c r="B868" s="173">
        <v>2022</v>
      </c>
      <c r="C868" s="172">
        <v>5913.58</v>
      </c>
      <c r="D868" s="191">
        <v>725999</v>
      </c>
    </row>
    <row r="869" spans="1:4">
      <c r="A869" s="171">
        <v>44714</v>
      </c>
      <c r="B869" s="173">
        <v>2022</v>
      </c>
      <c r="C869" s="172">
        <v>5913.58</v>
      </c>
      <c r="D869" s="191">
        <v>725999</v>
      </c>
    </row>
    <row r="870" spans="1:4">
      <c r="A870" s="171">
        <v>44715</v>
      </c>
      <c r="B870" s="173">
        <v>2022</v>
      </c>
      <c r="C870" s="172">
        <v>5913.59</v>
      </c>
      <c r="D870" s="191">
        <v>726664</v>
      </c>
    </row>
    <row r="871" spans="1:4">
      <c r="A871" s="171">
        <v>44716</v>
      </c>
      <c r="B871" s="173">
        <v>2022</v>
      </c>
      <c r="C871" s="172">
        <v>5913.61</v>
      </c>
      <c r="D871" s="191">
        <v>727995</v>
      </c>
    </row>
    <row r="872" spans="1:4">
      <c r="A872" s="171">
        <v>44717</v>
      </c>
      <c r="B872" s="173">
        <v>2022</v>
      </c>
      <c r="C872" s="172">
        <v>5913.6</v>
      </c>
      <c r="D872" s="191">
        <v>727329</v>
      </c>
    </row>
    <row r="873" spans="1:4">
      <c r="A873" s="171">
        <v>44718</v>
      </c>
      <c r="B873" s="173">
        <v>2022</v>
      </c>
      <c r="C873" s="172">
        <v>5913.62</v>
      </c>
      <c r="D873" s="191">
        <v>728660</v>
      </c>
    </row>
    <row r="874" spans="1:4">
      <c r="A874" s="171">
        <v>44719</v>
      </c>
      <c r="B874" s="173">
        <v>2022</v>
      </c>
      <c r="C874" s="172">
        <v>5913.63</v>
      </c>
      <c r="D874" s="191">
        <v>729325</v>
      </c>
    </row>
    <row r="875" spans="1:4">
      <c r="A875" s="171">
        <v>44720</v>
      </c>
      <c r="B875" s="173">
        <v>2022</v>
      </c>
      <c r="C875" s="172">
        <v>5913.63</v>
      </c>
      <c r="D875" s="191">
        <v>729325</v>
      </c>
    </row>
    <row r="876" spans="1:4">
      <c r="A876" s="171">
        <v>44721</v>
      </c>
      <c r="B876" s="173">
        <v>2022</v>
      </c>
      <c r="C876" s="172">
        <v>5913.63</v>
      </c>
      <c r="D876" s="191">
        <v>729325</v>
      </c>
    </row>
    <row r="877" spans="1:4">
      <c r="A877" s="171">
        <v>44722</v>
      </c>
      <c r="B877" s="173">
        <v>2022</v>
      </c>
      <c r="C877" s="172">
        <v>5913.62</v>
      </c>
      <c r="D877" s="191">
        <v>728660</v>
      </c>
    </row>
    <row r="878" spans="1:4">
      <c r="A878" s="171">
        <v>44723</v>
      </c>
      <c r="B878" s="173">
        <v>2022</v>
      </c>
      <c r="C878" s="172">
        <v>5913.61</v>
      </c>
      <c r="D878" s="191">
        <v>727995</v>
      </c>
    </row>
    <row r="879" spans="1:4">
      <c r="A879" s="171">
        <v>44724</v>
      </c>
      <c r="B879" s="173">
        <v>2022</v>
      </c>
      <c r="C879" s="172">
        <v>5913.61</v>
      </c>
      <c r="D879" s="191">
        <v>727995</v>
      </c>
    </row>
    <row r="880" spans="1:4">
      <c r="A880" s="171">
        <v>44725</v>
      </c>
      <c r="B880" s="173">
        <v>2022</v>
      </c>
      <c r="C880" s="172">
        <v>5913.61</v>
      </c>
      <c r="D880" s="191">
        <v>727995</v>
      </c>
    </row>
    <row r="881" spans="1:4">
      <c r="A881" s="171">
        <v>44726</v>
      </c>
      <c r="B881" s="173">
        <v>2022</v>
      </c>
      <c r="C881" s="172">
        <v>5913.63</v>
      </c>
      <c r="D881" s="191">
        <v>729325</v>
      </c>
    </row>
    <row r="882" spans="1:4">
      <c r="A882" s="171">
        <v>44727</v>
      </c>
      <c r="B882" s="173">
        <v>2022</v>
      </c>
      <c r="C882" s="172">
        <v>5913.6</v>
      </c>
      <c r="D882" s="191">
        <v>727329</v>
      </c>
    </row>
    <row r="883" spans="1:4">
      <c r="A883" s="171">
        <v>44728</v>
      </c>
      <c r="B883" s="173">
        <v>2022</v>
      </c>
      <c r="C883" s="172">
        <v>5913.59</v>
      </c>
      <c r="D883" s="191">
        <v>726664</v>
      </c>
    </row>
    <row r="884" spans="1:4">
      <c r="A884" s="171">
        <v>44729</v>
      </c>
      <c r="B884" s="173">
        <v>2022</v>
      </c>
      <c r="C884" s="172">
        <v>5913.59</v>
      </c>
      <c r="D884" s="191">
        <v>726664</v>
      </c>
    </row>
    <row r="885" spans="1:4">
      <c r="A885" s="171">
        <v>44730</v>
      </c>
      <c r="B885" s="173">
        <v>2022</v>
      </c>
      <c r="C885" s="172">
        <v>5913.58</v>
      </c>
      <c r="D885" s="191">
        <v>725999</v>
      </c>
    </row>
    <row r="886" spans="1:4">
      <c r="A886" s="171">
        <v>44731</v>
      </c>
      <c r="B886" s="173">
        <v>2022</v>
      </c>
      <c r="C886" s="172">
        <v>5913.55</v>
      </c>
      <c r="D886" s="191">
        <v>724004</v>
      </c>
    </row>
    <row r="887" spans="1:4">
      <c r="A887" s="171">
        <v>44732</v>
      </c>
      <c r="B887" s="173">
        <v>2022</v>
      </c>
      <c r="C887" s="172">
        <v>5913.55</v>
      </c>
      <c r="D887" s="191">
        <v>724004</v>
      </c>
    </row>
    <row r="888" spans="1:4">
      <c r="A888" s="171">
        <v>44733</v>
      </c>
      <c r="B888" s="173">
        <v>2022</v>
      </c>
      <c r="C888" s="172">
        <v>5913.53</v>
      </c>
      <c r="D888" s="191">
        <v>722675</v>
      </c>
    </row>
    <row r="889" spans="1:4">
      <c r="A889" s="171">
        <v>44734</v>
      </c>
      <c r="B889" s="173">
        <v>2022</v>
      </c>
      <c r="C889" s="172">
        <v>5913.5</v>
      </c>
      <c r="D889" s="191">
        <v>720682</v>
      </c>
    </row>
    <row r="890" spans="1:4">
      <c r="A890" s="171">
        <v>44735</v>
      </c>
      <c r="B890" s="173">
        <v>2022</v>
      </c>
      <c r="C890" s="172">
        <v>5913.5</v>
      </c>
      <c r="D890" s="191">
        <v>720682</v>
      </c>
    </row>
    <row r="891" spans="1:4">
      <c r="A891" s="171">
        <v>44736</v>
      </c>
      <c r="B891" s="173">
        <v>2022</v>
      </c>
      <c r="C891" s="172">
        <v>5913.45</v>
      </c>
      <c r="D891" s="191">
        <v>717361</v>
      </c>
    </row>
    <row r="892" spans="1:4">
      <c r="A892" s="171">
        <v>44737</v>
      </c>
      <c r="B892" s="173">
        <v>2022</v>
      </c>
      <c r="C892" s="172">
        <v>5913.42</v>
      </c>
      <c r="D892" s="191">
        <v>715368</v>
      </c>
    </row>
    <row r="893" spans="1:4">
      <c r="A893" s="171">
        <v>44738</v>
      </c>
      <c r="B893" s="173">
        <v>2022</v>
      </c>
      <c r="C893" s="172">
        <v>5913.4</v>
      </c>
      <c r="D893" s="191">
        <v>714041</v>
      </c>
    </row>
    <row r="894" spans="1:4">
      <c r="A894" s="171">
        <v>44739</v>
      </c>
      <c r="B894" s="173">
        <v>2022</v>
      </c>
      <c r="C894" s="172">
        <v>5913.36</v>
      </c>
      <c r="D894" s="191">
        <v>711387</v>
      </c>
    </row>
    <row r="895" spans="1:4">
      <c r="A895" s="171">
        <v>44740</v>
      </c>
      <c r="B895" s="173">
        <v>2022</v>
      </c>
      <c r="C895" s="172">
        <v>5913.34</v>
      </c>
      <c r="D895" s="191">
        <v>710060</v>
      </c>
    </row>
    <row r="896" spans="1:4">
      <c r="A896" s="171">
        <v>44741</v>
      </c>
      <c r="B896" s="173">
        <v>2022</v>
      </c>
      <c r="C896" s="172">
        <v>5913.31</v>
      </c>
      <c r="D896" s="191">
        <v>708071</v>
      </c>
    </row>
    <row r="897" spans="1:4">
      <c r="A897" s="171">
        <v>44742</v>
      </c>
      <c r="B897" s="173">
        <v>2022</v>
      </c>
      <c r="C897" s="172">
        <v>5913.28</v>
      </c>
      <c r="D897" s="191">
        <v>706081</v>
      </c>
    </row>
    <row r="898" spans="1:4">
      <c r="A898" s="171">
        <v>44743</v>
      </c>
      <c r="B898" s="173">
        <v>2022</v>
      </c>
      <c r="C898" s="172">
        <v>5913.24</v>
      </c>
      <c r="D898" s="191">
        <v>703429</v>
      </c>
    </row>
    <row r="899" spans="1:4">
      <c r="A899" s="171">
        <v>44744</v>
      </c>
      <c r="B899" s="173">
        <v>2022</v>
      </c>
      <c r="C899" s="172">
        <v>5913.19</v>
      </c>
      <c r="D899" s="191">
        <v>700118</v>
      </c>
    </row>
    <row r="900" spans="1:4">
      <c r="A900" s="171">
        <v>44745</v>
      </c>
      <c r="B900" s="173">
        <v>2022</v>
      </c>
      <c r="C900" s="172">
        <v>5913.16</v>
      </c>
      <c r="D900" s="191">
        <v>698131</v>
      </c>
    </row>
    <row r="901" spans="1:4">
      <c r="A901" s="171">
        <v>44746</v>
      </c>
      <c r="B901" s="173">
        <v>2022</v>
      </c>
      <c r="C901" s="172">
        <v>5913.11</v>
      </c>
      <c r="D901" s="191">
        <v>694821</v>
      </c>
    </row>
    <row r="902" spans="1:4">
      <c r="A902" s="171">
        <v>44747</v>
      </c>
      <c r="B902" s="173">
        <v>2022</v>
      </c>
      <c r="C902" s="172">
        <v>5913.07</v>
      </c>
      <c r="D902" s="191">
        <v>692174</v>
      </c>
    </row>
    <row r="903" spans="1:4">
      <c r="A903" s="171">
        <v>44748</v>
      </c>
      <c r="B903" s="173">
        <v>2022</v>
      </c>
      <c r="C903" s="172">
        <v>5913.02</v>
      </c>
      <c r="D903" s="191">
        <v>688868</v>
      </c>
    </row>
    <row r="904" spans="1:4">
      <c r="A904" s="171">
        <v>44749</v>
      </c>
      <c r="B904" s="173">
        <v>2022</v>
      </c>
      <c r="C904" s="172">
        <v>5912.99</v>
      </c>
      <c r="D904" s="191">
        <v>686885</v>
      </c>
    </row>
    <row r="905" spans="1:4">
      <c r="A905" s="171">
        <v>44750</v>
      </c>
      <c r="B905" s="173">
        <v>2022</v>
      </c>
      <c r="C905" s="172">
        <v>5912.94</v>
      </c>
      <c r="D905" s="191">
        <v>683581</v>
      </c>
    </row>
    <row r="906" spans="1:4">
      <c r="A906" s="171">
        <v>44751</v>
      </c>
      <c r="B906" s="173">
        <v>2022</v>
      </c>
      <c r="C906" s="172">
        <v>5912.89</v>
      </c>
      <c r="D906" s="191">
        <v>680280</v>
      </c>
    </row>
    <row r="907" spans="1:4">
      <c r="A907" s="171">
        <v>44752</v>
      </c>
      <c r="B907" s="173">
        <v>2022</v>
      </c>
      <c r="C907" s="172">
        <v>5912.84</v>
      </c>
      <c r="D907" s="191">
        <v>676979</v>
      </c>
    </row>
    <row r="908" spans="1:4">
      <c r="A908" s="171">
        <v>44753</v>
      </c>
      <c r="B908" s="173">
        <v>2022</v>
      </c>
      <c r="C908" s="172">
        <v>5912.79</v>
      </c>
      <c r="D908" s="191">
        <v>673682</v>
      </c>
    </row>
    <row r="909" spans="1:4">
      <c r="A909" s="171">
        <v>44754</v>
      </c>
      <c r="B909" s="173">
        <v>2022</v>
      </c>
      <c r="C909" s="172">
        <v>5912.74</v>
      </c>
      <c r="D909" s="191">
        <v>670386</v>
      </c>
    </row>
    <row r="910" spans="1:4">
      <c r="A910" s="171">
        <v>44755</v>
      </c>
      <c r="B910" s="173">
        <v>2022</v>
      </c>
      <c r="C910" s="172">
        <v>5912.69</v>
      </c>
      <c r="D910" s="191">
        <v>667093</v>
      </c>
    </row>
    <row r="911" spans="1:4">
      <c r="A911" s="171">
        <v>44756</v>
      </c>
      <c r="B911" s="173">
        <v>2022</v>
      </c>
      <c r="C911" s="172">
        <v>5912.64</v>
      </c>
      <c r="D911" s="191">
        <v>663802</v>
      </c>
    </row>
    <row r="912" spans="1:4">
      <c r="A912" s="171">
        <v>44757</v>
      </c>
      <c r="B912" s="173">
        <v>2022</v>
      </c>
      <c r="C912" s="172">
        <v>5912.6</v>
      </c>
      <c r="D912" s="191">
        <v>661169</v>
      </c>
    </row>
    <row r="913" spans="1:4">
      <c r="A913" s="171">
        <v>44758</v>
      </c>
      <c r="B913" s="173">
        <v>2022</v>
      </c>
      <c r="C913" s="172">
        <v>5912.54</v>
      </c>
      <c r="D913" s="191">
        <v>657224</v>
      </c>
    </row>
    <row r="914" spans="1:4">
      <c r="A914" s="171">
        <v>44759</v>
      </c>
      <c r="B914" s="173">
        <v>2022</v>
      </c>
      <c r="C914" s="172">
        <v>5912.5</v>
      </c>
      <c r="D914" s="191">
        <v>654596</v>
      </c>
    </row>
    <row r="915" spans="1:4">
      <c r="A915" s="171">
        <v>44760</v>
      </c>
      <c r="B915" s="173">
        <v>2022</v>
      </c>
      <c r="C915" s="172">
        <v>5912.44</v>
      </c>
      <c r="D915" s="191">
        <v>650653</v>
      </c>
    </row>
    <row r="916" spans="1:4">
      <c r="A916" s="171">
        <v>44761</v>
      </c>
      <c r="B916" s="173">
        <v>2022</v>
      </c>
      <c r="C916" s="172">
        <v>5912.4</v>
      </c>
      <c r="D916" s="191">
        <v>648027</v>
      </c>
    </row>
    <row r="917" spans="1:4">
      <c r="A917" s="171">
        <v>44762</v>
      </c>
      <c r="B917" s="173">
        <v>2022</v>
      </c>
      <c r="C917" s="172">
        <v>5912.35</v>
      </c>
      <c r="D917" s="191">
        <v>644747</v>
      </c>
    </row>
    <row r="918" spans="1:4">
      <c r="A918" s="171">
        <v>44763</v>
      </c>
      <c r="B918" s="173">
        <v>2022</v>
      </c>
      <c r="C918" s="172">
        <v>5912.31</v>
      </c>
      <c r="D918" s="191">
        <v>642122</v>
      </c>
    </row>
    <row r="919" spans="1:4">
      <c r="A919" s="171">
        <v>44764</v>
      </c>
      <c r="B919" s="173">
        <v>2022</v>
      </c>
      <c r="C919" s="172">
        <v>5912.21</v>
      </c>
      <c r="D919" s="191">
        <v>639500</v>
      </c>
    </row>
    <row r="920" spans="1:4">
      <c r="A920" s="171">
        <v>44765</v>
      </c>
      <c r="B920" s="173">
        <v>2022</v>
      </c>
      <c r="C920" s="172">
        <v>5912.21</v>
      </c>
      <c r="D920" s="191">
        <v>636879</v>
      </c>
    </row>
    <row r="921" spans="1:4">
      <c r="A921" s="171">
        <v>44766</v>
      </c>
      <c r="B921" s="173">
        <v>2022</v>
      </c>
      <c r="C921" s="172">
        <v>5912.18</v>
      </c>
      <c r="D921" s="191">
        <v>633603</v>
      </c>
    </row>
    <row r="922" spans="1:4">
      <c r="A922" s="171">
        <v>44767</v>
      </c>
      <c r="B922" s="173">
        <v>2022</v>
      </c>
      <c r="C922" s="172">
        <v>5912.13</v>
      </c>
      <c r="D922" s="191">
        <v>630329</v>
      </c>
    </row>
    <row r="923" spans="1:4">
      <c r="A923" s="171">
        <v>44768</v>
      </c>
      <c r="B923" s="173">
        <v>2022</v>
      </c>
      <c r="C923" s="172">
        <v>5912.08</v>
      </c>
      <c r="D923" s="191">
        <v>627057</v>
      </c>
    </row>
    <row r="924" spans="1:4">
      <c r="A924" s="171">
        <v>44769</v>
      </c>
      <c r="B924" s="173">
        <v>2022</v>
      </c>
      <c r="C924" s="172">
        <v>5912.02</v>
      </c>
      <c r="D924" s="191">
        <v>623132</v>
      </c>
    </row>
    <row r="925" spans="1:4">
      <c r="A925" s="171">
        <v>44770</v>
      </c>
      <c r="B925" s="173">
        <v>2022</v>
      </c>
      <c r="C925" s="172">
        <v>5911.98</v>
      </c>
      <c r="D925" s="191">
        <v>620517</v>
      </c>
    </row>
    <row r="926" spans="1:4">
      <c r="A926" s="171">
        <v>44771</v>
      </c>
      <c r="B926" s="173">
        <v>2022</v>
      </c>
      <c r="C926" s="172">
        <v>5911.92</v>
      </c>
      <c r="D926" s="191">
        <v>616597</v>
      </c>
    </row>
    <row r="927" spans="1:4">
      <c r="A927" s="171">
        <v>44772</v>
      </c>
      <c r="B927" s="173">
        <v>2022</v>
      </c>
      <c r="C927" s="172">
        <v>5911.87</v>
      </c>
      <c r="D927" s="191">
        <v>613331</v>
      </c>
    </row>
    <row r="928" spans="1:4">
      <c r="A928" s="171">
        <v>44773</v>
      </c>
      <c r="B928" s="173">
        <v>2022</v>
      </c>
      <c r="C928" s="172">
        <v>5911.83</v>
      </c>
      <c r="D928" s="191">
        <v>610721</v>
      </c>
    </row>
    <row r="929" spans="1:4">
      <c r="A929" s="171">
        <v>44774</v>
      </c>
      <c r="B929" s="173">
        <v>2022</v>
      </c>
      <c r="C929" s="172">
        <v>5911.73</v>
      </c>
      <c r="D929" s="191">
        <v>604199</v>
      </c>
    </row>
    <row r="930" spans="1:4">
      <c r="A930" s="171">
        <v>44775</v>
      </c>
      <c r="B930" s="173">
        <v>2022</v>
      </c>
      <c r="C930" s="172">
        <v>5911.72</v>
      </c>
      <c r="D930" s="191">
        <v>603547</v>
      </c>
    </row>
    <row r="931" spans="1:4">
      <c r="A931" s="171">
        <v>44776</v>
      </c>
      <c r="B931" s="173">
        <v>2022</v>
      </c>
      <c r="C931" s="172">
        <v>5911.69</v>
      </c>
      <c r="D931" s="191">
        <v>601592</v>
      </c>
    </row>
    <row r="932" spans="1:4">
      <c r="A932" s="171">
        <v>44777</v>
      </c>
      <c r="B932" s="173">
        <v>2022</v>
      </c>
      <c r="C932" s="172">
        <v>5911.63</v>
      </c>
      <c r="D932" s="191">
        <v>597684</v>
      </c>
    </row>
    <row r="933" spans="1:4">
      <c r="A933" s="171">
        <v>44778</v>
      </c>
      <c r="B933" s="173">
        <v>2022</v>
      </c>
      <c r="C933" s="172">
        <v>5911.59</v>
      </c>
      <c r="D933" s="191">
        <v>595079</v>
      </c>
    </row>
    <row r="934" spans="1:4">
      <c r="A934" s="171">
        <v>44779</v>
      </c>
      <c r="B934" s="173">
        <v>2022</v>
      </c>
      <c r="C934" s="172">
        <v>5911.55</v>
      </c>
      <c r="D934" s="191">
        <v>592476</v>
      </c>
    </row>
    <row r="935" spans="1:4">
      <c r="A935" s="171">
        <v>44780</v>
      </c>
      <c r="B935" s="173">
        <v>2022</v>
      </c>
      <c r="C935" s="172">
        <v>5911.52</v>
      </c>
      <c r="D935" s="191">
        <v>590524</v>
      </c>
    </row>
    <row r="936" spans="1:4">
      <c r="A936" s="171">
        <v>44781</v>
      </c>
      <c r="B936" s="173">
        <v>2022</v>
      </c>
      <c r="C936" s="172">
        <v>5911.5</v>
      </c>
      <c r="D936" s="191">
        <v>589224</v>
      </c>
    </row>
    <row r="937" spans="1:4">
      <c r="A937" s="171">
        <v>44782</v>
      </c>
      <c r="B937" s="173">
        <v>2022</v>
      </c>
      <c r="C937" s="172">
        <v>5911.46</v>
      </c>
      <c r="D937" s="191">
        <v>586623</v>
      </c>
    </row>
    <row r="938" spans="1:4">
      <c r="A938" s="171">
        <v>44783</v>
      </c>
      <c r="B938" s="173">
        <v>2022</v>
      </c>
      <c r="C938" s="172">
        <v>5911.43</v>
      </c>
      <c r="D938" s="191">
        <v>584672</v>
      </c>
    </row>
    <row r="939" spans="1:4">
      <c r="A939" s="171">
        <v>44784</v>
      </c>
      <c r="B939" s="173">
        <v>2022</v>
      </c>
      <c r="C939" s="172">
        <v>5911.4</v>
      </c>
      <c r="D939" s="191">
        <v>582723</v>
      </c>
    </row>
    <row r="940" spans="1:4">
      <c r="A940" s="171">
        <v>44785</v>
      </c>
      <c r="B940" s="173">
        <v>2022</v>
      </c>
      <c r="C940" s="172">
        <v>5911.37</v>
      </c>
      <c r="D940" s="191">
        <v>580774</v>
      </c>
    </row>
    <row r="941" spans="1:4">
      <c r="A941" s="171">
        <v>44786</v>
      </c>
      <c r="B941" s="173">
        <v>2022</v>
      </c>
      <c r="C941" s="172">
        <v>5911.34</v>
      </c>
      <c r="D941" s="191">
        <v>578826</v>
      </c>
    </row>
    <row r="942" spans="1:4">
      <c r="A942" s="171">
        <v>44787</v>
      </c>
      <c r="B942" s="173">
        <v>2022</v>
      </c>
      <c r="C942" s="172">
        <v>5911.34</v>
      </c>
      <c r="D942" s="191">
        <v>578826</v>
      </c>
    </row>
    <row r="943" spans="1:4">
      <c r="A943" s="171">
        <v>44788</v>
      </c>
      <c r="B943" s="173">
        <v>2022</v>
      </c>
      <c r="C943" s="172">
        <v>5911.32</v>
      </c>
      <c r="D943" s="191">
        <v>577528</v>
      </c>
    </row>
    <row r="944" spans="1:4">
      <c r="A944" s="171">
        <v>44789</v>
      </c>
      <c r="B944" s="173">
        <v>2022</v>
      </c>
      <c r="C944" s="172">
        <v>5911.31</v>
      </c>
      <c r="D944" s="191">
        <v>576879</v>
      </c>
    </row>
    <row r="945" spans="1:4">
      <c r="A945" s="171">
        <v>44790</v>
      </c>
      <c r="B945" s="173">
        <v>2022</v>
      </c>
      <c r="C945" s="172">
        <v>5911.29</v>
      </c>
      <c r="D945" s="191">
        <v>575581</v>
      </c>
    </row>
    <row r="946" spans="1:4">
      <c r="A946" s="171">
        <v>44791</v>
      </c>
      <c r="B946" s="173">
        <v>2022</v>
      </c>
      <c r="C946" s="172">
        <v>5911.27</v>
      </c>
      <c r="D946" s="191">
        <v>574282</v>
      </c>
    </row>
    <row r="947" spans="1:4">
      <c r="A947" s="171">
        <v>44792</v>
      </c>
      <c r="B947" s="173">
        <v>2022</v>
      </c>
      <c r="C947" s="172">
        <v>5911.26</v>
      </c>
      <c r="D947" s="191">
        <v>573633</v>
      </c>
    </row>
    <row r="948" spans="1:4">
      <c r="A948" s="171">
        <v>44793</v>
      </c>
      <c r="B948" s="173">
        <v>2022</v>
      </c>
      <c r="C948" s="172">
        <v>5911.24</v>
      </c>
      <c r="D948" s="191">
        <v>572335</v>
      </c>
    </row>
    <row r="949" spans="1:4">
      <c r="A949" s="171">
        <v>44794</v>
      </c>
      <c r="B949" s="173">
        <v>2022</v>
      </c>
      <c r="C949" s="172">
        <v>5911.23</v>
      </c>
      <c r="D949" s="191">
        <v>571686</v>
      </c>
    </row>
    <row r="950" spans="1:4">
      <c r="A950" s="171">
        <v>44795</v>
      </c>
      <c r="B950" s="173">
        <v>2022</v>
      </c>
      <c r="C950" s="172">
        <v>5911.21</v>
      </c>
      <c r="D950" s="191">
        <v>570389</v>
      </c>
    </row>
    <row r="951" spans="1:4">
      <c r="A951" s="171">
        <v>44796</v>
      </c>
      <c r="B951" s="173">
        <v>2022</v>
      </c>
      <c r="C951" s="172">
        <v>5911.18</v>
      </c>
      <c r="D951" s="191">
        <v>568444</v>
      </c>
    </row>
    <row r="952" spans="1:4">
      <c r="A952" s="171">
        <v>44797</v>
      </c>
      <c r="B952" s="173">
        <v>2022</v>
      </c>
      <c r="C952" s="172">
        <v>5911.15</v>
      </c>
      <c r="D952" s="191">
        <v>566499</v>
      </c>
    </row>
    <row r="953" spans="1:4">
      <c r="A953" s="171">
        <v>44798</v>
      </c>
      <c r="B953" s="173">
        <v>2022</v>
      </c>
      <c r="C953" s="172">
        <v>5911.13</v>
      </c>
      <c r="D953" s="191">
        <v>565203</v>
      </c>
    </row>
    <row r="954" spans="1:4">
      <c r="A954" s="171">
        <v>44799</v>
      </c>
      <c r="B954" s="173">
        <v>2022</v>
      </c>
      <c r="C954" s="172">
        <v>5911.11</v>
      </c>
      <c r="D954" s="191">
        <v>563906</v>
      </c>
    </row>
    <row r="955" spans="1:4">
      <c r="A955" s="171">
        <v>44800</v>
      </c>
      <c r="B955" s="173">
        <v>2022</v>
      </c>
      <c r="C955" s="172">
        <v>5911.09</v>
      </c>
      <c r="D955" s="191">
        <v>562611</v>
      </c>
    </row>
    <row r="956" spans="1:4">
      <c r="A956" s="171">
        <v>44801</v>
      </c>
      <c r="B956" s="173">
        <v>2022</v>
      </c>
      <c r="C956" s="172">
        <v>5911.06</v>
      </c>
      <c r="D956" s="191">
        <v>560667</v>
      </c>
    </row>
    <row r="957" spans="1:4">
      <c r="A957" s="171">
        <v>44802</v>
      </c>
      <c r="B957" s="173">
        <v>2022</v>
      </c>
      <c r="C957" s="172">
        <v>5911.06</v>
      </c>
      <c r="D957" s="191">
        <v>560667</v>
      </c>
    </row>
    <row r="958" spans="1:4">
      <c r="A958" s="171">
        <v>44803</v>
      </c>
      <c r="B958" s="173">
        <v>2022</v>
      </c>
      <c r="C958" s="172">
        <v>5911.02</v>
      </c>
      <c r="D958" s="191">
        <v>558077</v>
      </c>
    </row>
    <row r="959" spans="1:4">
      <c r="A959" s="171">
        <v>44804</v>
      </c>
      <c r="B959" s="173">
        <v>2022</v>
      </c>
      <c r="C959" s="172">
        <v>5910.94</v>
      </c>
      <c r="D959" s="191">
        <v>552901</v>
      </c>
    </row>
    <row r="960" spans="1:4">
      <c r="A960" s="171">
        <v>44805</v>
      </c>
      <c r="B960" s="173">
        <v>2022</v>
      </c>
      <c r="C960" s="172">
        <v>5910.9</v>
      </c>
      <c r="D960" s="191">
        <v>550313</v>
      </c>
    </row>
    <row r="961" spans="1:4">
      <c r="A961" s="171">
        <v>44806</v>
      </c>
      <c r="B961" s="173">
        <v>2022</v>
      </c>
      <c r="C961" s="172">
        <v>5910.85</v>
      </c>
      <c r="D961" s="191">
        <v>547078</v>
      </c>
    </row>
    <row r="962" spans="1:4">
      <c r="A962" s="171">
        <v>44807</v>
      </c>
      <c r="B962" s="173">
        <v>2022</v>
      </c>
      <c r="C962" s="172">
        <v>5910.81</v>
      </c>
      <c r="D962" s="191">
        <v>544491</v>
      </c>
    </row>
    <row r="963" spans="1:4">
      <c r="A963" s="171">
        <v>44808</v>
      </c>
      <c r="B963" s="173">
        <v>2022</v>
      </c>
      <c r="C963" s="172">
        <v>5910.76</v>
      </c>
      <c r="D963" s="191">
        <v>541261</v>
      </c>
    </row>
    <row r="964" spans="1:4">
      <c r="A964" s="171">
        <v>44809</v>
      </c>
      <c r="B964" s="173">
        <v>2022</v>
      </c>
      <c r="C964" s="172">
        <v>5910.71</v>
      </c>
      <c r="D964" s="191">
        <v>538030</v>
      </c>
    </row>
    <row r="965" spans="1:4">
      <c r="A965" s="171">
        <v>44810</v>
      </c>
      <c r="B965" s="173">
        <v>2022</v>
      </c>
      <c r="C965" s="172">
        <v>5910.66</v>
      </c>
      <c r="D965" s="191">
        <v>534802</v>
      </c>
    </row>
    <row r="966" spans="1:4">
      <c r="A966" s="171">
        <v>44811</v>
      </c>
      <c r="B966" s="173">
        <v>2022</v>
      </c>
      <c r="C966" s="172">
        <v>5910.61</v>
      </c>
      <c r="D966" s="191">
        <v>531576</v>
      </c>
    </row>
    <row r="967" spans="1:4">
      <c r="A967" s="171">
        <v>44812</v>
      </c>
      <c r="B967" s="173">
        <v>2022</v>
      </c>
      <c r="C967" s="172">
        <v>5910.57</v>
      </c>
      <c r="D967" s="191">
        <v>528996</v>
      </c>
    </row>
    <row r="968" spans="1:4">
      <c r="A968" s="171">
        <v>44813</v>
      </c>
      <c r="B968" s="173">
        <v>2022</v>
      </c>
      <c r="C968" s="172">
        <v>5910.52</v>
      </c>
      <c r="D968" s="191">
        <v>525771</v>
      </c>
    </row>
    <row r="969" spans="1:4">
      <c r="A969" s="171">
        <v>44814</v>
      </c>
      <c r="B969" s="173">
        <v>2022</v>
      </c>
      <c r="C969" s="172">
        <v>5910.45</v>
      </c>
      <c r="D969" s="191">
        <v>521259</v>
      </c>
    </row>
    <row r="970" spans="1:4">
      <c r="A970" s="171">
        <v>44815</v>
      </c>
      <c r="B970" s="173">
        <v>2022</v>
      </c>
      <c r="C970" s="172">
        <v>5910.37</v>
      </c>
      <c r="D970" s="191">
        <v>516107</v>
      </c>
    </row>
    <row r="971" spans="1:4">
      <c r="A971" s="171">
        <v>44816</v>
      </c>
      <c r="B971" s="173">
        <v>2022</v>
      </c>
      <c r="C971" s="172">
        <v>5910.32</v>
      </c>
      <c r="D971" s="191">
        <v>512887</v>
      </c>
    </row>
    <row r="972" spans="1:4">
      <c r="A972" s="171">
        <v>44817</v>
      </c>
      <c r="B972" s="173">
        <v>2022</v>
      </c>
      <c r="C972" s="172">
        <v>5910.28</v>
      </c>
      <c r="D972" s="191">
        <v>510312</v>
      </c>
    </row>
    <row r="973" spans="1:4">
      <c r="A973" s="171">
        <v>44818</v>
      </c>
      <c r="B973" s="173">
        <v>2022</v>
      </c>
      <c r="C973" s="172">
        <v>5910.24</v>
      </c>
      <c r="D973" s="191">
        <v>507739</v>
      </c>
    </row>
    <row r="974" spans="1:4">
      <c r="A974" s="171">
        <v>44819</v>
      </c>
      <c r="B974" s="173">
        <v>2022</v>
      </c>
      <c r="C974" s="172">
        <v>5912.26</v>
      </c>
      <c r="D974" s="191">
        <v>509026</v>
      </c>
    </row>
    <row r="975" spans="1:4">
      <c r="A975" s="171">
        <v>44820</v>
      </c>
      <c r="B975" s="173">
        <v>2022</v>
      </c>
      <c r="C975" s="172">
        <v>5910.23</v>
      </c>
      <c r="D975" s="191">
        <v>507096</v>
      </c>
    </row>
    <row r="976" spans="1:4">
      <c r="A976" s="171">
        <v>44821</v>
      </c>
      <c r="B976" s="173">
        <v>2022</v>
      </c>
      <c r="C976" s="172">
        <v>5910.24</v>
      </c>
      <c r="D976" s="191">
        <v>507739</v>
      </c>
    </row>
    <row r="977" spans="1:4">
      <c r="A977" s="171">
        <v>44822</v>
      </c>
      <c r="B977" s="173">
        <v>2022</v>
      </c>
      <c r="C977" s="172">
        <v>5910.21</v>
      </c>
      <c r="D977" s="191">
        <v>505809</v>
      </c>
    </row>
    <row r="978" spans="1:4">
      <c r="A978" s="171">
        <v>44823</v>
      </c>
      <c r="B978" s="173">
        <v>2022</v>
      </c>
      <c r="C978" s="172">
        <v>5910.19</v>
      </c>
      <c r="D978" s="191">
        <v>504524</v>
      </c>
    </row>
    <row r="979" spans="1:4">
      <c r="A979" s="171">
        <v>44824</v>
      </c>
      <c r="B979" s="173">
        <v>2022</v>
      </c>
      <c r="C979" s="172">
        <v>5910.18</v>
      </c>
      <c r="D979" s="191">
        <v>503881</v>
      </c>
    </row>
    <row r="980" spans="1:4">
      <c r="A980" s="171">
        <v>44825</v>
      </c>
      <c r="B980" s="173">
        <v>2022</v>
      </c>
      <c r="C980" s="172">
        <v>5910.16</v>
      </c>
      <c r="D980" s="191">
        <v>502595</v>
      </c>
    </row>
    <row r="981" spans="1:4">
      <c r="A981" s="171">
        <v>44826</v>
      </c>
      <c r="B981" s="173">
        <v>2022</v>
      </c>
      <c r="C981" s="172">
        <v>5910.15</v>
      </c>
      <c r="D981" s="191">
        <v>501953</v>
      </c>
    </row>
    <row r="982" spans="1:4">
      <c r="A982" s="171">
        <v>44827</v>
      </c>
      <c r="B982" s="173">
        <v>2022</v>
      </c>
      <c r="C982" s="172">
        <v>5910.16</v>
      </c>
      <c r="D982" s="191">
        <v>502595</v>
      </c>
    </row>
    <row r="983" spans="1:4">
      <c r="A983" s="171">
        <v>44828</v>
      </c>
      <c r="B983" s="173">
        <v>2022</v>
      </c>
      <c r="C983" s="172">
        <v>5910.15</v>
      </c>
      <c r="D983" s="191">
        <v>501953</v>
      </c>
    </row>
    <row r="984" spans="1:4">
      <c r="A984" s="171">
        <v>44829</v>
      </c>
      <c r="B984" s="173">
        <v>2022</v>
      </c>
      <c r="C984" s="172">
        <v>5910.14</v>
      </c>
      <c r="D984" s="191">
        <v>501310</v>
      </c>
    </row>
    <row r="985" spans="1:4">
      <c r="A985" s="171">
        <v>44830</v>
      </c>
      <c r="B985" s="173">
        <v>2022</v>
      </c>
      <c r="C985" s="172">
        <v>5910.13</v>
      </c>
      <c r="D985" s="191">
        <v>500668</v>
      </c>
    </row>
    <row r="986" spans="1:4">
      <c r="A986" s="171">
        <v>44831</v>
      </c>
      <c r="B986" s="173">
        <v>2022</v>
      </c>
      <c r="C986" s="172">
        <v>5910.13</v>
      </c>
      <c r="D986" s="191">
        <v>500668</v>
      </c>
    </row>
    <row r="987" spans="1:4">
      <c r="A987" s="171">
        <v>44832</v>
      </c>
      <c r="B987" s="173">
        <v>2022</v>
      </c>
      <c r="C987" s="172">
        <v>5910.14</v>
      </c>
      <c r="D987" s="191">
        <v>501310</v>
      </c>
    </row>
    <row r="988" spans="1:4">
      <c r="A988" s="171">
        <v>44833</v>
      </c>
      <c r="B988" s="173">
        <v>2022</v>
      </c>
      <c r="C988" s="172">
        <v>5910.14</v>
      </c>
      <c r="D988" s="191">
        <v>501310</v>
      </c>
    </row>
    <row r="989" spans="1:4">
      <c r="A989" s="171">
        <v>44834</v>
      </c>
      <c r="B989" s="173">
        <v>2022</v>
      </c>
      <c r="C989" s="172">
        <v>5910.13</v>
      </c>
      <c r="D989" s="191">
        <v>500668</v>
      </c>
    </row>
    <row r="990" spans="1:4">
      <c r="A990" s="171">
        <v>44835</v>
      </c>
      <c r="B990" s="173">
        <v>2023</v>
      </c>
      <c r="C990" s="172">
        <v>5910.13</v>
      </c>
      <c r="D990" s="191">
        <v>500668</v>
      </c>
    </row>
    <row r="991" spans="1:4">
      <c r="A991" s="171">
        <v>44836</v>
      </c>
      <c r="B991" s="173">
        <v>2023</v>
      </c>
      <c r="C991" s="172">
        <v>5910.11</v>
      </c>
      <c r="D991" s="191">
        <v>499383</v>
      </c>
    </row>
    <row r="992" spans="1:4">
      <c r="A992" s="171">
        <v>44837</v>
      </c>
      <c r="B992" s="173">
        <v>2023</v>
      </c>
      <c r="C992" s="172">
        <v>5910.09</v>
      </c>
      <c r="D992" s="191">
        <v>498099</v>
      </c>
    </row>
    <row r="993" spans="1:4">
      <c r="A993" s="171">
        <v>44838</v>
      </c>
      <c r="B993" s="173">
        <v>2023</v>
      </c>
      <c r="C993" s="172">
        <v>5910.08</v>
      </c>
      <c r="D993" s="191">
        <v>497457</v>
      </c>
    </row>
    <row r="994" spans="1:4">
      <c r="A994" s="171">
        <v>44839</v>
      </c>
      <c r="B994" s="173">
        <v>2023</v>
      </c>
      <c r="C994" s="172">
        <v>5910.06</v>
      </c>
      <c r="D994" s="191">
        <v>496172</v>
      </c>
    </row>
    <row r="995" spans="1:4">
      <c r="A995" s="171">
        <v>44840</v>
      </c>
      <c r="B995" s="173">
        <v>2023</v>
      </c>
      <c r="C995" s="172">
        <v>5910.05</v>
      </c>
      <c r="D995" s="191">
        <v>495530</v>
      </c>
    </row>
    <row r="996" spans="1:4">
      <c r="A996" s="171">
        <v>44841</v>
      </c>
      <c r="B996" s="173">
        <v>2023</v>
      </c>
      <c r="C996" s="172">
        <v>5910.03</v>
      </c>
      <c r="D996" s="191">
        <v>494246</v>
      </c>
    </row>
    <row r="997" spans="1:4">
      <c r="A997" s="171">
        <v>44842</v>
      </c>
      <c r="B997" s="173">
        <v>2023</v>
      </c>
      <c r="C997" s="172">
        <v>5910.02</v>
      </c>
      <c r="D997" s="191">
        <v>493604</v>
      </c>
    </row>
    <row r="998" spans="1:4">
      <c r="A998" s="171">
        <v>44843</v>
      </c>
      <c r="B998" s="173">
        <v>2023</v>
      </c>
      <c r="C998" s="172">
        <v>5910.01</v>
      </c>
      <c r="D998" s="191">
        <v>492962</v>
      </c>
    </row>
    <row r="999" spans="1:4">
      <c r="A999" s="171">
        <v>44844</v>
      </c>
      <c r="B999" s="173">
        <v>2023</v>
      </c>
      <c r="C999" s="172">
        <v>5910</v>
      </c>
      <c r="D999" s="191">
        <v>492320</v>
      </c>
    </row>
    <row r="1000" spans="1:4">
      <c r="A1000" s="171">
        <v>44845</v>
      </c>
      <c r="B1000" s="173">
        <v>2023</v>
      </c>
      <c r="C1000" s="172">
        <v>5909.99</v>
      </c>
      <c r="D1000" s="191">
        <v>491678</v>
      </c>
    </row>
    <row r="1001" spans="1:4">
      <c r="A1001" s="171">
        <v>44846</v>
      </c>
      <c r="B1001" s="173">
        <v>2023</v>
      </c>
      <c r="C1001" s="172">
        <v>5909.98</v>
      </c>
      <c r="D1001" s="191">
        <v>491037</v>
      </c>
    </row>
    <row r="1002" spans="1:4">
      <c r="A1002" s="171">
        <v>44847</v>
      </c>
      <c r="B1002" s="173">
        <v>2023</v>
      </c>
      <c r="C1002" s="172">
        <v>5909.96</v>
      </c>
      <c r="D1002" s="191">
        <v>489754</v>
      </c>
    </row>
    <row r="1003" spans="1:4">
      <c r="A1003" s="171">
        <v>44848</v>
      </c>
      <c r="B1003" s="173">
        <v>2023</v>
      </c>
      <c r="C1003" s="172">
        <v>5909.96</v>
      </c>
      <c r="D1003" s="191">
        <v>489754</v>
      </c>
    </row>
    <row r="1004" spans="1:4">
      <c r="A1004" s="171">
        <v>44849</v>
      </c>
      <c r="B1004" s="173">
        <v>2023</v>
      </c>
      <c r="C1004" s="172">
        <v>5909.95</v>
      </c>
      <c r="D1004" s="191">
        <v>489112</v>
      </c>
    </row>
    <row r="1005" spans="1:4">
      <c r="A1005" s="171">
        <v>44850</v>
      </c>
      <c r="B1005" s="173">
        <v>2023</v>
      </c>
      <c r="C1005" s="172">
        <v>5909.95</v>
      </c>
      <c r="D1005" s="191">
        <v>489112</v>
      </c>
    </row>
    <row r="1006" spans="1:4">
      <c r="A1006" s="171">
        <v>44851</v>
      </c>
      <c r="B1006" s="173">
        <v>2023</v>
      </c>
      <c r="C1006" s="172">
        <v>5909.95</v>
      </c>
      <c r="D1006" s="191">
        <v>489112</v>
      </c>
    </row>
    <row r="1007" spans="1:4">
      <c r="A1007" s="171">
        <v>44852</v>
      </c>
      <c r="B1007" s="173">
        <v>2023</v>
      </c>
      <c r="C1007" s="172">
        <v>5909.91</v>
      </c>
      <c r="D1007" s="191">
        <v>486547</v>
      </c>
    </row>
    <row r="1008" spans="1:4">
      <c r="A1008" s="171">
        <v>44853</v>
      </c>
      <c r="B1008" s="173">
        <v>2023</v>
      </c>
      <c r="C1008" s="172">
        <v>5909.91</v>
      </c>
      <c r="D1008" s="191">
        <v>486547</v>
      </c>
    </row>
    <row r="1009" spans="1:4">
      <c r="A1009" s="171">
        <v>44854</v>
      </c>
      <c r="B1009" s="173">
        <v>2023</v>
      </c>
      <c r="C1009" s="172">
        <v>5909.9</v>
      </c>
      <c r="D1009" s="191">
        <v>485906</v>
      </c>
    </row>
    <row r="1010" spans="1:4">
      <c r="A1010" s="171">
        <v>44855</v>
      </c>
      <c r="B1010" s="173">
        <v>2023</v>
      </c>
      <c r="C1010" s="172">
        <v>5909.89</v>
      </c>
      <c r="D1010" s="191">
        <v>485265</v>
      </c>
    </row>
    <row r="1011" spans="1:4">
      <c r="A1011" s="171">
        <v>44856</v>
      </c>
      <c r="B1011" s="173">
        <v>2023</v>
      </c>
      <c r="C1011" s="172">
        <v>5909.88</v>
      </c>
      <c r="D1011" s="191">
        <v>484624</v>
      </c>
    </row>
    <row r="1012" spans="1:4">
      <c r="A1012" s="171">
        <v>44857</v>
      </c>
      <c r="B1012" s="173">
        <v>2023</v>
      </c>
      <c r="C1012" s="172">
        <v>5909.87</v>
      </c>
      <c r="D1012" s="191">
        <v>483983</v>
      </c>
    </row>
    <row r="1013" spans="1:4">
      <c r="A1013" s="171">
        <v>44858</v>
      </c>
      <c r="B1013" s="173">
        <v>2023</v>
      </c>
      <c r="C1013" s="172">
        <v>5909.87</v>
      </c>
      <c r="D1013" s="191">
        <v>483983</v>
      </c>
    </row>
    <row r="1014" spans="1:4">
      <c r="A1014" s="171">
        <v>44859</v>
      </c>
      <c r="B1014" s="173">
        <v>2023</v>
      </c>
      <c r="C1014" s="172">
        <v>5909.84</v>
      </c>
      <c r="D1014" s="191">
        <v>482059</v>
      </c>
    </row>
    <row r="1015" spans="1:4">
      <c r="A1015" s="171">
        <v>44860</v>
      </c>
      <c r="B1015" s="173">
        <v>2023</v>
      </c>
      <c r="C1015" s="172">
        <v>5909.81</v>
      </c>
      <c r="D1015" s="191">
        <v>480136</v>
      </c>
    </row>
    <row r="1016" spans="1:4">
      <c r="A1016" s="171">
        <v>44861</v>
      </c>
      <c r="B1016" s="173">
        <v>2023</v>
      </c>
      <c r="C1016" s="172">
        <v>5909.82</v>
      </c>
      <c r="D1016" s="191">
        <v>480777</v>
      </c>
    </row>
    <row r="1017" spans="1:4">
      <c r="A1017" s="171">
        <v>44862</v>
      </c>
      <c r="B1017" s="173">
        <v>2023</v>
      </c>
      <c r="C1017" s="172">
        <v>5909.81</v>
      </c>
      <c r="D1017" s="191">
        <v>480136</v>
      </c>
    </row>
    <row r="1018" spans="1:4">
      <c r="A1018" s="171">
        <v>44863</v>
      </c>
      <c r="B1018" s="173">
        <v>2023</v>
      </c>
      <c r="C1018" s="172">
        <v>5909.8</v>
      </c>
      <c r="D1018" s="191">
        <v>479495</v>
      </c>
    </row>
    <row r="1019" spans="1:4">
      <c r="A1019" s="171">
        <v>44864</v>
      </c>
      <c r="B1019" s="173">
        <v>2023</v>
      </c>
      <c r="C1019" s="172">
        <v>5909.8</v>
      </c>
      <c r="D1019" s="191">
        <v>479495</v>
      </c>
    </row>
    <row r="1020" spans="1:4">
      <c r="A1020" s="171">
        <v>44865</v>
      </c>
      <c r="B1020" s="173">
        <v>2023</v>
      </c>
      <c r="C1020" s="172">
        <v>5909.8</v>
      </c>
      <c r="D1020" s="191">
        <v>479495</v>
      </c>
    </row>
    <row r="1021" spans="1:4">
      <c r="A1021" s="171">
        <v>44866</v>
      </c>
      <c r="B1021" s="173">
        <v>2023</v>
      </c>
      <c r="C1021" s="172">
        <v>5909.77</v>
      </c>
      <c r="D1021" s="191">
        <v>477573</v>
      </c>
    </row>
    <row r="1022" spans="1:4">
      <c r="A1022" s="171">
        <v>44867</v>
      </c>
      <c r="B1022" s="173">
        <v>2023</v>
      </c>
      <c r="C1022" s="172">
        <v>5909.74</v>
      </c>
      <c r="D1022" s="191">
        <v>475652</v>
      </c>
    </row>
    <row r="1023" spans="1:4">
      <c r="A1023" s="171">
        <v>44868</v>
      </c>
      <c r="B1023" s="173">
        <v>2023</v>
      </c>
      <c r="C1023" s="172">
        <v>5909.73</v>
      </c>
      <c r="D1023" s="191">
        <v>475012</v>
      </c>
    </row>
    <row r="1024" spans="1:4">
      <c r="A1024" s="171">
        <v>44869</v>
      </c>
      <c r="B1024" s="173">
        <v>2023</v>
      </c>
      <c r="C1024" s="172">
        <v>5909.74</v>
      </c>
      <c r="D1024" s="191">
        <v>475652</v>
      </c>
    </row>
    <row r="1025" spans="1:4">
      <c r="A1025" s="171">
        <v>44870</v>
      </c>
      <c r="B1025" s="173">
        <v>2023</v>
      </c>
      <c r="C1025" s="172">
        <v>5909.72</v>
      </c>
      <c r="D1025" s="191">
        <v>474371</v>
      </c>
    </row>
    <row r="1026" spans="1:4">
      <c r="A1026" s="171">
        <v>44871</v>
      </c>
      <c r="B1026" s="173">
        <v>2023</v>
      </c>
      <c r="C1026" s="172">
        <v>5909.71</v>
      </c>
      <c r="D1026" s="191">
        <v>473731</v>
      </c>
    </row>
    <row r="1027" spans="1:4">
      <c r="A1027" s="171">
        <v>44872</v>
      </c>
      <c r="B1027" s="173">
        <v>2023</v>
      </c>
      <c r="C1027" s="172">
        <v>5909.71</v>
      </c>
      <c r="D1027" s="191">
        <v>473731</v>
      </c>
    </row>
    <row r="1028" spans="1:4">
      <c r="A1028" s="171">
        <v>44873</v>
      </c>
      <c r="B1028" s="173">
        <v>2023</v>
      </c>
      <c r="C1028" s="172">
        <v>5909.72</v>
      </c>
      <c r="D1028" s="191">
        <v>474371</v>
      </c>
    </row>
    <row r="1029" spans="1:4">
      <c r="A1029" s="171">
        <v>44874</v>
      </c>
      <c r="B1029" s="173">
        <v>2023</v>
      </c>
      <c r="C1029" s="172">
        <v>5909.73</v>
      </c>
      <c r="D1029" s="191">
        <v>475012</v>
      </c>
    </row>
    <row r="1030" spans="1:4">
      <c r="A1030" s="171">
        <v>44875</v>
      </c>
      <c r="B1030" s="173">
        <v>2023</v>
      </c>
      <c r="C1030" s="172">
        <v>5909.81</v>
      </c>
      <c r="D1030" s="191">
        <v>480136</v>
      </c>
    </row>
    <row r="1031" spans="1:4">
      <c r="A1031" s="171">
        <v>44876</v>
      </c>
      <c r="B1031" s="173">
        <v>2023</v>
      </c>
      <c r="C1031" s="172">
        <v>5909.81</v>
      </c>
      <c r="D1031" s="191">
        <v>480136</v>
      </c>
    </row>
    <row r="1032" spans="1:4">
      <c r="A1032" s="171">
        <v>44877</v>
      </c>
      <c r="B1032" s="173">
        <v>2023</v>
      </c>
      <c r="C1032" s="172">
        <v>5909.8</v>
      </c>
      <c r="D1032" s="191">
        <v>479495</v>
      </c>
    </row>
    <row r="1033" spans="1:4">
      <c r="A1033" s="171">
        <v>44878</v>
      </c>
      <c r="B1033" s="173">
        <v>2023</v>
      </c>
      <c r="C1033" s="172">
        <v>5909.8</v>
      </c>
      <c r="D1033" s="191">
        <v>479495</v>
      </c>
    </row>
    <row r="1034" spans="1:4">
      <c r="A1034" s="171">
        <v>44879</v>
      </c>
      <c r="B1034" s="173">
        <v>2023</v>
      </c>
      <c r="C1034" s="172">
        <v>5909.8</v>
      </c>
      <c r="D1034" s="191">
        <v>479495</v>
      </c>
    </row>
    <row r="1035" spans="1:4">
      <c r="A1035" s="171">
        <v>44880</v>
      </c>
      <c r="B1035" s="173">
        <v>2023</v>
      </c>
      <c r="C1035" s="172">
        <v>5909.79</v>
      </c>
      <c r="D1035" s="191">
        <v>478854</v>
      </c>
    </row>
    <row r="1036" spans="1:4">
      <c r="A1036" s="171">
        <v>44881</v>
      </c>
      <c r="B1036" s="173">
        <v>2023</v>
      </c>
      <c r="C1036" s="172">
        <v>5909.79</v>
      </c>
      <c r="D1036" s="191">
        <v>478854</v>
      </c>
    </row>
    <row r="1037" spans="1:4">
      <c r="A1037" s="171">
        <v>44882</v>
      </c>
      <c r="B1037" s="173">
        <v>2023</v>
      </c>
      <c r="C1037" s="172">
        <v>5909.78</v>
      </c>
      <c r="D1037" s="191">
        <v>478214</v>
      </c>
    </row>
    <row r="1038" spans="1:4">
      <c r="A1038" s="171">
        <v>44883</v>
      </c>
      <c r="B1038" s="173">
        <v>2023</v>
      </c>
      <c r="C1038" s="172">
        <v>5909.78</v>
      </c>
      <c r="D1038" s="191">
        <v>478214</v>
      </c>
    </row>
    <row r="1039" spans="1:4">
      <c r="A1039" s="171">
        <v>44884</v>
      </c>
      <c r="B1039" s="173">
        <v>2023</v>
      </c>
      <c r="C1039" s="172">
        <v>5909.77</v>
      </c>
      <c r="D1039" s="191">
        <v>477573</v>
      </c>
    </row>
    <row r="1040" spans="1:4">
      <c r="A1040" s="171">
        <v>44885</v>
      </c>
      <c r="B1040" s="173">
        <v>2023</v>
      </c>
      <c r="C1040" s="172">
        <v>5909.77</v>
      </c>
      <c r="D1040" s="191">
        <v>477573</v>
      </c>
    </row>
    <row r="1041" spans="1:4">
      <c r="A1041" s="171">
        <v>44886</v>
      </c>
      <c r="B1041" s="173">
        <v>2023</v>
      </c>
      <c r="C1041" s="172">
        <v>5909.77</v>
      </c>
      <c r="D1041" s="191">
        <v>477573</v>
      </c>
    </row>
    <row r="1042" spans="1:4">
      <c r="A1042" s="171">
        <v>44887</v>
      </c>
      <c r="B1042" s="173">
        <v>2023</v>
      </c>
      <c r="C1042" s="172">
        <v>5909.77</v>
      </c>
      <c r="D1042" s="191">
        <v>477573</v>
      </c>
    </row>
    <row r="1043" spans="1:4">
      <c r="A1043" s="171">
        <v>44888</v>
      </c>
      <c r="B1043" s="173">
        <v>2023</v>
      </c>
      <c r="C1043" s="172">
        <v>5909.77</v>
      </c>
      <c r="D1043" s="191">
        <v>477573</v>
      </c>
    </row>
    <row r="1044" spans="1:4">
      <c r="A1044" s="171">
        <v>44889</v>
      </c>
      <c r="B1044" s="173">
        <v>2023</v>
      </c>
      <c r="C1044" s="172">
        <v>5909.77</v>
      </c>
      <c r="D1044" s="191">
        <v>477573</v>
      </c>
    </row>
    <row r="1045" spans="1:4">
      <c r="A1045" s="171">
        <v>44890</v>
      </c>
      <c r="B1045" s="173">
        <v>2023</v>
      </c>
      <c r="C1045" s="172">
        <v>5909.77</v>
      </c>
      <c r="D1045" s="191">
        <v>477573</v>
      </c>
    </row>
    <row r="1046" spans="1:4">
      <c r="A1046" s="171">
        <v>44891</v>
      </c>
      <c r="B1046" s="173">
        <v>2023</v>
      </c>
      <c r="C1046" s="172">
        <v>5909.77</v>
      </c>
      <c r="D1046" s="191">
        <v>477573</v>
      </c>
    </row>
    <row r="1047" spans="1:4">
      <c r="A1047" s="171">
        <v>44892</v>
      </c>
      <c r="B1047" s="173">
        <v>2023</v>
      </c>
      <c r="C1047" s="172">
        <v>5909.77</v>
      </c>
      <c r="D1047" s="191">
        <v>477573</v>
      </c>
    </row>
    <row r="1048" spans="1:4">
      <c r="A1048" s="171">
        <v>44893</v>
      </c>
      <c r="B1048" s="173">
        <v>2023</v>
      </c>
      <c r="C1048" s="172">
        <v>5909.77</v>
      </c>
      <c r="D1048" s="191">
        <v>477573</v>
      </c>
    </row>
    <row r="1049" spans="1:4">
      <c r="A1049" s="171">
        <v>44894</v>
      </c>
      <c r="B1049" s="173">
        <v>2023</v>
      </c>
      <c r="C1049" s="172">
        <v>5909.78</v>
      </c>
      <c r="D1049" s="191">
        <v>478214</v>
      </c>
    </row>
    <row r="1050" spans="1:4">
      <c r="A1050" s="171">
        <v>44895</v>
      </c>
      <c r="B1050" s="173">
        <v>2023</v>
      </c>
      <c r="C1050" s="172">
        <v>5909.78</v>
      </c>
      <c r="D1050" s="191">
        <v>478214</v>
      </c>
    </row>
    <row r="1051" spans="1:4">
      <c r="A1051" s="171">
        <v>44896</v>
      </c>
      <c r="B1051" s="173">
        <v>2023</v>
      </c>
      <c r="C1051" s="172">
        <v>5909.77</v>
      </c>
      <c r="D1051" s="191">
        <v>477573</v>
      </c>
    </row>
    <row r="1052" spans="1:4">
      <c r="A1052" s="171">
        <v>44897</v>
      </c>
      <c r="B1052" s="173">
        <v>2023</v>
      </c>
      <c r="C1052" s="172">
        <v>5909.77</v>
      </c>
      <c r="D1052" s="191">
        <v>477573</v>
      </c>
    </row>
    <row r="1053" spans="1:4">
      <c r="A1053" s="171">
        <v>44898</v>
      </c>
      <c r="B1053" s="173">
        <v>2023</v>
      </c>
      <c r="C1053" s="172">
        <v>5909.77</v>
      </c>
      <c r="D1053" s="191">
        <v>477573</v>
      </c>
    </row>
    <row r="1054" spans="1:4">
      <c r="A1054" s="171">
        <v>44899</v>
      </c>
      <c r="B1054" s="173">
        <v>2023</v>
      </c>
      <c r="C1054" s="172">
        <v>5909.77</v>
      </c>
      <c r="D1054" s="191">
        <v>477573</v>
      </c>
    </row>
    <row r="1055" spans="1:4">
      <c r="A1055" s="171">
        <v>44900</v>
      </c>
      <c r="B1055" s="173">
        <v>2023</v>
      </c>
      <c r="C1055" s="172">
        <v>5909.76</v>
      </c>
      <c r="D1055" s="191">
        <v>476933</v>
      </c>
    </row>
    <row r="1056" spans="1:4">
      <c r="A1056" s="171">
        <v>44901</v>
      </c>
      <c r="B1056" s="173">
        <v>2023</v>
      </c>
      <c r="C1056" s="172">
        <v>5909.81</v>
      </c>
      <c r="D1056" s="191">
        <v>480136</v>
      </c>
    </row>
    <row r="1057" spans="1:4">
      <c r="A1057" s="171">
        <v>44902</v>
      </c>
      <c r="B1057" s="173">
        <v>2023</v>
      </c>
      <c r="C1057" s="172">
        <v>5909.81</v>
      </c>
      <c r="D1057" s="191">
        <v>480136</v>
      </c>
    </row>
    <row r="1058" spans="1:4">
      <c r="A1058" s="171">
        <v>44903</v>
      </c>
      <c r="B1058" s="173">
        <v>2023</v>
      </c>
      <c r="C1058" s="172">
        <v>5909.81</v>
      </c>
      <c r="D1058" s="191">
        <v>480136</v>
      </c>
    </row>
    <row r="1059" spans="1:4">
      <c r="A1059" s="171">
        <v>44904</v>
      </c>
      <c r="B1059" s="173">
        <v>2023</v>
      </c>
      <c r="C1059" s="172">
        <v>5909.81</v>
      </c>
      <c r="D1059" s="191">
        <v>480136</v>
      </c>
    </row>
    <row r="1060" spans="1:4">
      <c r="A1060" s="171">
        <v>44905</v>
      </c>
      <c r="B1060" s="173">
        <v>2023</v>
      </c>
      <c r="C1060" s="172">
        <v>5909.82</v>
      </c>
      <c r="D1060" s="191">
        <v>480777</v>
      </c>
    </row>
    <row r="1061" spans="1:4">
      <c r="A1061" s="171">
        <v>44906</v>
      </c>
      <c r="B1061" s="173">
        <v>2023</v>
      </c>
      <c r="C1061" s="172">
        <v>5909.81</v>
      </c>
      <c r="D1061" s="191">
        <v>480136</v>
      </c>
    </row>
    <row r="1062" spans="1:4">
      <c r="A1062" s="171">
        <v>44907</v>
      </c>
      <c r="B1062" s="173">
        <v>2023</v>
      </c>
      <c r="C1062" s="172">
        <v>5909.82</v>
      </c>
      <c r="D1062" s="191">
        <v>480777</v>
      </c>
    </row>
    <row r="1063" spans="1:4">
      <c r="A1063" s="171">
        <v>44908</v>
      </c>
      <c r="B1063" s="173">
        <v>2023</v>
      </c>
      <c r="C1063" s="172">
        <v>5909.85</v>
      </c>
      <c r="D1063" s="191">
        <v>482700</v>
      </c>
    </row>
    <row r="1064" spans="1:4">
      <c r="A1064" s="171">
        <v>44909</v>
      </c>
      <c r="B1064" s="173">
        <v>2023</v>
      </c>
      <c r="C1064" s="172">
        <v>5909.85</v>
      </c>
      <c r="D1064" s="191">
        <v>482700</v>
      </c>
    </row>
    <row r="1065" spans="1:4">
      <c r="A1065" s="171">
        <v>44910</v>
      </c>
      <c r="B1065" s="173">
        <v>2023</v>
      </c>
      <c r="C1065" s="172">
        <v>5909.85</v>
      </c>
      <c r="D1065" s="191">
        <v>482700</v>
      </c>
    </row>
    <row r="1066" spans="1:4">
      <c r="A1066" s="171">
        <v>44911</v>
      </c>
      <c r="B1066" s="173">
        <v>2023</v>
      </c>
      <c r="C1066" s="172">
        <v>5909.85</v>
      </c>
      <c r="D1066" s="191">
        <v>482700</v>
      </c>
    </row>
    <row r="1067" spans="1:4">
      <c r="A1067" s="171">
        <v>44912</v>
      </c>
      <c r="B1067" s="173">
        <v>2023</v>
      </c>
      <c r="C1067" s="172">
        <v>5909.85</v>
      </c>
      <c r="D1067" s="191">
        <v>482700</v>
      </c>
    </row>
    <row r="1068" spans="1:4">
      <c r="A1068" s="171">
        <v>44913</v>
      </c>
      <c r="B1068" s="173">
        <v>2023</v>
      </c>
      <c r="C1068" s="172">
        <v>5909.85</v>
      </c>
      <c r="D1068" s="191">
        <v>482700</v>
      </c>
    </row>
    <row r="1069" spans="1:4">
      <c r="A1069" s="171">
        <v>44914</v>
      </c>
      <c r="B1069" s="173">
        <v>2023</v>
      </c>
      <c r="C1069" s="172">
        <v>5909.86</v>
      </c>
      <c r="D1069" s="191">
        <v>483342</v>
      </c>
    </row>
    <row r="1070" spans="1:4">
      <c r="A1070" s="171">
        <v>44915</v>
      </c>
      <c r="B1070" s="173">
        <v>2023</v>
      </c>
      <c r="C1070" s="172">
        <v>5909.86</v>
      </c>
      <c r="D1070" s="191">
        <v>483342</v>
      </c>
    </row>
    <row r="1071" spans="1:4">
      <c r="A1071" s="171">
        <v>44916</v>
      </c>
      <c r="B1071" s="173">
        <v>2023</v>
      </c>
      <c r="C1071" s="172">
        <v>5909.86</v>
      </c>
      <c r="D1071" s="191">
        <v>483342</v>
      </c>
    </row>
    <row r="1072" spans="1:4">
      <c r="A1072" s="171">
        <v>44917</v>
      </c>
      <c r="B1072" s="173">
        <v>2023</v>
      </c>
      <c r="C1072" s="172">
        <v>5909.85</v>
      </c>
      <c r="D1072" s="191">
        <v>482700</v>
      </c>
    </row>
    <row r="1073" spans="1:4">
      <c r="A1073" s="171">
        <v>44918</v>
      </c>
      <c r="B1073" s="173">
        <v>2023</v>
      </c>
      <c r="C1073" s="172">
        <v>5909.87</v>
      </c>
      <c r="D1073" s="191">
        <v>483983</v>
      </c>
    </row>
    <row r="1074" spans="1:4">
      <c r="A1074" s="171">
        <v>44919</v>
      </c>
      <c r="B1074" s="173">
        <v>2023</v>
      </c>
      <c r="C1074" s="172">
        <v>5909.87</v>
      </c>
      <c r="D1074" s="191">
        <v>483983</v>
      </c>
    </row>
    <row r="1075" spans="1:4">
      <c r="A1075" s="171">
        <v>44920</v>
      </c>
      <c r="B1075" s="173">
        <v>2023</v>
      </c>
      <c r="C1075" s="172">
        <v>5909.87</v>
      </c>
      <c r="D1075" s="191">
        <v>483983</v>
      </c>
    </row>
    <row r="1076" spans="1:4">
      <c r="A1076" s="171">
        <v>44921</v>
      </c>
      <c r="B1076" s="173">
        <v>2023</v>
      </c>
      <c r="C1076" s="172">
        <v>5909.88</v>
      </c>
      <c r="D1076" s="191">
        <v>484624</v>
      </c>
    </row>
    <row r="1077" spans="1:4">
      <c r="A1077" s="171">
        <v>44922</v>
      </c>
      <c r="B1077" s="173">
        <v>2023</v>
      </c>
      <c r="C1077" s="172">
        <v>5909.89</v>
      </c>
      <c r="D1077" s="191">
        <v>485265</v>
      </c>
    </row>
    <row r="1078" spans="1:4">
      <c r="A1078" s="171">
        <v>44923</v>
      </c>
      <c r="B1078" s="173">
        <v>2023</v>
      </c>
      <c r="C1078" s="172">
        <v>5909.91</v>
      </c>
      <c r="D1078" s="191">
        <v>486547</v>
      </c>
    </row>
    <row r="1079" spans="1:4">
      <c r="A1079" s="171">
        <v>44924</v>
      </c>
      <c r="B1079" s="173">
        <v>2023</v>
      </c>
      <c r="C1079" s="172">
        <v>5909.94</v>
      </c>
      <c r="D1079" s="191">
        <v>488471</v>
      </c>
    </row>
    <row r="1080" spans="1:4">
      <c r="A1080" s="171">
        <v>44925</v>
      </c>
      <c r="B1080" s="173">
        <v>2023</v>
      </c>
      <c r="C1080" s="172">
        <v>5909.95</v>
      </c>
      <c r="D1080" s="191">
        <v>489112</v>
      </c>
    </row>
    <row r="1081" spans="1:4">
      <c r="A1081" s="171">
        <v>44926</v>
      </c>
      <c r="B1081" s="173">
        <v>2023</v>
      </c>
      <c r="C1081" s="172">
        <v>5909.95</v>
      </c>
      <c r="D1081" s="191">
        <v>489112</v>
      </c>
    </row>
    <row r="1082" spans="1:4">
      <c r="A1082" s="171">
        <v>44927</v>
      </c>
      <c r="B1082" s="173">
        <v>2023</v>
      </c>
      <c r="C1082" s="172">
        <v>5909.98</v>
      </c>
      <c r="D1082" s="191">
        <v>491037</v>
      </c>
    </row>
    <row r="1083" spans="1:4">
      <c r="A1083" s="171">
        <v>44928</v>
      </c>
      <c r="B1083" s="173">
        <v>2023</v>
      </c>
      <c r="C1083" s="172">
        <v>5910.02</v>
      </c>
      <c r="D1083" s="191">
        <v>493604</v>
      </c>
    </row>
    <row r="1084" spans="1:4">
      <c r="A1084" s="171">
        <v>44929</v>
      </c>
      <c r="B1084" s="173">
        <v>2023</v>
      </c>
      <c r="C1084" s="172">
        <v>5910.06</v>
      </c>
      <c r="D1084" s="191">
        <v>496172</v>
      </c>
    </row>
    <row r="1085" spans="1:4">
      <c r="A1085" s="171">
        <v>44930</v>
      </c>
      <c r="B1085" s="173">
        <v>2023</v>
      </c>
      <c r="C1085" s="172">
        <v>5910.07</v>
      </c>
      <c r="D1085" s="191">
        <v>496815</v>
      </c>
    </row>
    <row r="1086" spans="1:4">
      <c r="A1086" s="171">
        <v>44931</v>
      </c>
      <c r="B1086" s="173">
        <v>2023</v>
      </c>
      <c r="C1086" s="172">
        <v>5910.07</v>
      </c>
      <c r="D1086" s="191">
        <v>496815</v>
      </c>
    </row>
    <row r="1087" spans="1:4">
      <c r="A1087" s="171">
        <v>44932</v>
      </c>
      <c r="B1087" s="173">
        <v>2023</v>
      </c>
      <c r="C1087" s="172">
        <v>5910.07</v>
      </c>
      <c r="D1087" s="191">
        <v>496815</v>
      </c>
    </row>
    <row r="1088" spans="1:4">
      <c r="A1088" s="171">
        <v>44933</v>
      </c>
      <c r="B1088" s="173">
        <v>2023</v>
      </c>
      <c r="C1088" s="172">
        <v>5910.09</v>
      </c>
      <c r="D1088" s="191">
        <v>498099</v>
      </c>
    </row>
    <row r="1089" spans="1:4">
      <c r="A1089" s="171">
        <v>44934</v>
      </c>
      <c r="B1089" s="173">
        <v>2023</v>
      </c>
      <c r="C1089" s="172">
        <v>5910.1</v>
      </c>
      <c r="D1089" s="191">
        <v>498741</v>
      </c>
    </row>
    <row r="1090" spans="1:4">
      <c r="A1090" s="171">
        <v>44935</v>
      </c>
      <c r="B1090" s="173">
        <v>2023</v>
      </c>
      <c r="C1090" s="172">
        <v>5910.11</v>
      </c>
      <c r="D1090" s="191">
        <v>499383</v>
      </c>
    </row>
    <row r="1091" spans="1:4">
      <c r="A1091" s="171">
        <v>44936</v>
      </c>
      <c r="B1091" s="173">
        <v>2023</v>
      </c>
      <c r="C1091" s="172">
        <v>5910.11</v>
      </c>
      <c r="D1091" s="191">
        <v>499383</v>
      </c>
    </row>
    <row r="1092" spans="1:4">
      <c r="A1092" s="171">
        <v>44937</v>
      </c>
      <c r="B1092" s="173">
        <v>2023</v>
      </c>
      <c r="C1092" s="172">
        <v>5910.16</v>
      </c>
      <c r="D1092" s="191">
        <v>502595</v>
      </c>
    </row>
    <row r="1093" spans="1:4">
      <c r="A1093" s="171">
        <v>44938</v>
      </c>
      <c r="B1093" s="173">
        <v>2023</v>
      </c>
      <c r="C1093" s="172">
        <v>5910.21</v>
      </c>
      <c r="D1093" s="191">
        <v>505809</v>
      </c>
    </row>
    <row r="1094" spans="1:4">
      <c r="A1094" s="171">
        <v>44939</v>
      </c>
      <c r="B1094" s="173">
        <v>2023</v>
      </c>
      <c r="C1094" s="172">
        <v>5910.21</v>
      </c>
      <c r="D1094" s="191">
        <v>505809</v>
      </c>
    </row>
    <row r="1095" spans="1:4">
      <c r="A1095" s="171">
        <v>44940</v>
      </c>
      <c r="B1095" s="173">
        <v>2023</v>
      </c>
      <c r="C1095" s="172">
        <v>5910.21</v>
      </c>
      <c r="D1095" s="191">
        <v>505809</v>
      </c>
    </row>
    <row r="1096" spans="1:4">
      <c r="A1096" s="171">
        <v>44941</v>
      </c>
      <c r="B1096" s="173">
        <v>2023</v>
      </c>
      <c r="C1096" s="172">
        <v>5910.22</v>
      </c>
      <c r="D1096" s="191">
        <v>506452</v>
      </c>
    </row>
    <row r="1097" spans="1:4">
      <c r="A1097" s="171">
        <v>44942</v>
      </c>
      <c r="B1097" s="173">
        <v>2023</v>
      </c>
      <c r="C1097" s="172">
        <v>5910.24</v>
      </c>
      <c r="D1097" s="191">
        <v>507739</v>
      </c>
    </row>
    <row r="1098" spans="1:4">
      <c r="A1098" s="171">
        <v>44943</v>
      </c>
      <c r="B1098" s="173">
        <v>2023</v>
      </c>
      <c r="C1098" s="172">
        <v>5910.25</v>
      </c>
      <c r="D1098" s="191">
        <v>508382</v>
      </c>
    </row>
    <row r="1099" spans="1:4">
      <c r="A1099" s="171">
        <v>44944</v>
      </c>
      <c r="B1099" s="173">
        <v>2023</v>
      </c>
      <c r="C1099" s="172">
        <v>5910.26</v>
      </c>
      <c r="D1099" s="191">
        <v>509026</v>
      </c>
    </row>
    <row r="1100" spans="1:4">
      <c r="A1100" s="171">
        <v>44945</v>
      </c>
      <c r="B1100" s="173">
        <v>2023</v>
      </c>
      <c r="C1100" s="172">
        <v>5910.27</v>
      </c>
      <c r="D1100" s="191">
        <v>509669</v>
      </c>
    </row>
    <row r="1101" spans="1:4">
      <c r="A1101" s="171">
        <v>44946</v>
      </c>
      <c r="B1101" s="173">
        <v>2023</v>
      </c>
      <c r="C1101" s="172">
        <v>5910.27</v>
      </c>
      <c r="D1101" s="191">
        <v>509669</v>
      </c>
    </row>
    <row r="1102" spans="1:4">
      <c r="A1102" s="171">
        <v>44947</v>
      </c>
      <c r="B1102" s="173">
        <v>2023</v>
      </c>
      <c r="C1102" s="172">
        <v>5910.28</v>
      </c>
      <c r="D1102" s="191">
        <v>510312</v>
      </c>
    </row>
    <row r="1103" spans="1:4">
      <c r="A1103" s="171">
        <v>44948</v>
      </c>
      <c r="B1103" s="173">
        <v>2023</v>
      </c>
      <c r="C1103" s="172">
        <v>5910.28</v>
      </c>
      <c r="D1103" s="191">
        <v>510312</v>
      </c>
    </row>
    <row r="1104" spans="1:4">
      <c r="A1104" s="171">
        <v>44949</v>
      </c>
      <c r="B1104" s="173">
        <v>2023</v>
      </c>
      <c r="C1104" s="172">
        <v>5910.29</v>
      </c>
      <c r="D1104" s="191">
        <v>510955</v>
      </c>
    </row>
    <row r="1105" spans="1:4">
      <c r="A1105" s="171">
        <v>44950</v>
      </c>
      <c r="B1105" s="173">
        <v>2023</v>
      </c>
      <c r="C1105" s="172">
        <v>5910.29</v>
      </c>
      <c r="D1105" s="191">
        <v>510955</v>
      </c>
    </row>
    <row r="1106" spans="1:4">
      <c r="A1106" s="171">
        <v>44951</v>
      </c>
      <c r="B1106" s="173">
        <v>2023</v>
      </c>
      <c r="C1106" s="172">
        <v>5910.29</v>
      </c>
      <c r="D1106" s="191">
        <v>510955</v>
      </c>
    </row>
    <row r="1107" spans="1:4">
      <c r="A1107" s="171">
        <v>44952</v>
      </c>
      <c r="B1107" s="173">
        <v>2023</v>
      </c>
      <c r="C1107" s="172">
        <v>5910.3</v>
      </c>
      <c r="D1107" s="191">
        <v>511599</v>
      </c>
    </row>
    <row r="1108" spans="1:4">
      <c r="A1108" s="171">
        <v>44953</v>
      </c>
      <c r="B1108" s="173">
        <v>2023</v>
      </c>
      <c r="C1108" s="172">
        <v>5910.31</v>
      </c>
      <c r="D1108" s="191">
        <v>512243</v>
      </c>
    </row>
    <row r="1109" spans="1:4">
      <c r="A1109" s="171">
        <v>44954</v>
      </c>
      <c r="B1109" s="173">
        <v>2023</v>
      </c>
      <c r="C1109" s="172">
        <v>5910.32</v>
      </c>
      <c r="D1109" s="191">
        <v>512887</v>
      </c>
    </row>
    <row r="1110" spans="1:4">
      <c r="A1110" s="171">
        <v>44955</v>
      </c>
      <c r="B1110" s="173">
        <v>2023</v>
      </c>
      <c r="C1110" s="172">
        <v>5910.32</v>
      </c>
      <c r="D1110" s="191">
        <v>512887</v>
      </c>
    </row>
    <row r="1111" spans="1:4">
      <c r="A1111" s="171">
        <v>44956</v>
      </c>
      <c r="B1111" s="173">
        <v>2023</v>
      </c>
      <c r="C1111" s="172">
        <v>5910.34</v>
      </c>
      <c r="D1111" s="191">
        <v>514175</v>
      </c>
    </row>
    <row r="1112" spans="1:4">
      <c r="A1112" s="171">
        <v>44957</v>
      </c>
      <c r="B1112" s="173">
        <v>2023</v>
      </c>
      <c r="C1112" s="172">
        <v>5910.35</v>
      </c>
      <c r="D1112" s="191">
        <v>514819</v>
      </c>
    </row>
    <row r="1113" spans="1:4">
      <c r="A1113" s="171">
        <v>44958</v>
      </c>
      <c r="B1113" s="173">
        <v>2023</v>
      </c>
      <c r="C1113" s="172">
        <v>5910.35</v>
      </c>
      <c r="D1113" s="191">
        <v>514819</v>
      </c>
    </row>
    <row r="1114" spans="1:4">
      <c r="A1114" s="171">
        <v>44959</v>
      </c>
      <c r="B1114" s="173">
        <v>2023</v>
      </c>
      <c r="C1114" s="172">
        <v>5910.36</v>
      </c>
      <c r="D1114" s="191">
        <v>515463</v>
      </c>
    </row>
    <row r="1115" spans="1:4">
      <c r="A1115" s="171">
        <v>44960</v>
      </c>
      <c r="B1115" s="173">
        <v>2023</v>
      </c>
      <c r="C1115" s="172">
        <v>5910.37</v>
      </c>
      <c r="D1115" s="191">
        <v>516107</v>
      </c>
    </row>
    <row r="1116" spans="1:4">
      <c r="A1116" s="171">
        <v>44961</v>
      </c>
      <c r="B1116" s="173">
        <v>2023</v>
      </c>
      <c r="C1116" s="172">
        <v>5910.37</v>
      </c>
      <c r="D1116" s="191">
        <v>516107</v>
      </c>
    </row>
    <row r="1117" spans="1:4">
      <c r="A1117" s="171">
        <v>44962</v>
      </c>
      <c r="B1117" s="173">
        <v>2023</v>
      </c>
      <c r="C1117" s="172">
        <v>5910.38</v>
      </c>
      <c r="D1117" s="191">
        <v>516751</v>
      </c>
    </row>
    <row r="1118" spans="1:4">
      <c r="A1118" s="171">
        <v>44963</v>
      </c>
      <c r="B1118" s="173">
        <v>2023</v>
      </c>
      <c r="C1118" s="172">
        <v>5910.38</v>
      </c>
      <c r="D1118" s="191">
        <v>516751</v>
      </c>
    </row>
    <row r="1119" spans="1:4">
      <c r="A1119" s="171">
        <v>44964</v>
      </c>
      <c r="B1119" s="173">
        <v>2023</v>
      </c>
      <c r="C1119" s="172">
        <v>5910.39</v>
      </c>
      <c r="D1119" s="191">
        <v>517395</v>
      </c>
    </row>
    <row r="1120" spans="1:4">
      <c r="A1120" s="171">
        <v>44965</v>
      </c>
      <c r="B1120" s="173">
        <v>2023</v>
      </c>
      <c r="C1120" s="172">
        <v>5910.4</v>
      </c>
      <c r="D1120" s="191">
        <v>518039</v>
      </c>
    </row>
    <row r="1121" spans="1:4">
      <c r="A1121" s="171">
        <v>44966</v>
      </c>
      <c r="B1121" s="173">
        <v>2023</v>
      </c>
      <c r="C1121" s="172">
        <v>5910.41</v>
      </c>
      <c r="D1121" s="191">
        <v>518683</v>
      </c>
    </row>
    <row r="1122" spans="1:4">
      <c r="A1122" s="171">
        <v>44967</v>
      </c>
      <c r="B1122" s="173">
        <v>2023</v>
      </c>
      <c r="C1122" s="172">
        <v>5910.42</v>
      </c>
      <c r="D1122" s="191">
        <v>519327</v>
      </c>
    </row>
    <row r="1123" spans="1:4">
      <c r="A1123" s="171">
        <v>44968</v>
      </c>
      <c r="B1123" s="173">
        <v>2023</v>
      </c>
      <c r="C1123" s="172">
        <v>5910.42</v>
      </c>
      <c r="D1123" s="191">
        <v>519327</v>
      </c>
    </row>
    <row r="1124" spans="1:4">
      <c r="A1124" s="171">
        <v>44969</v>
      </c>
      <c r="B1124" s="173">
        <v>2023</v>
      </c>
      <c r="C1124" s="172">
        <v>5910.43</v>
      </c>
      <c r="D1124" s="191">
        <v>519971</v>
      </c>
    </row>
    <row r="1125" spans="1:4">
      <c r="A1125" s="171">
        <v>44970</v>
      </c>
      <c r="B1125" s="173">
        <v>2023</v>
      </c>
      <c r="C1125" s="172">
        <v>5910.43</v>
      </c>
      <c r="D1125" s="191">
        <v>519971</v>
      </c>
    </row>
    <row r="1126" spans="1:4">
      <c r="A1126" s="171">
        <v>44971</v>
      </c>
      <c r="B1126" s="173">
        <v>2023</v>
      </c>
      <c r="C1126" s="172">
        <v>5910.44</v>
      </c>
      <c r="D1126" s="191">
        <v>520615</v>
      </c>
    </row>
    <row r="1127" spans="1:4">
      <c r="A1127" s="171">
        <v>44972</v>
      </c>
      <c r="B1127" s="173">
        <v>2023</v>
      </c>
      <c r="C1127" s="172">
        <v>5910.45</v>
      </c>
      <c r="D1127" s="191">
        <v>521259</v>
      </c>
    </row>
    <row r="1128" spans="1:4">
      <c r="A1128" s="171">
        <v>44973</v>
      </c>
      <c r="B1128" s="173">
        <v>2023</v>
      </c>
      <c r="C1128" s="172">
        <v>5910.46</v>
      </c>
      <c r="D1128" s="191">
        <v>521903</v>
      </c>
    </row>
    <row r="1129" spans="1:4">
      <c r="A1129" s="171">
        <v>44974</v>
      </c>
      <c r="B1129" s="173">
        <v>2023</v>
      </c>
      <c r="C1129" s="172">
        <v>5910.47</v>
      </c>
      <c r="D1129" s="191">
        <v>522547</v>
      </c>
    </row>
    <row r="1130" spans="1:4">
      <c r="A1130" s="171">
        <v>44975</v>
      </c>
      <c r="B1130" s="173">
        <v>2023</v>
      </c>
      <c r="C1130" s="172">
        <v>5910.47</v>
      </c>
      <c r="D1130" s="191">
        <v>522547</v>
      </c>
    </row>
    <row r="1131" spans="1:4">
      <c r="A1131" s="171">
        <v>44976</v>
      </c>
      <c r="B1131" s="173">
        <v>2023</v>
      </c>
      <c r="C1131" s="172">
        <v>5910.48</v>
      </c>
      <c r="D1131" s="191">
        <v>523192</v>
      </c>
    </row>
    <row r="1132" spans="1:4">
      <c r="A1132" s="171">
        <v>44977</v>
      </c>
      <c r="B1132" s="173">
        <v>2023</v>
      </c>
      <c r="C1132" s="172">
        <v>5910.49</v>
      </c>
      <c r="D1132" s="191">
        <v>523836</v>
      </c>
    </row>
    <row r="1133" spans="1:4">
      <c r="A1133" s="171">
        <v>44978</v>
      </c>
      <c r="B1133" s="173">
        <v>2023</v>
      </c>
      <c r="C1133" s="172">
        <v>5910.5</v>
      </c>
      <c r="D1133" s="191">
        <v>524481</v>
      </c>
    </row>
    <row r="1134" spans="1:4">
      <c r="A1134" s="171">
        <v>44979</v>
      </c>
      <c r="B1134" s="173">
        <v>2023</v>
      </c>
      <c r="C1134" s="172">
        <v>5910.52</v>
      </c>
      <c r="D1134" s="191">
        <v>525771</v>
      </c>
    </row>
    <row r="1135" spans="1:4">
      <c r="A1135" s="171">
        <v>44980</v>
      </c>
      <c r="B1135" s="173">
        <v>2023</v>
      </c>
      <c r="C1135" s="172">
        <v>5910.53</v>
      </c>
      <c r="D1135" s="191">
        <v>526416</v>
      </c>
    </row>
    <row r="1136" spans="1:4">
      <c r="A1136" s="171">
        <v>44981</v>
      </c>
      <c r="B1136" s="173">
        <v>2023</v>
      </c>
      <c r="C1136" s="172">
        <v>5910.57</v>
      </c>
      <c r="D1136" s="191">
        <v>528996</v>
      </c>
    </row>
    <row r="1137" spans="1:4">
      <c r="A1137" s="171">
        <v>44982</v>
      </c>
      <c r="B1137" s="173">
        <v>2023</v>
      </c>
      <c r="C1137" s="172">
        <v>5910.57</v>
      </c>
      <c r="D1137" s="191">
        <v>528996</v>
      </c>
    </row>
    <row r="1138" spans="1:4">
      <c r="A1138" s="171">
        <v>44983</v>
      </c>
      <c r="B1138" s="173">
        <v>2023</v>
      </c>
      <c r="C1138" s="172">
        <v>5910.59</v>
      </c>
      <c r="D1138" s="191">
        <v>530286</v>
      </c>
    </row>
    <row r="1139" spans="1:4">
      <c r="A1139" s="171">
        <v>44984</v>
      </c>
      <c r="B1139" s="173">
        <v>2023</v>
      </c>
      <c r="C1139" s="172">
        <v>5910.59</v>
      </c>
      <c r="D1139" s="191">
        <v>530286</v>
      </c>
    </row>
    <row r="1140" spans="1:4">
      <c r="A1140" s="171">
        <v>44985</v>
      </c>
      <c r="B1140" s="173">
        <v>2023</v>
      </c>
      <c r="C1140" s="172">
        <v>5910.62</v>
      </c>
      <c r="D1140" s="191">
        <v>532221</v>
      </c>
    </row>
    <row r="1141" spans="1:4">
      <c r="A1141" s="171">
        <v>44986</v>
      </c>
      <c r="B1141" s="173">
        <v>2023</v>
      </c>
      <c r="C1141" s="172">
        <v>5910.64</v>
      </c>
      <c r="D1141" s="191">
        <v>533511</v>
      </c>
    </row>
    <row r="1142" spans="1:4">
      <c r="A1142" s="171">
        <v>44987</v>
      </c>
      <c r="B1142" s="173">
        <v>2023</v>
      </c>
      <c r="C1142" s="172">
        <v>5910.65</v>
      </c>
      <c r="D1142" s="191">
        <v>534157</v>
      </c>
    </row>
    <row r="1143" spans="1:4">
      <c r="A1143" s="171">
        <v>44988</v>
      </c>
      <c r="B1143" s="173">
        <v>2023</v>
      </c>
      <c r="C1143" s="172">
        <v>5910.66</v>
      </c>
      <c r="D1143" s="191">
        <v>534802</v>
      </c>
    </row>
    <row r="1144" spans="1:4">
      <c r="A1144" s="171">
        <v>44989</v>
      </c>
      <c r="B1144" s="173">
        <v>2023</v>
      </c>
      <c r="C1144" s="172">
        <v>5910.67</v>
      </c>
      <c r="D1144" s="191">
        <v>535448</v>
      </c>
    </row>
    <row r="1145" spans="1:4">
      <c r="A1145" s="171">
        <v>44990</v>
      </c>
      <c r="B1145" s="173">
        <v>2023</v>
      </c>
      <c r="C1145" s="172">
        <v>5910.73</v>
      </c>
      <c r="D1145" s="191">
        <v>537385</v>
      </c>
    </row>
    <row r="1146" spans="1:4">
      <c r="A1146" s="171">
        <v>44991</v>
      </c>
      <c r="B1146" s="173">
        <v>2023</v>
      </c>
      <c r="C1146" s="172">
        <v>5910.73</v>
      </c>
      <c r="D1146" s="191">
        <v>539322</v>
      </c>
    </row>
    <row r="1147" spans="1:4">
      <c r="A1147" s="171">
        <v>44992</v>
      </c>
      <c r="B1147" s="173">
        <v>2023</v>
      </c>
      <c r="C1147" s="172">
        <v>5910.75</v>
      </c>
      <c r="D1147" s="191">
        <v>540614</v>
      </c>
    </row>
    <row r="1148" spans="1:4">
      <c r="A1148" s="171">
        <v>44993</v>
      </c>
      <c r="B1148" s="173">
        <v>2023</v>
      </c>
      <c r="C1148" s="172">
        <v>5910.75</v>
      </c>
      <c r="D1148" s="191">
        <v>540614</v>
      </c>
    </row>
    <row r="1149" spans="1:4">
      <c r="A1149" s="171">
        <v>44994</v>
      </c>
      <c r="B1149" s="173">
        <v>2023</v>
      </c>
      <c r="C1149" s="172">
        <v>5910.77</v>
      </c>
      <c r="D1149" s="191">
        <v>541907</v>
      </c>
    </row>
    <row r="1150" spans="1:4">
      <c r="A1150" s="171">
        <v>44995</v>
      </c>
      <c r="B1150" s="173">
        <v>2023</v>
      </c>
      <c r="C1150" s="172">
        <v>5910.79</v>
      </c>
      <c r="D1150" s="191">
        <v>543199</v>
      </c>
    </row>
    <row r="1151" spans="1:4">
      <c r="A1151" s="171">
        <v>44996</v>
      </c>
      <c r="B1151" s="173">
        <v>2023</v>
      </c>
      <c r="C1151" s="172">
        <v>5910.81</v>
      </c>
      <c r="D1151" s="191">
        <v>544491</v>
      </c>
    </row>
    <row r="1152" spans="1:4">
      <c r="A1152" s="171">
        <v>44997</v>
      </c>
      <c r="B1152" s="173">
        <v>2023</v>
      </c>
      <c r="C1152" s="172">
        <v>5910.82</v>
      </c>
      <c r="D1152" s="191">
        <v>545137</v>
      </c>
    </row>
    <row r="1153" spans="1:4">
      <c r="A1153" s="171">
        <v>44998</v>
      </c>
      <c r="B1153" s="173">
        <v>2023</v>
      </c>
      <c r="C1153" s="172">
        <v>5910.83</v>
      </c>
      <c r="D1153" s="191">
        <v>545784</v>
      </c>
    </row>
    <row r="1154" spans="1:4">
      <c r="A1154" s="171">
        <v>44999</v>
      </c>
      <c r="B1154" s="173">
        <v>2023</v>
      </c>
      <c r="C1154" s="172">
        <v>5910.84</v>
      </c>
      <c r="D1154" s="191">
        <v>546431</v>
      </c>
    </row>
    <row r="1155" spans="1:4">
      <c r="A1155" s="171">
        <v>45000</v>
      </c>
      <c r="B1155" s="173">
        <v>2023</v>
      </c>
      <c r="C1155" s="172">
        <v>5910.86</v>
      </c>
      <c r="D1155" s="191">
        <v>547725</v>
      </c>
    </row>
    <row r="1156" spans="1:4">
      <c r="A1156" s="171">
        <v>45001</v>
      </c>
      <c r="B1156" s="173">
        <v>2023</v>
      </c>
      <c r="C1156" s="172">
        <v>5910.88</v>
      </c>
      <c r="D1156" s="191">
        <v>549019</v>
      </c>
    </row>
    <row r="1157" spans="1:4">
      <c r="A1157" s="171">
        <v>45002</v>
      </c>
      <c r="B1157" s="173">
        <v>2023</v>
      </c>
      <c r="C1157" s="172">
        <v>5910.88</v>
      </c>
      <c r="D1157" s="191">
        <v>549019</v>
      </c>
    </row>
    <row r="1158" spans="1:4">
      <c r="A1158" s="171">
        <v>45003</v>
      </c>
      <c r="B1158" s="173">
        <v>2023</v>
      </c>
      <c r="C1158" s="172">
        <v>5910.89</v>
      </c>
      <c r="D1158" s="191">
        <v>549666</v>
      </c>
    </row>
    <row r="1159" spans="1:4">
      <c r="A1159" s="171">
        <v>45004</v>
      </c>
      <c r="B1159" s="173">
        <v>2023</v>
      </c>
      <c r="C1159" s="172">
        <v>5910.9</v>
      </c>
      <c r="D1159" s="191">
        <v>550313</v>
      </c>
    </row>
    <row r="1160" spans="1:4">
      <c r="A1160" s="171">
        <v>45005</v>
      </c>
      <c r="B1160" s="173">
        <v>2023</v>
      </c>
      <c r="C1160" s="172">
        <v>5910.9</v>
      </c>
      <c r="D1160" s="191">
        <v>550313</v>
      </c>
    </row>
    <row r="1161" spans="1:4">
      <c r="A1161" s="171">
        <v>45006</v>
      </c>
      <c r="B1161" s="173">
        <v>2023</v>
      </c>
      <c r="C1161" s="172">
        <v>5910.93</v>
      </c>
      <c r="D1161" s="191">
        <v>552254</v>
      </c>
    </row>
    <row r="1162" spans="1:4">
      <c r="A1162" s="171">
        <v>45007</v>
      </c>
      <c r="B1162" s="173">
        <v>2023</v>
      </c>
      <c r="C1162" s="172">
        <v>5910.95</v>
      </c>
      <c r="D1162" s="191">
        <v>553548</v>
      </c>
    </row>
    <row r="1163" spans="1:4">
      <c r="A1163" s="171">
        <v>45008</v>
      </c>
      <c r="B1163" s="173">
        <v>2023</v>
      </c>
      <c r="C1163" s="172">
        <v>5910.98</v>
      </c>
      <c r="D1163" s="191">
        <v>555489</v>
      </c>
    </row>
    <row r="1164" spans="1:4">
      <c r="A1164" s="171">
        <v>45009</v>
      </c>
      <c r="B1164" s="173">
        <v>2023</v>
      </c>
      <c r="C1164" s="172">
        <v>5910.99</v>
      </c>
      <c r="D1164" s="191">
        <v>556136</v>
      </c>
    </row>
    <row r="1165" spans="1:4">
      <c r="A1165" s="171">
        <v>45010</v>
      </c>
      <c r="B1165" s="173">
        <v>2023</v>
      </c>
      <c r="C1165" s="172">
        <v>5911.02</v>
      </c>
      <c r="D1165" s="191">
        <v>558077</v>
      </c>
    </row>
    <row r="1166" spans="1:4">
      <c r="A1166" s="171">
        <v>45011</v>
      </c>
      <c r="B1166" s="173">
        <v>2023</v>
      </c>
      <c r="C1166" s="172">
        <v>5911.03</v>
      </c>
      <c r="D1166" s="191">
        <v>558725</v>
      </c>
    </row>
    <row r="1167" spans="1:4">
      <c r="A1167" s="171">
        <v>45012</v>
      </c>
      <c r="B1167" s="173">
        <v>2023</v>
      </c>
      <c r="C1167" s="172">
        <v>5911.04</v>
      </c>
      <c r="D1167" s="191">
        <v>559372</v>
      </c>
    </row>
    <row r="1168" spans="1:4">
      <c r="A1168" s="171">
        <v>45013</v>
      </c>
      <c r="B1168" s="173">
        <v>2023</v>
      </c>
      <c r="C1168" s="172">
        <v>5911.05</v>
      </c>
      <c r="D1168" s="191">
        <v>560020</v>
      </c>
    </row>
    <row r="1169" spans="1:4">
      <c r="A1169" s="171">
        <v>45014</v>
      </c>
      <c r="B1169" s="173">
        <v>2023</v>
      </c>
      <c r="C1169" s="172">
        <v>5911.06</v>
      </c>
      <c r="D1169" s="191">
        <v>560667</v>
      </c>
    </row>
    <row r="1170" spans="1:4">
      <c r="A1170" s="171">
        <v>45015</v>
      </c>
      <c r="B1170" s="173">
        <v>2023</v>
      </c>
      <c r="C1170" s="172">
        <v>5911.05</v>
      </c>
      <c r="D1170" s="191">
        <v>560020</v>
      </c>
    </row>
    <row r="1171" spans="1:4">
      <c r="A1171" s="171">
        <v>45016</v>
      </c>
      <c r="B1171" s="173">
        <v>2023</v>
      </c>
      <c r="C1171" s="172">
        <v>5911.07</v>
      </c>
      <c r="D1171" s="191">
        <v>561315</v>
      </c>
    </row>
    <row r="1172" spans="1:4">
      <c r="A1172" s="171">
        <v>45017</v>
      </c>
      <c r="B1172" s="173">
        <v>2023</v>
      </c>
      <c r="C1172" s="172">
        <v>5911.09</v>
      </c>
      <c r="D1172" s="191">
        <v>562611</v>
      </c>
    </row>
    <row r="1173" spans="1:4">
      <c r="A1173" s="171">
        <v>45018</v>
      </c>
      <c r="B1173" s="173">
        <v>2023</v>
      </c>
      <c r="C1173" s="172">
        <v>5911.1</v>
      </c>
      <c r="D1173" s="191">
        <v>563258</v>
      </c>
    </row>
    <row r="1174" spans="1:4">
      <c r="A1174" s="171">
        <v>45019</v>
      </c>
      <c r="B1174" s="173">
        <v>2023</v>
      </c>
      <c r="C1174" s="172">
        <v>5911.12</v>
      </c>
      <c r="D1174" s="191">
        <v>564554</v>
      </c>
    </row>
    <row r="1175" spans="1:4">
      <c r="A1175" s="171">
        <v>45020</v>
      </c>
      <c r="B1175" s="173">
        <v>2023</v>
      </c>
      <c r="C1175" s="172">
        <v>5911.18</v>
      </c>
      <c r="D1175" s="191">
        <v>568444</v>
      </c>
    </row>
    <row r="1176" spans="1:4">
      <c r="A1176" s="171">
        <v>45021</v>
      </c>
      <c r="B1176" s="173">
        <v>2023</v>
      </c>
      <c r="C1176" s="172">
        <v>5911.22</v>
      </c>
      <c r="D1176" s="191">
        <v>571038</v>
      </c>
    </row>
    <row r="1177" spans="1:4">
      <c r="A1177" s="171">
        <v>45022</v>
      </c>
      <c r="B1177" s="173">
        <v>2023</v>
      </c>
      <c r="C1177" s="172">
        <v>5911.24</v>
      </c>
      <c r="D1177" s="191">
        <v>572335</v>
      </c>
    </row>
    <row r="1178" spans="1:4">
      <c r="A1178" s="171">
        <v>45023</v>
      </c>
      <c r="B1178" s="173">
        <v>2023</v>
      </c>
      <c r="C1178" s="172">
        <v>5911.25</v>
      </c>
      <c r="D1178" s="191">
        <v>572984</v>
      </c>
    </row>
    <row r="1179" spans="1:4">
      <c r="A1179" s="171">
        <v>45024</v>
      </c>
      <c r="B1179" s="173">
        <v>2023</v>
      </c>
      <c r="C1179" s="172">
        <v>5911.26</v>
      </c>
      <c r="D1179" s="191">
        <v>573633</v>
      </c>
    </row>
    <row r="1180" spans="1:4">
      <c r="A1180" s="171">
        <v>45025</v>
      </c>
      <c r="B1180" s="173">
        <v>2023</v>
      </c>
      <c r="C1180" s="172">
        <v>5911.27</v>
      </c>
      <c r="D1180" s="191">
        <v>574282</v>
      </c>
    </row>
    <row r="1181" spans="1:4">
      <c r="A1181" s="171">
        <v>45026</v>
      </c>
      <c r="B1181" s="173">
        <v>2023</v>
      </c>
      <c r="C1181" s="172">
        <v>5911.29</v>
      </c>
      <c r="D1181" s="191">
        <v>575581</v>
      </c>
    </row>
    <row r="1182" spans="1:4">
      <c r="A1182" s="171">
        <v>45027</v>
      </c>
      <c r="B1182" s="173">
        <v>2023</v>
      </c>
      <c r="C1182" s="172">
        <v>5911.3</v>
      </c>
      <c r="D1182" s="191">
        <v>576230</v>
      </c>
    </row>
    <row r="1183" spans="1:4">
      <c r="A1183" s="171">
        <v>45028</v>
      </c>
      <c r="B1183" s="173">
        <v>2023</v>
      </c>
      <c r="C1183" s="172">
        <v>5911.31</v>
      </c>
      <c r="D1183" s="191">
        <v>576879</v>
      </c>
    </row>
    <row r="1184" spans="1:4">
      <c r="A1184" s="171">
        <v>45029</v>
      </c>
      <c r="B1184" s="173">
        <v>2023</v>
      </c>
      <c r="C1184" s="172">
        <v>5911.32</v>
      </c>
      <c r="D1184" s="191">
        <v>577528</v>
      </c>
    </row>
    <row r="1185" spans="1:4">
      <c r="A1185" s="171">
        <v>45030</v>
      </c>
      <c r="B1185" s="173">
        <v>2023</v>
      </c>
      <c r="C1185" s="172">
        <v>5911.34</v>
      </c>
      <c r="D1185" s="191">
        <v>578826</v>
      </c>
    </row>
    <row r="1186" spans="1:4">
      <c r="A1186" s="171">
        <v>45031</v>
      </c>
      <c r="B1186" s="173">
        <v>2023</v>
      </c>
      <c r="C1186" s="172">
        <v>5911.35</v>
      </c>
      <c r="D1186" s="191">
        <v>579475</v>
      </c>
    </row>
    <row r="1187" spans="1:4">
      <c r="A1187" s="171">
        <v>45032</v>
      </c>
      <c r="B1187" s="173">
        <v>2023</v>
      </c>
      <c r="C1187" s="172">
        <v>5911.37</v>
      </c>
      <c r="D1187" s="191">
        <v>580774</v>
      </c>
    </row>
    <row r="1188" spans="1:4">
      <c r="A1188" s="171">
        <v>45033</v>
      </c>
      <c r="B1188" s="173">
        <v>2023</v>
      </c>
      <c r="C1188" s="172">
        <v>5911.39</v>
      </c>
      <c r="D1188" s="191">
        <v>582073</v>
      </c>
    </row>
    <row r="1189" spans="1:4">
      <c r="A1189" s="171">
        <v>45034</v>
      </c>
      <c r="B1189" s="173">
        <v>2023</v>
      </c>
      <c r="C1189" s="172">
        <v>5911.39</v>
      </c>
      <c r="D1189" s="191">
        <v>582073</v>
      </c>
    </row>
    <row r="1190" spans="1:4">
      <c r="A1190" s="171">
        <v>45035</v>
      </c>
      <c r="B1190" s="173">
        <v>2023</v>
      </c>
      <c r="C1190" s="172">
        <v>5911.42</v>
      </c>
      <c r="D1190" s="191">
        <v>584022</v>
      </c>
    </row>
    <row r="1191" spans="1:4">
      <c r="A1191" s="171">
        <v>45036</v>
      </c>
      <c r="B1191" s="173">
        <v>2023</v>
      </c>
      <c r="C1191" s="172">
        <v>5911.45</v>
      </c>
      <c r="D1191" s="191">
        <v>585973</v>
      </c>
    </row>
    <row r="1192" spans="1:4">
      <c r="A1192" s="171">
        <v>45037</v>
      </c>
      <c r="B1192" s="173">
        <v>2023</v>
      </c>
      <c r="C1192" s="172">
        <v>5911.47</v>
      </c>
      <c r="D1192" s="191">
        <v>587273</v>
      </c>
    </row>
    <row r="1193" spans="1:4">
      <c r="A1193" s="171">
        <v>45038</v>
      </c>
      <c r="B1193" s="173">
        <v>2023</v>
      </c>
      <c r="C1193" s="172">
        <v>5911.5</v>
      </c>
      <c r="D1193" s="191">
        <v>589224</v>
      </c>
    </row>
    <row r="1194" spans="1:4">
      <c r="A1194" s="171">
        <v>45039</v>
      </c>
      <c r="B1194" s="173">
        <v>2023</v>
      </c>
      <c r="C1194" s="172">
        <v>5911.52</v>
      </c>
      <c r="D1194" s="191">
        <v>590524</v>
      </c>
    </row>
    <row r="1195" spans="1:4">
      <c r="A1195" s="171">
        <v>45040</v>
      </c>
      <c r="B1195" s="173">
        <v>2023</v>
      </c>
      <c r="C1195" s="172">
        <v>5911.54</v>
      </c>
      <c r="D1195" s="191">
        <v>591825</v>
      </c>
    </row>
    <row r="1196" spans="1:4">
      <c r="A1196" s="171">
        <v>45041</v>
      </c>
      <c r="B1196" s="173">
        <v>2023</v>
      </c>
      <c r="C1196" s="172">
        <v>5911.57</v>
      </c>
      <c r="D1196" s="191">
        <v>593777</v>
      </c>
    </row>
    <row r="1197" spans="1:4">
      <c r="A1197" s="171">
        <v>45042</v>
      </c>
      <c r="B1197" s="173">
        <v>2023</v>
      </c>
      <c r="C1197" s="172">
        <v>5911.65</v>
      </c>
      <c r="D1197" s="191">
        <v>598987</v>
      </c>
    </row>
    <row r="1198" spans="1:4">
      <c r="A1198" s="171">
        <v>45043</v>
      </c>
      <c r="B1198" s="173">
        <v>2023</v>
      </c>
      <c r="C1198" s="172">
        <v>5911.68</v>
      </c>
      <c r="D1198" s="191">
        <v>600940</v>
      </c>
    </row>
    <row r="1199" spans="1:4">
      <c r="A1199" s="171">
        <v>45044</v>
      </c>
      <c r="B1199" s="173">
        <v>2023</v>
      </c>
      <c r="C1199" s="172">
        <v>5911.7</v>
      </c>
      <c r="D1199" s="191">
        <v>602243</v>
      </c>
    </row>
    <row r="1200" spans="1:4">
      <c r="A1200" s="171">
        <v>45045</v>
      </c>
      <c r="B1200" s="173">
        <v>2023</v>
      </c>
      <c r="C1200" s="172">
        <v>5911.74</v>
      </c>
      <c r="D1200" s="191">
        <v>604851</v>
      </c>
    </row>
    <row r="1201" spans="1:4">
      <c r="A1201" s="171">
        <v>45046</v>
      </c>
      <c r="B1201" s="173">
        <v>2023</v>
      </c>
      <c r="C1201" s="172">
        <v>5911.79</v>
      </c>
      <c r="D1201" s="191">
        <v>608112</v>
      </c>
    </row>
    <row r="1202" spans="1:4">
      <c r="A1202" s="171">
        <v>45047</v>
      </c>
      <c r="B1202" s="173">
        <v>2023</v>
      </c>
      <c r="C1202" s="172">
        <v>5911.84</v>
      </c>
      <c r="D1202" s="191">
        <v>611373</v>
      </c>
    </row>
    <row r="1203" spans="1:4">
      <c r="A1203" s="171">
        <v>45048</v>
      </c>
      <c r="B1203" s="173">
        <v>2023</v>
      </c>
      <c r="C1203" s="172">
        <v>5911.9</v>
      </c>
      <c r="D1203" s="191">
        <v>615290</v>
      </c>
    </row>
    <row r="1204" spans="1:4">
      <c r="A1204" s="171">
        <v>45049</v>
      </c>
      <c r="B1204" s="173">
        <v>2023</v>
      </c>
      <c r="C1204" s="172">
        <v>5911.97</v>
      </c>
      <c r="D1204" s="191">
        <v>619863</v>
      </c>
    </row>
    <row r="1205" spans="1:4">
      <c r="A1205" s="171">
        <v>45050</v>
      </c>
      <c r="B1205" s="173">
        <v>2023</v>
      </c>
      <c r="C1205" s="172">
        <v>5912.07</v>
      </c>
      <c r="D1205" s="191">
        <v>626403</v>
      </c>
    </row>
    <row r="1206" spans="1:4">
      <c r="A1206" s="171">
        <v>45051</v>
      </c>
      <c r="B1206" s="173">
        <v>2023</v>
      </c>
      <c r="C1206" s="172">
        <v>5912.18</v>
      </c>
      <c r="D1206" s="191">
        <v>633603</v>
      </c>
    </row>
    <row r="1207" spans="1:4">
      <c r="A1207" s="171">
        <v>45052</v>
      </c>
      <c r="B1207" s="173">
        <v>2023</v>
      </c>
      <c r="C1207" s="172">
        <v>5912.3</v>
      </c>
      <c r="D1207" s="191">
        <v>641467</v>
      </c>
    </row>
    <row r="1208" spans="1:4">
      <c r="A1208" s="171">
        <v>45053</v>
      </c>
      <c r="B1208" s="173">
        <v>2023</v>
      </c>
      <c r="C1208" s="172">
        <v>5912.41</v>
      </c>
      <c r="D1208" s="191">
        <v>648684</v>
      </c>
    </row>
    <row r="1209" spans="1:4">
      <c r="A1209" s="171">
        <v>45054</v>
      </c>
      <c r="B1209" s="173">
        <v>2023</v>
      </c>
      <c r="C1209" s="172">
        <v>5912.52</v>
      </c>
      <c r="D1209" s="191">
        <v>655910</v>
      </c>
    </row>
    <row r="1210" spans="1:4">
      <c r="A1210" s="171">
        <v>45055</v>
      </c>
      <c r="B1210" s="173">
        <v>2023</v>
      </c>
      <c r="C1210" s="172">
        <v>5912.62</v>
      </c>
      <c r="D1210" s="191">
        <v>662485</v>
      </c>
    </row>
    <row r="1211" spans="1:4">
      <c r="A1211" s="171">
        <v>45056</v>
      </c>
      <c r="B1211" s="173">
        <v>2023</v>
      </c>
      <c r="C1211" s="172">
        <v>5912.73</v>
      </c>
      <c r="D1211" s="191">
        <v>669727</v>
      </c>
    </row>
    <row r="1212" spans="1:4">
      <c r="A1212" s="171">
        <v>45057</v>
      </c>
      <c r="B1212" s="173">
        <v>2023</v>
      </c>
      <c r="C1212" s="172">
        <v>5912.84</v>
      </c>
      <c r="D1212" s="191">
        <v>676979</v>
      </c>
    </row>
    <row r="1213" spans="1:4">
      <c r="A1213" s="171">
        <v>45058</v>
      </c>
      <c r="B1213" s="173">
        <v>2023</v>
      </c>
      <c r="C1213" s="172">
        <v>5912.94</v>
      </c>
      <c r="D1213" s="191">
        <v>683581</v>
      </c>
    </row>
    <row r="1214" spans="1:4">
      <c r="A1214" s="171">
        <v>45059</v>
      </c>
      <c r="B1214" s="173">
        <v>2023</v>
      </c>
      <c r="C1214" s="172">
        <v>5913.04</v>
      </c>
      <c r="D1214" s="191">
        <v>690190</v>
      </c>
    </row>
    <row r="1215" spans="1:4">
      <c r="A1215" s="171">
        <v>45060</v>
      </c>
      <c r="B1215" s="173">
        <v>2023</v>
      </c>
      <c r="C1215" s="172">
        <v>5913.12</v>
      </c>
      <c r="D1215" s="191">
        <v>695482</v>
      </c>
    </row>
    <row r="1216" spans="1:4">
      <c r="A1216" s="171">
        <v>45061</v>
      </c>
      <c r="B1216" s="173">
        <v>2023</v>
      </c>
      <c r="C1216" s="172">
        <v>5913.21</v>
      </c>
      <c r="D1216" s="191">
        <v>701442</v>
      </c>
    </row>
    <row r="1217" spans="1:4">
      <c r="A1217" s="171">
        <v>45062</v>
      </c>
      <c r="B1217" s="173">
        <v>2023</v>
      </c>
      <c r="C1217" s="172">
        <v>5913.31</v>
      </c>
      <c r="D1217" s="191">
        <v>708071</v>
      </c>
    </row>
    <row r="1218" spans="1:4">
      <c r="A1218" s="171">
        <v>45063</v>
      </c>
      <c r="B1218" s="173">
        <v>2023</v>
      </c>
      <c r="C1218" s="172">
        <v>5913.4</v>
      </c>
      <c r="D1218" s="191">
        <v>714041</v>
      </c>
    </row>
    <row r="1219" spans="1:4">
      <c r="A1219" s="171">
        <v>45064</v>
      </c>
      <c r="B1219" s="173">
        <v>2023</v>
      </c>
      <c r="C1219" s="172">
        <v>5913.49</v>
      </c>
      <c r="D1219" s="191">
        <v>720017</v>
      </c>
    </row>
    <row r="1220" spans="1:4">
      <c r="A1220" s="171">
        <v>45065</v>
      </c>
      <c r="B1220" s="173">
        <v>2023</v>
      </c>
      <c r="C1220" s="172">
        <v>5913.59</v>
      </c>
      <c r="D1220" s="191">
        <v>726664</v>
      </c>
    </row>
    <row r="1221" spans="1:4">
      <c r="A1221" s="171">
        <v>45066</v>
      </c>
      <c r="B1221" s="173">
        <v>2023</v>
      </c>
      <c r="C1221" s="172">
        <v>5913.69</v>
      </c>
      <c r="D1221" s="191">
        <v>733317</v>
      </c>
    </row>
    <row r="1222" spans="1:4">
      <c r="A1222" s="171">
        <v>45067</v>
      </c>
      <c r="B1222" s="173">
        <v>2023</v>
      </c>
      <c r="C1222" s="172">
        <v>5913.78</v>
      </c>
      <c r="D1222" s="191">
        <v>739311</v>
      </c>
    </row>
    <row r="1223" spans="1:4">
      <c r="A1223" s="171">
        <v>45068</v>
      </c>
      <c r="B1223" s="173">
        <v>2023</v>
      </c>
      <c r="C1223" s="172">
        <v>5913.88</v>
      </c>
      <c r="D1223" s="191">
        <v>745976</v>
      </c>
    </row>
    <row r="1224" spans="1:4">
      <c r="A1224" s="171">
        <v>45069</v>
      </c>
      <c r="B1224" s="173">
        <v>2023</v>
      </c>
      <c r="C1224" s="172">
        <v>5913.98</v>
      </c>
      <c r="D1224" s="191">
        <v>752647</v>
      </c>
    </row>
    <row r="1225" spans="1:4">
      <c r="A1225" s="171">
        <v>45070</v>
      </c>
      <c r="B1225" s="173">
        <v>2023</v>
      </c>
      <c r="C1225" s="172">
        <v>5914.1</v>
      </c>
      <c r="D1225" s="191">
        <v>760662</v>
      </c>
    </row>
    <row r="1226" spans="1:4">
      <c r="A1226" s="171">
        <v>45071</v>
      </c>
      <c r="B1226" s="173">
        <v>2023</v>
      </c>
      <c r="C1226" s="172">
        <v>5914.22</v>
      </c>
      <c r="D1226" s="191">
        <v>768687</v>
      </c>
    </row>
    <row r="1227" spans="1:4">
      <c r="A1227" s="171">
        <v>45072</v>
      </c>
      <c r="B1227" s="173">
        <v>2023</v>
      </c>
      <c r="C1227" s="172">
        <v>5914.33</v>
      </c>
      <c r="D1227" s="191">
        <v>776049</v>
      </c>
    </row>
    <row r="1228" spans="1:4">
      <c r="A1228" s="171">
        <v>45073</v>
      </c>
      <c r="B1228" s="173">
        <v>2023</v>
      </c>
      <c r="C1228" s="172">
        <v>5914.44</v>
      </c>
      <c r="D1228" s="191">
        <v>783421</v>
      </c>
    </row>
    <row r="1229" spans="1:4">
      <c r="A1229" s="171">
        <v>45074</v>
      </c>
      <c r="B1229" s="173">
        <v>2023</v>
      </c>
      <c r="C1229" s="172">
        <v>5914.56</v>
      </c>
      <c r="D1229" s="191">
        <v>791470</v>
      </c>
    </row>
    <row r="1230" spans="1:4">
      <c r="A1230" s="171">
        <v>45075</v>
      </c>
      <c r="B1230" s="173">
        <v>2023</v>
      </c>
      <c r="C1230" s="172">
        <v>5914.68</v>
      </c>
      <c r="D1230" s="191">
        <v>799526</v>
      </c>
    </row>
    <row r="1231" spans="1:4">
      <c r="A1231" s="171">
        <v>45076</v>
      </c>
      <c r="B1231" s="173">
        <v>2023</v>
      </c>
      <c r="C1231" s="172">
        <v>5914.8</v>
      </c>
      <c r="D1231" s="191">
        <v>807590</v>
      </c>
    </row>
    <row r="1232" spans="1:4">
      <c r="A1232" s="171">
        <v>45077</v>
      </c>
      <c r="B1232" s="173">
        <v>2023</v>
      </c>
      <c r="C1232" s="172">
        <v>5914.92</v>
      </c>
      <c r="D1232" s="191">
        <v>815658</v>
      </c>
    </row>
    <row r="1233" spans="1:4">
      <c r="A1233" s="171">
        <v>45078</v>
      </c>
      <c r="B1233" s="173">
        <v>2023</v>
      </c>
      <c r="C1233" s="172">
        <v>5915.02</v>
      </c>
      <c r="D1233" s="191">
        <v>822385</v>
      </c>
    </row>
    <row r="1234" spans="1:4">
      <c r="A1234" s="171">
        <v>45079</v>
      </c>
      <c r="B1234" s="173">
        <v>2023</v>
      </c>
      <c r="C1234" s="172">
        <v>5915.12</v>
      </c>
      <c r="D1234" s="191">
        <v>829117</v>
      </c>
    </row>
    <row r="1235" spans="1:4">
      <c r="A1235" s="171">
        <v>45080</v>
      </c>
      <c r="B1235" s="173">
        <v>2023</v>
      </c>
      <c r="C1235" s="172">
        <v>5915.24</v>
      </c>
      <c r="D1235" s="191">
        <v>837203</v>
      </c>
    </row>
    <row r="1236" spans="1:4">
      <c r="A1236" s="171">
        <v>45081</v>
      </c>
      <c r="B1236" s="173">
        <v>2023</v>
      </c>
      <c r="C1236" s="172">
        <v>5915.35</v>
      </c>
      <c r="D1236" s="191">
        <v>844621</v>
      </c>
    </row>
    <row r="1237" spans="1:4">
      <c r="A1237" s="171">
        <v>45082</v>
      </c>
      <c r="B1237" s="173">
        <v>2023</v>
      </c>
      <c r="C1237" s="172">
        <v>5915.45</v>
      </c>
      <c r="D1237" s="191">
        <v>851373</v>
      </c>
    </row>
    <row r="1238" spans="1:4">
      <c r="A1238" s="171">
        <v>45083</v>
      </c>
      <c r="B1238" s="173">
        <v>2023</v>
      </c>
      <c r="C1238" s="172">
        <v>5915.55</v>
      </c>
      <c r="D1238" s="191">
        <v>858131</v>
      </c>
    </row>
    <row r="1239" spans="1:4">
      <c r="A1239" s="171">
        <v>45084</v>
      </c>
      <c r="B1239" s="173">
        <v>2023</v>
      </c>
      <c r="C1239" s="172">
        <v>5915.66</v>
      </c>
      <c r="D1239" s="191">
        <v>865571</v>
      </c>
    </row>
    <row r="1240" spans="1:4">
      <c r="A1240" s="171">
        <v>45085</v>
      </c>
      <c r="B1240" s="173">
        <v>2023</v>
      </c>
      <c r="C1240" s="172">
        <v>5915.76</v>
      </c>
      <c r="D1240" s="191">
        <v>872344</v>
      </c>
    </row>
    <row r="1241" spans="1:4">
      <c r="A1241" s="171">
        <v>45086</v>
      </c>
      <c r="B1241" s="173">
        <v>2023</v>
      </c>
      <c r="C1241" s="172">
        <v>5915.85</v>
      </c>
      <c r="D1241" s="191">
        <v>878447</v>
      </c>
    </row>
    <row r="1242" spans="1:4">
      <c r="A1242" s="171">
        <v>45087</v>
      </c>
      <c r="B1242" s="173">
        <v>2023</v>
      </c>
      <c r="C1242" s="172">
        <v>5915.95</v>
      </c>
      <c r="D1242" s="191">
        <v>885237</v>
      </c>
    </row>
    <row r="1243" spans="1:4">
      <c r="A1243" s="171">
        <v>45088</v>
      </c>
      <c r="B1243" s="173">
        <v>2023</v>
      </c>
      <c r="C1243" s="172">
        <v>5916.04</v>
      </c>
      <c r="D1243" s="191">
        <v>891356</v>
      </c>
    </row>
    <row r="1244" spans="1:4">
      <c r="A1244" s="171">
        <v>45089</v>
      </c>
      <c r="B1244" s="173">
        <v>2023</v>
      </c>
      <c r="C1244" s="172">
        <v>5916.12</v>
      </c>
      <c r="D1244" s="191">
        <v>896798</v>
      </c>
    </row>
    <row r="1245" spans="1:4">
      <c r="A1245" s="171">
        <v>45090</v>
      </c>
      <c r="B1245" s="173">
        <v>2023</v>
      </c>
      <c r="C1245" s="172">
        <v>5916.19</v>
      </c>
      <c r="D1245" s="191">
        <v>901566</v>
      </c>
    </row>
    <row r="1246" spans="1:4">
      <c r="A1246" s="171">
        <v>45091</v>
      </c>
      <c r="B1246" s="173">
        <v>2023</v>
      </c>
      <c r="C1246" s="172">
        <v>5916.27</v>
      </c>
      <c r="D1246" s="191">
        <v>907017</v>
      </c>
    </row>
    <row r="1247" spans="1:4">
      <c r="A1247" s="171">
        <v>45092</v>
      </c>
      <c r="B1247" s="173">
        <v>2023</v>
      </c>
      <c r="C1247" s="172">
        <v>5916.35</v>
      </c>
      <c r="D1247" s="191">
        <v>912473</v>
      </c>
    </row>
    <row r="1248" spans="1:4">
      <c r="A1248" s="171">
        <v>45093</v>
      </c>
      <c r="B1248" s="173">
        <v>2023</v>
      </c>
      <c r="C1248" s="172">
        <v>5916.45</v>
      </c>
      <c r="D1248" s="191">
        <v>919298</v>
      </c>
    </row>
    <row r="1249" spans="1:4">
      <c r="A1249" s="171">
        <v>45094</v>
      </c>
      <c r="B1249" s="173">
        <v>2023</v>
      </c>
      <c r="C1249" s="172">
        <v>5916.52</v>
      </c>
      <c r="D1249" s="191">
        <v>924081</v>
      </c>
    </row>
    <row r="1250" spans="1:4">
      <c r="A1250" s="171">
        <v>45095</v>
      </c>
      <c r="B1250" s="173">
        <v>2023</v>
      </c>
      <c r="C1250" s="172">
        <v>5916.58</v>
      </c>
      <c r="D1250" s="191">
        <v>928181</v>
      </c>
    </row>
    <row r="1251" spans="1:4">
      <c r="A1251" s="171">
        <v>45096</v>
      </c>
      <c r="B1251" s="173">
        <v>2023</v>
      </c>
      <c r="C1251" s="172">
        <v>5916.64</v>
      </c>
      <c r="D1251" s="191">
        <v>932286</v>
      </c>
    </row>
    <row r="1252" spans="1:4">
      <c r="A1252" s="171">
        <v>45097</v>
      </c>
      <c r="B1252" s="173">
        <v>2023</v>
      </c>
      <c r="C1252" s="172">
        <v>5916.73</v>
      </c>
      <c r="D1252" s="191">
        <v>938445</v>
      </c>
    </row>
    <row r="1253" spans="1:4">
      <c r="A1253" s="171">
        <v>45098</v>
      </c>
      <c r="B1253" s="173">
        <v>2023</v>
      </c>
      <c r="C1253" s="172">
        <v>5916.79</v>
      </c>
      <c r="D1253" s="191">
        <v>942554</v>
      </c>
    </row>
    <row r="1254" spans="1:4">
      <c r="A1254" s="171">
        <v>45099</v>
      </c>
      <c r="B1254" s="173">
        <v>2023</v>
      </c>
      <c r="C1254" s="172">
        <v>5916.82</v>
      </c>
      <c r="D1254" s="191">
        <v>944610</v>
      </c>
    </row>
    <row r="1255" spans="1:4">
      <c r="A1255" s="171">
        <v>45100</v>
      </c>
      <c r="B1255" s="173">
        <v>2023</v>
      </c>
      <c r="C1255" s="172">
        <v>5916.87</v>
      </c>
      <c r="D1255" s="191">
        <v>948036</v>
      </c>
    </row>
    <row r="1256" spans="1:4">
      <c r="A1256" s="171">
        <v>45101</v>
      </c>
      <c r="B1256" s="173">
        <v>2023</v>
      </c>
      <c r="C1256" s="172">
        <v>5916.92</v>
      </c>
      <c r="D1256" s="191">
        <v>951464</v>
      </c>
    </row>
    <row r="1257" spans="1:4">
      <c r="A1257" s="171">
        <v>45102</v>
      </c>
      <c r="B1257" s="173">
        <v>2023</v>
      </c>
      <c r="C1257" s="172">
        <v>5916.98</v>
      </c>
      <c r="D1257" s="191">
        <v>955581</v>
      </c>
    </row>
    <row r="1258" spans="1:4">
      <c r="A1258" s="171">
        <v>45103</v>
      </c>
      <c r="B1258" s="173">
        <v>2023</v>
      </c>
      <c r="C1258" s="172">
        <v>5917.03</v>
      </c>
      <c r="D1258" s="191">
        <v>959012</v>
      </c>
    </row>
    <row r="1259" spans="1:4">
      <c r="A1259" s="171">
        <v>45104</v>
      </c>
      <c r="B1259" s="173">
        <v>2023</v>
      </c>
      <c r="C1259" s="172">
        <v>5917.08</v>
      </c>
      <c r="D1259" s="191">
        <v>962445</v>
      </c>
    </row>
    <row r="1260" spans="1:4">
      <c r="A1260" s="171">
        <v>45105</v>
      </c>
      <c r="B1260" s="173">
        <v>2023</v>
      </c>
      <c r="C1260" s="172">
        <v>5917.12</v>
      </c>
      <c r="D1260" s="191">
        <v>965192</v>
      </c>
    </row>
    <row r="1261" spans="1:4">
      <c r="A1261" s="171">
        <v>45106</v>
      </c>
      <c r="B1261" s="173">
        <v>2023</v>
      </c>
      <c r="C1261" s="172">
        <v>5917.13</v>
      </c>
      <c r="D1261" s="191">
        <v>965879</v>
      </c>
    </row>
    <row r="1262" spans="1:4">
      <c r="A1262" s="171">
        <v>45107</v>
      </c>
      <c r="B1262" s="173">
        <v>2023</v>
      </c>
      <c r="C1262" s="172">
        <v>5917.13</v>
      </c>
      <c r="D1262" s="191">
        <v>965879</v>
      </c>
    </row>
    <row r="1263" spans="1:4">
      <c r="A1263" s="171">
        <v>45108</v>
      </c>
      <c r="B1263" s="173">
        <v>2023</v>
      </c>
      <c r="C1263" s="172">
        <v>5917.12</v>
      </c>
      <c r="D1263" s="191">
        <v>965192</v>
      </c>
    </row>
    <row r="1264" spans="1:4">
      <c r="A1264" s="171">
        <v>45109</v>
      </c>
      <c r="B1264" s="173">
        <v>2023</v>
      </c>
      <c r="C1264" s="172">
        <v>5917.14</v>
      </c>
      <c r="D1264" s="191">
        <v>966567</v>
      </c>
    </row>
    <row r="1265" spans="1:4">
      <c r="A1265" s="171">
        <v>45110</v>
      </c>
      <c r="B1265" s="173">
        <v>2023</v>
      </c>
      <c r="C1265" s="172">
        <v>5917.16</v>
      </c>
      <c r="D1265" s="191">
        <v>967941</v>
      </c>
    </row>
    <row r="1266" spans="1:4">
      <c r="A1266" s="171">
        <v>45111</v>
      </c>
      <c r="B1266" s="173">
        <v>2023</v>
      </c>
      <c r="C1266" s="172">
        <v>5917.17</v>
      </c>
      <c r="D1266" s="191">
        <v>968628</v>
      </c>
    </row>
    <row r="1267" spans="1:4">
      <c r="A1267" s="171">
        <v>45112</v>
      </c>
      <c r="B1267" s="173">
        <v>2023</v>
      </c>
      <c r="C1267" s="172">
        <v>5917.18</v>
      </c>
      <c r="D1267" s="191">
        <v>969315</v>
      </c>
    </row>
    <row r="1268" spans="1:4">
      <c r="A1268" s="171">
        <v>45113</v>
      </c>
      <c r="B1268" s="173">
        <v>2023</v>
      </c>
      <c r="C1268" s="172">
        <v>5917.19</v>
      </c>
      <c r="D1268" s="191">
        <v>970003</v>
      </c>
    </row>
    <row r="1269" spans="1:4">
      <c r="A1269" s="171">
        <v>45114</v>
      </c>
      <c r="B1269" s="173">
        <v>2023</v>
      </c>
      <c r="C1269" s="172">
        <v>5917.21</v>
      </c>
      <c r="D1269" s="191">
        <v>971377</v>
      </c>
    </row>
    <row r="1270" spans="1:4">
      <c r="A1270" s="171">
        <v>45115</v>
      </c>
      <c r="B1270" s="173">
        <v>2023</v>
      </c>
      <c r="C1270" s="172">
        <v>5917.22</v>
      </c>
      <c r="D1270" s="191">
        <v>972065</v>
      </c>
    </row>
    <row r="1271" spans="1:4">
      <c r="A1271" s="171">
        <v>45116</v>
      </c>
      <c r="B1271" s="173">
        <v>2023</v>
      </c>
      <c r="C1271" s="172">
        <v>5917.21</v>
      </c>
      <c r="D1271" s="191">
        <v>971377</v>
      </c>
    </row>
    <row r="1272" spans="1:4">
      <c r="A1272" s="171">
        <v>45117</v>
      </c>
      <c r="B1272" s="173">
        <v>2023</v>
      </c>
      <c r="C1272" s="172">
        <v>5917.23</v>
      </c>
      <c r="D1272" s="191">
        <v>972752</v>
      </c>
    </row>
    <row r="1273" spans="1:4">
      <c r="A1273" s="171">
        <v>45118</v>
      </c>
      <c r="B1273" s="173">
        <v>2023</v>
      </c>
      <c r="C1273" s="172">
        <v>5917.21</v>
      </c>
      <c r="D1273" s="191">
        <v>971377</v>
      </c>
    </row>
    <row r="1274" spans="1:4">
      <c r="A1274" s="171">
        <v>45119</v>
      </c>
      <c r="B1274" s="173">
        <v>2023</v>
      </c>
      <c r="C1274" s="172">
        <v>5917.21</v>
      </c>
      <c r="D1274" s="191">
        <v>971377</v>
      </c>
    </row>
    <row r="1275" spans="1:4">
      <c r="A1275" s="171">
        <v>45120</v>
      </c>
      <c r="B1275" s="173">
        <v>2023</v>
      </c>
      <c r="C1275" s="172">
        <v>5917.2</v>
      </c>
      <c r="D1275" s="191">
        <v>970690</v>
      </c>
    </row>
    <row r="1276" spans="1:4">
      <c r="A1276" s="171">
        <v>45121</v>
      </c>
      <c r="B1276" s="173">
        <v>2023</v>
      </c>
      <c r="C1276" s="172">
        <v>5917.21</v>
      </c>
      <c r="D1276" s="191">
        <v>971377</v>
      </c>
    </row>
    <row r="1277" spans="1:4">
      <c r="A1277" s="171">
        <v>45122</v>
      </c>
      <c r="B1277" s="173">
        <v>2023</v>
      </c>
      <c r="C1277" s="172">
        <v>5921.69</v>
      </c>
      <c r="D1277" s="191">
        <v>971377</v>
      </c>
    </row>
    <row r="1278" spans="1:4">
      <c r="A1278" s="171">
        <v>45123</v>
      </c>
      <c r="B1278" s="173">
        <v>2023</v>
      </c>
      <c r="C1278" s="172">
        <v>5917.17</v>
      </c>
      <c r="D1278" s="191">
        <v>968628</v>
      </c>
    </row>
    <row r="1279" spans="1:4">
      <c r="A1279" s="171">
        <v>45124</v>
      </c>
      <c r="B1279" s="173">
        <v>2023</v>
      </c>
      <c r="C1279" s="172">
        <v>5917.15</v>
      </c>
      <c r="D1279" s="191">
        <v>967254</v>
      </c>
    </row>
    <row r="1280" spans="1:4">
      <c r="A1280" s="171">
        <v>45125</v>
      </c>
      <c r="B1280" s="173">
        <v>2023</v>
      </c>
      <c r="C1280" s="172">
        <v>5917.13</v>
      </c>
      <c r="D1280" s="191">
        <v>965879</v>
      </c>
    </row>
    <row r="1281" spans="1:4">
      <c r="A1281" s="171">
        <v>45126</v>
      </c>
      <c r="B1281" s="173">
        <v>2023</v>
      </c>
      <c r="C1281" s="172">
        <v>5917.1</v>
      </c>
      <c r="D1281" s="191">
        <v>963818</v>
      </c>
    </row>
    <row r="1282" spans="1:4">
      <c r="A1282" s="171">
        <v>45127</v>
      </c>
      <c r="B1282" s="173">
        <v>2023</v>
      </c>
      <c r="C1282" s="172">
        <v>5917.09</v>
      </c>
      <c r="D1282" s="191">
        <v>963131</v>
      </c>
    </row>
    <row r="1283" spans="1:4">
      <c r="A1283" s="171">
        <v>45128</v>
      </c>
      <c r="B1283" s="173">
        <v>2023</v>
      </c>
      <c r="C1283" s="172">
        <v>5917.07</v>
      </c>
      <c r="D1283" s="191">
        <v>961758</v>
      </c>
    </row>
    <row r="1284" spans="1:4">
      <c r="A1284" s="171">
        <v>45129</v>
      </c>
      <c r="B1284" s="173">
        <v>2023</v>
      </c>
      <c r="C1284" s="172">
        <v>5917.04</v>
      </c>
      <c r="D1284" s="191">
        <v>959698</v>
      </c>
    </row>
    <row r="1285" spans="1:4">
      <c r="A1285" s="171">
        <v>45130</v>
      </c>
      <c r="B1285" s="173">
        <v>2023</v>
      </c>
      <c r="C1285" s="172">
        <v>5917.02</v>
      </c>
      <c r="D1285" s="191">
        <v>958326</v>
      </c>
    </row>
    <row r="1286" spans="1:4">
      <c r="A1286" s="171">
        <v>45131</v>
      </c>
      <c r="B1286" s="173">
        <v>2023</v>
      </c>
      <c r="C1286" s="172">
        <v>5916.99</v>
      </c>
      <c r="D1286" s="191">
        <v>956267</v>
      </c>
    </row>
    <row r="1287" spans="1:4">
      <c r="A1287" s="171">
        <v>45132</v>
      </c>
      <c r="B1287" s="173">
        <v>2023</v>
      </c>
      <c r="C1287" s="172">
        <v>5916.97</v>
      </c>
      <c r="D1287" s="191">
        <v>954895</v>
      </c>
    </row>
    <row r="1288" spans="1:4">
      <c r="A1288" s="171">
        <v>45133</v>
      </c>
      <c r="B1288" s="173">
        <v>2023</v>
      </c>
      <c r="C1288" s="172">
        <v>5916.95</v>
      </c>
      <c r="D1288" s="191">
        <v>953522</v>
      </c>
    </row>
    <row r="1289" spans="1:4">
      <c r="A1289" s="171">
        <v>45134</v>
      </c>
      <c r="B1289" s="173">
        <v>2023</v>
      </c>
      <c r="C1289" s="172">
        <v>5916.93</v>
      </c>
      <c r="D1289" s="191">
        <v>952150</v>
      </c>
    </row>
    <row r="1290" spans="1:4">
      <c r="A1290" s="171">
        <v>45135</v>
      </c>
      <c r="B1290" s="173">
        <v>2023</v>
      </c>
      <c r="C1290" s="172">
        <v>5916.91</v>
      </c>
      <c r="D1290" s="191">
        <v>950779</v>
      </c>
    </row>
    <row r="1291" spans="1:4">
      <c r="A1291" s="171">
        <v>45136</v>
      </c>
      <c r="B1291" s="173">
        <v>2023</v>
      </c>
      <c r="C1291" s="172">
        <v>5916.87</v>
      </c>
      <c r="D1291" s="191">
        <v>948036</v>
      </c>
    </row>
    <row r="1292" spans="1:4">
      <c r="A1292" s="171">
        <v>45137</v>
      </c>
      <c r="B1292" s="173">
        <v>2023</v>
      </c>
      <c r="C1292" s="172">
        <v>5916.84</v>
      </c>
      <c r="D1292" s="191">
        <v>945980</v>
      </c>
    </row>
    <row r="1293" spans="1:4">
      <c r="A1293" s="171">
        <v>45138</v>
      </c>
      <c r="B1293" s="173">
        <v>2023</v>
      </c>
      <c r="C1293" s="172">
        <v>5916.81</v>
      </c>
      <c r="D1293" s="191">
        <v>943925</v>
      </c>
    </row>
    <row r="1294" spans="1:4">
      <c r="A1294" s="171">
        <v>45139</v>
      </c>
      <c r="B1294" s="173">
        <v>2023</v>
      </c>
      <c r="C1294" s="172">
        <v>5916.79</v>
      </c>
      <c r="D1294" s="191">
        <v>942554</v>
      </c>
    </row>
    <row r="1295" spans="1:4">
      <c r="A1295" s="171">
        <v>45140</v>
      </c>
      <c r="B1295" s="173">
        <v>2023</v>
      </c>
      <c r="C1295" s="172">
        <v>5916.79</v>
      </c>
      <c r="D1295" s="191">
        <v>942554</v>
      </c>
    </row>
    <row r="1296" spans="1:4">
      <c r="A1296" s="171">
        <v>45141</v>
      </c>
      <c r="B1296" s="173">
        <v>2023</v>
      </c>
      <c r="C1296" s="172">
        <v>5916.79</v>
      </c>
      <c r="D1296" s="191">
        <v>942554</v>
      </c>
    </row>
    <row r="1297" spans="1:4">
      <c r="A1297" s="171">
        <v>45142</v>
      </c>
      <c r="B1297" s="173">
        <v>2023</v>
      </c>
      <c r="C1297" s="172">
        <v>5916.81</v>
      </c>
      <c r="D1297" s="191">
        <v>943925</v>
      </c>
    </row>
    <row r="1298" spans="1:4">
      <c r="A1298" s="171">
        <v>45143</v>
      </c>
      <c r="B1298" s="173">
        <v>2023</v>
      </c>
      <c r="C1298" s="172">
        <v>5916.82</v>
      </c>
      <c r="D1298" s="191">
        <v>944610</v>
      </c>
    </row>
    <row r="1299" spans="1:4">
      <c r="A1299" s="171">
        <v>45144</v>
      </c>
      <c r="B1299" s="173">
        <v>2023</v>
      </c>
      <c r="C1299" s="172">
        <v>5916.81</v>
      </c>
      <c r="D1299" s="191">
        <v>943925</v>
      </c>
    </row>
    <row r="1300" spans="1:4">
      <c r="A1300" s="171">
        <v>45145</v>
      </c>
      <c r="B1300" s="173">
        <v>2023</v>
      </c>
      <c r="C1300" s="172">
        <v>5916.8</v>
      </c>
      <c r="D1300" s="191">
        <v>943240</v>
      </c>
    </row>
    <row r="1301" spans="1:4">
      <c r="A1301" s="171">
        <v>45146</v>
      </c>
      <c r="B1301" s="173">
        <v>2023</v>
      </c>
      <c r="C1301" s="172">
        <v>5916.8</v>
      </c>
      <c r="D1301" s="191">
        <v>943240</v>
      </c>
    </row>
    <row r="1302" spans="1:4">
      <c r="A1302" s="171">
        <v>45147</v>
      </c>
      <c r="B1302" s="173">
        <v>2023</v>
      </c>
      <c r="C1302" s="172">
        <v>5916.79</v>
      </c>
      <c r="D1302" s="191">
        <v>942554</v>
      </c>
    </row>
    <row r="1303" spans="1:4">
      <c r="A1303" s="171">
        <v>45148</v>
      </c>
      <c r="B1303" s="173">
        <v>2023</v>
      </c>
      <c r="C1303" s="172">
        <v>5916.77</v>
      </c>
      <c r="D1303" s="191">
        <v>941184</v>
      </c>
    </row>
    <row r="1304" spans="1:4">
      <c r="A1304" s="171">
        <v>45149</v>
      </c>
      <c r="B1304" s="173">
        <v>2023</v>
      </c>
      <c r="C1304" s="172">
        <v>5916.77</v>
      </c>
      <c r="D1304" s="191">
        <v>941184</v>
      </c>
    </row>
    <row r="1305" spans="1:4">
      <c r="A1305" s="171">
        <v>45150</v>
      </c>
      <c r="B1305" s="173">
        <v>2023</v>
      </c>
      <c r="C1305" s="172">
        <v>5916.76</v>
      </c>
      <c r="D1305" s="191">
        <v>940499</v>
      </c>
    </row>
    <row r="1306" spans="1:4">
      <c r="A1306" s="171">
        <v>45151</v>
      </c>
      <c r="B1306" s="173">
        <v>2023</v>
      </c>
      <c r="C1306" s="172">
        <v>5916.76</v>
      </c>
      <c r="D1306" s="191">
        <v>940499</v>
      </c>
    </row>
    <row r="1307" spans="1:4">
      <c r="A1307" s="171">
        <v>45152</v>
      </c>
      <c r="B1307" s="173">
        <v>2023</v>
      </c>
      <c r="C1307" s="172">
        <v>5916.75</v>
      </c>
      <c r="D1307" s="191">
        <v>939814</v>
      </c>
    </row>
    <row r="1308" spans="1:4">
      <c r="A1308" s="171">
        <v>45153</v>
      </c>
      <c r="B1308" s="173">
        <v>2023</v>
      </c>
      <c r="C1308" s="172">
        <v>5916.73</v>
      </c>
      <c r="D1308" s="191">
        <v>938445</v>
      </c>
    </row>
    <row r="1309" spans="1:4">
      <c r="A1309" s="171">
        <v>45154</v>
      </c>
      <c r="B1309" s="173">
        <v>2023</v>
      </c>
      <c r="C1309" s="172">
        <v>5916.72</v>
      </c>
      <c r="D1309" s="191">
        <v>937760</v>
      </c>
    </row>
    <row r="1310" spans="1:4">
      <c r="A1310" s="171">
        <v>45155</v>
      </c>
      <c r="B1310" s="173">
        <v>2023</v>
      </c>
      <c r="C1310" s="172">
        <v>5916.71</v>
      </c>
      <c r="D1310" s="191">
        <v>937075</v>
      </c>
    </row>
    <row r="1311" spans="1:4">
      <c r="A1311" s="171">
        <v>45156</v>
      </c>
      <c r="B1311" s="173">
        <v>2023</v>
      </c>
      <c r="C1311" s="172">
        <v>5916.69</v>
      </c>
      <c r="D1311" s="191">
        <v>935707</v>
      </c>
    </row>
    <row r="1312" spans="1:4">
      <c r="A1312" s="171">
        <v>45157</v>
      </c>
      <c r="B1312" s="173">
        <v>2023</v>
      </c>
      <c r="C1312" s="172">
        <v>5916.68</v>
      </c>
      <c r="D1312" s="191">
        <v>935022</v>
      </c>
    </row>
    <row r="1313" spans="1:4">
      <c r="A1313" s="171">
        <v>45158</v>
      </c>
      <c r="B1313" s="173">
        <v>2023</v>
      </c>
      <c r="C1313" s="172">
        <v>5916.65</v>
      </c>
      <c r="D1313" s="191">
        <v>932970</v>
      </c>
    </row>
    <row r="1314" spans="1:4">
      <c r="A1314" s="171">
        <v>45159</v>
      </c>
      <c r="B1314" s="173">
        <v>2023</v>
      </c>
      <c r="C1314" s="172">
        <v>5916.63</v>
      </c>
      <c r="D1314" s="191">
        <v>931601</v>
      </c>
    </row>
    <row r="1315" spans="1:4">
      <c r="A1315" s="171">
        <v>45160</v>
      </c>
      <c r="B1315" s="173">
        <v>2023</v>
      </c>
      <c r="C1315" s="172">
        <v>5916.61</v>
      </c>
      <c r="D1315" s="191">
        <v>930233</v>
      </c>
    </row>
    <row r="1316" spans="1:4">
      <c r="A1316" s="171">
        <v>45161</v>
      </c>
      <c r="B1316" s="173">
        <v>2023</v>
      </c>
      <c r="C1316" s="172">
        <v>5916.61</v>
      </c>
      <c r="D1316" s="191">
        <v>930233</v>
      </c>
    </row>
    <row r="1317" spans="1:4">
      <c r="A1317" s="171">
        <v>45162</v>
      </c>
      <c r="B1317" s="173">
        <v>2023</v>
      </c>
      <c r="C1317" s="172">
        <v>5916.6</v>
      </c>
      <c r="D1317" s="191">
        <v>929549</v>
      </c>
    </row>
    <row r="1318" spans="1:4">
      <c r="A1318" s="171">
        <v>45163</v>
      </c>
      <c r="B1318" s="173">
        <v>2023</v>
      </c>
      <c r="C1318" s="172">
        <v>5916.6</v>
      </c>
      <c r="D1318" s="191">
        <v>929549</v>
      </c>
    </row>
    <row r="1319" spans="1:4">
      <c r="A1319" s="171">
        <v>45164</v>
      </c>
      <c r="B1319" s="173">
        <v>2023</v>
      </c>
      <c r="C1319" s="172">
        <v>5916.56</v>
      </c>
      <c r="D1319" s="191">
        <v>926814</v>
      </c>
    </row>
    <row r="1320" spans="1:4">
      <c r="A1320" s="171">
        <v>45165</v>
      </c>
      <c r="B1320" s="173">
        <v>2023</v>
      </c>
      <c r="C1320" s="172">
        <v>5916.54</v>
      </c>
      <c r="D1320" s="191">
        <v>925447</v>
      </c>
    </row>
    <row r="1321" spans="1:4">
      <c r="A1321" s="171">
        <v>45166</v>
      </c>
      <c r="B1321" s="173">
        <v>2023</v>
      </c>
      <c r="C1321" s="172">
        <v>5916.52</v>
      </c>
      <c r="D1321" s="191">
        <v>924081</v>
      </c>
    </row>
    <row r="1322" spans="1:4">
      <c r="A1322" s="171">
        <v>45167</v>
      </c>
      <c r="B1322" s="173">
        <v>2023</v>
      </c>
      <c r="C1322" s="172">
        <v>5916.5</v>
      </c>
      <c r="D1322" s="191">
        <v>922714</v>
      </c>
    </row>
    <row r="1323" spans="1:4">
      <c r="A1323" s="171">
        <v>45168</v>
      </c>
      <c r="B1323" s="173">
        <v>2023</v>
      </c>
      <c r="C1323" s="172">
        <v>5916.49</v>
      </c>
      <c r="D1323" s="191">
        <v>922031</v>
      </c>
    </row>
    <row r="1324" spans="1:4">
      <c r="A1324" s="171">
        <v>45169</v>
      </c>
      <c r="B1324" s="173">
        <v>2023</v>
      </c>
      <c r="C1324" s="172">
        <v>5916.46</v>
      </c>
      <c r="D1324" s="191">
        <v>919981</v>
      </c>
    </row>
    <row r="1325" spans="1:4">
      <c r="A1325" s="171">
        <v>45170</v>
      </c>
      <c r="B1325" s="173">
        <v>2023</v>
      </c>
      <c r="C1325" s="172">
        <v>5916.44</v>
      </c>
      <c r="D1325" s="191">
        <v>918615</v>
      </c>
    </row>
    <row r="1326" spans="1:4">
      <c r="A1326" s="171">
        <v>45171</v>
      </c>
      <c r="B1326" s="173">
        <v>2023</v>
      </c>
      <c r="C1326" s="172">
        <v>5916.41</v>
      </c>
      <c r="D1326" s="191">
        <v>916567</v>
      </c>
    </row>
    <row r="1327" spans="1:4">
      <c r="A1327" s="171">
        <v>45172</v>
      </c>
      <c r="B1327" s="173">
        <v>2023</v>
      </c>
      <c r="C1327" s="172">
        <v>5916.41</v>
      </c>
      <c r="D1327" s="191">
        <v>916567</v>
      </c>
    </row>
    <row r="1328" spans="1:4">
      <c r="A1328" s="171">
        <v>45173</v>
      </c>
      <c r="B1328" s="173">
        <v>2023</v>
      </c>
      <c r="C1328" s="172">
        <v>5916.39</v>
      </c>
      <c r="D1328" s="191">
        <v>915202</v>
      </c>
    </row>
    <row r="1329" spans="1:4">
      <c r="A1329" s="171">
        <v>45174</v>
      </c>
      <c r="B1329" s="173">
        <v>2023</v>
      </c>
      <c r="C1329" s="172">
        <v>5916.39</v>
      </c>
      <c r="D1329" s="191">
        <v>915202</v>
      </c>
    </row>
    <row r="1330" spans="1:4">
      <c r="A1330" s="171">
        <v>45175</v>
      </c>
      <c r="B1330" s="173">
        <v>2023</v>
      </c>
      <c r="C1330" s="172">
        <v>5916.38</v>
      </c>
      <c r="D1330" s="191">
        <v>914520</v>
      </c>
    </row>
    <row r="1331" spans="1:4">
      <c r="A1331" s="171">
        <v>45176</v>
      </c>
      <c r="B1331" s="173">
        <v>2023</v>
      </c>
      <c r="C1331" s="172">
        <v>5916.35</v>
      </c>
      <c r="D1331" s="191">
        <v>912473</v>
      </c>
    </row>
    <row r="1332" spans="1:4">
      <c r="A1332" s="171">
        <v>45177</v>
      </c>
      <c r="B1332" s="173">
        <v>2023</v>
      </c>
      <c r="C1332" s="172">
        <v>5916.33</v>
      </c>
      <c r="D1332" s="191">
        <v>911109</v>
      </c>
    </row>
    <row r="1333" spans="1:4">
      <c r="A1333" s="171">
        <v>45178</v>
      </c>
      <c r="B1333" s="173">
        <v>2023</v>
      </c>
      <c r="C1333" s="172">
        <v>5916.32</v>
      </c>
      <c r="D1333" s="191">
        <v>910427</v>
      </c>
    </row>
    <row r="1334" spans="1:4">
      <c r="A1334" s="171">
        <v>45179</v>
      </c>
      <c r="B1334" s="173">
        <v>2023</v>
      </c>
      <c r="C1334" s="172">
        <v>5916.3</v>
      </c>
      <c r="D1334" s="191">
        <v>909062</v>
      </c>
    </row>
    <row r="1335" spans="1:4">
      <c r="A1335" s="171">
        <v>45180</v>
      </c>
      <c r="B1335" s="173">
        <v>2023</v>
      </c>
      <c r="C1335" s="172">
        <v>5916.38</v>
      </c>
      <c r="D1335" s="191">
        <v>914520</v>
      </c>
    </row>
    <row r="1336" spans="1:4">
      <c r="A1336" s="171">
        <v>45181</v>
      </c>
      <c r="B1336" s="173">
        <v>2023</v>
      </c>
      <c r="C1336" s="172">
        <v>5916.26</v>
      </c>
      <c r="D1336" s="191">
        <v>906335</v>
      </c>
    </row>
    <row r="1337" spans="1:4">
      <c r="A1337" s="171">
        <v>45182</v>
      </c>
      <c r="B1337" s="173">
        <v>2023</v>
      </c>
      <c r="C1337" s="172">
        <v>5916.24</v>
      </c>
      <c r="D1337" s="191">
        <v>904972</v>
      </c>
    </row>
    <row r="1338" spans="1:4">
      <c r="A1338" s="171">
        <v>45183</v>
      </c>
      <c r="B1338" s="173">
        <v>2023</v>
      </c>
      <c r="C1338" s="172">
        <v>5916.23</v>
      </c>
      <c r="D1338" s="191">
        <v>904291</v>
      </c>
    </row>
    <row r="1339" spans="1:4">
      <c r="A1339" s="171">
        <v>45184</v>
      </c>
      <c r="B1339" s="173">
        <v>2023</v>
      </c>
      <c r="C1339" s="172">
        <v>5916.21</v>
      </c>
      <c r="D1339" s="191">
        <v>902928</v>
      </c>
    </row>
    <row r="1340" spans="1:4">
      <c r="A1340" s="171">
        <v>45185</v>
      </c>
      <c r="B1340" s="173">
        <v>2023</v>
      </c>
      <c r="C1340" s="172">
        <v>5916.19</v>
      </c>
      <c r="D1340" s="191">
        <v>901566</v>
      </c>
    </row>
    <row r="1341" spans="1:4">
      <c r="A1341" s="171">
        <v>45186</v>
      </c>
      <c r="B1341" s="173">
        <v>2023</v>
      </c>
      <c r="C1341" s="172">
        <v>5916.17</v>
      </c>
      <c r="D1341" s="191">
        <v>900203</v>
      </c>
    </row>
    <row r="1342" spans="1:4">
      <c r="A1342" s="171">
        <v>45187</v>
      </c>
      <c r="B1342" s="173">
        <v>2023</v>
      </c>
      <c r="C1342" s="172">
        <v>5916.15</v>
      </c>
      <c r="D1342" s="191">
        <v>898841</v>
      </c>
    </row>
    <row r="1343" spans="1:4">
      <c r="A1343" s="171">
        <v>45188</v>
      </c>
      <c r="B1343" s="173">
        <v>2023</v>
      </c>
      <c r="C1343" s="172">
        <v>5916.14</v>
      </c>
      <c r="D1343" s="191">
        <v>898160</v>
      </c>
    </row>
    <row r="1344" spans="1:4">
      <c r="A1344" s="171">
        <v>45189</v>
      </c>
      <c r="B1344" s="173">
        <v>2023</v>
      </c>
      <c r="C1344" s="172">
        <v>5916.12</v>
      </c>
      <c r="D1344" s="191">
        <v>896798</v>
      </c>
    </row>
    <row r="1345" spans="1:4">
      <c r="A1345" s="171">
        <v>45190</v>
      </c>
      <c r="B1345" s="173">
        <v>2023</v>
      </c>
      <c r="C1345" s="172">
        <v>5916.12</v>
      </c>
      <c r="D1345" s="191">
        <v>896798</v>
      </c>
    </row>
    <row r="1346" spans="1:4">
      <c r="A1346" s="171">
        <v>45191</v>
      </c>
      <c r="B1346" s="173">
        <v>2023</v>
      </c>
      <c r="C1346" s="172">
        <v>5916.13</v>
      </c>
      <c r="D1346" s="191">
        <v>897479</v>
      </c>
    </row>
    <row r="1347" spans="1:4">
      <c r="A1347" s="171">
        <v>45192</v>
      </c>
      <c r="B1347" s="173">
        <v>2023</v>
      </c>
      <c r="C1347" s="172">
        <v>5916.12</v>
      </c>
      <c r="D1347" s="191">
        <v>896798</v>
      </c>
    </row>
    <row r="1348" spans="1:4">
      <c r="A1348" s="171">
        <v>45193</v>
      </c>
      <c r="B1348" s="173">
        <v>2023</v>
      </c>
      <c r="C1348" s="172">
        <v>5916.13</v>
      </c>
      <c r="D1348" s="191">
        <v>897479</v>
      </c>
    </row>
    <row r="1349" spans="1:4">
      <c r="A1349" s="171">
        <v>45194</v>
      </c>
      <c r="B1349" s="173">
        <v>2023</v>
      </c>
      <c r="C1349" s="172">
        <v>5916.11</v>
      </c>
      <c r="D1349" s="191">
        <v>896118</v>
      </c>
    </row>
    <row r="1350" spans="1:4">
      <c r="A1350" s="171">
        <v>45195</v>
      </c>
      <c r="B1350" s="173">
        <v>2023</v>
      </c>
      <c r="C1350" s="172">
        <v>5916.11</v>
      </c>
      <c r="D1350" s="191">
        <v>896118</v>
      </c>
    </row>
    <row r="1351" spans="1:4">
      <c r="A1351" s="171">
        <v>45196</v>
      </c>
      <c r="B1351" s="173">
        <v>2023</v>
      </c>
      <c r="C1351" s="172">
        <v>5916.1</v>
      </c>
      <c r="D1351" s="191">
        <v>895437</v>
      </c>
    </row>
    <row r="1352" spans="1:4">
      <c r="A1352" s="171">
        <v>45197</v>
      </c>
      <c r="B1352" s="173">
        <v>2023</v>
      </c>
      <c r="C1352" s="172">
        <v>5916.1</v>
      </c>
      <c r="D1352" s="191">
        <v>895437</v>
      </c>
    </row>
    <row r="1353" spans="1:4">
      <c r="A1353" s="171">
        <v>45198</v>
      </c>
      <c r="B1353" s="173">
        <v>2023</v>
      </c>
      <c r="C1353" s="172">
        <v>5916.1</v>
      </c>
      <c r="D1353" s="191">
        <v>895437</v>
      </c>
    </row>
    <row r="1354" spans="1:4">
      <c r="A1354" s="171">
        <v>45199</v>
      </c>
      <c r="B1354" s="173">
        <v>2023</v>
      </c>
      <c r="C1354" s="172">
        <v>5916.11</v>
      </c>
      <c r="D1354" s="191">
        <v>896118</v>
      </c>
    </row>
    <row r="1355" spans="1:4">
      <c r="A1355" s="171">
        <v>45200</v>
      </c>
      <c r="B1355" s="173">
        <v>2024</v>
      </c>
      <c r="C1355" s="172">
        <v>5916.11</v>
      </c>
      <c r="D1355" s="191">
        <v>896118</v>
      </c>
    </row>
    <row r="1356" spans="1:4">
      <c r="A1356" s="171">
        <v>45201</v>
      </c>
      <c r="B1356" s="173">
        <v>2024</v>
      </c>
      <c r="C1356" s="172">
        <v>5916.11</v>
      </c>
      <c r="D1356" s="191">
        <v>896118</v>
      </c>
    </row>
    <row r="1357" spans="1:4">
      <c r="A1357" s="171">
        <v>45202</v>
      </c>
      <c r="B1357" s="173">
        <v>2024</v>
      </c>
      <c r="C1357" s="172">
        <v>5916.17</v>
      </c>
      <c r="D1357" s="191">
        <v>900203</v>
      </c>
    </row>
    <row r="1358" spans="1:4">
      <c r="A1358" s="171">
        <v>45203</v>
      </c>
      <c r="B1358" s="173">
        <v>2024</v>
      </c>
      <c r="C1358" s="172">
        <v>5916.18</v>
      </c>
      <c r="D1358" s="191">
        <v>900885</v>
      </c>
    </row>
    <row r="1359" spans="1:4">
      <c r="A1359" s="171">
        <v>45204</v>
      </c>
      <c r="B1359" s="173">
        <v>2024</v>
      </c>
      <c r="C1359" s="172">
        <v>5916.2</v>
      </c>
      <c r="D1359" s="191">
        <v>902247</v>
      </c>
    </row>
    <row r="1360" spans="1:4">
      <c r="A1360" s="171">
        <v>45205</v>
      </c>
      <c r="B1360" s="173">
        <v>2024</v>
      </c>
      <c r="C1360" s="172">
        <v>5916.2</v>
      </c>
      <c r="D1360" s="191">
        <v>902247</v>
      </c>
    </row>
    <row r="1361" spans="1:4">
      <c r="A1361" s="171">
        <v>45206</v>
      </c>
      <c r="B1361" s="173">
        <v>2024</v>
      </c>
      <c r="C1361" s="172">
        <v>5916.21</v>
      </c>
      <c r="D1361" s="191">
        <v>902928</v>
      </c>
    </row>
    <row r="1362" spans="1:4">
      <c r="A1362" s="171">
        <v>45207</v>
      </c>
      <c r="B1362" s="173">
        <v>2024</v>
      </c>
      <c r="C1362" s="172">
        <v>5916.22</v>
      </c>
      <c r="D1362" s="191">
        <v>903609</v>
      </c>
    </row>
    <row r="1363" spans="1:4">
      <c r="A1363" s="171">
        <v>45208</v>
      </c>
      <c r="B1363" s="173">
        <v>2024</v>
      </c>
      <c r="C1363" s="172">
        <v>5916.23</v>
      </c>
      <c r="D1363" s="191">
        <v>904291</v>
      </c>
    </row>
    <row r="1364" spans="1:4">
      <c r="A1364" s="171">
        <v>45209</v>
      </c>
      <c r="B1364" s="173">
        <v>2024</v>
      </c>
      <c r="C1364" s="172">
        <v>5916.24</v>
      </c>
      <c r="D1364" s="191">
        <v>904972</v>
      </c>
    </row>
    <row r="1365" spans="1:4">
      <c r="A1365" s="171">
        <v>45210</v>
      </c>
      <c r="B1365" s="173">
        <v>2024</v>
      </c>
      <c r="C1365" s="172">
        <v>5916.25</v>
      </c>
      <c r="D1365" s="191">
        <v>905653</v>
      </c>
    </row>
    <row r="1366" spans="1:4">
      <c r="A1366" s="171">
        <v>45211</v>
      </c>
      <c r="B1366" s="173">
        <v>2024</v>
      </c>
      <c r="C1366" s="172">
        <v>5916.26</v>
      </c>
      <c r="D1366" s="191">
        <v>906335</v>
      </c>
    </row>
    <row r="1367" spans="1:4">
      <c r="A1367" s="171">
        <v>45212</v>
      </c>
      <c r="B1367" s="173">
        <v>2024</v>
      </c>
      <c r="C1367" s="172">
        <v>5916.26</v>
      </c>
      <c r="D1367" s="191">
        <v>906335</v>
      </c>
    </row>
    <row r="1368" spans="1:4">
      <c r="A1368" s="171">
        <v>45213</v>
      </c>
      <c r="B1368" s="173">
        <v>2024</v>
      </c>
      <c r="C1368" s="172">
        <v>5916.25</v>
      </c>
      <c r="D1368" s="191">
        <v>905653</v>
      </c>
    </row>
    <row r="1369" spans="1:4">
      <c r="A1369" s="171">
        <v>45214</v>
      </c>
      <c r="B1369" s="173">
        <v>2024</v>
      </c>
      <c r="C1369" s="172">
        <v>5916.24</v>
      </c>
      <c r="D1369" s="191">
        <v>904972</v>
      </c>
    </row>
    <row r="1370" spans="1:4">
      <c r="A1370" s="171">
        <v>45215</v>
      </c>
      <c r="B1370" s="173">
        <v>2024</v>
      </c>
      <c r="C1370" s="172">
        <v>5916.26</v>
      </c>
      <c r="D1370" s="191">
        <v>906335</v>
      </c>
    </row>
    <row r="1371" spans="1:4">
      <c r="A1371" s="171">
        <v>45216</v>
      </c>
      <c r="B1371" s="173">
        <v>2024</v>
      </c>
      <c r="C1371" s="172">
        <v>5916.26</v>
      </c>
      <c r="D1371" s="191">
        <v>906335</v>
      </c>
    </row>
    <row r="1372" spans="1:4">
      <c r="A1372" s="171">
        <v>45217</v>
      </c>
      <c r="B1372" s="173">
        <v>2024</v>
      </c>
      <c r="C1372" s="172">
        <v>5916.28</v>
      </c>
      <c r="D1372" s="191">
        <v>907698</v>
      </c>
    </row>
    <row r="1373" spans="1:4">
      <c r="A1373" s="171">
        <v>45218</v>
      </c>
      <c r="B1373" s="173">
        <v>2024</v>
      </c>
      <c r="C1373" s="172">
        <v>5916.28</v>
      </c>
      <c r="D1373" s="191">
        <v>907698</v>
      </c>
    </row>
    <row r="1374" spans="1:4">
      <c r="A1374" s="171">
        <v>45219</v>
      </c>
      <c r="B1374" s="173">
        <v>2024</v>
      </c>
      <c r="C1374" s="172">
        <v>5916.29</v>
      </c>
      <c r="D1374" s="191">
        <v>908380</v>
      </c>
    </row>
    <row r="1375" spans="1:4">
      <c r="A1375" s="171">
        <v>45220</v>
      </c>
      <c r="B1375" s="173">
        <v>2024</v>
      </c>
      <c r="C1375" s="172">
        <v>5916.31</v>
      </c>
      <c r="D1375" s="191">
        <v>909744</v>
      </c>
    </row>
    <row r="1376" spans="1:4">
      <c r="A1376" s="171">
        <v>45221</v>
      </c>
      <c r="B1376" s="173">
        <v>2024</v>
      </c>
      <c r="C1376" s="172">
        <v>5916.31</v>
      </c>
      <c r="D1376" s="191">
        <v>909744</v>
      </c>
    </row>
    <row r="1377" spans="1:4">
      <c r="A1377" s="171">
        <v>45222</v>
      </c>
      <c r="B1377" s="173">
        <v>2024</v>
      </c>
      <c r="C1377" s="172">
        <v>5916.33</v>
      </c>
      <c r="D1377" s="191">
        <v>911109</v>
      </c>
    </row>
    <row r="1378" spans="1:4">
      <c r="A1378" s="171">
        <v>45223</v>
      </c>
      <c r="B1378" s="173">
        <v>2024</v>
      </c>
      <c r="C1378" s="172">
        <v>5916.34</v>
      </c>
      <c r="D1378" s="191">
        <v>911791</v>
      </c>
    </row>
    <row r="1379" spans="1:4">
      <c r="A1379" s="171">
        <v>45224</v>
      </c>
      <c r="B1379" s="173">
        <v>2024</v>
      </c>
      <c r="C1379" s="172">
        <v>5916.35</v>
      </c>
      <c r="D1379" s="191">
        <v>912473</v>
      </c>
    </row>
    <row r="1380" spans="1:4">
      <c r="A1380" s="171">
        <v>45225</v>
      </c>
      <c r="B1380" s="173">
        <v>2024</v>
      </c>
      <c r="C1380" s="172">
        <v>5916.35</v>
      </c>
      <c r="D1380" s="191">
        <v>912473</v>
      </c>
    </row>
    <row r="1381" spans="1:4">
      <c r="A1381" s="171">
        <v>45226</v>
      </c>
      <c r="B1381" s="173">
        <v>2024</v>
      </c>
      <c r="C1381" s="172">
        <v>5916.38</v>
      </c>
      <c r="D1381" s="191">
        <v>914520</v>
      </c>
    </row>
    <row r="1382" spans="1:4">
      <c r="A1382" s="171">
        <v>45227</v>
      </c>
      <c r="B1382" s="173">
        <v>2024</v>
      </c>
      <c r="C1382" s="172">
        <v>5916.38</v>
      </c>
      <c r="D1382" s="191">
        <v>914520</v>
      </c>
    </row>
    <row r="1383" spans="1:4">
      <c r="A1383" s="171">
        <v>45228</v>
      </c>
      <c r="B1383" s="173">
        <v>2024</v>
      </c>
      <c r="C1383" s="172">
        <v>5916.38</v>
      </c>
      <c r="D1383" s="191">
        <v>914520</v>
      </c>
    </row>
    <row r="1384" spans="1:4">
      <c r="A1384" s="171">
        <v>45229</v>
      </c>
      <c r="B1384" s="173">
        <v>2024</v>
      </c>
      <c r="C1384" s="172">
        <v>5916.37</v>
      </c>
      <c r="D1384" s="191">
        <v>913837</v>
      </c>
    </row>
    <row r="1385" spans="1:4">
      <c r="A1385" s="171">
        <v>45230</v>
      </c>
      <c r="B1385" s="173">
        <v>2024</v>
      </c>
      <c r="C1385" s="172">
        <v>5916.37</v>
      </c>
      <c r="D1385" s="191">
        <v>913837</v>
      </c>
    </row>
    <row r="1386" spans="1:4">
      <c r="A1386" s="171">
        <v>45231</v>
      </c>
      <c r="B1386" s="173">
        <v>2024</v>
      </c>
      <c r="C1386" s="172">
        <v>5916.37</v>
      </c>
      <c r="D1386" s="191">
        <v>913837</v>
      </c>
    </row>
    <row r="1387" spans="1:4">
      <c r="A1387" s="171">
        <v>45232</v>
      </c>
      <c r="B1387" s="173">
        <v>2024</v>
      </c>
      <c r="C1387" s="172">
        <v>5916.38</v>
      </c>
      <c r="D1387" s="191">
        <v>914520</v>
      </c>
    </row>
    <row r="1388" spans="1:4">
      <c r="A1388" s="171">
        <v>45233</v>
      </c>
      <c r="B1388" s="173">
        <v>2024</v>
      </c>
      <c r="C1388" s="172">
        <v>5916.38</v>
      </c>
      <c r="D1388" s="191">
        <v>914520</v>
      </c>
    </row>
    <row r="1389" spans="1:4">
      <c r="A1389" s="171">
        <v>45234</v>
      </c>
      <c r="B1389" s="173">
        <v>2024</v>
      </c>
      <c r="C1389" s="172">
        <v>5916.38</v>
      </c>
      <c r="D1389" s="191">
        <v>914520</v>
      </c>
    </row>
    <row r="1390" spans="1:4">
      <c r="A1390" s="171">
        <v>45235</v>
      </c>
      <c r="B1390" s="173">
        <v>2024</v>
      </c>
      <c r="C1390" s="172">
        <v>5916.39</v>
      </c>
      <c r="D1390" s="191">
        <v>915202</v>
      </c>
    </row>
    <row r="1391" spans="1:4">
      <c r="A1391" s="171">
        <v>45236</v>
      </c>
      <c r="B1391" s="173">
        <v>2024</v>
      </c>
      <c r="C1391" s="172">
        <v>5916.4</v>
      </c>
      <c r="D1391" s="191">
        <v>915885</v>
      </c>
    </row>
    <row r="1392" spans="1:4">
      <c r="A1392" s="171">
        <v>45237</v>
      </c>
      <c r="B1392" s="173">
        <v>2024</v>
      </c>
      <c r="C1392" s="172">
        <v>5916.41</v>
      </c>
      <c r="D1392" s="191">
        <v>916567</v>
      </c>
    </row>
    <row r="1393" spans="1:4">
      <c r="A1393" s="171">
        <v>45238</v>
      </c>
      <c r="B1393" s="173">
        <v>2024</v>
      </c>
      <c r="C1393" s="172">
        <v>5916.43</v>
      </c>
      <c r="D1393" s="191">
        <v>917933</v>
      </c>
    </row>
    <row r="1394" spans="1:4">
      <c r="A1394" s="171">
        <v>45239</v>
      </c>
      <c r="B1394" s="173">
        <v>2024</v>
      </c>
      <c r="C1394" s="172">
        <v>5923.65</v>
      </c>
      <c r="D1394" s="191">
        <v>917933</v>
      </c>
    </row>
    <row r="1395" spans="1:4">
      <c r="A1395" s="171">
        <v>45240</v>
      </c>
      <c r="B1395" s="173">
        <v>2024</v>
      </c>
      <c r="C1395" s="172">
        <v>5916.44</v>
      </c>
      <c r="D1395" s="191">
        <v>918615</v>
      </c>
    </row>
    <row r="1396" spans="1:4">
      <c r="A1396" s="171">
        <v>45241</v>
      </c>
      <c r="B1396" s="173">
        <v>2024</v>
      </c>
      <c r="C1396" s="172">
        <v>5916.44</v>
      </c>
      <c r="D1396" s="191">
        <v>918615</v>
      </c>
    </row>
    <row r="1397" spans="1:4">
      <c r="A1397" s="171">
        <v>45242</v>
      </c>
      <c r="B1397" s="173">
        <v>2024</v>
      </c>
      <c r="C1397" s="172">
        <v>5916.45</v>
      </c>
      <c r="D1397" s="191">
        <v>919298</v>
      </c>
    </row>
    <row r="1398" spans="1:4">
      <c r="A1398" s="171">
        <v>45243</v>
      </c>
      <c r="B1398" s="173">
        <v>2024</v>
      </c>
      <c r="C1398" s="172">
        <v>5916.45</v>
      </c>
      <c r="D1398" s="191">
        <v>919298</v>
      </c>
    </row>
    <row r="1399" spans="1:4">
      <c r="A1399" s="171">
        <v>45244</v>
      </c>
      <c r="B1399" s="173">
        <v>2024</v>
      </c>
      <c r="C1399" s="172">
        <v>5916.45</v>
      </c>
      <c r="D1399" s="191">
        <v>919298</v>
      </c>
    </row>
    <row r="1400" spans="1:4">
      <c r="A1400" s="171">
        <v>45245</v>
      </c>
      <c r="B1400" s="173">
        <v>2024</v>
      </c>
      <c r="C1400" s="172">
        <v>5916.46</v>
      </c>
      <c r="D1400" s="191">
        <v>919981</v>
      </c>
    </row>
    <row r="1401" spans="1:4">
      <c r="A1401" s="171">
        <v>45246</v>
      </c>
      <c r="B1401" s="173">
        <v>2024</v>
      </c>
      <c r="C1401" s="172">
        <v>5916.47</v>
      </c>
      <c r="D1401" s="191">
        <v>920664</v>
      </c>
    </row>
    <row r="1402" spans="1:4">
      <c r="A1402" s="171">
        <v>45247</v>
      </c>
      <c r="B1402" s="173">
        <v>2024</v>
      </c>
      <c r="C1402" s="172">
        <v>5916.1</v>
      </c>
      <c r="D1402" s="191">
        <v>921348</v>
      </c>
    </row>
    <row r="1403" spans="1:4">
      <c r="A1403" s="171">
        <v>45248</v>
      </c>
      <c r="B1403" s="173">
        <v>2024</v>
      </c>
      <c r="C1403" s="172">
        <v>5916.49</v>
      </c>
      <c r="D1403" s="191">
        <v>922031</v>
      </c>
    </row>
    <row r="1404" spans="1:4">
      <c r="A1404" s="171">
        <v>45249</v>
      </c>
      <c r="B1404" s="173">
        <v>2024</v>
      </c>
      <c r="C1404" s="172">
        <v>5916.5</v>
      </c>
      <c r="D1404" s="191">
        <v>922714</v>
      </c>
    </row>
    <row r="1405" spans="1:4">
      <c r="A1405" s="171">
        <v>45250</v>
      </c>
      <c r="B1405" s="173">
        <v>2024</v>
      </c>
      <c r="C1405" s="172">
        <v>5916.54</v>
      </c>
      <c r="D1405" s="191">
        <v>925447</v>
      </c>
    </row>
    <row r="1406" spans="1:4">
      <c r="A1406" s="171">
        <v>45251</v>
      </c>
      <c r="B1406" s="173">
        <v>2024</v>
      </c>
      <c r="C1406" s="172">
        <v>5916.56</v>
      </c>
      <c r="D1406" s="191">
        <v>926814</v>
      </c>
    </row>
    <row r="1407" spans="1:4">
      <c r="A1407" s="171">
        <v>45252</v>
      </c>
      <c r="B1407" s="173">
        <v>2024</v>
      </c>
      <c r="C1407" s="172">
        <v>5916.55</v>
      </c>
      <c r="D1407" s="191">
        <v>926131</v>
      </c>
    </row>
    <row r="1408" spans="1:4">
      <c r="A1408" s="171">
        <v>45253</v>
      </c>
      <c r="B1408" s="173">
        <v>2024</v>
      </c>
      <c r="C1408" s="172">
        <v>5916.56</v>
      </c>
      <c r="D1408" s="191">
        <v>926814</v>
      </c>
    </row>
    <row r="1409" spans="1:4">
      <c r="A1409" s="171">
        <v>45254</v>
      </c>
      <c r="B1409" s="173">
        <v>2024</v>
      </c>
      <c r="C1409" s="172">
        <v>5916.56</v>
      </c>
      <c r="D1409" s="191">
        <v>926814</v>
      </c>
    </row>
    <row r="1410" spans="1:4">
      <c r="A1410" s="171">
        <v>45255</v>
      </c>
      <c r="B1410" s="173">
        <v>2024</v>
      </c>
      <c r="C1410" s="172">
        <v>5916.57</v>
      </c>
      <c r="D1410" s="191">
        <v>927497</v>
      </c>
    </row>
    <row r="1411" spans="1:4">
      <c r="A1411" s="171">
        <v>45256</v>
      </c>
      <c r="B1411" s="173">
        <v>2024</v>
      </c>
      <c r="C1411" s="172">
        <v>5916.59</v>
      </c>
      <c r="D1411" s="191">
        <v>928865</v>
      </c>
    </row>
    <row r="1412" spans="1:4">
      <c r="A1412" s="171">
        <v>45257</v>
      </c>
      <c r="B1412" s="173">
        <v>2024</v>
      </c>
      <c r="C1412" s="172">
        <v>5916.59</v>
      </c>
      <c r="D1412" s="191">
        <v>928865</v>
      </c>
    </row>
    <row r="1413" spans="1:4">
      <c r="A1413" s="171">
        <v>45258</v>
      </c>
      <c r="B1413" s="173">
        <v>2024</v>
      </c>
      <c r="C1413" s="172">
        <v>5916.6</v>
      </c>
      <c r="D1413" s="191">
        <v>929549</v>
      </c>
    </row>
    <row r="1414" spans="1:4">
      <c r="A1414" s="171">
        <v>45259</v>
      </c>
      <c r="B1414" s="173">
        <v>2024</v>
      </c>
      <c r="C1414" s="172">
        <v>5916.6</v>
      </c>
      <c r="D1414" s="191">
        <v>929549</v>
      </c>
    </row>
    <row r="1415" spans="1:4">
      <c r="A1415" s="171">
        <v>45260</v>
      </c>
      <c r="B1415" s="173">
        <v>2024</v>
      </c>
      <c r="C1415" s="172">
        <v>5916.61</v>
      </c>
      <c r="D1415" s="191">
        <v>930233</v>
      </c>
    </row>
    <row r="1416" spans="1:4">
      <c r="A1416" s="171">
        <v>45261</v>
      </c>
      <c r="B1416" s="173">
        <v>2024</v>
      </c>
      <c r="C1416" s="172">
        <v>5916.61</v>
      </c>
      <c r="D1416" s="191">
        <v>930233</v>
      </c>
    </row>
    <row r="1417" spans="1:4">
      <c r="A1417" s="171">
        <v>45262</v>
      </c>
      <c r="B1417" s="173">
        <v>2024</v>
      </c>
      <c r="C1417" s="172">
        <v>5916.62</v>
      </c>
      <c r="D1417" s="191">
        <v>930917</v>
      </c>
    </row>
    <row r="1418" spans="1:4">
      <c r="A1418" s="171">
        <v>45263</v>
      </c>
      <c r="B1418" s="173">
        <v>2024</v>
      </c>
      <c r="C1418" s="172">
        <v>5916.62</v>
      </c>
      <c r="D1418" s="191">
        <v>930917</v>
      </c>
    </row>
    <row r="1419" spans="1:4">
      <c r="A1419" s="171">
        <v>45264</v>
      </c>
      <c r="B1419" s="173">
        <v>2024</v>
      </c>
      <c r="C1419" s="172">
        <v>5916.66</v>
      </c>
      <c r="D1419" s="191">
        <v>933654</v>
      </c>
    </row>
    <row r="1420" spans="1:4">
      <c r="A1420" s="171">
        <v>45265</v>
      </c>
      <c r="B1420" s="173">
        <v>2024</v>
      </c>
      <c r="C1420" s="172">
        <v>5916.68</v>
      </c>
      <c r="D1420" s="191">
        <v>935022</v>
      </c>
    </row>
    <row r="1421" spans="1:4">
      <c r="A1421" s="171">
        <v>45266</v>
      </c>
      <c r="B1421" s="173">
        <v>2024</v>
      </c>
      <c r="C1421" s="172">
        <v>5916.68</v>
      </c>
      <c r="D1421" s="191">
        <v>935022</v>
      </c>
    </row>
    <row r="1422" spans="1:4">
      <c r="A1422" s="171">
        <v>45267</v>
      </c>
      <c r="B1422" s="173">
        <v>2024</v>
      </c>
      <c r="C1422" s="172">
        <v>5916.7</v>
      </c>
      <c r="D1422" s="191">
        <v>936391</v>
      </c>
    </row>
    <row r="1423" spans="1:4">
      <c r="A1423" s="171">
        <v>45268</v>
      </c>
      <c r="B1423" s="173">
        <v>2024</v>
      </c>
      <c r="C1423" s="172">
        <v>5916.72</v>
      </c>
      <c r="D1423" s="191">
        <v>937760</v>
      </c>
    </row>
    <row r="1424" spans="1:4">
      <c r="A1424" s="171">
        <v>45269</v>
      </c>
      <c r="B1424" s="173">
        <v>2024</v>
      </c>
      <c r="C1424" s="172">
        <v>5916.74</v>
      </c>
      <c r="D1424" s="191">
        <v>939129</v>
      </c>
    </row>
    <row r="1425" spans="1:4">
      <c r="A1425" s="171">
        <v>45270</v>
      </c>
      <c r="B1425" s="173">
        <v>2024</v>
      </c>
      <c r="C1425" s="172">
        <v>5916.74</v>
      </c>
      <c r="D1425" s="191">
        <v>939129</v>
      </c>
    </row>
    <row r="1426" spans="1:4">
      <c r="A1426" s="171">
        <v>45271</v>
      </c>
      <c r="B1426" s="173">
        <v>2024</v>
      </c>
      <c r="C1426" s="172">
        <v>5916.74</v>
      </c>
      <c r="D1426" s="191">
        <v>939129</v>
      </c>
    </row>
    <row r="1427" spans="1:4">
      <c r="A1427" s="171">
        <v>45272</v>
      </c>
      <c r="B1427" s="173">
        <v>2024</v>
      </c>
      <c r="C1427" s="172">
        <v>5916.75</v>
      </c>
      <c r="D1427" s="191">
        <v>939814</v>
      </c>
    </row>
    <row r="1428" spans="1:4">
      <c r="A1428" s="171">
        <v>45273</v>
      </c>
      <c r="B1428" s="173">
        <v>2024</v>
      </c>
      <c r="C1428" s="172">
        <v>5916.76</v>
      </c>
      <c r="D1428" s="191">
        <v>940499</v>
      </c>
    </row>
    <row r="1429" spans="1:4">
      <c r="A1429" s="171">
        <v>45274</v>
      </c>
      <c r="B1429" s="173">
        <v>2024</v>
      </c>
      <c r="C1429" s="172">
        <v>5916.77</v>
      </c>
      <c r="D1429" s="191">
        <v>941184</v>
      </c>
    </row>
    <row r="1430" spans="1:4">
      <c r="A1430" s="171">
        <v>45275</v>
      </c>
      <c r="B1430" s="173">
        <v>2024</v>
      </c>
      <c r="C1430" s="172">
        <v>5916.78</v>
      </c>
      <c r="D1430" s="191">
        <v>941869</v>
      </c>
    </row>
    <row r="1431" spans="1:4">
      <c r="A1431" s="171">
        <v>45276</v>
      </c>
      <c r="B1431" s="173">
        <v>2024</v>
      </c>
      <c r="C1431" s="172">
        <v>5916.79</v>
      </c>
      <c r="D1431" s="191">
        <v>942554</v>
      </c>
    </row>
    <row r="1432" spans="1:4">
      <c r="A1432" s="171">
        <v>45277</v>
      </c>
      <c r="B1432" s="173">
        <v>2024</v>
      </c>
      <c r="C1432" s="172">
        <v>5916.8</v>
      </c>
      <c r="D1432" s="191">
        <v>943240</v>
      </c>
    </row>
    <row r="1433" spans="1:4">
      <c r="A1433" s="171">
        <v>45278</v>
      </c>
      <c r="B1433" s="173">
        <v>2024</v>
      </c>
      <c r="C1433" s="172">
        <v>5916.8</v>
      </c>
      <c r="D1433" s="191">
        <v>943240</v>
      </c>
    </row>
    <row r="1434" spans="1:4">
      <c r="A1434" s="171">
        <v>45279</v>
      </c>
      <c r="B1434" s="173">
        <v>2024</v>
      </c>
      <c r="C1434" s="172">
        <v>5916.81</v>
      </c>
      <c r="D1434" s="191">
        <v>943925</v>
      </c>
    </row>
    <row r="1435" spans="1:4">
      <c r="A1435" s="171">
        <v>45280</v>
      </c>
      <c r="B1435" s="173">
        <v>2024</v>
      </c>
      <c r="C1435" s="172">
        <v>5916.81</v>
      </c>
      <c r="D1435" s="191">
        <v>943925</v>
      </c>
    </row>
    <row r="1436" spans="1:4">
      <c r="A1436" s="171">
        <v>45281</v>
      </c>
      <c r="B1436" s="173">
        <v>2024</v>
      </c>
      <c r="C1436" s="172">
        <v>5916.82</v>
      </c>
      <c r="D1436" s="191">
        <v>944610</v>
      </c>
    </row>
    <row r="1437" spans="1:4">
      <c r="A1437" s="171">
        <v>45282</v>
      </c>
      <c r="B1437" s="173">
        <v>2024</v>
      </c>
      <c r="C1437" s="172">
        <v>5916.83</v>
      </c>
      <c r="D1437" s="191">
        <v>945295</v>
      </c>
    </row>
    <row r="1438" spans="1:4">
      <c r="A1438" s="171">
        <v>45283</v>
      </c>
      <c r="B1438" s="173">
        <v>2024</v>
      </c>
      <c r="C1438" s="172">
        <v>5916.84</v>
      </c>
      <c r="D1438" s="191">
        <v>945980</v>
      </c>
    </row>
    <row r="1439" spans="1:4">
      <c r="A1439" s="171">
        <v>45284</v>
      </c>
      <c r="B1439" s="173">
        <v>2024</v>
      </c>
      <c r="C1439" s="172">
        <v>5916.85</v>
      </c>
      <c r="D1439" s="191">
        <v>946665</v>
      </c>
    </row>
    <row r="1440" spans="1:4">
      <c r="A1440" s="171">
        <v>45285</v>
      </c>
      <c r="B1440" s="173">
        <v>2024</v>
      </c>
      <c r="C1440" s="172">
        <v>5916.85</v>
      </c>
      <c r="D1440" s="191">
        <v>946665</v>
      </c>
    </row>
    <row r="1441" spans="1:4">
      <c r="A1441" s="171">
        <v>45286</v>
      </c>
      <c r="B1441" s="173">
        <v>2024</v>
      </c>
      <c r="C1441" s="172">
        <v>5916.86</v>
      </c>
      <c r="D1441" s="191">
        <v>947351</v>
      </c>
    </row>
    <row r="1442" spans="1:4">
      <c r="A1442" s="171">
        <v>45287</v>
      </c>
      <c r="B1442" s="173">
        <v>2024</v>
      </c>
      <c r="C1442" s="172">
        <v>5916.86</v>
      </c>
      <c r="D1442" s="191">
        <v>947351</v>
      </c>
    </row>
    <row r="1443" spans="1:4">
      <c r="A1443" s="171">
        <v>45288</v>
      </c>
      <c r="B1443" s="173">
        <v>2024</v>
      </c>
      <c r="C1443" s="172">
        <v>5916.87</v>
      </c>
      <c r="D1443" s="191">
        <v>948036</v>
      </c>
    </row>
    <row r="1444" spans="1:4">
      <c r="A1444" s="171">
        <v>45289</v>
      </c>
      <c r="B1444" s="173">
        <v>2024</v>
      </c>
      <c r="C1444" s="172">
        <v>5916.88</v>
      </c>
      <c r="D1444" s="191">
        <v>948722</v>
      </c>
    </row>
    <row r="1445" spans="1:4">
      <c r="A1445" s="171">
        <v>45290</v>
      </c>
      <c r="B1445" s="173">
        <v>2024</v>
      </c>
      <c r="C1445" s="172">
        <v>5916.88</v>
      </c>
      <c r="D1445" s="191">
        <v>948722</v>
      </c>
    </row>
    <row r="1446" spans="1:4">
      <c r="A1446" s="171">
        <v>45291</v>
      </c>
      <c r="B1446" s="173">
        <v>2024</v>
      </c>
      <c r="C1446" s="172">
        <v>5916.89</v>
      </c>
      <c r="D1446" s="191">
        <v>949407</v>
      </c>
    </row>
    <row r="1447" spans="1:4">
      <c r="A1447" s="171">
        <v>45292</v>
      </c>
      <c r="B1447" s="173">
        <v>2024</v>
      </c>
      <c r="C1447" s="172">
        <v>5916.9</v>
      </c>
      <c r="D1447" s="191">
        <v>950093</v>
      </c>
    </row>
    <row r="1448" spans="1:4">
      <c r="A1448" s="171">
        <v>45293</v>
      </c>
      <c r="B1448" s="173">
        <v>2024</v>
      </c>
      <c r="C1448" s="172">
        <v>5916.9</v>
      </c>
      <c r="D1448" s="191">
        <v>950093</v>
      </c>
    </row>
    <row r="1449" spans="1:4">
      <c r="A1449" s="171">
        <v>45294</v>
      </c>
      <c r="B1449" s="173">
        <v>2024</v>
      </c>
      <c r="C1449" s="172">
        <v>5916.91</v>
      </c>
      <c r="D1449" s="191">
        <v>950779</v>
      </c>
    </row>
    <row r="1450" spans="1:4">
      <c r="A1450" s="171">
        <v>45295</v>
      </c>
      <c r="B1450" s="173">
        <v>2024</v>
      </c>
      <c r="C1450" s="172">
        <v>5916.92</v>
      </c>
      <c r="D1450" s="191">
        <v>951464</v>
      </c>
    </row>
    <row r="1451" spans="1:4">
      <c r="A1451" s="171">
        <v>45296</v>
      </c>
      <c r="B1451" s="173">
        <v>2024</v>
      </c>
      <c r="C1451" s="172">
        <v>5916.92</v>
      </c>
      <c r="D1451" s="191">
        <v>951464</v>
      </c>
    </row>
    <row r="1452" spans="1:4">
      <c r="A1452" s="171">
        <v>45297</v>
      </c>
      <c r="B1452" s="173">
        <v>2024</v>
      </c>
      <c r="C1452" s="172">
        <v>5916.93</v>
      </c>
      <c r="D1452" s="191">
        <v>952150</v>
      </c>
    </row>
    <row r="1453" spans="1:4">
      <c r="A1453" s="171">
        <v>45298</v>
      </c>
      <c r="B1453" s="173">
        <v>2024</v>
      </c>
      <c r="C1453" s="172">
        <v>5916.93</v>
      </c>
      <c r="D1453" s="191">
        <v>952150</v>
      </c>
    </row>
    <row r="1454" spans="1:4">
      <c r="A1454" s="171">
        <v>45299</v>
      </c>
      <c r="B1454" s="173">
        <v>2024</v>
      </c>
      <c r="C1454" s="172">
        <v>5916.94</v>
      </c>
      <c r="D1454" s="191">
        <v>952836</v>
      </c>
    </row>
    <row r="1455" spans="1:4">
      <c r="A1455" s="171">
        <v>45300</v>
      </c>
      <c r="B1455" s="173">
        <v>2024</v>
      </c>
      <c r="C1455" s="172">
        <v>5916.94</v>
      </c>
      <c r="D1455" s="191">
        <v>952836</v>
      </c>
    </row>
    <row r="1456" spans="1:4">
      <c r="A1456" s="171">
        <v>45301</v>
      </c>
      <c r="B1456" s="173">
        <v>2024</v>
      </c>
      <c r="C1456" s="172">
        <v>5916.93</v>
      </c>
      <c r="D1456" s="191">
        <v>952150</v>
      </c>
    </row>
    <row r="1457" spans="1:4">
      <c r="A1457" s="171">
        <v>45302</v>
      </c>
      <c r="B1457" s="173">
        <v>2024</v>
      </c>
      <c r="C1457" s="172">
        <v>5916.94</v>
      </c>
      <c r="D1457" s="191">
        <v>952836</v>
      </c>
    </row>
    <row r="1458" spans="1:4">
      <c r="A1458" s="171">
        <v>45303</v>
      </c>
      <c r="B1458" s="173">
        <v>2024</v>
      </c>
      <c r="C1458" s="172">
        <v>5916.95</v>
      </c>
      <c r="D1458" s="191">
        <v>953522</v>
      </c>
    </row>
    <row r="1459" spans="1:4">
      <c r="A1459" s="171">
        <v>45304</v>
      </c>
      <c r="B1459" s="173">
        <v>2024</v>
      </c>
      <c r="C1459" s="172">
        <v>5916.96</v>
      </c>
      <c r="D1459" s="191">
        <v>954209</v>
      </c>
    </row>
    <row r="1460" spans="1:4">
      <c r="A1460" s="171">
        <v>45305</v>
      </c>
      <c r="B1460" s="173">
        <v>2024</v>
      </c>
      <c r="C1460" s="172">
        <v>5916.98</v>
      </c>
      <c r="D1460" s="191">
        <v>955581</v>
      </c>
    </row>
    <row r="1461" spans="1:4">
      <c r="A1461" s="171">
        <v>45306</v>
      </c>
      <c r="B1461" s="173">
        <v>2024</v>
      </c>
      <c r="C1461" s="172">
        <v>5917.02</v>
      </c>
      <c r="D1461" s="191">
        <v>958326</v>
      </c>
    </row>
    <row r="1462" spans="1:4">
      <c r="A1462" s="171">
        <v>45307</v>
      </c>
      <c r="B1462" s="173">
        <v>2024</v>
      </c>
      <c r="C1462" s="172">
        <v>5916.83</v>
      </c>
      <c r="D1462" s="191">
        <v>945295</v>
      </c>
    </row>
    <row r="1463" spans="1:4">
      <c r="A1463" s="171">
        <v>45308</v>
      </c>
      <c r="B1463" s="173">
        <v>2024</v>
      </c>
      <c r="C1463" s="172">
        <v>5916.83</v>
      </c>
      <c r="D1463" s="191">
        <v>945295</v>
      </c>
    </row>
    <row r="1464" spans="1:4">
      <c r="A1464" s="171">
        <v>45309</v>
      </c>
      <c r="B1464" s="173">
        <v>2024</v>
      </c>
      <c r="C1464" s="172">
        <v>5917.01</v>
      </c>
      <c r="D1464" s="191">
        <v>957639</v>
      </c>
    </row>
    <row r="1465" spans="1:4">
      <c r="A1465" s="171">
        <v>45310</v>
      </c>
      <c r="B1465" s="173">
        <v>2024</v>
      </c>
      <c r="C1465" s="172">
        <v>5917.04</v>
      </c>
      <c r="D1465" s="191">
        <v>959698</v>
      </c>
    </row>
    <row r="1466" spans="1:4">
      <c r="A1466" s="171">
        <v>45311</v>
      </c>
      <c r="B1466" s="173">
        <v>2024</v>
      </c>
      <c r="C1466" s="172">
        <v>5917.04</v>
      </c>
      <c r="D1466" s="191">
        <v>959698</v>
      </c>
    </row>
    <row r="1467" spans="1:4">
      <c r="A1467" s="171">
        <v>45312</v>
      </c>
      <c r="B1467" s="173">
        <v>2024</v>
      </c>
      <c r="C1467" s="172">
        <v>5917.05</v>
      </c>
      <c r="D1467" s="191">
        <v>960385</v>
      </c>
    </row>
    <row r="1468" spans="1:4">
      <c r="A1468" s="171">
        <v>45313</v>
      </c>
      <c r="B1468" s="173">
        <v>2024</v>
      </c>
      <c r="C1468" s="172">
        <v>5917.06</v>
      </c>
      <c r="D1468" s="191">
        <v>961071</v>
      </c>
    </row>
    <row r="1469" spans="1:4">
      <c r="A1469" s="171">
        <v>45314</v>
      </c>
      <c r="B1469" s="173">
        <v>2024</v>
      </c>
      <c r="C1469" s="172">
        <v>5917.07</v>
      </c>
      <c r="D1469" s="191">
        <v>961758</v>
      </c>
    </row>
    <row r="1470" spans="1:4">
      <c r="A1470" s="171">
        <v>45315</v>
      </c>
      <c r="B1470" s="173">
        <v>2024</v>
      </c>
      <c r="C1470" s="172">
        <v>5917.08</v>
      </c>
      <c r="D1470" s="191">
        <v>962445</v>
      </c>
    </row>
    <row r="1471" spans="1:4">
      <c r="A1471" s="171">
        <v>45316</v>
      </c>
      <c r="B1471" s="173">
        <v>2024</v>
      </c>
      <c r="C1471" s="172">
        <v>5917.09</v>
      </c>
      <c r="D1471" s="191">
        <v>963131</v>
      </c>
    </row>
    <row r="1472" spans="1:4">
      <c r="A1472" s="171">
        <v>45317</v>
      </c>
      <c r="B1472" s="173">
        <v>2024</v>
      </c>
      <c r="C1472" s="172">
        <v>5917.1</v>
      </c>
      <c r="D1472" s="191">
        <v>963818</v>
      </c>
    </row>
    <row r="1473" spans="1:4">
      <c r="A1473" s="171">
        <v>45318</v>
      </c>
      <c r="B1473" s="173">
        <v>2024</v>
      </c>
      <c r="C1473" s="172">
        <v>5917.12</v>
      </c>
      <c r="D1473" s="191">
        <v>965192</v>
      </c>
    </row>
    <row r="1474" spans="1:4">
      <c r="A1474" s="171">
        <v>45319</v>
      </c>
      <c r="B1474" s="173">
        <v>2024</v>
      </c>
      <c r="C1474" s="172">
        <v>5917.23</v>
      </c>
      <c r="D1474" s="191">
        <v>965879</v>
      </c>
    </row>
    <row r="1475" spans="1:4">
      <c r="A1475" s="171">
        <v>45320</v>
      </c>
      <c r="B1475" s="173">
        <v>2024</v>
      </c>
      <c r="C1475" s="172">
        <v>5917.13</v>
      </c>
      <c r="D1475" s="191">
        <v>965879</v>
      </c>
    </row>
    <row r="1476" spans="1:4">
      <c r="A1476" s="171">
        <v>45321</v>
      </c>
      <c r="B1476" s="173">
        <v>2024</v>
      </c>
      <c r="C1476" s="172">
        <v>5917.14</v>
      </c>
      <c r="D1476" s="191">
        <v>966567</v>
      </c>
    </row>
    <row r="1477" spans="1:4">
      <c r="A1477" s="171">
        <v>45322</v>
      </c>
      <c r="B1477" s="173">
        <v>2024</v>
      </c>
      <c r="C1477" s="172">
        <v>5917.16</v>
      </c>
      <c r="D1477" s="191">
        <v>967941</v>
      </c>
    </row>
    <row r="1478" spans="1:4">
      <c r="A1478" s="171">
        <v>45323</v>
      </c>
      <c r="B1478" s="173">
        <v>2024</v>
      </c>
      <c r="C1478" s="172">
        <v>5917.17</v>
      </c>
      <c r="D1478" s="191">
        <v>968628</v>
      </c>
    </row>
    <row r="1479" spans="1:4">
      <c r="A1479" s="171">
        <v>45324</v>
      </c>
      <c r="B1479" s="173">
        <v>2024</v>
      </c>
      <c r="C1479" s="172">
        <v>5917.18</v>
      </c>
      <c r="D1479" s="191">
        <v>969315</v>
      </c>
    </row>
    <row r="1480" spans="1:4">
      <c r="A1480" s="171">
        <v>45325</v>
      </c>
      <c r="B1480" s="173">
        <v>2024</v>
      </c>
      <c r="C1480" s="172">
        <v>5917.21</v>
      </c>
      <c r="D1480" s="191">
        <v>971377</v>
      </c>
    </row>
    <row r="1481" spans="1:4">
      <c r="A1481" s="171">
        <v>45326</v>
      </c>
      <c r="B1481" s="173">
        <v>2024</v>
      </c>
      <c r="C1481" s="172">
        <v>5917.21</v>
      </c>
      <c r="D1481" s="191">
        <v>971377</v>
      </c>
    </row>
    <row r="1482" spans="1:4">
      <c r="A1482" s="171">
        <v>45327</v>
      </c>
      <c r="B1482" s="173">
        <v>2024</v>
      </c>
      <c r="C1482" s="172">
        <v>5917.21</v>
      </c>
      <c r="D1482" s="191">
        <v>971377</v>
      </c>
    </row>
    <row r="1483" spans="1:4">
      <c r="A1483" s="171">
        <v>45328</v>
      </c>
      <c r="B1483" s="173">
        <v>2024</v>
      </c>
      <c r="C1483" s="172">
        <v>5917.23</v>
      </c>
      <c r="D1483" s="191">
        <v>972752</v>
      </c>
    </row>
    <row r="1484" spans="1:4">
      <c r="A1484" s="171">
        <v>45329</v>
      </c>
      <c r="B1484" s="173">
        <v>2024</v>
      </c>
      <c r="C1484" s="172">
        <v>5917.25</v>
      </c>
      <c r="D1484" s="191">
        <v>974128</v>
      </c>
    </row>
    <row r="1485" spans="1:4">
      <c r="A1485" s="171">
        <v>45330</v>
      </c>
      <c r="B1485" s="173">
        <v>2024</v>
      </c>
      <c r="C1485" s="172">
        <v>5917.26</v>
      </c>
      <c r="D1485" s="191">
        <v>974816</v>
      </c>
    </row>
    <row r="1486" spans="1:4">
      <c r="A1486" s="171">
        <v>45331</v>
      </c>
      <c r="B1486" s="173">
        <v>2024</v>
      </c>
      <c r="C1486" s="172">
        <v>5917.28</v>
      </c>
      <c r="D1486" s="191">
        <v>976192</v>
      </c>
    </row>
    <row r="1487" spans="1:4">
      <c r="A1487" s="171">
        <v>45332</v>
      </c>
      <c r="B1487" s="173">
        <v>2024</v>
      </c>
      <c r="C1487" s="172">
        <v>5917.3</v>
      </c>
      <c r="D1487" s="191">
        <v>977568</v>
      </c>
    </row>
    <row r="1488" spans="1:4">
      <c r="A1488" s="171">
        <v>45333</v>
      </c>
      <c r="B1488" s="173">
        <v>2024</v>
      </c>
      <c r="C1488" s="172">
        <v>5917.3</v>
      </c>
      <c r="D1488" s="191">
        <v>977568</v>
      </c>
    </row>
    <row r="1489" spans="1:4">
      <c r="A1489" s="171">
        <v>45334</v>
      </c>
      <c r="B1489" s="173">
        <v>2024</v>
      </c>
      <c r="C1489" s="172">
        <v>5917.31</v>
      </c>
      <c r="D1489" s="191">
        <v>978256</v>
      </c>
    </row>
    <row r="1490" spans="1:4">
      <c r="A1490" s="171">
        <v>45335</v>
      </c>
      <c r="B1490" s="173">
        <v>2024</v>
      </c>
      <c r="C1490" s="172">
        <v>5917.32</v>
      </c>
      <c r="D1490" s="191">
        <v>978944</v>
      </c>
    </row>
    <row r="1491" spans="1:4">
      <c r="A1491" s="171">
        <v>45336</v>
      </c>
      <c r="B1491" s="173">
        <v>2024</v>
      </c>
      <c r="C1491" s="172">
        <v>5917.32</v>
      </c>
      <c r="D1491" s="191">
        <v>978944</v>
      </c>
    </row>
    <row r="1492" spans="1:4">
      <c r="A1492" s="171">
        <v>45337</v>
      </c>
      <c r="B1492" s="173">
        <v>2024</v>
      </c>
      <c r="C1492" s="172">
        <v>5917.34</v>
      </c>
      <c r="D1492" s="191">
        <v>980320</v>
      </c>
    </row>
    <row r="1493" spans="1:4">
      <c r="A1493" s="171">
        <v>45338</v>
      </c>
      <c r="B1493" s="173">
        <v>2024</v>
      </c>
      <c r="C1493" s="172">
        <v>5917.35</v>
      </c>
      <c r="D1493" s="191">
        <v>981008</v>
      </c>
    </row>
    <row r="1494" spans="1:4">
      <c r="A1494" s="171">
        <v>45339</v>
      </c>
      <c r="B1494" s="173">
        <v>2024</v>
      </c>
      <c r="C1494" s="172">
        <v>5917.37</v>
      </c>
      <c r="D1494" s="191">
        <v>982385</v>
      </c>
    </row>
    <row r="1495" spans="1:4">
      <c r="A1495" s="171">
        <v>45340</v>
      </c>
      <c r="B1495" s="173">
        <v>2024</v>
      </c>
      <c r="C1495" s="172">
        <v>5917.39</v>
      </c>
      <c r="D1495" s="191">
        <v>983761</v>
      </c>
    </row>
    <row r="1496" spans="1:4">
      <c r="A1496" s="171">
        <v>45341</v>
      </c>
      <c r="B1496" s="173">
        <v>2024</v>
      </c>
      <c r="C1496" s="172">
        <v>5917.41</v>
      </c>
      <c r="D1496" s="191">
        <v>985138</v>
      </c>
    </row>
    <row r="1497" spans="1:4">
      <c r="A1497" s="171">
        <v>45342</v>
      </c>
      <c r="B1497" s="173">
        <v>2024</v>
      </c>
      <c r="C1497" s="172">
        <v>5917.42</v>
      </c>
      <c r="D1497" s="191">
        <v>985827</v>
      </c>
    </row>
    <row r="1498" spans="1:4">
      <c r="A1498" s="171">
        <v>45343</v>
      </c>
      <c r="B1498" s="173">
        <v>2024</v>
      </c>
      <c r="C1498" s="172">
        <v>5917.44</v>
      </c>
      <c r="D1498" s="191">
        <v>987204</v>
      </c>
    </row>
    <row r="1499" spans="1:4">
      <c r="A1499" s="171">
        <v>45344</v>
      </c>
      <c r="B1499" s="173">
        <v>2024</v>
      </c>
      <c r="C1499" s="172">
        <v>5917.5</v>
      </c>
      <c r="D1499" s="191">
        <v>991339</v>
      </c>
    </row>
    <row r="1500" spans="1:4">
      <c r="A1500" s="171">
        <v>45345</v>
      </c>
      <c r="B1500" s="173">
        <v>2024</v>
      </c>
      <c r="C1500" s="172">
        <v>5917.53</v>
      </c>
      <c r="D1500" s="191">
        <v>993406</v>
      </c>
    </row>
    <row r="1501" spans="1:4">
      <c r="A1501" s="171">
        <v>45346</v>
      </c>
      <c r="B1501" s="173">
        <v>2024</v>
      </c>
      <c r="C1501" s="172">
        <v>5917.54</v>
      </c>
      <c r="D1501" s="191">
        <v>994095</v>
      </c>
    </row>
    <row r="1502" spans="1:4">
      <c r="A1502" s="171">
        <v>45347</v>
      </c>
      <c r="B1502" s="173">
        <v>2024</v>
      </c>
      <c r="C1502" s="172">
        <v>5917.55</v>
      </c>
      <c r="D1502" s="191">
        <v>994785</v>
      </c>
    </row>
    <row r="1503" spans="1:4">
      <c r="A1503" s="171">
        <v>45348</v>
      </c>
      <c r="B1503" s="173">
        <v>2024</v>
      </c>
      <c r="C1503" s="172">
        <v>5917.56</v>
      </c>
      <c r="D1503" s="191">
        <v>995474</v>
      </c>
    </row>
    <row r="1504" spans="1:4">
      <c r="A1504" s="171">
        <v>45349</v>
      </c>
      <c r="B1504" s="173">
        <v>2024</v>
      </c>
      <c r="C1504" s="172">
        <v>5917.57</v>
      </c>
      <c r="D1504" s="191">
        <v>996163</v>
      </c>
    </row>
    <row r="1505" spans="1:4">
      <c r="A1505" s="171">
        <v>45350</v>
      </c>
      <c r="B1505" s="173">
        <v>2024</v>
      </c>
      <c r="C1505" s="172">
        <v>5917.6</v>
      </c>
      <c r="D1505" s="191">
        <v>998232</v>
      </c>
    </row>
    <row r="1506" spans="1:4">
      <c r="A1506" s="171">
        <v>45351</v>
      </c>
      <c r="B1506" s="173">
        <v>2024</v>
      </c>
      <c r="C1506" s="172">
        <v>5917.6</v>
      </c>
      <c r="D1506" s="191">
        <v>998232</v>
      </c>
    </row>
    <row r="1507" spans="1:4">
      <c r="A1507" s="171">
        <v>45352</v>
      </c>
      <c r="B1507" s="173">
        <v>2024</v>
      </c>
      <c r="C1507" s="172">
        <v>5917.61</v>
      </c>
      <c r="D1507" s="191">
        <v>998922</v>
      </c>
    </row>
    <row r="1508" spans="1:4">
      <c r="A1508" s="171">
        <v>45353</v>
      </c>
      <c r="B1508" s="173">
        <v>2024</v>
      </c>
      <c r="C1508" s="172">
        <v>5917.62</v>
      </c>
      <c r="D1508" s="191">
        <v>999612</v>
      </c>
    </row>
    <row r="1509" spans="1:4">
      <c r="A1509" s="171">
        <v>45354</v>
      </c>
      <c r="B1509" s="173">
        <v>2024</v>
      </c>
      <c r="C1509" s="172">
        <v>5917.63</v>
      </c>
      <c r="D1509" s="191">
        <v>1000301</v>
      </c>
    </row>
    <row r="1510" spans="1:4">
      <c r="A1510" s="171">
        <v>45355</v>
      </c>
      <c r="B1510" s="173">
        <v>2024</v>
      </c>
      <c r="C1510" s="172">
        <v>5917.65</v>
      </c>
      <c r="D1510" s="191">
        <v>1001681</v>
      </c>
    </row>
    <row r="1511" spans="1:4">
      <c r="A1511" s="171">
        <v>45356</v>
      </c>
      <c r="B1511" s="173">
        <v>2024</v>
      </c>
      <c r="C1511" s="172">
        <v>5917.67</v>
      </c>
      <c r="D1511" s="191">
        <v>1003062</v>
      </c>
    </row>
    <row r="1512" spans="1:4">
      <c r="A1512" s="171">
        <v>45357</v>
      </c>
      <c r="B1512" s="173">
        <v>2024</v>
      </c>
      <c r="C1512" s="172">
        <v>5917.68</v>
      </c>
      <c r="D1512" s="191">
        <v>1003752</v>
      </c>
    </row>
    <row r="1513" spans="1:4">
      <c r="A1513" s="171">
        <v>45358</v>
      </c>
      <c r="B1513" s="173">
        <v>2024</v>
      </c>
      <c r="C1513" s="172">
        <v>5917.7</v>
      </c>
      <c r="D1513" s="191">
        <v>1005132</v>
      </c>
    </row>
    <row r="1514" spans="1:4">
      <c r="A1514" s="171">
        <v>45359</v>
      </c>
      <c r="B1514" s="173">
        <v>2024</v>
      </c>
      <c r="C1514" s="172">
        <v>5917.72</v>
      </c>
      <c r="D1514" s="191">
        <v>1006513</v>
      </c>
    </row>
    <row r="1515" spans="1:4">
      <c r="A1515" s="171">
        <v>45360</v>
      </c>
      <c r="B1515" s="173">
        <v>2024</v>
      </c>
      <c r="C1515" s="172">
        <v>5917.73</v>
      </c>
      <c r="D1515" s="191">
        <v>1007203</v>
      </c>
    </row>
    <row r="1516" spans="1:4">
      <c r="A1516" s="171">
        <v>45361</v>
      </c>
      <c r="B1516" s="173">
        <v>2024</v>
      </c>
      <c r="C1516" s="172">
        <v>5917.74</v>
      </c>
      <c r="D1516" s="191">
        <v>1007893</v>
      </c>
    </row>
    <row r="1517" spans="1:4">
      <c r="A1517" s="171">
        <v>45362</v>
      </c>
      <c r="B1517" s="173">
        <v>2024</v>
      </c>
      <c r="C1517" s="172">
        <v>5917.74</v>
      </c>
      <c r="D1517" s="191">
        <v>1007893</v>
      </c>
    </row>
    <row r="1518" spans="1:4">
      <c r="A1518" s="171">
        <v>45363</v>
      </c>
      <c r="B1518" s="173">
        <v>2024</v>
      </c>
      <c r="C1518" s="172">
        <v>5917.75</v>
      </c>
      <c r="D1518" s="191">
        <v>1008584</v>
      </c>
    </row>
    <row r="1519" spans="1:4">
      <c r="A1519" s="171">
        <v>45364</v>
      </c>
      <c r="B1519" s="173">
        <v>2024</v>
      </c>
      <c r="C1519" s="172">
        <v>5917.77</v>
      </c>
      <c r="D1519" s="191">
        <v>1009965</v>
      </c>
    </row>
    <row r="1520" spans="1:4">
      <c r="A1520" s="171">
        <v>45365</v>
      </c>
      <c r="B1520" s="173">
        <v>2024</v>
      </c>
      <c r="C1520" s="172">
        <v>5917.78</v>
      </c>
      <c r="D1520" s="191">
        <v>1010656</v>
      </c>
    </row>
    <row r="1521" spans="1:4">
      <c r="A1521" s="171">
        <v>45366</v>
      </c>
      <c r="B1521" s="173">
        <v>2024</v>
      </c>
      <c r="C1521" s="172">
        <v>5917.78</v>
      </c>
      <c r="D1521" s="191">
        <v>1010656</v>
      </c>
    </row>
    <row r="1522" spans="1:4">
      <c r="A1522" s="171">
        <v>45367</v>
      </c>
      <c r="B1522" s="173">
        <v>2024</v>
      </c>
      <c r="C1522" s="172">
        <v>5917.78</v>
      </c>
      <c r="D1522" s="191">
        <v>1010656</v>
      </c>
    </row>
    <row r="1523" spans="1:4">
      <c r="A1523" s="171">
        <v>45368</v>
      </c>
      <c r="B1523" s="173">
        <v>2024</v>
      </c>
      <c r="C1523" s="172">
        <v>5917.79</v>
      </c>
      <c r="D1523" s="191">
        <v>1011347</v>
      </c>
    </row>
    <row r="1524" spans="1:4">
      <c r="A1524" s="171">
        <v>45369</v>
      </c>
      <c r="B1524" s="173">
        <v>2024</v>
      </c>
      <c r="C1524" s="172">
        <v>5917.81</v>
      </c>
      <c r="D1524" s="191">
        <v>1012729</v>
      </c>
    </row>
    <row r="1525" spans="1:4">
      <c r="A1525" s="171">
        <v>45370</v>
      </c>
      <c r="B1525" s="173">
        <v>2024</v>
      </c>
      <c r="C1525" s="172">
        <v>5917.82</v>
      </c>
      <c r="D1525" s="191">
        <v>1013420</v>
      </c>
    </row>
    <row r="1526" spans="1:4">
      <c r="A1526" s="171">
        <v>45371</v>
      </c>
      <c r="B1526" s="173">
        <v>2024</v>
      </c>
      <c r="C1526" s="172">
        <v>5917.83</v>
      </c>
      <c r="D1526" s="191">
        <v>1014111</v>
      </c>
    </row>
    <row r="1527" spans="1:4">
      <c r="A1527" s="171">
        <v>45372</v>
      </c>
      <c r="B1527" s="173">
        <v>2024</v>
      </c>
      <c r="C1527" s="172">
        <v>5917.85</v>
      </c>
      <c r="D1527" s="191">
        <v>1015493</v>
      </c>
    </row>
    <row r="1528" spans="1:4">
      <c r="A1528" s="171">
        <v>45373</v>
      </c>
      <c r="B1528" s="173">
        <v>2024</v>
      </c>
      <c r="C1528" s="172">
        <v>5917.87</v>
      </c>
      <c r="D1528" s="191">
        <v>1016875</v>
      </c>
    </row>
    <row r="1529" spans="1:4">
      <c r="A1529" s="171">
        <v>45374</v>
      </c>
      <c r="B1529" s="173">
        <v>2024</v>
      </c>
      <c r="C1529" s="172">
        <v>5917.89</v>
      </c>
      <c r="D1529" s="191">
        <v>1018257</v>
      </c>
    </row>
    <row r="1530" spans="1:4">
      <c r="A1530" s="171">
        <v>45375</v>
      </c>
      <c r="B1530" s="173">
        <v>2024</v>
      </c>
      <c r="C1530" s="172">
        <v>5917.93</v>
      </c>
      <c r="D1530" s="191">
        <v>1021022</v>
      </c>
    </row>
    <row r="1531" spans="1:4">
      <c r="A1531" s="171">
        <v>45376</v>
      </c>
      <c r="B1531" s="173">
        <v>2024</v>
      </c>
      <c r="C1531" s="172">
        <v>5917.97</v>
      </c>
      <c r="D1531" s="191">
        <v>1023789</v>
      </c>
    </row>
    <row r="1532" spans="1:4">
      <c r="A1532" s="171">
        <v>45377</v>
      </c>
      <c r="B1532" s="173">
        <v>2024</v>
      </c>
      <c r="C1532" s="172">
        <v>5917.99</v>
      </c>
      <c r="D1532" s="191">
        <v>1025172</v>
      </c>
    </row>
    <row r="1533" spans="1:4">
      <c r="A1533" s="171">
        <v>45378</v>
      </c>
      <c r="B1533" s="173">
        <v>2024</v>
      </c>
      <c r="C1533" s="172">
        <v>5918.03</v>
      </c>
      <c r="D1533" s="191">
        <v>1027941</v>
      </c>
    </row>
    <row r="1534" spans="1:4">
      <c r="A1534" s="171">
        <v>45379</v>
      </c>
      <c r="B1534" s="173">
        <v>2024</v>
      </c>
      <c r="C1534" s="172">
        <v>5918.07</v>
      </c>
      <c r="D1534" s="191">
        <v>1030709</v>
      </c>
    </row>
    <row r="1535" spans="1:4">
      <c r="A1535" s="171">
        <v>45380</v>
      </c>
      <c r="B1535" s="173">
        <v>2024</v>
      </c>
      <c r="C1535" s="172">
        <v>5918.1</v>
      </c>
      <c r="D1535" s="191">
        <v>1032786</v>
      </c>
    </row>
    <row r="1536" spans="1:4">
      <c r="A1536" s="171">
        <v>45381</v>
      </c>
      <c r="B1536" s="173">
        <v>2024</v>
      </c>
      <c r="C1536" s="172">
        <v>5918.13</v>
      </c>
      <c r="D1536" s="191">
        <v>1034863</v>
      </c>
    </row>
    <row r="1537" spans="1:4">
      <c r="A1537" s="171">
        <v>45382</v>
      </c>
      <c r="B1537" s="173">
        <v>2024</v>
      </c>
      <c r="C1537" s="172">
        <v>5918.18</v>
      </c>
      <c r="D1537" s="191">
        <v>1038327</v>
      </c>
    </row>
    <row r="1538" spans="1:4">
      <c r="A1538" s="171">
        <v>45383</v>
      </c>
      <c r="B1538" s="173">
        <v>2024</v>
      </c>
      <c r="C1538" s="172">
        <v>5918.23</v>
      </c>
      <c r="D1538" s="191">
        <v>1041792</v>
      </c>
    </row>
    <row r="1539" spans="1:4">
      <c r="A1539" s="171">
        <v>45384</v>
      </c>
      <c r="B1539" s="173">
        <v>2024</v>
      </c>
      <c r="C1539" s="172">
        <v>5918.26</v>
      </c>
      <c r="D1539" s="191">
        <v>1043871</v>
      </c>
    </row>
    <row r="1540" spans="1:4">
      <c r="A1540" s="171">
        <v>45385</v>
      </c>
      <c r="B1540" s="173">
        <v>2024</v>
      </c>
      <c r="C1540" s="172">
        <v>5918.28</v>
      </c>
      <c r="D1540" s="191">
        <v>1045257</v>
      </c>
    </row>
    <row r="1541" spans="1:4">
      <c r="A1541" s="171">
        <v>45386</v>
      </c>
      <c r="B1541" s="173">
        <v>2024</v>
      </c>
      <c r="C1541" s="172">
        <v>5918.31</v>
      </c>
      <c r="D1541" s="191">
        <v>1047336</v>
      </c>
    </row>
    <row r="1542" spans="1:4">
      <c r="A1542" s="171">
        <v>45387</v>
      </c>
      <c r="B1542" s="173">
        <v>2024</v>
      </c>
      <c r="C1542" s="172">
        <v>5918.33</v>
      </c>
      <c r="D1542" s="191">
        <v>1048723</v>
      </c>
    </row>
    <row r="1543" spans="1:4">
      <c r="A1543" s="171">
        <v>45388</v>
      </c>
      <c r="B1543" s="173">
        <v>2024</v>
      </c>
      <c r="C1543" s="172">
        <v>5918.35</v>
      </c>
      <c r="D1543" s="191">
        <v>1050110</v>
      </c>
    </row>
    <row r="1544" spans="1:4">
      <c r="A1544" s="171">
        <v>45389</v>
      </c>
      <c r="B1544" s="173">
        <v>2024</v>
      </c>
      <c r="C1544" s="172">
        <v>5918.38</v>
      </c>
      <c r="D1544" s="191">
        <v>1052191</v>
      </c>
    </row>
    <row r="1545" spans="1:4">
      <c r="A1545" s="171">
        <v>45390</v>
      </c>
      <c r="B1545" s="173">
        <v>2024</v>
      </c>
      <c r="C1545" s="172">
        <v>5918.4</v>
      </c>
      <c r="D1545" s="191">
        <v>1053578</v>
      </c>
    </row>
    <row r="1546" spans="1:4">
      <c r="A1546" s="171">
        <v>45391</v>
      </c>
      <c r="B1546" s="173">
        <v>2024</v>
      </c>
      <c r="C1546" s="172">
        <v>5918.41</v>
      </c>
      <c r="D1546" s="191">
        <v>1054272</v>
      </c>
    </row>
    <row r="1547" spans="1:4">
      <c r="A1547" s="171">
        <v>45392</v>
      </c>
      <c r="B1547" s="173">
        <v>2024</v>
      </c>
      <c r="C1547" s="172">
        <v>5918.43</v>
      </c>
      <c r="D1547" s="191">
        <v>1055660</v>
      </c>
    </row>
    <row r="1548" spans="1:4">
      <c r="A1548" s="171">
        <v>45393</v>
      </c>
      <c r="B1548" s="173">
        <v>2024</v>
      </c>
      <c r="C1548" s="172">
        <v>5918.45</v>
      </c>
      <c r="D1548" s="191">
        <v>1057048</v>
      </c>
    </row>
    <row r="1549" spans="1:4">
      <c r="A1549" s="171">
        <v>45394</v>
      </c>
      <c r="B1549" s="173">
        <v>2024</v>
      </c>
      <c r="C1549" s="172">
        <v>5918.47</v>
      </c>
      <c r="D1549" s="191">
        <v>1058437</v>
      </c>
    </row>
    <row r="1550" spans="1:4">
      <c r="A1550" s="171">
        <v>45395</v>
      </c>
      <c r="B1550" s="173">
        <v>2024</v>
      </c>
      <c r="C1550" s="172">
        <v>5918.49</v>
      </c>
      <c r="D1550" s="191">
        <v>1059825</v>
      </c>
    </row>
    <row r="1551" spans="1:4">
      <c r="A1551" s="171">
        <v>45396</v>
      </c>
      <c r="B1551" s="173">
        <v>2024</v>
      </c>
      <c r="C1551" s="172">
        <v>5918.51</v>
      </c>
      <c r="D1551" s="191">
        <v>1061213</v>
      </c>
    </row>
    <row r="1552" spans="1:4">
      <c r="A1552" s="171">
        <v>45397</v>
      </c>
      <c r="B1552" s="173">
        <v>2024</v>
      </c>
      <c r="C1552" s="172">
        <v>5918.53</v>
      </c>
      <c r="D1552" s="191">
        <v>1062601</v>
      </c>
    </row>
    <row r="1553" spans="1:4">
      <c r="A1553" s="171">
        <v>45398</v>
      </c>
      <c r="B1553" s="173">
        <v>2024</v>
      </c>
      <c r="C1553" s="172">
        <v>5918.56</v>
      </c>
      <c r="D1553" s="191">
        <v>1064684</v>
      </c>
    </row>
    <row r="1554" spans="1:4">
      <c r="A1554" s="171">
        <v>45399</v>
      </c>
      <c r="B1554" s="173">
        <v>2024</v>
      </c>
      <c r="C1554" s="172">
        <v>5918.58</v>
      </c>
      <c r="D1554" s="191">
        <v>1066073</v>
      </c>
    </row>
    <row r="1555" spans="1:4">
      <c r="A1555" s="171">
        <v>45400</v>
      </c>
      <c r="B1555" s="173">
        <v>2024</v>
      </c>
      <c r="C1555" s="172">
        <v>5918.6</v>
      </c>
      <c r="D1555" s="191">
        <v>1067462</v>
      </c>
    </row>
    <row r="1556" spans="1:4">
      <c r="A1556" s="171">
        <v>45401</v>
      </c>
      <c r="B1556" s="173">
        <v>2024</v>
      </c>
      <c r="C1556" s="172">
        <v>5918.61</v>
      </c>
      <c r="D1556" s="191">
        <v>1068156</v>
      </c>
    </row>
    <row r="1557" spans="1:4">
      <c r="A1557" s="171">
        <v>45402</v>
      </c>
      <c r="B1557" s="173">
        <v>2024</v>
      </c>
      <c r="C1557" s="172">
        <v>5918.63</v>
      </c>
      <c r="D1557" s="191">
        <v>1069545</v>
      </c>
    </row>
    <row r="1558" spans="1:4">
      <c r="A1558" s="171">
        <v>45403</v>
      </c>
      <c r="B1558" s="173">
        <v>2024</v>
      </c>
      <c r="C1558" s="172">
        <v>5918.66</v>
      </c>
      <c r="D1558" s="191">
        <v>1071630</v>
      </c>
    </row>
    <row r="1559" spans="1:4">
      <c r="A1559" s="171">
        <v>45404</v>
      </c>
      <c r="B1559" s="173">
        <v>2024</v>
      </c>
      <c r="C1559" s="172">
        <v>5918.69</v>
      </c>
      <c r="D1559" s="191">
        <v>1073714</v>
      </c>
    </row>
    <row r="1560" spans="1:4">
      <c r="A1560" s="171">
        <v>45405</v>
      </c>
      <c r="B1560" s="173">
        <v>2024</v>
      </c>
      <c r="C1560" s="172">
        <v>5918.73</v>
      </c>
      <c r="D1560" s="191">
        <v>1076494</v>
      </c>
    </row>
    <row r="1561" spans="1:4">
      <c r="A1561" s="171">
        <v>45406</v>
      </c>
      <c r="B1561" s="173">
        <v>2024</v>
      </c>
      <c r="C1561" s="172">
        <v>5918.77</v>
      </c>
      <c r="D1561" s="191">
        <v>1079275</v>
      </c>
    </row>
    <row r="1562" spans="1:4">
      <c r="A1562" s="171">
        <v>45407</v>
      </c>
      <c r="B1562" s="173">
        <v>2024</v>
      </c>
      <c r="C1562" s="172">
        <v>5918.81</v>
      </c>
      <c r="D1562" s="191">
        <v>1082055</v>
      </c>
    </row>
    <row r="1563" spans="1:4">
      <c r="A1563" s="171">
        <v>45408</v>
      </c>
      <c r="B1563" s="173">
        <v>2024</v>
      </c>
      <c r="C1563" s="172">
        <v>5918.85</v>
      </c>
      <c r="D1563" s="191">
        <v>1084837</v>
      </c>
    </row>
    <row r="1564" spans="1:4">
      <c r="A1564" s="171">
        <v>45409</v>
      </c>
      <c r="B1564" s="173">
        <v>2024</v>
      </c>
      <c r="C1564" s="172">
        <v>5918.85</v>
      </c>
      <c r="D1564" s="191">
        <v>1084837</v>
      </c>
    </row>
    <row r="1565" spans="1:4">
      <c r="A1565" s="171">
        <v>45410</v>
      </c>
      <c r="B1565" s="173">
        <v>2024</v>
      </c>
      <c r="C1565" s="172">
        <v>5918.99</v>
      </c>
      <c r="D1565" s="191">
        <v>1094573</v>
      </c>
    </row>
    <row r="1566" spans="1:4">
      <c r="A1566" s="171">
        <v>45411</v>
      </c>
      <c r="B1566" s="173">
        <v>2024</v>
      </c>
      <c r="C1566" s="172">
        <v>5919.04</v>
      </c>
      <c r="D1566" s="191">
        <v>1098052</v>
      </c>
    </row>
    <row r="1567" spans="1:4">
      <c r="A1567" s="171">
        <v>45412</v>
      </c>
      <c r="B1567" s="173">
        <v>2024</v>
      </c>
      <c r="C1567" s="172">
        <v>5919.07</v>
      </c>
      <c r="D1567" s="191">
        <v>1100139</v>
      </c>
    </row>
    <row r="1568" spans="1:4">
      <c r="A1568" s="171">
        <v>45413</v>
      </c>
      <c r="B1568" s="173">
        <v>2024</v>
      </c>
      <c r="C1568" s="172">
        <v>5919.11</v>
      </c>
      <c r="D1568" s="191">
        <v>1102923</v>
      </c>
    </row>
    <row r="1569" spans="1:4">
      <c r="A1569" s="171">
        <v>45414</v>
      </c>
      <c r="B1569" s="173">
        <v>2024</v>
      </c>
      <c r="C1569" s="172">
        <v>5919.14</v>
      </c>
      <c r="D1569" s="191">
        <v>1105012</v>
      </c>
    </row>
    <row r="1570" spans="1:4">
      <c r="A1570" s="171">
        <v>45415</v>
      </c>
      <c r="B1570" s="173">
        <v>2024</v>
      </c>
      <c r="C1570" s="172">
        <v>5919.17</v>
      </c>
      <c r="D1570" s="191">
        <v>1107101</v>
      </c>
    </row>
    <row r="1571" spans="1:4">
      <c r="A1571" s="171">
        <v>45416</v>
      </c>
      <c r="B1571" s="173">
        <v>2024</v>
      </c>
      <c r="C1571" s="172">
        <v>5919.2</v>
      </c>
      <c r="D1571" s="191">
        <v>1109189</v>
      </c>
    </row>
    <row r="1572" spans="1:4">
      <c r="A1572" s="171">
        <v>45417</v>
      </c>
      <c r="B1572" s="173">
        <v>2024</v>
      </c>
      <c r="C1572" s="172">
        <v>5919.24</v>
      </c>
      <c r="D1572" s="191">
        <v>1111975</v>
      </c>
    </row>
    <row r="1573" spans="1:4">
      <c r="A1573" s="171">
        <v>45418</v>
      </c>
      <c r="B1573" s="173">
        <v>2024</v>
      </c>
      <c r="C1573" s="172">
        <v>5919.27</v>
      </c>
      <c r="D1573" s="191">
        <v>1114064</v>
      </c>
    </row>
    <row r="1574" spans="1:4">
      <c r="A1574" s="171">
        <v>45419</v>
      </c>
      <c r="B1574" s="173">
        <v>2024</v>
      </c>
      <c r="C1574" s="172">
        <v>5919.29</v>
      </c>
      <c r="D1574" s="191">
        <v>1115457</v>
      </c>
    </row>
    <row r="1575" spans="1:4">
      <c r="A1575" s="171">
        <v>45420</v>
      </c>
      <c r="B1575" s="173">
        <v>2024</v>
      </c>
      <c r="C1575" s="172">
        <v>5919.32</v>
      </c>
      <c r="D1575" s="191">
        <v>1117547</v>
      </c>
    </row>
    <row r="1576" spans="1:4">
      <c r="A1576" s="171">
        <v>45421</v>
      </c>
      <c r="B1576" s="173">
        <v>2024</v>
      </c>
      <c r="C1576" s="172">
        <v>5919.34</v>
      </c>
      <c r="D1576" s="191">
        <v>1118941</v>
      </c>
    </row>
    <row r="1577" spans="1:4">
      <c r="A1577" s="171">
        <v>45422</v>
      </c>
      <c r="B1577" s="173">
        <v>2024</v>
      </c>
      <c r="C1577" s="172">
        <v>5919.36</v>
      </c>
      <c r="D1577" s="191">
        <v>1120335</v>
      </c>
    </row>
    <row r="1578" spans="1:4">
      <c r="A1578" s="171">
        <v>45423</v>
      </c>
      <c r="B1578" s="173">
        <v>2024</v>
      </c>
      <c r="C1578" s="172">
        <v>5919.39</v>
      </c>
      <c r="D1578" s="191">
        <v>1122425</v>
      </c>
    </row>
    <row r="1579" spans="1:4">
      <c r="A1579" s="171">
        <v>45424</v>
      </c>
      <c r="B1579" s="173">
        <v>2024</v>
      </c>
      <c r="C1579" s="172">
        <v>5919.42</v>
      </c>
      <c r="D1579" s="191">
        <v>1124517</v>
      </c>
    </row>
    <row r="1580" spans="1:4">
      <c r="A1580" s="171">
        <v>45425</v>
      </c>
      <c r="B1580" s="173">
        <v>2024</v>
      </c>
      <c r="C1580" s="172">
        <v>5919.44</v>
      </c>
      <c r="D1580" s="191">
        <v>1125911</v>
      </c>
    </row>
    <row r="1581" spans="1:4">
      <c r="A1581" s="171">
        <v>45426</v>
      </c>
      <c r="B1581" s="173">
        <v>2024</v>
      </c>
      <c r="C1581" s="172">
        <v>5919.47</v>
      </c>
      <c r="D1581" s="191">
        <v>1128002</v>
      </c>
    </row>
    <row r="1582" spans="1:4">
      <c r="A1582" s="171">
        <v>45427</v>
      </c>
      <c r="B1582" s="173">
        <v>2024</v>
      </c>
      <c r="C1582" s="172">
        <v>5919.5</v>
      </c>
      <c r="D1582" s="191">
        <v>1130094</v>
      </c>
    </row>
    <row r="1583" spans="1:4">
      <c r="A1583" s="171">
        <v>45428</v>
      </c>
      <c r="B1583" s="173">
        <v>2024</v>
      </c>
      <c r="C1583" s="172">
        <v>5919.53</v>
      </c>
      <c r="D1583" s="191">
        <v>1132186</v>
      </c>
    </row>
    <row r="1584" spans="1:4">
      <c r="A1584" s="171">
        <v>45429</v>
      </c>
      <c r="B1584" s="173">
        <v>2024</v>
      </c>
      <c r="C1584" s="172">
        <v>5919.55</v>
      </c>
      <c r="D1584" s="191">
        <v>1133581</v>
      </c>
    </row>
    <row r="1585" spans="1:4">
      <c r="A1585" s="171">
        <v>45430</v>
      </c>
      <c r="B1585" s="173">
        <v>2024</v>
      </c>
      <c r="C1585" s="172">
        <v>5919.57</v>
      </c>
      <c r="D1585" s="191">
        <v>1134975</v>
      </c>
    </row>
    <row r="1586" spans="1:4">
      <c r="A1586" s="171">
        <v>45431</v>
      </c>
      <c r="B1586" s="173">
        <v>2024</v>
      </c>
      <c r="C1586" s="172">
        <v>5919.59</v>
      </c>
      <c r="D1586" s="191">
        <v>1136371</v>
      </c>
    </row>
    <row r="1587" spans="1:4">
      <c r="A1587" s="171">
        <v>45432</v>
      </c>
      <c r="B1587" s="173">
        <v>2024</v>
      </c>
      <c r="C1587" s="172">
        <v>5919.6</v>
      </c>
      <c r="D1587" s="191">
        <v>1137068</v>
      </c>
    </row>
    <row r="1588" spans="1:4">
      <c r="A1588" s="171">
        <v>45433</v>
      </c>
      <c r="B1588" s="173">
        <v>2024</v>
      </c>
      <c r="C1588" s="172">
        <v>5919.61</v>
      </c>
      <c r="D1588" s="191">
        <v>1137765</v>
      </c>
    </row>
    <row r="1589" spans="1:4">
      <c r="A1589" s="171">
        <v>45434</v>
      </c>
      <c r="B1589" s="173">
        <v>2024</v>
      </c>
      <c r="C1589" s="172">
        <v>5919.63</v>
      </c>
      <c r="D1589" s="191">
        <v>1139160</v>
      </c>
    </row>
    <row r="1590" spans="1:4">
      <c r="A1590" s="171">
        <v>45435</v>
      </c>
      <c r="B1590" s="173">
        <v>2024</v>
      </c>
      <c r="C1590" s="172">
        <v>5919.64</v>
      </c>
      <c r="D1590" s="191">
        <v>1139858</v>
      </c>
    </row>
    <row r="1591" spans="1:4">
      <c r="A1591" s="171">
        <v>45436</v>
      </c>
      <c r="B1591" s="173">
        <v>2024</v>
      </c>
      <c r="C1591" s="172">
        <v>5919.65</v>
      </c>
      <c r="D1591" s="191">
        <v>1140555</v>
      </c>
    </row>
    <row r="1592" spans="1:4">
      <c r="A1592" s="171">
        <v>45437</v>
      </c>
      <c r="B1592" s="173">
        <v>2024</v>
      </c>
      <c r="C1592" s="172">
        <v>5919.67</v>
      </c>
      <c r="D1592" s="191">
        <v>1141951</v>
      </c>
    </row>
    <row r="1593" spans="1:4">
      <c r="A1593" s="171">
        <v>45438</v>
      </c>
      <c r="B1593" s="173">
        <v>2024</v>
      </c>
      <c r="C1593" s="172">
        <v>5919.69</v>
      </c>
      <c r="D1593" s="191">
        <v>1143346</v>
      </c>
    </row>
    <row r="1594" spans="1:4">
      <c r="A1594" s="171">
        <v>45439</v>
      </c>
      <c r="B1594" s="173">
        <v>2024</v>
      </c>
      <c r="C1594" s="172">
        <v>5919.73</v>
      </c>
      <c r="D1594" s="191">
        <v>1146137</v>
      </c>
    </row>
    <row r="1595" spans="1:4">
      <c r="A1595" s="171">
        <v>45440</v>
      </c>
      <c r="B1595" s="173">
        <v>2024</v>
      </c>
      <c r="C1595" s="172">
        <v>5919.75</v>
      </c>
      <c r="D1595" s="191">
        <v>1147533</v>
      </c>
    </row>
    <row r="1596" spans="1:4">
      <c r="A1596" s="171">
        <v>45441</v>
      </c>
      <c r="B1596" s="173">
        <v>2024</v>
      </c>
      <c r="C1596" s="172">
        <v>5919.78</v>
      </c>
      <c r="D1596" s="191">
        <v>1149627</v>
      </c>
    </row>
    <row r="1597" spans="1:4">
      <c r="A1597" s="171">
        <v>45442</v>
      </c>
      <c r="B1597" s="173">
        <v>2024</v>
      </c>
      <c r="C1597" s="172">
        <v>5919.81</v>
      </c>
      <c r="D1597" s="191">
        <v>1151721</v>
      </c>
    </row>
    <row r="1598" spans="1:4">
      <c r="A1598" s="171">
        <v>45443</v>
      </c>
      <c r="B1598" s="173">
        <v>2024</v>
      </c>
      <c r="C1598" s="172">
        <v>5919.83</v>
      </c>
      <c r="D1598" s="191">
        <v>1153117</v>
      </c>
    </row>
    <row r="1599" spans="1:4">
      <c r="A1599" s="171">
        <v>45444</v>
      </c>
      <c r="B1599" s="173">
        <v>2024</v>
      </c>
      <c r="C1599" s="172">
        <v>5919.85</v>
      </c>
      <c r="D1599" s="191">
        <v>1154514</v>
      </c>
    </row>
    <row r="1600" spans="1:4">
      <c r="A1600" s="171">
        <v>45445</v>
      </c>
      <c r="B1600" s="173">
        <v>2024</v>
      </c>
      <c r="C1600" s="172">
        <v>5919.87</v>
      </c>
      <c r="D1600" s="191">
        <v>1155910</v>
      </c>
    </row>
    <row r="1601" spans="1:4">
      <c r="A1601" s="171">
        <v>45446</v>
      </c>
      <c r="B1601" s="173">
        <v>2024</v>
      </c>
      <c r="C1601" s="172">
        <v>5919.88</v>
      </c>
      <c r="D1601" s="191">
        <v>1156608</v>
      </c>
    </row>
    <row r="1602" spans="1:4">
      <c r="A1602" s="171">
        <v>45447</v>
      </c>
      <c r="B1602" s="173">
        <v>2024</v>
      </c>
      <c r="C1602" s="172">
        <v>5919.9</v>
      </c>
      <c r="D1602" s="191">
        <v>1158004</v>
      </c>
    </row>
    <row r="1603" spans="1:4">
      <c r="A1603" s="171">
        <v>45448</v>
      </c>
      <c r="B1603" s="173">
        <v>2024</v>
      </c>
      <c r="C1603" s="172">
        <v>5919.94</v>
      </c>
      <c r="D1603" s="191">
        <v>1160796</v>
      </c>
    </row>
    <row r="1604" spans="1:4">
      <c r="A1604" s="171">
        <v>45449</v>
      </c>
      <c r="B1604" s="173">
        <v>2024</v>
      </c>
      <c r="C1604" s="172">
        <v>5919.96</v>
      </c>
      <c r="D1604" s="191">
        <v>1162192</v>
      </c>
    </row>
    <row r="1605" spans="1:4">
      <c r="A1605" s="171">
        <v>45450</v>
      </c>
      <c r="B1605" s="173">
        <v>2024</v>
      </c>
      <c r="C1605" s="172">
        <v>5919.97</v>
      </c>
      <c r="D1605" s="191">
        <v>1162890</v>
      </c>
    </row>
    <row r="1606" spans="1:4">
      <c r="A1606" s="171">
        <v>45451</v>
      </c>
      <c r="B1606" s="173">
        <v>2024</v>
      </c>
      <c r="C1606" s="172">
        <v>5919.99</v>
      </c>
      <c r="D1606" s="191">
        <v>1164287</v>
      </c>
    </row>
    <row r="1607" spans="1:4">
      <c r="A1607" s="171">
        <v>45452</v>
      </c>
      <c r="B1607" s="173">
        <v>2024</v>
      </c>
      <c r="C1607" s="172">
        <v>5920.02</v>
      </c>
      <c r="D1607" s="191">
        <v>1166381</v>
      </c>
    </row>
    <row r="1608" spans="1:4">
      <c r="A1608" s="171">
        <v>45453</v>
      </c>
      <c r="B1608" s="173">
        <v>2024</v>
      </c>
      <c r="C1608" s="172">
        <v>5920.04</v>
      </c>
      <c r="D1608" s="191">
        <v>1167778</v>
      </c>
    </row>
    <row r="1609" spans="1:4">
      <c r="A1609" s="171">
        <v>45454</v>
      </c>
      <c r="B1609" s="173">
        <v>2024</v>
      </c>
      <c r="C1609" s="172">
        <v>5920.07</v>
      </c>
      <c r="D1609" s="191">
        <v>1169873</v>
      </c>
    </row>
    <row r="1610" spans="1:4">
      <c r="A1610" s="171">
        <v>45455</v>
      </c>
      <c r="B1610" s="173">
        <v>2024</v>
      </c>
      <c r="C1610" s="172">
        <v>5920.08</v>
      </c>
      <c r="D1610" s="191">
        <v>1170571</v>
      </c>
    </row>
    <row r="1611" spans="1:4">
      <c r="A1611" s="171">
        <v>45456</v>
      </c>
      <c r="B1611" s="173">
        <v>2024</v>
      </c>
      <c r="C1611" s="172">
        <v>5920.11</v>
      </c>
      <c r="D1611" s="191">
        <v>1172667</v>
      </c>
    </row>
    <row r="1612" spans="1:4">
      <c r="A1612" s="171">
        <v>45457</v>
      </c>
      <c r="B1612" s="173">
        <v>2024</v>
      </c>
      <c r="C1612" s="172">
        <v>5920.12</v>
      </c>
      <c r="D1612" s="191">
        <v>1173365</v>
      </c>
    </row>
    <row r="1613" spans="1:4">
      <c r="A1613" s="171">
        <v>45458</v>
      </c>
      <c r="B1613" s="173">
        <v>2024</v>
      </c>
      <c r="C1613" s="172">
        <v>5920.13</v>
      </c>
      <c r="D1613" s="191">
        <v>1174063</v>
      </c>
    </row>
    <row r="1614" spans="1:4">
      <c r="A1614" s="171">
        <v>45459</v>
      </c>
      <c r="B1614" s="173">
        <v>2024</v>
      </c>
      <c r="C1614" s="172">
        <v>5920.14</v>
      </c>
      <c r="D1614" s="191">
        <v>1174762</v>
      </c>
    </row>
    <row r="1615" spans="1:4">
      <c r="A1615" s="171">
        <v>45460</v>
      </c>
      <c r="B1615" s="173">
        <v>2024</v>
      </c>
      <c r="C1615" s="172">
        <v>5920.16</v>
      </c>
      <c r="D1615" s="191">
        <v>1176159</v>
      </c>
    </row>
    <row r="1616" spans="1:4">
      <c r="A1616" s="171">
        <v>45461</v>
      </c>
      <c r="B1616" s="173">
        <v>2024</v>
      </c>
      <c r="C1616" s="172">
        <v>5920.17</v>
      </c>
      <c r="D1616" s="191">
        <v>1176858</v>
      </c>
    </row>
    <row r="1617" spans="1:4">
      <c r="A1617" s="171">
        <v>45462</v>
      </c>
      <c r="B1617" s="173">
        <v>2024</v>
      </c>
      <c r="C1617" s="172">
        <v>5920.17</v>
      </c>
      <c r="D1617" s="191">
        <v>1176858</v>
      </c>
    </row>
    <row r="1618" spans="1:4">
      <c r="A1618" s="171">
        <v>45463</v>
      </c>
      <c r="B1618" s="173">
        <v>2024</v>
      </c>
      <c r="C1618" s="172">
        <v>5920.18</v>
      </c>
      <c r="D1618" s="191">
        <v>1177556</v>
      </c>
    </row>
    <row r="1619" spans="1:4">
      <c r="A1619" s="171">
        <v>45464</v>
      </c>
      <c r="B1619" s="173">
        <v>2024</v>
      </c>
      <c r="C1619" s="172">
        <v>5920.19</v>
      </c>
      <c r="D1619" s="191">
        <v>1178255</v>
      </c>
    </row>
    <row r="1620" spans="1:4">
      <c r="A1620" s="171">
        <v>45465</v>
      </c>
      <c r="B1620" s="173">
        <v>2024</v>
      </c>
      <c r="C1620" s="172">
        <v>5920.2</v>
      </c>
      <c r="D1620" s="191">
        <v>1178954</v>
      </c>
    </row>
    <row r="1621" spans="1:4">
      <c r="A1621" s="171">
        <v>45466</v>
      </c>
      <c r="B1621" s="173">
        <v>2024</v>
      </c>
      <c r="C1621" s="172">
        <v>5920.21</v>
      </c>
      <c r="D1621" s="191">
        <v>1179652</v>
      </c>
    </row>
    <row r="1622" spans="1:4">
      <c r="A1622" s="171">
        <v>45467</v>
      </c>
      <c r="B1622" s="173">
        <v>2024</v>
      </c>
      <c r="C1622" s="172">
        <v>5920.21</v>
      </c>
      <c r="D1622" s="191">
        <v>1179652</v>
      </c>
    </row>
    <row r="1623" spans="1:4">
      <c r="A1623" s="171">
        <v>45468</v>
      </c>
      <c r="B1623" s="173">
        <v>2024</v>
      </c>
      <c r="C1623" s="172">
        <v>5920.2</v>
      </c>
      <c r="D1623" s="191">
        <v>1178954</v>
      </c>
    </row>
    <row r="1624" spans="1:4">
      <c r="A1624" s="171">
        <v>45469</v>
      </c>
      <c r="B1624" s="173">
        <v>2024</v>
      </c>
      <c r="C1624" s="172">
        <v>5920.19</v>
      </c>
      <c r="D1624" s="191">
        <v>1178255</v>
      </c>
    </row>
    <row r="1625" spans="1:4">
      <c r="A1625" s="171">
        <v>45470</v>
      </c>
      <c r="B1625" s="173">
        <v>2024</v>
      </c>
      <c r="C1625" s="172">
        <v>5920.18</v>
      </c>
      <c r="D1625" s="191">
        <v>1177556</v>
      </c>
    </row>
    <row r="1626" spans="1:4">
      <c r="A1626" s="171">
        <v>45471</v>
      </c>
      <c r="B1626" s="173">
        <v>2024</v>
      </c>
      <c r="C1626" s="172">
        <v>5920.17</v>
      </c>
      <c r="D1626" s="191">
        <v>1176858</v>
      </c>
    </row>
    <row r="1627" spans="1:4">
      <c r="A1627" s="171">
        <v>45472</v>
      </c>
      <c r="B1627" s="173">
        <v>2024</v>
      </c>
      <c r="C1627" s="172">
        <v>5920.15</v>
      </c>
      <c r="D1627" s="191">
        <v>1175461</v>
      </c>
    </row>
    <row r="1628" spans="1:4">
      <c r="A1628" s="171">
        <v>45473</v>
      </c>
      <c r="B1628" s="173">
        <v>2024</v>
      </c>
      <c r="C1628" s="172">
        <v>5920.12</v>
      </c>
      <c r="D1628" s="191">
        <v>1173365</v>
      </c>
    </row>
    <row r="1629" spans="1:4">
      <c r="A1629" s="171">
        <v>45474</v>
      </c>
      <c r="B1629" s="173">
        <v>2024</v>
      </c>
      <c r="C1629" s="172">
        <v>5920.1</v>
      </c>
      <c r="D1629" s="191">
        <v>1171968</v>
      </c>
    </row>
    <row r="1630" spans="1:4">
      <c r="A1630" s="171">
        <v>45475</v>
      </c>
      <c r="B1630" s="173">
        <v>2024</v>
      </c>
      <c r="C1630" s="172">
        <v>5920.07</v>
      </c>
      <c r="D1630" s="191">
        <v>1169873</v>
      </c>
    </row>
    <row r="1631" spans="1:4">
      <c r="A1631" s="171">
        <v>45476</v>
      </c>
      <c r="B1631" s="173">
        <v>2024</v>
      </c>
      <c r="C1631" s="172">
        <v>5920.05</v>
      </c>
      <c r="D1631" s="191">
        <v>1168476</v>
      </c>
    </row>
    <row r="1632" spans="1:4">
      <c r="A1632" s="171">
        <v>45477</v>
      </c>
      <c r="B1632" s="173">
        <v>2024</v>
      </c>
      <c r="C1632" s="172">
        <v>5920.03</v>
      </c>
      <c r="D1632" s="191">
        <v>1167080</v>
      </c>
    </row>
    <row r="1633" spans="1:4">
      <c r="A1633" s="171">
        <v>45478</v>
      </c>
      <c r="B1633" s="173">
        <v>2024</v>
      </c>
      <c r="C1633" s="172">
        <v>5920</v>
      </c>
      <c r="D1633" s="191">
        <v>1164985</v>
      </c>
    </row>
    <row r="1634" spans="1:4">
      <c r="A1634" s="171">
        <v>45479</v>
      </c>
      <c r="B1634" s="173">
        <v>2024</v>
      </c>
      <c r="C1634" s="172">
        <v>5919.99</v>
      </c>
      <c r="D1634" s="191">
        <v>1164287</v>
      </c>
    </row>
    <row r="1635" spans="1:4">
      <c r="A1635" s="171">
        <v>45480</v>
      </c>
      <c r="B1635" s="173">
        <v>2024</v>
      </c>
      <c r="C1635" s="172">
        <v>5919.97</v>
      </c>
      <c r="D1635" s="191">
        <v>1162890</v>
      </c>
    </row>
    <row r="1636" spans="1:4">
      <c r="A1636" s="171">
        <v>45481</v>
      </c>
      <c r="B1636" s="173">
        <v>2024</v>
      </c>
      <c r="C1636" s="172">
        <v>5919.94</v>
      </c>
      <c r="D1636" s="191">
        <v>1160796</v>
      </c>
    </row>
    <row r="1637" spans="1:4">
      <c r="A1637" s="171">
        <v>45482</v>
      </c>
      <c r="B1637" s="173">
        <v>2024</v>
      </c>
      <c r="C1637" s="172">
        <v>5919.92</v>
      </c>
      <c r="D1637" s="191">
        <v>1159400</v>
      </c>
    </row>
    <row r="1638" spans="1:4">
      <c r="A1638" s="171">
        <v>45483</v>
      </c>
      <c r="B1638" s="173">
        <v>2024</v>
      </c>
      <c r="C1638" s="172">
        <v>5919.89</v>
      </c>
      <c r="D1638" s="191">
        <v>1157306</v>
      </c>
    </row>
    <row r="1639" spans="1:4">
      <c r="A1639" s="171">
        <v>45484</v>
      </c>
      <c r="B1639" s="173">
        <v>2024</v>
      </c>
      <c r="C1639" s="172">
        <v>5919.87</v>
      </c>
      <c r="D1639" s="191">
        <v>1155910</v>
      </c>
    </row>
    <row r="1640" spans="1:4">
      <c r="A1640" s="171">
        <v>45485</v>
      </c>
      <c r="B1640" s="173">
        <v>2024</v>
      </c>
      <c r="C1640" s="172">
        <v>5919.84</v>
      </c>
      <c r="D1640" s="191">
        <v>1153815</v>
      </c>
    </row>
    <row r="1641" spans="1:4">
      <c r="A1641" s="171">
        <v>45486</v>
      </c>
      <c r="B1641" s="173">
        <v>2024</v>
      </c>
      <c r="C1641" s="172">
        <v>5919.81</v>
      </c>
      <c r="D1641" s="191">
        <v>1151721</v>
      </c>
    </row>
    <row r="1642" spans="1:4">
      <c r="A1642" s="171">
        <v>45487</v>
      </c>
      <c r="B1642" s="173">
        <v>2024</v>
      </c>
      <c r="C1642" s="172">
        <v>5919.79</v>
      </c>
      <c r="D1642" s="191">
        <v>1150325</v>
      </c>
    </row>
    <row r="1643" spans="1:4">
      <c r="A1643" s="171">
        <v>45488</v>
      </c>
      <c r="B1643" s="173">
        <v>2024</v>
      </c>
      <c r="C1643" s="172">
        <v>5919.76</v>
      </c>
      <c r="D1643" s="191">
        <v>1148231</v>
      </c>
    </row>
    <row r="1644" spans="1:4">
      <c r="A1644" s="171">
        <v>45489</v>
      </c>
      <c r="B1644" s="173">
        <v>2024</v>
      </c>
      <c r="C1644" s="172">
        <v>5919.73</v>
      </c>
      <c r="D1644" s="191">
        <v>1146137</v>
      </c>
    </row>
    <row r="1645" spans="1:4">
      <c r="A1645" s="171">
        <v>45490</v>
      </c>
      <c r="B1645" s="173">
        <v>2024</v>
      </c>
      <c r="C1645" s="172">
        <v>5919.69</v>
      </c>
      <c r="D1645" s="191">
        <v>1143346</v>
      </c>
    </row>
    <row r="1646" spans="1:4">
      <c r="A1646" s="171">
        <v>45491</v>
      </c>
      <c r="B1646" s="173">
        <v>2024</v>
      </c>
      <c r="C1646" s="172">
        <v>5919.65</v>
      </c>
      <c r="D1646" s="191">
        <v>1140555</v>
      </c>
    </row>
    <row r="1647" spans="1:4">
      <c r="A1647" s="171">
        <v>45492</v>
      </c>
      <c r="B1647" s="173">
        <v>2024</v>
      </c>
      <c r="C1647" s="172">
        <v>5919.61</v>
      </c>
      <c r="D1647" s="191">
        <v>1137765</v>
      </c>
    </row>
    <row r="1648" spans="1:4">
      <c r="A1648" s="171">
        <v>45493</v>
      </c>
      <c r="B1648" s="173">
        <v>2024</v>
      </c>
      <c r="C1648" s="172">
        <v>5919.57</v>
      </c>
      <c r="D1648" s="191">
        <v>1134975</v>
      </c>
    </row>
    <row r="1649" spans="1:4">
      <c r="A1649" s="171">
        <v>45494</v>
      </c>
      <c r="B1649" s="173">
        <v>2024</v>
      </c>
      <c r="C1649" s="172">
        <v>5919.53</v>
      </c>
      <c r="D1649" s="191">
        <v>1132186</v>
      </c>
    </row>
    <row r="1650" spans="1:4">
      <c r="A1650" s="171">
        <v>45495</v>
      </c>
      <c r="B1650" s="173">
        <v>2024</v>
      </c>
      <c r="C1650" s="172">
        <v>5919.49</v>
      </c>
      <c r="D1650" s="191">
        <v>1129397</v>
      </c>
    </row>
    <row r="1651" spans="1:4">
      <c r="A1651" s="171">
        <v>45496</v>
      </c>
      <c r="B1651" s="173">
        <v>2024</v>
      </c>
      <c r="C1651" s="172">
        <v>5919.45</v>
      </c>
      <c r="D1651" s="191">
        <v>1126608</v>
      </c>
    </row>
    <row r="1652" spans="1:4">
      <c r="A1652" s="171">
        <v>45497</v>
      </c>
      <c r="B1652" s="173">
        <v>2024</v>
      </c>
      <c r="C1652" s="172">
        <v>5919.42</v>
      </c>
      <c r="D1652" s="191">
        <v>1124517</v>
      </c>
    </row>
    <row r="1653" spans="1:4">
      <c r="A1653" s="171">
        <v>45498</v>
      </c>
      <c r="B1653" s="173">
        <v>2024</v>
      </c>
      <c r="C1653" s="172">
        <v>5919.38</v>
      </c>
      <c r="D1653" s="191">
        <v>1121728</v>
      </c>
    </row>
    <row r="1654" spans="1:4">
      <c r="A1654" s="171">
        <v>45499</v>
      </c>
      <c r="B1654" s="173">
        <v>2024</v>
      </c>
      <c r="C1654" s="172">
        <v>5919.33</v>
      </c>
      <c r="D1654" s="191">
        <v>1118244</v>
      </c>
    </row>
    <row r="1655" spans="1:4">
      <c r="A1655" s="171">
        <v>45500</v>
      </c>
      <c r="B1655" s="173">
        <v>2024</v>
      </c>
      <c r="C1655" s="172">
        <v>5919.31</v>
      </c>
      <c r="D1655" s="191">
        <v>1116851</v>
      </c>
    </row>
    <row r="1656" spans="1:4">
      <c r="A1656" s="171">
        <v>45501</v>
      </c>
      <c r="B1656" s="173">
        <v>2024</v>
      </c>
      <c r="C1656" s="172">
        <v>5919.28</v>
      </c>
      <c r="D1656" s="191">
        <v>1114761</v>
      </c>
    </row>
    <row r="1657" spans="1:4">
      <c r="A1657" s="171">
        <v>45502</v>
      </c>
      <c r="B1657" s="173">
        <v>2024</v>
      </c>
      <c r="C1657" s="172">
        <v>5919.25</v>
      </c>
      <c r="D1657" s="191">
        <v>1112671</v>
      </c>
    </row>
    <row r="1658" spans="1:4">
      <c r="A1658" s="171">
        <v>45503</v>
      </c>
      <c r="B1658" s="173">
        <v>2024</v>
      </c>
      <c r="C1658" s="172">
        <v>5919.21</v>
      </c>
      <c r="D1658" s="191">
        <v>1109886</v>
      </c>
    </row>
    <row r="1659" spans="1:4">
      <c r="A1659" s="171">
        <v>45504</v>
      </c>
      <c r="B1659" s="173">
        <v>2024</v>
      </c>
      <c r="C1659" s="172">
        <v>5919.13</v>
      </c>
      <c r="D1659" s="191">
        <v>1104316</v>
      </c>
    </row>
    <row r="1660" spans="1:4">
      <c r="A1660" s="171">
        <v>45505</v>
      </c>
      <c r="B1660" s="173">
        <v>2024</v>
      </c>
      <c r="C1660" s="172">
        <v>5919.09</v>
      </c>
      <c r="D1660" s="191">
        <v>1104316</v>
      </c>
    </row>
    <row r="1661" spans="1:4">
      <c r="A1661" s="171">
        <v>45506</v>
      </c>
      <c r="B1661" s="173">
        <v>2024</v>
      </c>
      <c r="C1661" s="172">
        <v>5919.11</v>
      </c>
      <c r="D1661" s="191">
        <v>1102923</v>
      </c>
    </row>
    <row r="1662" spans="1:4">
      <c r="A1662" s="171">
        <v>45507</v>
      </c>
      <c r="B1662" s="173">
        <v>2024</v>
      </c>
      <c r="C1662" s="172">
        <v>5919.08</v>
      </c>
      <c r="D1662" s="191">
        <v>1100835</v>
      </c>
    </row>
    <row r="1663" spans="1:4">
      <c r="A1663" s="171">
        <v>45508</v>
      </c>
      <c r="B1663" s="173">
        <v>2024</v>
      </c>
      <c r="C1663" s="172">
        <v>5919.04</v>
      </c>
      <c r="D1663" s="191">
        <v>1098052</v>
      </c>
    </row>
    <row r="1664" spans="1:4">
      <c r="A1664" s="171">
        <v>45509</v>
      </c>
      <c r="B1664" s="173">
        <v>2024</v>
      </c>
      <c r="C1664" s="172">
        <v>5919.01</v>
      </c>
      <c r="D1664" s="191">
        <v>1095965</v>
      </c>
    </row>
    <row r="1665" spans="1:4">
      <c r="A1665" s="171">
        <v>45510</v>
      </c>
      <c r="B1665" s="173">
        <v>2024</v>
      </c>
      <c r="C1665" s="172">
        <v>5918.99</v>
      </c>
      <c r="D1665" s="191">
        <v>1094573</v>
      </c>
    </row>
    <row r="1666" spans="1:4">
      <c r="A1666" s="171">
        <v>45511</v>
      </c>
      <c r="B1666" s="173">
        <v>2024</v>
      </c>
      <c r="C1666" s="172">
        <v>5918.97</v>
      </c>
      <c r="D1666" s="191">
        <v>1093182</v>
      </c>
    </row>
    <row r="1667" spans="1:4">
      <c r="A1667" s="171">
        <v>45512</v>
      </c>
      <c r="B1667" s="173">
        <v>2024</v>
      </c>
      <c r="C1667" s="172">
        <v>5918.95</v>
      </c>
      <c r="D1667" s="191">
        <v>1091791</v>
      </c>
    </row>
    <row r="1668" spans="1:4">
      <c r="A1668" s="171">
        <v>45513</v>
      </c>
      <c r="B1668" s="173">
        <v>2024</v>
      </c>
      <c r="C1668" s="172">
        <v>5918.91</v>
      </c>
      <c r="D1668" s="191">
        <v>1089009</v>
      </c>
    </row>
    <row r="1669" spans="1:4">
      <c r="A1669" s="171">
        <v>45514</v>
      </c>
      <c r="B1669" s="173">
        <v>2024</v>
      </c>
      <c r="C1669" s="172">
        <v>5918.87</v>
      </c>
      <c r="D1669" s="191">
        <v>1086227</v>
      </c>
    </row>
    <row r="1670" spans="1:4">
      <c r="A1670" s="171">
        <v>45515</v>
      </c>
      <c r="B1670" s="173">
        <v>2024</v>
      </c>
      <c r="C1670" s="172">
        <v>5918.84</v>
      </c>
      <c r="D1670" s="191">
        <v>1084141</v>
      </c>
    </row>
    <row r="1671" spans="1:4">
      <c r="A1671" s="171">
        <v>45516</v>
      </c>
      <c r="B1671" s="173">
        <v>2024</v>
      </c>
      <c r="C1671" s="172">
        <v>5918.8</v>
      </c>
      <c r="D1671" s="191">
        <v>1081360</v>
      </c>
    </row>
    <row r="1672" spans="1:4">
      <c r="A1672" s="171">
        <v>45517</v>
      </c>
      <c r="B1672" s="173">
        <v>2024</v>
      </c>
      <c r="C1672" s="172">
        <v>5918.77</v>
      </c>
      <c r="D1672" s="191">
        <v>1079275</v>
      </c>
    </row>
    <row r="1673" spans="1:4">
      <c r="A1673" s="171">
        <v>45518</v>
      </c>
      <c r="B1673" s="173">
        <v>2024</v>
      </c>
      <c r="C1673" s="172">
        <v>5918.75</v>
      </c>
      <c r="D1673" s="191">
        <v>1077885</v>
      </c>
    </row>
    <row r="1674" spans="1:4">
      <c r="A1674" s="171">
        <v>45519</v>
      </c>
      <c r="B1674" s="173">
        <v>2024</v>
      </c>
      <c r="C1674" s="172">
        <v>5918.71</v>
      </c>
      <c r="D1674" s="191">
        <v>1075104</v>
      </c>
    </row>
    <row r="1675" spans="1:4">
      <c r="A1675" s="171">
        <v>45520</v>
      </c>
      <c r="B1675" s="173">
        <v>2024</v>
      </c>
      <c r="C1675" s="172">
        <v>5918.68</v>
      </c>
      <c r="D1675" s="191">
        <v>1073019</v>
      </c>
    </row>
    <row r="1676" spans="1:4">
      <c r="A1676" s="171">
        <v>45521</v>
      </c>
      <c r="B1676" s="173">
        <v>2024</v>
      </c>
      <c r="C1676" s="172">
        <v>5918.65</v>
      </c>
      <c r="D1676" s="191">
        <v>1070935</v>
      </c>
    </row>
    <row r="1677" spans="1:4">
      <c r="A1677" s="171">
        <v>45522</v>
      </c>
      <c r="B1677" s="173">
        <v>2024</v>
      </c>
      <c r="C1677" s="172">
        <v>5918.62</v>
      </c>
      <c r="D1677" s="191">
        <v>1068851</v>
      </c>
    </row>
    <row r="1678" spans="1:4">
      <c r="A1678" s="171">
        <v>45523</v>
      </c>
      <c r="B1678" s="173">
        <v>2024</v>
      </c>
      <c r="C1678" s="172">
        <v>5918.59</v>
      </c>
      <c r="D1678" s="191">
        <v>1066767</v>
      </c>
    </row>
    <row r="1679" spans="1:4">
      <c r="A1679" s="171">
        <v>45524</v>
      </c>
      <c r="B1679" s="173">
        <v>2024</v>
      </c>
      <c r="C1679" s="172">
        <v>5918.57</v>
      </c>
      <c r="D1679" s="191">
        <v>1065379</v>
      </c>
    </row>
    <row r="1680" spans="1:4">
      <c r="A1680" s="171">
        <v>45525</v>
      </c>
      <c r="B1680" s="173">
        <v>2024</v>
      </c>
      <c r="C1680" s="172">
        <v>5918.54</v>
      </c>
      <c r="D1680" s="191">
        <v>1063295</v>
      </c>
    </row>
    <row r="1681" spans="1:4">
      <c r="A1681" s="171">
        <v>45526</v>
      </c>
      <c r="B1681" s="173">
        <v>2024</v>
      </c>
      <c r="C1681" s="172">
        <v>5918.5</v>
      </c>
      <c r="D1681" s="191">
        <v>1060519</v>
      </c>
    </row>
    <row r="1682" spans="1:4">
      <c r="A1682" s="171">
        <v>45527</v>
      </c>
      <c r="B1682" s="173">
        <v>2024</v>
      </c>
      <c r="C1682" s="172">
        <v>5918.47</v>
      </c>
      <c r="D1682" s="191">
        <v>1058437</v>
      </c>
    </row>
    <row r="1683" spans="1:4">
      <c r="A1683" s="171">
        <v>45528</v>
      </c>
      <c r="B1683" s="173">
        <v>2024</v>
      </c>
      <c r="C1683" s="172">
        <v>5918.43</v>
      </c>
      <c r="D1683" s="191">
        <v>1055660</v>
      </c>
    </row>
    <row r="1684" spans="1:4">
      <c r="A1684" s="171">
        <v>45529</v>
      </c>
      <c r="B1684" s="173">
        <v>2024</v>
      </c>
      <c r="C1684" s="172">
        <v>5918.39</v>
      </c>
      <c r="D1684" s="191">
        <v>1052884</v>
      </c>
    </row>
    <row r="1685" spans="1:4">
      <c r="A1685" s="171">
        <v>45530</v>
      </c>
      <c r="B1685" s="173">
        <v>2024</v>
      </c>
      <c r="C1685" s="172">
        <v>5918.36</v>
      </c>
      <c r="D1685" s="191">
        <v>1050803</v>
      </c>
    </row>
    <row r="1686" spans="1:4">
      <c r="A1686" s="171">
        <v>45531</v>
      </c>
      <c r="B1686" s="173">
        <v>2024</v>
      </c>
      <c r="C1686" s="172">
        <v>5918.36</v>
      </c>
      <c r="D1686" s="191">
        <v>1049416</v>
      </c>
    </row>
    <row r="1687" spans="1:4">
      <c r="A1687" s="171">
        <v>45532</v>
      </c>
      <c r="B1687" s="173">
        <v>2024</v>
      </c>
      <c r="C1687" s="172">
        <v>5918.31</v>
      </c>
      <c r="D1687" s="191">
        <v>1047336</v>
      </c>
    </row>
    <row r="1688" spans="1:4">
      <c r="A1688" s="171">
        <v>45533</v>
      </c>
      <c r="B1688" s="173">
        <v>2024</v>
      </c>
      <c r="C1688" s="172">
        <v>5918.29</v>
      </c>
      <c r="D1688" s="191">
        <v>1045950</v>
      </c>
    </row>
    <row r="1689" spans="1:4">
      <c r="A1689" s="171">
        <v>45534</v>
      </c>
      <c r="B1689" s="173">
        <v>2024</v>
      </c>
      <c r="C1689" s="172">
        <v>5918.26</v>
      </c>
      <c r="D1689" s="191">
        <v>1043871</v>
      </c>
    </row>
    <row r="1690" spans="1:4">
      <c r="A1690" s="171">
        <v>45535</v>
      </c>
      <c r="B1690" s="173">
        <v>2024</v>
      </c>
      <c r="C1690" s="172">
        <v>5918.24</v>
      </c>
      <c r="D1690" s="191">
        <v>1042485</v>
      </c>
    </row>
    <row r="1691" spans="1:4">
      <c r="A1691" s="171">
        <v>45536</v>
      </c>
      <c r="B1691" s="173">
        <v>2024</v>
      </c>
      <c r="C1691" s="172">
        <v>5918.21</v>
      </c>
      <c r="D1691" s="191">
        <v>1040406</v>
      </c>
    </row>
    <row r="1692" spans="1:4">
      <c r="A1692" s="171">
        <v>45537</v>
      </c>
      <c r="B1692" s="173">
        <v>2024</v>
      </c>
      <c r="C1692" s="172">
        <v>5918.18</v>
      </c>
      <c r="D1692" s="191">
        <v>1038327</v>
      </c>
    </row>
    <row r="1693" spans="1:4">
      <c r="A1693" s="171">
        <v>45538</v>
      </c>
      <c r="B1693" s="173">
        <v>2024</v>
      </c>
      <c r="C1693" s="172">
        <v>5918.15</v>
      </c>
      <c r="D1693" s="191">
        <v>1036248</v>
      </c>
    </row>
    <row r="1694" spans="1:4">
      <c r="A1694" s="171">
        <v>45539</v>
      </c>
      <c r="B1694" s="173">
        <v>2024</v>
      </c>
      <c r="C1694" s="172">
        <v>5918.13</v>
      </c>
      <c r="D1694" s="191">
        <v>1034863</v>
      </c>
    </row>
    <row r="1695" spans="1:4">
      <c r="A1695" s="171">
        <v>45540</v>
      </c>
      <c r="B1695" s="173">
        <v>2024</v>
      </c>
      <c r="C1695" s="172">
        <v>5918.09</v>
      </c>
      <c r="D1695" s="191">
        <v>1032094</v>
      </c>
    </row>
    <row r="1696" spans="1:4">
      <c r="A1696" s="171">
        <v>45541</v>
      </c>
      <c r="B1696" s="173">
        <v>2024</v>
      </c>
      <c r="C1696" s="172">
        <v>5918.06</v>
      </c>
      <c r="D1696" s="191">
        <v>1030017</v>
      </c>
    </row>
    <row r="1697" spans="1:4">
      <c r="A1697" s="171">
        <v>45542</v>
      </c>
      <c r="B1697" s="173">
        <v>2024</v>
      </c>
      <c r="C1697" s="172">
        <v>5918.03</v>
      </c>
      <c r="D1697" s="191">
        <v>1027941</v>
      </c>
    </row>
    <row r="1698" spans="1:4">
      <c r="A1698" s="171">
        <v>45543</v>
      </c>
      <c r="B1698" s="173">
        <v>2024</v>
      </c>
      <c r="C1698" s="172">
        <v>5918</v>
      </c>
      <c r="D1698" s="191">
        <v>1025864</v>
      </c>
    </row>
    <row r="1699" spans="1:4">
      <c r="A1699" s="171">
        <v>45544</v>
      </c>
      <c r="B1699" s="173">
        <v>2024</v>
      </c>
      <c r="C1699" s="172">
        <v>5917.97</v>
      </c>
      <c r="D1699" s="191">
        <v>1023789</v>
      </c>
    </row>
    <row r="1700" spans="1:4">
      <c r="A1700" s="171">
        <v>45545</v>
      </c>
      <c r="B1700" s="173">
        <v>2024</v>
      </c>
      <c r="C1700" s="172">
        <v>5917.95</v>
      </c>
      <c r="D1700" s="191">
        <v>1022405</v>
      </c>
    </row>
    <row r="1701" spans="1:4">
      <c r="A1701" s="171">
        <v>45546</v>
      </c>
      <c r="B1701" s="173">
        <v>2024</v>
      </c>
      <c r="C1701" s="172">
        <v>5917.93</v>
      </c>
      <c r="D1701" s="191">
        <v>1021022</v>
      </c>
    </row>
    <row r="1702" spans="1:4">
      <c r="A1702" s="171">
        <v>45547</v>
      </c>
      <c r="B1702" s="173">
        <v>2024</v>
      </c>
      <c r="C1702" s="172">
        <v>5917.9</v>
      </c>
      <c r="D1702" s="191">
        <v>1018948</v>
      </c>
    </row>
    <row r="1703" spans="1:4">
      <c r="A1703" s="171">
        <v>45548</v>
      </c>
      <c r="B1703" s="173">
        <v>2024</v>
      </c>
      <c r="C1703" s="172">
        <v>5917.87</v>
      </c>
      <c r="D1703" s="191">
        <v>1016875</v>
      </c>
    </row>
    <row r="1704" spans="1:4">
      <c r="A1704" s="171">
        <v>45549</v>
      </c>
      <c r="B1704" s="173">
        <v>2024</v>
      </c>
      <c r="C1704" s="172">
        <v>5917.84</v>
      </c>
      <c r="D1704" s="191">
        <v>1014802</v>
      </c>
    </row>
    <row r="1705" spans="1:4">
      <c r="A1705" s="171">
        <v>45550</v>
      </c>
      <c r="B1705" s="173">
        <v>2024</v>
      </c>
      <c r="C1705" s="172">
        <v>5917.81</v>
      </c>
      <c r="D1705" s="191">
        <v>1012729</v>
      </c>
    </row>
    <row r="1706" spans="1:4">
      <c r="A1706" s="171">
        <v>45551</v>
      </c>
      <c r="B1706" s="173">
        <v>2024</v>
      </c>
      <c r="C1706" s="172">
        <v>5917.79</v>
      </c>
      <c r="D1706" s="191">
        <v>1011347</v>
      </c>
    </row>
    <row r="1707" spans="1:4">
      <c r="A1707" s="171">
        <v>45552</v>
      </c>
      <c r="B1707" s="173">
        <v>2024</v>
      </c>
      <c r="C1707" s="172">
        <v>5917.79</v>
      </c>
      <c r="D1707" s="191">
        <v>1011347</v>
      </c>
    </row>
    <row r="1708" spans="1:4">
      <c r="A1708" s="171">
        <v>45553</v>
      </c>
      <c r="B1708" s="173">
        <v>2024</v>
      </c>
      <c r="C1708" s="172">
        <v>5917.77</v>
      </c>
      <c r="D1708" s="191">
        <v>1009965</v>
      </c>
    </row>
    <row r="1709" spans="1:4">
      <c r="A1709" s="171">
        <v>45554</v>
      </c>
      <c r="B1709" s="173">
        <v>2024</v>
      </c>
      <c r="C1709" s="172">
        <v>5917.76</v>
      </c>
      <c r="D1709" s="191">
        <v>1009274</v>
      </c>
    </row>
    <row r="1710" spans="1:4">
      <c r="A1710" s="171">
        <v>45555</v>
      </c>
      <c r="B1710" s="173">
        <v>2024</v>
      </c>
      <c r="C1710" s="172">
        <v>5917.75</v>
      </c>
      <c r="D1710" s="191">
        <v>1008584</v>
      </c>
    </row>
    <row r="1711" spans="1:4">
      <c r="A1711" s="171">
        <v>45556</v>
      </c>
      <c r="B1711" s="173">
        <v>2024</v>
      </c>
      <c r="C1711" s="172">
        <v>5917.74</v>
      </c>
      <c r="D1711" s="191">
        <v>1007893</v>
      </c>
    </row>
    <row r="1712" spans="1:4">
      <c r="A1712" s="171">
        <v>45557</v>
      </c>
      <c r="B1712" s="173">
        <v>2024</v>
      </c>
      <c r="C1712" s="172">
        <v>5917.73</v>
      </c>
      <c r="D1712" s="191">
        <v>1007203</v>
      </c>
    </row>
    <row r="1713" spans="1:4">
      <c r="A1713" s="171">
        <v>45558</v>
      </c>
      <c r="B1713" s="173">
        <v>2024</v>
      </c>
      <c r="C1713" s="172">
        <v>5917.72</v>
      </c>
      <c r="D1713" s="191">
        <v>1006513</v>
      </c>
    </row>
    <row r="1714" spans="1:4">
      <c r="A1714" s="171">
        <v>45559</v>
      </c>
      <c r="B1714" s="173">
        <v>2024</v>
      </c>
      <c r="C1714" s="172">
        <v>5917.71</v>
      </c>
      <c r="D1714" s="191">
        <v>1005823</v>
      </c>
    </row>
    <row r="1715" spans="1:4">
      <c r="A1715" s="171">
        <v>45560</v>
      </c>
      <c r="B1715" s="173">
        <v>2024</v>
      </c>
      <c r="C1715" s="172">
        <v>5917.7</v>
      </c>
      <c r="D1715" s="191">
        <v>1005132</v>
      </c>
    </row>
    <row r="1716" spans="1:4">
      <c r="A1716" s="171">
        <v>45561</v>
      </c>
      <c r="B1716" s="173">
        <v>2024</v>
      </c>
      <c r="C1716" s="172">
        <v>5917.7</v>
      </c>
      <c r="D1716" s="191">
        <v>1005132</v>
      </c>
    </row>
    <row r="1717" spans="1:4">
      <c r="A1717" s="171">
        <v>45562</v>
      </c>
      <c r="B1717" s="173">
        <v>2024</v>
      </c>
      <c r="C1717" s="172">
        <v>5917.69</v>
      </c>
      <c r="D1717" s="191">
        <v>1004442</v>
      </c>
    </row>
    <row r="1718" spans="1:4">
      <c r="A1718" s="171">
        <v>45563</v>
      </c>
      <c r="B1718" s="173">
        <v>2024</v>
      </c>
      <c r="C1718" s="172">
        <v>5917.69</v>
      </c>
      <c r="D1718" s="191">
        <v>1004442</v>
      </c>
    </row>
    <row r="1719" spans="1:4">
      <c r="A1719" s="171">
        <v>45564</v>
      </c>
      <c r="B1719" s="173">
        <v>2024</v>
      </c>
      <c r="C1719" s="172">
        <v>5917.68</v>
      </c>
      <c r="D1719" s="191">
        <v>1003752</v>
      </c>
    </row>
    <row r="1720" spans="1:4">
      <c r="A1720" s="171">
        <v>45565</v>
      </c>
      <c r="B1720" s="173">
        <v>2024</v>
      </c>
      <c r="C1720" s="172">
        <v>5917.67</v>
      </c>
      <c r="D1720" s="191">
        <v>1003062</v>
      </c>
    </row>
    <row r="1721" spans="1:4">
      <c r="A1721" s="171">
        <v>45566</v>
      </c>
      <c r="B1721" s="173">
        <v>2025</v>
      </c>
      <c r="C1721" s="172">
        <v>5917.66</v>
      </c>
      <c r="D1721" s="191">
        <v>1002371</v>
      </c>
    </row>
    <row r="1722" spans="1:4">
      <c r="A1722" s="171">
        <v>45567</v>
      </c>
      <c r="B1722" s="173">
        <v>2025</v>
      </c>
      <c r="C1722" s="172">
        <v>5917.63</v>
      </c>
      <c r="D1722" s="191">
        <v>1000301</v>
      </c>
    </row>
    <row r="1723" spans="1:4">
      <c r="A1723" s="171">
        <v>45568</v>
      </c>
      <c r="B1723" s="173">
        <v>2025</v>
      </c>
      <c r="C1723" s="172">
        <v>5917.63</v>
      </c>
      <c r="D1723" s="191">
        <v>1000301</v>
      </c>
    </row>
    <row r="1724" spans="1:4">
      <c r="A1724" s="171">
        <v>45569</v>
      </c>
      <c r="B1724" s="173">
        <v>2025</v>
      </c>
      <c r="C1724" s="172">
        <v>5917.61</v>
      </c>
      <c r="D1724" s="191">
        <v>998922</v>
      </c>
    </row>
    <row r="1725" spans="1:4">
      <c r="A1725" s="171">
        <v>45570</v>
      </c>
      <c r="B1725" s="173">
        <v>2025</v>
      </c>
      <c r="C1725" s="172">
        <v>5917.61</v>
      </c>
      <c r="D1725" s="191">
        <v>998922</v>
      </c>
    </row>
    <row r="1726" spans="1:4">
      <c r="A1726" s="171">
        <v>45571</v>
      </c>
      <c r="B1726" s="173">
        <v>2025</v>
      </c>
      <c r="C1726" s="172">
        <v>5917.59</v>
      </c>
      <c r="D1726" s="191">
        <v>997543</v>
      </c>
    </row>
    <row r="1727" spans="1:4">
      <c r="A1727" s="171">
        <v>45572</v>
      </c>
      <c r="B1727" s="173">
        <v>2025</v>
      </c>
      <c r="C1727" s="172">
        <v>5917.59</v>
      </c>
      <c r="D1727" s="191">
        <v>997543</v>
      </c>
    </row>
    <row r="1728" spans="1:4">
      <c r="A1728" s="171">
        <v>45573</v>
      </c>
      <c r="B1728" s="173">
        <v>2025</v>
      </c>
      <c r="C1728" s="172">
        <v>5917.58</v>
      </c>
      <c r="D1728" s="191">
        <v>996853</v>
      </c>
    </row>
    <row r="1729" spans="1:4">
      <c r="A1729" s="171">
        <v>45574</v>
      </c>
      <c r="B1729" s="173">
        <v>2025</v>
      </c>
      <c r="C1729" s="172">
        <v>5917.57</v>
      </c>
      <c r="D1729" s="191">
        <v>996163</v>
      </c>
    </row>
    <row r="1730" spans="1:4">
      <c r="A1730" s="171">
        <v>45575</v>
      </c>
      <c r="B1730" s="173">
        <v>2025</v>
      </c>
      <c r="C1730" s="172">
        <v>5917.57</v>
      </c>
      <c r="D1730" s="191">
        <v>996163</v>
      </c>
    </row>
    <row r="1731" spans="1:4">
      <c r="A1731" s="171">
        <v>45576</v>
      </c>
      <c r="B1731" s="173">
        <v>2025</v>
      </c>
      <c r="C1731" s="172">
        <v>5917.56</v>
      </c>
      <c r="D1731" s="191">
        <v>995474</v>
      </c>
    </row>
    <row r="1732" spans="1:4">
      <c r="A1732" s="171">
        <v>45577</v>
      </c>
      <c r="B1732" s="173">
        <v>2025</v>
      </c>
      <c r="C1732" s="172">
        <v>5917.55</v>
      </c>
      <c r="D1732" s="191">
        <v>994785</v>
      </c>
    </row>
    <row r="1733" spans="1:4">
      <c r="A1733" s="171">
        <v>45578</v>
      </c>
      <c r="B1733" s="173">
        <v>2025</v>
      </c>
      <c r="C1733" s="172">
        <v>5917.55</v>
      </c>
      <c r="D1733" s="191">
        <v>994785</v>
      </c>
    </row>
    <row r="1734" spans="1:4">
      <c r="A1734" s="171">
        <v>45579</v>
      </c>
      <c r="B1734" s="173">
        <v>2025</v>
      </c>
      <c r="C1734" s="172">
        <v>5917.54</v>
      </c>
      <c r="D1734" s="191">
        <v>994095</v>
      </c>
    </row>
    <row r="1735" spans="1:4">
      <c r="A1735" s="171">
        <v>45580</v>
      </c>
      <c r="B1735" s="173">
        <v>2025</v>
      </c>
      <c r="C1735" s="172">
        <v>5917.54</v>
      </c>
      <c r="D1735" s="191">
        <v>994095</v>
      </c>
    </row>
    <row r="1736" spans="1:4">
      <c r="A1736" s="171">
        <v>45581</v>
      </c>
      <c r="B1736" s="173">
        <v>2025</v>
      </c>
      <c r="C1736" s="172">
        <v>5917.53</v>
      </c>
      <c r="D1736" s="191">
        <v>993406</v>
      </c>
    </row>
    <row r="1737" spans="1:4">
      <c r="A1737" s="171">
        <v>45582</v>
      </c>
      <c r="B1737" s="173">
        <v>2025</v>
      </c>
      <c r="C1737" s="172">
        <v>5917.53</v>
      </c>
      <c r="D1737" s="191">
        <v>993406</v>
      </c>
    </row>
    <row r="1738" spans="1:4">
      <c r="A1738" s="171">
        <v>45583</v>
      </c>
      <c r="B1738" s="173">
        <v>2025</v>
      </c>
      <c r="C1738" s="172">
        <v>5917.53</v>
      </c>
      <c r="D1738" s="191">
        <v>993406</v>
      </c>
    </row>
    <row r="1739" spans="1:4">
      <c r="A1739" s="171">
        <v>45584</v>
      </c>
      <c r="B1739" s="173">
        <v>2025</v>
      </c>
      <c r="C1739" s="172">
        <v>5917.52</v>
      </c>
      <c r="D1739" s="191">
        <v>992717</v>
      </c>
    </row>
    <row r="1740" spans="1:4">
      <c r="A1740" s="171">
        <v>45585</v>
      </c>
      <c r="B1740" s="173">
        <v>2025</v>
      </c>
      <c r="C1740" s="172">
        <v>5917.48</v>
      </c>
      <c r="D1740" s="191">
        <v>989960</v>
      </c>
    </row>
    <row r="1741" spans="1:4">
      <c r="A1741" s="171">
        <v>45586</v>
      </c>
      <c r="B1741" s="173">
        <v>2025</v>
      </c>
      <c r="C1741" s="172">
        <v>5917.49</v>
      </c>
      <c r="D1741" s="191">
        <v>990649</v>
      </c>
    </row>
    <row r="1742" spans="1:4">
      <c r="A1742" s="171">
        <v>45587</v>
      </c>
      <c r="B1742" s="173">
        <v>2025</v>
      </c>
      <c r="C1742" s="172">
        <v>5917.48</v>
      </c>
      <c r="D1742" s="191">
        <v>989960</v>
      </c>
    </row>
    <row r="1743" spans="1:4">
      <c r="A1743" s="171">
        <v>45588</v>
      </c>
      <c r="B1743" s="173">
        <v>2025</v>
      </c>
      <c r="C1743" s="172">
        <v>5917.48</v>
      </c>
      <c r="D1743" s="191">
        <v>989960</v>
      </c>
    </row>
    <row r="1744" spans="1:4">
      <c r="A1744" s="171">
        <v>45589</v>
      </c>
      <c r="B1744" s="173">
        <v>2025</v>
      </c>
      <c r="C1744" s="172">
        <v>5917.46</v>
      </c>
      <c r="D1744" s="191">
        <v>988582</v>
      </c>
    </row>
    <row r="1745" spans="1:4">
      <c r="A1745" s="171">
        <v>45590</v>
      </c>
      <c r="B1745" s="173">
        <v>2025</v>
      </c>
      <c r="C1745" s="172">
        <v>5917.46</v>
      </c>
      <c r="D1745" s="191">
        <v>988582</v>
      </c>
    </row>
    <row r="1746" spans="1:4">
      <c r="A1746" s="171">
        <v>45591</v>
      </c>
      <c r="B1746" s="173">
        <v>2025</v>
      </c>
      <c r="C1746" s="172">
        <v>5917.45</v>
      </c>
      <c r="D1746" s="191">
        <v>987893</v>
      </c>
    </row>
    <row r="1747" spans="1:4">
      <c r="A1747" s="171">
        <v>45592</v>
      </c>
      <c r="B1747" s="173">
        <v>2025</v>
      </c>
      <c r="C1747" s="172">
        <v>5917.44</v>
      </c>
      <c r="D1747" s="191">
        <v>987204</v>
      </c>
    </row>
    <row r="1748" spans="1:4">
      <c r="A1748" s="171">
        <v>45593</v>
      </c>
      <c r="B1748" s="173">
        <v>2025</v>
      </c>
      <c r="C1748" s="172">
        <v>5917.44</v>
      </c>
      <c r="D1748" s="191">
        <v>987204</v>
      </c>
    </row>
    <row r="1749" spans="1:4">
      <c r="A1749" s="171">
        <v>45594</v>
      </c>
      <c r="B1749" s="173">
        <v>2025</v>
      </c>
      <c r="C1749" s="172">
        <v>5917.38</v>
      </c>
      <c r="D1749" s="191">
        <v>983073</v>
      </c>
    </row>
    <row r="1750" spans="1:4">
      <c r="A1750" s="171">
        <v>45595</v>
      </c>
      <c r="B1750" s="173">
        <v>2025</v>
      </c>
      <c r="C1750" s="172">
        <v>5917.38</v>
      </c>
      <c r="D1750" s="191">
        <v>983073</v>
      </c>
    </row>
    <row r="1751" spans="1:4">
      <c r="A1751" s="171">
        <v>45596</v>
      </c>
      <c r="B1751" s="173">
        <v>2025</v>
      </c>
      <c r="C1751" s="172">
        <v>5917.35</v>
      </c>
      <c r="D1751" s="191">
        <v>981008</v>
      </c>
    </row>
    <row r="1752" spans="1:4">
      <c r="A1752" s="171">
        <v>45597</v>
      </c>
      <c r="B1752" s="173">
        <v>2025</v>
      </c>
      <c r="C1752" s="172">
        <v>5917.33</v>
      </c>
      <c r="D1752" s="191">
        <v>979632</v>
      </c>
    </row>
    <row r="1753" spans="1:4">
      <c r="A1753" s="171">
        <v>45598</v>
      </c>
      <c r="B1753" s="173">
        <v>2025</v>
      </c>
      <c r="C1753" s="172">
        <v>5917.33</v>
      </c>
      <c r="D1753" s="191">
        <v>979632</v>
      </c>
    </row>
    <row r="1754" spans="1:4">
      <c r="A1754" s="171">
        <v>45599</v>
      </c>
      <c r="B1754" s="173">
        <v>2025</v>
      </c>
      <c r="C1754" s="172">
        <v>5917.33</v>
      </c>
      <c r="D1754" s="191">
        <v>979632</v>
      </c>
    </row>
    <row r="1755" spans="1:4">
      <c r="A1755" s="171">
        <v>45600</v>
      </c>
      <c r="B1755" s="173">
        <v>2025</v>
      </c>
      <c r="C1755" s="172">
        <v>5917.33</v>
      </c>
      <c r="D1755" s="191">
        <v>979632</v>
      </c>
    </row>
    <row r="1756" spans="1:4">
      <c r="A1756" s="171">
        <v>45601</v>
      </c>
      <c r="B1756" s="173">
        <v>2025</v>
      </c>
      <c r="C1756" s="172">
        <v>5917.31</v>
      </c>
      <c r="D1756" s="191">
        <v>978256</v>
      </c>
    </row>
    <row r="1757" spans="1:4">
      <c r="A1757" s="171">
        <v>45602</v>
      </c>
      <c r="B1757" s="173">
        <v>2025</v>
      </c>
      <c r="C1757" s="172">
        <v>5917.29</v>
      </c>
      <c r="D1757" s="191">
        <v>976880</v>
      </c>
    </row>
    <row r="1758" spans="1:4">
      <c r="A1758" s="171">
        <v>45603</v>
      </c>
      <c r="B1758" s="173">
        <v>2025</v>
      </c>
      <c r="C1758" s="172">
        <v>5917.29</v>
      </c>
      <c r="D1758" s="191">
        <v>976880</v>
      </c>
    </row>
    <row r="1759" spans="1:4">
      <c r="A1759" s="171">
        <v>45604</v>
      </c>
      <c r="B1759" s="173">
        <v>2025</v>
      </c>
      <c r="C1759" s="172">
        <v>5917.28</v>
      </c>
      <c r="D1759" s="191">
        <v>976192</v>
      </c>
    </row>
    <row r="1760" spans="1:4">
      <c r="A1760" s="171">
        <v>45605</v>
      </c>
      <c r="B1760" s="173">
        <v>2025</v>
      </c>
      <c r="C1760" s="172">
        <v>5917.28</v>
      </c>
      <c r="D1760" s="191">
        <v>976192</v>
      </c>
    </row>
    <row r="1761" spans="1:4">
      <c r="A1761" s="171">
        <v>45606</v>
      </c>
      <c r="B1761" s="173">
        <v>2025</v>
      </c>
      <c r="C1761" s="172">
        <v>5917.28</v>
      </c>
      <c r="D1761" s="191">
        <v>976192</v>
      </c>
    </row>
    <row r="1762" spans="1:4">
      <c r="A1762" s="171">
        <v>45607</v>
      </c>
      <c r="B1762" s="173">
        <v>2025</v>
      </c>
      <c r="C1762" s="172">
        <v>5917.28</v>
      </c>
      <c r="D1762" s="191">
        <v>976192</v>
      </c>
    </row>
    <row r="1763" spans="1:4">
      <c r="A1763" s="171">
        <v>45608</v>
      </c>
      <c r="B1763" s="173">
        <v>2025</v>
      </c>
      <c r="C1763" s="172">
        <v>5917.29</v>
      </c>
      <c r="D1763" s="191">
        <v>976880</v>
      </c>
    </row>
    <row r="1764" spans="1:4">
      <c r="A1764" s="171">
        <v>45609</v>
      </c>
      <c r="B1764" s="173">
        <v>2025</v>
      </c>
      <c r="C1764" s="172">
        <v>5917.29</v>
      </c>
      <c r="D1764" s="191">
        <v>976880</v>
      </c>
    </row>
    <row r="1765" spans="1:4">
      <c r="A1765" s="171">
        <v>45610</v>
      </c>
      <c r="B1765" s="173">
        <v>2025</v>
      </c>
      <c r="C1765" s="172">
        <v>5917.28</v>
      </c>
      <c r="D1765" s="191">
        <v>976192</v>
      </c>
    </row>
    <row r="1766" spans="1:4">
      <c r="A1766" s="171">
        <v>45611</v>
      </c>
      <c r="B1766" s="173">
        <v>2025</v>
      </c>
      <c r="C1766" s="172">
        <v>5917.28</v>
      </c>
      <c r="D1766" s="191">
        <v>976192</v>
      </c>
    </row>
    <row r="1767" spans="1:4">
      <c r="A1767" s="171">
        <v>45612</v>
      </c>
      <c r="B1767" s="173">
        <v>2025</v>
      </c>
      <c r="C1767" s="172">
        <v>5917.28</v>
      </c>
      <c r="D1767" s="191">
        <v>976192</v>
      </c>
    </row>
    <row r="1768" spans="1:4">
      <c r="A1768" s="171">
        <v>45613</v>
      </c>
      <c r="B1768" s="173">
        <v>2025</v>
      </c>
      <c r="C1768" s="172">
        <v>5917.28</v>
      </c>
      <c r="D1768" s="191">
        <v>976192</v>
      </c>
    </row>
    <row r="1769" spans="1:4">
      <c r="A1769" s="171">
        <v>45614</v>
      </c>
      <c r="B1769" s="173">
        <v>2025</v>
      </c>
      <c r="C1769" s="172">
        <v>5917.28</v>
      </c>
      <c r="D1769" s="191">
        <v>976192</v>
      </c>
    </row>
    <row r="1770" spans="1:4">
      <c r="A1770" s="171">
        <v>45615</v>
      </c>
      <c r="B1770" s="173">
        <v>2025</v>
      </c>
      <c r="C1770" s="172">
        <v>5917.28</v>
      </c>
      <c r="D1770" s="191">
        <v>976192</v>
      </c>
    </row>
    <row r="1771" spans="1:4">
      <c r="A1771" s="171">
        <v>45616</v>
      </c>
      <c r="B1771" s="173">
        <v>2025</v>
      </c>
      <c r="C1771" s="172">
        <v>5917.27</v>
      </c>
      <c r="D1771" s="191">
        <v>975504</v>
      </c>
    </row>
    <row r="1772" spans="1:4">
      <c r="A1772" s="171">
        <v>45617</v>
      </c>
      <c r="B1772" s="173">
        <v>2025</v>
      </c>
      <c r="C1772" s="172">
        <v>5917.27</v>
      </c>
      <c r="D1772" s="191">
        <v>975504</v>
      </c>
    </row>
    <row r="1773" spans="1:4">
      <c r="A1773" s="171">
        <v>45618</v>
      </c>
      <c r="B1773" s="173">
        <v>2025</v>
      </c>
      <c r="C1773" s="172">
        <v>5917.27</v>
      </c>
      <c r="D1773" s="191">
        <v>975504</v>
      </c>
    </row>
    <row r="1774" spans="1:4">
      <c r="A1774" s="171">
        <v>45619</v>
      </c>
      <c r="B1774" s="173">
        <v>2025</v>
      </c>
      <c r="C1774" s="172">
        <v>5917.27</v>
      </c>
      <c r="D1774" s="191">
        <v>975504</v>
      </c>
    </row>
    <row r="1775" spans="1:4">
      <c r="A1775" s="171">
        <v>45620</v>
      </c>
      <c r="B1775" s="173">
        <v>2025</v>
      </c>
      <c r="C1775" s="172">
        <v>5917.28</v>
      </c>
      <c r="D1775" s="191">
        <v>976192</v>
      </c>
    </row>
    <row r="1776" spans="1:4">
      <c r="A1776" s="171">
        <v>45621</v>
      </c>
      <c r="B1776" s="173">
        <v>2025</v>
      </c>
      <c r="C1776" s="172">
        <v>5917.28</v>
      </c>
      <c r="D1776" s="191">
        <v>976192</v>
      </c>
    </row>
    <row r="1777" spans="1:4">
      <c r="A1777" s="171">
        <v>45622</v>
      </c>
      <c r="B1777" s="173">
        <v>2025</v>
      </c>
      <c r="C1777" s="172">
        <v>5917.28</v>
      </c>
      <c r="D1777" s="191">
        <v>976192</v>
      </c>
    </row>
    <row r="1778" spans="1:4">
      <c r="A1778" s="171">
        <v>45623</v>
      </c>
      <c r="B1778" s="173">
        <v>2025</v>
      </c>
      <c r="C1778" s="172">
        <v>5917.3</v>
      </c>
      <c r="D1778" s="191">
        <v>977568</v>
      </c>
    </row>
    <row r="1779" spans="1:4">
      <c r="A1779" s="171">
        <v>45624</v>
      </c>
      <c r="B1779" s="173">
        <v>2025</v>
      </c>
      <c r="C1779" s="172">
        <v>5917.31</v>
      </c>
      <c r="D1779" s="191">
        <v>978256</v>
      </c>
    </row>
    <row r="1780" spans="1:4">
      <c r="A1780" s="171">
        <v>45625</v>
      </c>
      <c r="B1780" s="173">
        <v>2025</v>
      </c>
      <c r="C1780" s="172">
        <v>5917.31</v>
      </c>
      <c r="D1780" s="191">
        <v>978256</v>
      </c>
    </row>
    <row r="1781" spans="1:4">
      <c r="A1781" s="171">
        <v>45626</v>
      </c>
      <c r="B1781" s="173">
        <v>2025</v>
      </c>
      <c r="C1781" s="172">
        <v>5917.31</v>
      </c>
      <c r="D1781" s="191">
        <v>978256</v>
      </c>
    </row>
    <row r="1782" spans="1:4">
      <c r="A1782" s="171">
        <v>45627</v>
      </c>
      <c r="B1782" s="173">
        <v>2025</v>
      </c>
      <c r="C1782" s="172">
        <v>5917.31</v>
      </c>
      <c r="D1782" s="191">
        <v>978256</v>
      </c>
    </row>
    <row r="1783" spans="1:4">
      <c r="A1783" s="171">
        <v>45628</v>
      </c>
      <c r="B1783" s="173">
        <v>2025</v>
      </c>
      <c r="C1783" s="172">
        <v>5917.31</v>
      </c>
      <c r="D1783" s="191">
        <v>978256</v>
      </c>
    </row>
    <row r="1784" spans="1:4">
      <c r="A1784" s="171">
        <v>45629</v>
      </c>
      <c r="B1784" s="173">
        <v>2025</v>
      </c>
      <c r="C1784" s="172">
        <v>5917.31</v>
      </c>
      <c r="D1784" s="191">
        <v>978256</v>
      </c>
    </row>
    <row r="1785" spans="1:4">
      <c r="A1785" s="171">
        <v>45630</v>
      </c>
      <c r="B1785" s="173">
        <v>2025</v>
      </c>
      <c r="C1785" s="172">
        <v>5917.32</v>
      </c>
      <c r="D1785" s="191">
        <v>978944</v>
      </c>
    </row>
    <row r="1786" spans="1:4">
      <c r="A1786" s="171">
        <v>45631</v>
      </c>
      <c r="B1786" s="173">
        <v>2025</v>
      </c>
      <c r="C1786" s="172">
        <v>5917.33</v>
      </c>
      <c r="D1786" s="191">
        <v>979632</v>
      </c>
    </row>
    <row r="1787" spans="1:4">
      <c r="A1787" s="171">
        <v>45632</v>
      </c>
      <c r="B1787" s="173">
        <v>2025</v>
      </c>
      <c r="C1787" s="172">
        <v>5917.33</v>
      </c>
      <c r="D1787" s="191">
        <v>979632</v>
      </c>
    </row>
    <row r="1788" spans="1:4">
      <c r="A1788" s="171">
        <v>45633</v>
      </c>
      <c r="B1788" s="173">
        <v>2025</v>
      </c>
      <c r="C1788" s="172">
        <v>5917.34</v>
      </c>
      <c r="D1788" s="191">
        <v>980320</v>
      </c>
    </row>
    <row r="1789" spans="1:4">
      <c r="A1789" s="171">
        <v>45634</v>
      </c>
      <c r="B1789" s="173">
        <v>2025</v>
      </c>
      <c r="C1789" s="172">
        <v>5917.34</v>
      </c>
      <c r="D1789" s="191">
        <v>980320</v>
      </c>
    </row>
    <row r="1790" spans="1:4">
      <c r="A1790" s="171">
        <v>45635</v>
      </c>
      <c r="B1790" s="173">
        <v>2025</v>
      </c>
      <c r="C1790" s="172">
        <v>5917.34</v>
      </c>
      <c r="D1790" s="191">
        <v>980320</v>
      </c>
    </row>
    <row r="1791" spans="1:4">
      <c r="A1791" s="171">
        <v>45636</v>
      </c>
      <c r="B1791" s="173">
        <v>2025</v>
      </c>
      <c r="C1791" s="172">
        <v>5917.34</v>
      </c>
      <c r="D1791" s="191">
        <v>980320</v>
      </c>
    </row>
    <row r="1792" spans="1:4">
      <c r="A1792" s="171">
        <v>45637</v>
      </c>
      <c r="B1792" s="173">
        <v>2025</v>
      </c>
      <c r="C1792" s="172">
        <v>5917.34</v>
      </c>
      <c r="D1792" s="191">
        <v>980320</v>
      </c>
    </row>
    <row r="1793" spans="1:4">
      <c r="A1793" s="171">
        <v>45638</v>
      </c>
      <c r="B1793" s="173">
        <v>2025</v>
      </c>
      <c r="C1793" s="172">
        <v>5917.34</v>
      </c>
      <c r="D1793" s="191">
        <v>980320</v>
      </c>
    </row>
    <row r="1794" spans="1:4">
      <c r="A1794" s="171">
        <v>45639</v>
      </c>
      <c r="B1794" s="173">
        <v>2025</v>
      </c>
      <c r="C1794" s="172">
        <v>5917.34</v>
      </c>
      <c r="D1794" s="191">
        <v>980320</v>
      </c>
    </row>
    <row r="1795" spans="1:4">
      <c r="A1795" s="171">
        <v>45640</v>
      </c>
      <c r="B1795" s="173">
        <v>2025</v>
      </c>
      <c r="C1795" s="172">
        <v>5917.34</v>
      </c>
      <c r="D1795" s="191">
        <v>980320</v>
      </c>
    </row>
    <row r="1796" spans="1:4">
      <c r="A1796" s="171">
        <v>45641</v>
      </c>
      <c r="B1796" s="173">
        <v>2025</v>
      </c>
      <c r="C1796" s="172">
        <v>5917.34</v>
      </c>
      <c r="D1796" s="191">
        <v>980320</v>
      </c>
    </row>
    <row r="1797" spans="1:4">
      <c r="A1797" s="171">
        <v>45642</v>
      </c>
      <c r="B1797" s="173">
        <v>2025</v>
      </c>
      <c r="C1797" s="172">
        <v>5917.36</v>
      </c>
      <c r="D1797" s="191">
        <v>981696</v>
      </c>
    </row>
    <row r="1798" spans="1:4">
      <c r="A1798" s="171">
        <v>45643</v>
      </c>
      <c r="B1798" s="173">
        <v>2025</v>
      </c>
      <c r="C1798" s="172">
        <v>5917.36</v>
      </c>
      <c r="D1798" s="191">
        <v>981696</v>
      </c>
    </row>
    <row r="1799" spans="1:4">
      <c r="A1799" s="171">
        <v>45644</v>
      </c>
      <c r="B1799" s="173">
        <v>2025</v>
      </c>
      <c r="C1799" s="172">
        <v>5917.37</v>
      </c>
      <c r="D1799" s="191">
        <v>982385</v>
      </c>
    </row>
    <row r="1800" spans="1:4">
      <c r="A1800" s="171">
        <v>45645</v>
      </c>
      <c r="B1800" s="173">
        <v>2025</v>
      </c>
      <c r="C1800" s="172">
        <v>5917.38</v>
      </c>
      <c r="D1800" s="191">
        <v>983073</v>
      </c>
    </row>
    <row r="1801" spans="1:4">
      <c r="A1801" s="171">
        <v>45646</v>
      </c>
      <c r="B1801" s="173">
        <v>2025</v>
      </c>
      <c r="C1801" s="172">
        <v>5917.38</v>
      </c>
      <c r="D1801" s="191">
        <v>983073</v>
      </c>
    </row>
    <row r="1802" spans="1:4">
      <c r="A1802" s="171">
        <v>45647</v>
      </c>
      <c r="B1802" s="173">
        <v>2025</v>
      </c>
      <c r="C1802" s="172">
        <v>5917.39</v>
      </c>
      <c r="D1802" s="191">
        <v>983761</v>
      </c>
    </row>
    <row r="1803" spans="1:4">
      <c r="A1803" s="171">
        <v>45648</v>
      </c>
      <c r="B1803" s="173">
        <v>2025</v>
      </c>
      <c r="C1803" s="172">
        <v>5917.39</v>
      </c>
      <c r="D1803" s="191">
        <v>983761</v>
      </c>
    </row>
    <row r="1804" spans="1:4">
      <c r="A1804" s="171">
        <v>45649</v>
      </c>
      <c r="B1804" s="173">
        <v>2025</v>
      </c>
      <c r="C1804" s="172">
        <v>5917.4</v>
      </c>
      <c r="D1804" s="191">
        <v>984450</v>
      </c>
    </row>
    <row r="1805" spans="1:4">
      <c r="A1805" s="171">
        <v>45650</v>
      </c>
      <c r="B1805" s="173">
        <v>2025</v>
      </c>
      <c r="C1805" s="172">
        <v>5917.41</v>
      </c>
      <c r="D1805" s="191">
        <v>985138</v>
      </c>
    </row>
    <row r="1806" spans="1:4">
      <c r="A1806" s="171">
        <v>45651</v>
      </c>
      <c r="B1806" s="173">
        <v>2025</v>
      </c>
      <c r="C1806" s="172">
        <v>5917.41</v>
      </c>
      <c r="D1806" s="191">
        <v>985138</v>
      </c>
    </row>
    <row r="1807" spans="1:4">
      <c r="A1807" s="171">
        <v>45652</v>
      </c>
      <c r="B1807" s="173">
        <v>2025</v>
      </c>
      <c r="C1807" s="172">
        <v>5917.42</v>
      </c>
      <c r="D1807" s="191">
        <v>985827</v>
      </c>
    </row>
    <row r="1808" spans="1:4">
      <c r="A1808" s="171">
        <v>45653</v>
      </c>
      <c r="B1808" s="173">
        <v>2025</v>
      </c>
      <c r="C1808" s="172">
        <v>5917.43</v>
      </c>
      <c r="D1808" s="191">
        <v>986515</v>
      </c>
    </row>
    <row r="1809" spans="1:4">
      <c r="A1809" s="171">
        <v>45654</v>
      </c>
      <c r="B1809" s="173">
        <v>2025</v>
      </c>
      <c r="C1809" s="172">
        <v>5917.44</v>
      </c>
      <c r="D1809" s="191">
        <v>987204</v>
      </c>
    </row>
    <row r="1810" spans="1:4">
      <c r="A1810" s="171">
        <v>45655</v>
      </c>
      <c r="B1810" s="173">
        <v>2025</v>
      </c>
      <c r="C1810" s="172">
        <v>5917.46</v>
      </c>
      <c r="D1810" s="191">
        <v>988582</v>
      </c>
    </row>
    <row r="1811" spans="1:4">
      <c r="A1811" s="171">
        <v>45656</v>
      </c>
      <c r="B1811" s="173">
        <v>2025</v>
      </c>
      <c r="C1811" s="172">
        <v>5917.49</v>
      </c>
      <c r="D1811" s="191">
        <v>990649</v>
      </c>
    </row>
    <row r="1812" spans="1:4">
      <c r="A1812" s="171">
        <v>45657</v>
      </c>
      <c r="B1812" s="173">
        <v>2025</v>
      </c>
      <c r="C1812" s="172">
        <v>5917.51</v>
      </c>
      <c r="D1812" s="191">
        <v>992028</v>
      </c>
    </row>
    <row r="1813" spans="1:4">
      <c r="A1813" s="171">
        <v>45658</v>
      </c>
      <c r="B1813" s="173">
        <v>2025</v>
      </c>
      <c r="C1813" s="172">
        <v>5917.51</v>
      </c>
      <c r="D1813" s="191">
        <v>992028</v>
      </c>
    </row>
    <row r="1814" spans="1:4">
      <c r="A1814" s="171">
        <v>45659</v>
      </c>
      <c r="B1814" s="173">
        <v>2025</v>
      </c>
      <c r="C1814" s="172">
        <v>5917.52</v>
      </c>
      <c r="D1814" s="191">
        <v>992717</v>
      </c>
    </row>
    <row r="1815" spans="1:4">
      <c r="A1815" s="171">
        <v>45660</v>
      </c>
      <c r="B1815" s="173">
        <v>2025</v>
      </c>
      <c r="C1815" s="172">
        <v>5917.52</v>
      </c>
      <c r="D1815" s="191">
        <v>992717</v>
      </c>
    </row>
    <row r="1816" spans="1:4">
      <c r="A1816" s="171">
        <v>45661</v>
      </c>
      <c r="B1816" s="173">
        <v>2025</v>
      </c>
      <c r="C1816" s="172">
        <v>5917.53</v>
      </c>
      <c r="D1816" s="191">
        <v>993406</v>
      </c>
    </row>
    <row r="1817" spans="1:4">
      <c r="A1817" s="171">
        <v>45662</v>
      </c>
      <c r="B1817" s="173">
        <v>2025</v>
      </c>
      <c r="C1817" s="172">
        <v>5917.54</v>
      </c>
      <c r="D1817" s="191">
        <v>994095</v>
      </c>
    </row>
    <row r="1818" spans="1:4">
      <c r="A1818" s="171">
        <v>45663</v>
      </c>
      <c r="B1818" s="173">
        <v>2025</v>
      </c>
      <c r="C1818" s="172">
        <v>5917.54</v>
      </c>
      <c r="D1818" s="191">
        <v>994095</v>
      </c>
    </row>
    <row r="1819" spans="1:4">
      <c r="A1819" s="171">
        <v>45664</v>
      </c>
      <c r="B1819" s="173">
        <v>2025</v>
      </c>
      <c r="C1819" s="172">
        <v>5917.54</v>
      </c>
      <c r="D1819" s="191">
        <v>994095</v>
      </c>
    </row>
    <row r="1820" spans="1:4">
      <c r="A1820" s="171">
        <v>45665</v>
      </c>
      <c r="B1820" s="173">
        <v>2025</v>
      </c>
      <c r="C1820" s="172">
        <v>5917.55</v>
      </c>
      <c r="D1820" s="191">
        <v>994785</v>
      </c>
    </row>
    <row r="1821" spans="1:4">
      <c r="A1821" s="171">
        <v>45666</v>
      </c>
      <c r="B1821" s="173">
        <v>2025</v>
      </c>
      <c r="C1821" s="172">
        <v>5917.56</v>
      </c>
      <c r="D1821" s="191">
        <v>995474</v>
      </c>
    </row>
    <row r="1822" spans="1:4">
      <c r="A1822" s="171">
        <v>45667</v>
      </c>
      <c r="B1822" s="173">
        <v>2025</v>
      </c>
      <c r="C1822" s="172">
        <v>5917.56</v>
      </c>
      <c r="D1822" s="191">
        <v>995474</v>
      </c>
    </row>
    <row r="1823" spans="1:4">
      <c r="A1823" s="171">
        <v>45668</v>
      </c>
      <c r="B1823" s="173">
        <v>2025</v>
      </c>
      <c r="C1823" s="172">
        <v>5917.56</v>
      </c>
      <c r="D1823" s="191">
        <v>995474</v>
      </c>
    </row>
    <row r="1824" spans="1:4">
      <c r="A1824" s="171">
        <v>45669</v>
      </c>
      <c r="B1824" s="173">
        <v>2025</v>
      </c>
      <c r="C1824" s="172">
        <v>5917.57</v>
      </c>
      <c r="D1824" s="191">
        <v>996163</v>
      </c>
    </row>
    <row r="1825" spans="1:4">
      <c r="A1825" s="171">
        <v>45670</v>
      </c>
      <c r="B1825" s="173">
        <v>2025</v>
      </c>
      <c r="C1825" s="172">
        <v>5917.57</v>
      </c>
      <c r="D1825" s="191">
        <v>996163</v>
      </c>
    </row>
    <row r="1826" spans="1:4">
      <c r="A1826" s="171">
        <v>45671</v>
      </c>
      <c r="B1826" s="173">
        <v>2025</v>
      </c>
      <c r="C1826" s="172">
        <v>5917.57</v>
      </c>
      <c r="D1826" s="191">
        <v>996163</v>
      </c>
    </row>
    <row r="1827" spans="1:4">
      <c r="A1827" s="171">
        <v>45672</v>
      </c>
      <c r="B1827" s="173">
        <v>2025</v>
      </c>
      <c r="C1827" s="172">
        <v>5917.57</v>
      </c>
      <c r="D1827" s="191">
        <v>996163</v>
      </c>
    </row>
    <row r="1828" spans="1:4">
      <c r="A1828" s="171">
        <v>45673</v>
      </c>
      <c r="B1828" s="173">
        <v>2025</v>
      </c>
      <c r="C1828" s="172">
        <v>5917.57</v>
      </c>
      <c r="D1828" s="191">
        <v>996163</v>
      </c>
    </row>
    <row r="1829" spans="1:4">
      <c r="A1829" s="171">
        <v>45674</v>
      </c>
      <c r="B1829" s="173">
        <v>2025</v>
      </c>
      <c r="C1829" s="172">
        <v>5917.58</v>
      </c>
      <c r="D1829" s="191">
        <v>996853</v>
      </c>
    </row>
    <row r="1830" spans="1:4">
      <c r="A1830" s="171">
        <v>45675</v>
      </c>
      <c r="B1830" s="173">
        <v>2025</v>
      </c>
      <c r="C1830" s="172">
        <v>5917.58</v>
      </c>
      <c r="D1830" s="191">
        <v>996853</v>
      </c>
    </row>
    <row r="1831" spans="1:4">
      <c r="A1831" s="171">
        <v>45676</v>
      </c>
      <c r="B1831" s="173">
        <v>2025</v>
      </c>
      <c r="C1831" s="172">
        <v>5917.58</v>
      </c>
      <c r="D1831" s="191">
        <v>996853</v>
      </c>
    </row>
    <row r="1832" spans="1:4">
      <c r="A1832" s="171">
        <v>45677</v>
      </c>
      <c r="B1832" s="173">
        <v>2025</v>
      </c>
      <c r="C1832" s="172">
        <v>5917.58</v>
      </c>
      <c r="D1832" s="191">
        <v>996853</v>
      </c>
    </row>
    <row r="1833" spans="1:4">
      <c r="A1833" s="171">
        <v>45678</v>
      </c>
      <c r="B1833" s="173">
        <v>2025</v>
      </c>
      <c r="C1833" s="172">
        <v>5917.58</v>
      </c>
      <c r="D1833" s="191">
        <v>996853</v>
      </c>
    </row>
    <row r="1834" spans="1:4">
      <c r="A1834" s="171">
        <v>45679</v>
      </c>
      <c r="B1834" s="173">
        <v>2025</v>
      </c>
      <c r="C1834" s="172">
        <v>5917.58</v>
      </c>
      <c r="D1834" s="191">
        <v>996853</v>
      </c>
    </row>
    <row r="1835" spans="1:4">
      <c r="A1835" s="171">
        <v>45680</v>
      </c>
      <c r="B1835" s="173">
        <v>2025</v>
      </c>
      <c r="C1835" s="172">
        <v>5917.57</v>
      </c>
      <c r="D1835" s="191">
        <v>996163</v>
      </c>
    </row>
    <row r="1836" spans="1:4">
      <c r="A1836" s="171">
        <v>45681</v>
      </c>
      <c r="B1836" s="173">
        <v>2025</v>
      </c>
      <c r="C1836" s="172">
        <v>5917.57</v>
      </c>
      <c r="D1836" s="191">
        <v>996163</v>
      </c>
    </row>
    <row r="1837" spans="1:4">
      <c r="A1837" s="171">
        <v>45682</v>
      </c>
      <c r="B1837" s="173">
        <v>2025</v>
      </c>
      <c r="C1837" s="172">
        <v>5917.58</v>
      </c>
      <c r="D1837" s="191">
        <v>996853</v>
      </c>
    </row>
    <row r="1838" spans="1:4">
      <c r="A1838" s="171">
        <v>45683</v>
      </c>
      <c r="B1838" s="173">
        <v>2025</v>
      </c>
      <c r="C1838" s="172">
        <v>5917.57</v>
      </c>
      <c r="D1838" s="191">
        <v>996163</v>
      </c>
    </row>
    <row r="1839" spans="1:4">
      <c r="A1839" s="171">
        <v>45684</v>
      </c>
      <c r="B1839" s="173">
        <v>2025</v>
      </c>
      <c r="C1839" s="172">
        <v>5917.57</v>
      </c>
      <c r="D1839" s="191">
        <v>996163</v>
      </c>
    </row>
    <row r="1840" spans="1:4">
      <c r="A1840" s="171">
        <v>45685</v>
      </c>
      <c r="B1840" s="173">
        <v>2025</v>
      </c>
      <c r="C1840" s="172">
        <v>5917.57</v>
      </c>
      <c r="D1840" s="191">
        <v>996163</v>
      </c>
    </row>
    <row r="1841" spans="1:4">
      <c r="A1841" s="171">
        <v>45686</v>
      </c>
      <c r="B1841" s="173">
        <v>2025</v>
      </c>
      <c r="C1841" s="172">
        <v>5917.58</v>
      </c>
      <c r="D1841" s="191">
        <v>996853</v>
      </c>
    </row>
    <row r="1842" spans="1:4">
      <c r="A1842" s="171">
        <v>45687</v>
      </c>
      <c r="B1842" s="173">
        <v>2025</v>
      </c>
      <c r="C1842" s="172">
        <v>5917.58</v>
      </c>
      <c r="D1842" s="191">
        <v>996853</v>
      </c>
    </row>
    <row r="1843" spans="1:4">
      <c r="A1843" s="171">
        <v>45688</v>
      </c>
      <c r="B1843" s="173">
        <v>2025</v>
      </c>
      <c r="C1843" s="172">
        <v>5917.58</v>
      </c>
      <c r="D1843" s="191">
        <v>996853</v>
      </c>
    </row>
    <row r="1844" spans="1:4">
      <c r="A1844" s="171">
        <v>45689</v>
      </c>
      <c r="B1844" s="173">
        <v>2025</v>
      </c>
      <c r="C1844" s="172">
        <v>5917.59</v>
      </c>
      <c r="D1844" s="191">
        <v>997543</v>
      </c>
    </row>
    <row r="1845" spans="1:4">
      <c r="A1845" s="171">
        <v>45690</v>
      </c>
      <c r="B1845" s="173">
        <v>2025</v>
      </c>
      <c r="C1845" s="172">
        <v>5917.61</v>
      </c>
      <c r="D1845" s="191">
        <v>998922</v>
      </c>
    </row>
    <row r="1846" spans="1:4">
      <c r="A1846" s="171">
        <v>45691</v>
      </c>
      <c r="B1846" s="173">
        <v>2025</v>
      </c>
      <c r="C1846" s="172">
        <v>5917.64</v>
      </c>
      <c r="D1846" s="191">
        <v>1000991</v>
      </c>
    </row>
    <row r="1847" spans="1:4">
      <c r="A1847" s="171">
        <v>45692</v>
      </c>
      <c r="B1847" s="173">
        <v>2025</v>
      </c>
      <c r="C1847" s="172">
        <v>5917.65</v>
      </c>
      <c r="D1847" s="191">
        <v>1001681</v>
      </c>
    </row>
    <row r="1848" spans="1:4">
      <c r="A1848" s="171">
        <v>45693</v>
      </c>
      <c r="B1848" s="173">
        <v>2025</v>
      </c>
      <c r="C1848" s="172">
        <v>5917.66</v>
      </c>
      <c r="D1848" s="191">
        <v>1002371</v>
      </c>
    </row>
    <row r="1849" spans="1:4">
      <c r="A1849" s="171">
        <v>45694</v>
      </c>
      <c r="B1849" s="173">
        <v>2025</v>
      </c>
      <c r="C1849" s="172">
        <v>5917.68</v>
      </c>
      <c r="D1849" s="191">
        <v>1003752</v>
      </c>
    </row>
    <row r="1850" spans="1:4">
      <c r="A1850" s="171">
        <v>45695</v>
      </c>
      <c r="B1850" s="173">
        <v>2025</v>
      </c>
      <c r="C1850" s="172">
        <v>5917.7</v>
      </c>
      <c r="D1850" s="191">
        <v>1005132</v>
      </c>
    </row>
    <row r="1851" spans="1:4">
      <c r="A1851" s="171">
        <v>45696</v>
      </c>
      <c r="B1851" s="173">
        <v>2025</v>
      </c>
      <c r="C1851" s="172">
        <v>5917.73</v>
      </c>
      <c r="D1851" s="191">
        <v>1007203</v>
      </c>
    </row>
    <row r="1852" spans="1:4">
      <c r="A1852" s="171">
        <v>45697</v>
      </c>
      <c r="B1852" s="173">
        <v>2025</v>
      </c>
      <c r="C1852" s="172">
        <v>5917.74</v>
      </c>
      <c r="D1852" s="191">
        <v>1007893</v>
      </c>
    </row>
    <row r="1853" spans="1:4">
      <c r="A1853" s="171">
        <v>45698</v>
      </c>
      <c r="B1853" s="173">
        <v>2025</v>
      </c>
      <c r="C1853" s="172">
        <v>5917.74</v>
      </c>
      <c r="D1853" s="191">
        <v>1007893</v>
      </c>
    </row>
    <row r="1854" spans="1:4">
      <c r="A1854" s="171">
        <v>45699</v>
      </c>
      <c r="B1854" s="173">
        <v>2025</v>
      </c>
      <c r="C1854" s="172">
        <v>5917.75</v>
      </c>
      <c r="D1854" s="191">
        <v>1008584</v>
      </c>
    </row>
    <row r="1855" spans="1:4">
      <c r="A1855" s="171">
        <v>45700</v>
      </c>
      <c r="B1855" s="173">
        <v>2025</v>
      </c>
      <c r="C1855" s="172">
        <v>5917.75</v>
      </c>
      <c r="D1855" s="191">
        <v>1008584</v>
      </c>
    </row>
    <row r="1856" spans="1:4">
      <c r="A1856" s="171">
        <v>45701</v>
      </c>
      <c r="B1856" s="173">
        <v>2025</v>
      </c>
      <c r="C1856" s="172">
        <v>5917.76</v>
      </c>
      <c r="D1856" s="191">
        <v>1009274</v>
      </c>
    </row>
    <row r="1857" spans="1:4">
      <c r="A1857" s="171">
        <v>45702</v>
      </c>
      <c r="B1857" s="173">
        <v>2025</v>
      </c>
      <c r="C1857" s="172">
        <v>5917.77</v>
      </c>
      <c r="D1857" s="191">
        <v>1009965</v>
      </c>
    </row>
    <row r="1858" spans="1:4">
      <c r="A1858" s="171">
        <v>45703</v>
      </c>
      <c r="B1858" s="173">
        <v>2025</v>
      </c>
      <c r="C1858" s="172">
        <v>5917.82</v>
      </c>
      <c r="D1858" s="191">
        <v>1013420</v>
      </c>
    </row>
    <row r="1859" spans="1:4">
      <c r="A1859" s="171">
        <v>45704</v>
      </c>
      <c r="B1859" s="173">
        <v>2025</v>
      </c>
      <c r="C1859" s="172">
        <v>5917.84</v>
      </c>
      <c r="D1859" s="191">
        <v>1014802</v>
      </c>
    </row>
    <row r="1860" spans="1:4">
      <c r="A1860" s="171">
        <v>45705</v>
      </c>
      <c r="B1860" s="173">
        <v>2025</v>
      </c>
      <c r="C1860" s="172">
        <v>5917.85</v>
      </c>
      <c r="D1860" s="191">
        <v>1015493</v>
      </c>
    </row>
    <row r="1861" spans="1:4">
      <c r="A1861" s="171">
        <v>45706</v>
      </c>
      <c r="B1861" s="173">
        <v>2025</v>
      </c>
      <c r="C1861" s="172">
        <v>5917.87</v>
      </c>
      <c r="D1861" s="191">
        <v>1016875</v>
      </c>
    </row>
    <row r="1862" spans="1:4">
      <c r="A1862" s="171">
        <v>45707</v>
      </c>
      <c r="B1862" s="173">
        <v>2025</v>
      </c>
      <c r="C1862" s="172">
        <v>5917.88</v>
      </c>
      <c r="D1862" s="191">
        <v>1017566</v>
      </c>
    </row>
    <row r="1863" spans="1:4">
      <c r="A1863" s="171">
        <v>45708</v>
      </c>
      <c r="B1863" s="173">
        <v>2025</v>
      </c>
      <c r="C1863" s="172">
        <v>5917.88</v>
      </c>
      <c r="D1863" s="191">
        <v>1017566</v>
      </c>
    </row>
    <row r="1864" spans="1:4">
      <c r="A1864" s="171">
        <v>45709</v>
      </c>
      <c r="B1864" s="173">
        <v>2025</v>
      </c>
      <c r="C1864" s="172">
        <v>5917.92</v>
      </c>
      <c r="D1864" s="191">
        <v>1020331</v>
      </c>
    </row>
    <row r="1865" spans="1:4">
      <c r="A1865" s="171">
        <v>45710</v>
      </c>
      <c r="B1865" s="173">
        <v>2025</v>
      </c>
      <c r="C1865" s="172">
        <v>5917.94</v>
      </c>
      <c r="D1865" s="191">
        <v>1021714</v>
      </c>
    </row>
    <row r="1866" spans="1:4">
      <c r="A1866" s="171">
        <v>45711</v>
      </c>
      <c r="B1866" s="173">
        <v>2025</v>
      </c>
      <c r="C1866" s="172">
        <v>5917.95</v>
      </c>
      <c r="D1866" s="191">
        <v>1022405</v>
      </c>
    </row>
    <row r="1867" spans="1:4">
      <c r="A1867" s="171">
        <v>45712</v>
      </c>
      <c r="B1867" s="173">
        <v>2025</v>
      </c>
      <c r="C1867" s="172">
        <v>5917.95</v>
      </c>
      <c r="D1867" s="191">
        <v>1022405</v>
      </c>
    </row>
    <row r="1868" spans="1:4">
      <c r="A1868" s="171">
        <v>45713</v>
      </c>
      <c r="B1868" s="173">
        <v>2025</v>
      </c>
      <c r="C1868" s="172">
        <v>5917.96</v>
      </c>
      <c r="D1868" s="191">
        <v>1023097</v>
      </c>
    </row>
    <row r="1869" spans="1:4">
      <c r="A1869" s="171">
        <v>45714</v>
      </c>
      <c r="B1869" s="173">
        <v>2025</v>
      </c>
      <c r="C1869" s="172">
        <v>5917.96</v>
      </c>
      <c r="D1869" s="191">
        <v>1023097</v>
      </c>
    </row>
    <row r="1870" spans="1:4">
      <c r="A1870" s="171">
        <v>45715</v>
      </c>
      <c r="B1870" s="173">
        <v>2025</v>
      </c>
      <c r="C1870" s="172">
        <v>5917.97</v>
      </c>
      <c r="D1870" s="191">
        <v>1023789</v>
      </c>
    </row>
    <row r="1871" spans="1:4">
      <c r="A1871" s="171">
        <v>45716</v>
      </c>
      <c r="B1871" s="173">
        <v>2025</v>
      </c>
      <c r="C1871" s="172">
        <v>5917.97</v>
      </c>
      <c r="D1871" s="191">
        <v>1023789</v>
      </c>
    </row>
    <row r="1872" spans="1:4">
      <c r="A1872" s="171">
        <v>45717</v>
      </c>
      <c r="B1872" s="173">
        <v>2025</v>
      </c>
      <c r="C1872" s="172">
        <v>5917.99</v>
      </c>
      <c r="D1872" s="191">
        <v>1025172</v>
      </c>
    </row>
    <row r="1873" spans="1:4">
      <c r="A1873" s="171">
        <v>45718</v>
      </c>
      <c r="B1873" s="173">
        <v>2025</v>
      </c>
      <c r="C1873" s="172">
        <v>5917.99</v>
      </c>
      <c r="D1873" s="191">
        <v>1025172</v>
      </c>
    </row>
    <row r="1874" spans="1:4">
      <c r="A1874" s="171">
        <v>45719</v>
      </c>
      <c r="B1874" s="173">
        <v>2025</v>
      </c>
      <c r="C1874" s="172">
        <v>5918</v>
      </c>
      <c r="D1874" s="191">
        <v>1025864</v>
      </c>
    </row>
    <row r="1875" spans="1:4">
      <c r="A1875" s="171">
        <v>45720</v>
      </c>
      <c r="B1875" s="173">
        <v>2025</v>
      </c>
      <c r="C1875" s="172">
        <v>5918.02</v>
      </c>
      <c r="D1875" s="191">
        <v>1027248</v>
      </c>
    </row>
    <row r="1876" spans="1:4">
      <c r="A1876" s="171">
        <v>45721</v>
      </c>
      <c r="B1876" s="173">
        <v>2025</v>
      </c>
      <c r="C1876" s="172">
        <v>5918.03</v>
      </c>
      <c r="D1876" s="191">
        <v>1027941</v>
      </c>
    </row>
    <row r="1877" spans="1:4">
      <c r="A1877" s="171">
        <v>45722</v>
      </c>
      <c r="B1877" s="173">
        <v>2025</v>
      </c>
      <c r="C1877" s="172">
        <v>5918.04</v>
      </c>
      <c r="D1877" s="191">
        <v>1028633</v>
      </c>
    </row>
    <row r="1878" spans="1:4">
      <c r="A1878" s="171">
        <v>45723</v>
      </c>
      <c r="B1878" s="173">
        <v>2025</v>
      </c>
      <c r="C1878" s="172">
        <v>5918.11</v>
      </c>
      <c r="D1878" s="191">
        <v>1033478</v>
      </c>
    </row>
    <row r="1879" spans="1:4">
      <c r="A1879" s="171">
        <v>45724</v>
      </c>
      <c r="B1879" s="173">
        <v>2025</v>
      </c>
      <c r="C1879" s="172">
        <v>5918.14</v>
      </c>
      <c r="D1879" s="191">
        <v>1035556</v>
      </c>
    </row>
    <row r="1880" spans="1:4">
      <c r="A1880" s="171">
        <v>45725</v>
      </c>
      <c r="B1880" s="173">
        <v>2025</v>
      </c>
      <c r="C1880" s="172">
        <v>5918.15</v>
      </c>
      <c r="D1880" s="191">
        <v>1036248</v>
      </c>
    </row>
    <row r="1881" spans="1:4">
      <c r="A1881" s="171">
        <v>45726</v>
      </c>
      <c r="B1881" s="173">
        <v>2025</v>
      </c>
      <c r="C1881" s="172">
        <v>5918.16</v>
      </c>
      <c r="D1881" s="191">
        <v>1036941</v>
      </c>
    </row>
    <row r="1882" spans="1:4">
      <c r="A1882" s="171">
        <v>45727</v>
      </c>
      <c r="B1882" s="173">
        <v>2025</v>
      </c>
      <c r="C1882" s="172">
        <v>5918.17</v>
      </c>
      <c r="D1882" s="191">
        <v>1037634</v>
      </c>
    </row>
    <row r="1883" spans="1:4">
      <c r="A1883" s="171">
        <v>45728</v>
      </c>
      <c r="B1883" s="173">
        <v>2025</v>
      </c>
      <c r="C1883" s="172">
        <v>5918.18</v>
      </c>
      <c r="D1883" s="191">
        <v>1038327</v>
      </c>
    </row>
    <row r="1884" spans="1:4">
      <c r="A1884" s="171">
        <v>45729</v>
      </c>
      <c r="B1884" s="173">
        <v>2025</v>
      </c>
      <c r="C1884" s="172">
        <v>5918.2</v>
      </c>
      <c r="D1884" s="191">
        <v>1039713</v>
      </c>
    </row>
    <row r="1885" spans="1:4">
      <c r="A1885" s="171">
        <v>45730</v>
      </c>
      <c r="B1885" s="173">
        <v>2025</v>
      </c>
      <c r="C1885" s="172">
        <v>5918.21</v>
      </c>
      <c r="D1885" s="191">
        <v>1040406</v>
      </c>
    </row>
    <row r="1886" spans="1:4">
      <c r="A1886" s="171">
        <v>45731</v>
      </c>
      <c r="B1886" s="173">
        <v>2025</v>
      </c>
      <c r="C1886" s="172">
        <v>5918.23</v>
      </c>
      <c r="D1886" s="191">
        <v>1041792</v>
      </c>
    </row>
    <row r="1887" spans="1:4">
      <c r="A1887" s="171">
        <v>45732</v>
      </c>
      <c r="B1887" s="173">
        <v>2025</v>
      </c>
      <c r="C1887" s="172">
        <v>5918.24</v>
      </c>
      <c r="D1887" s="191">
        <v>1042485</v>
      </c>
    </row>
    <row r="1888" spans="1:4">
      <c r="A1888" s="171">
        <v>45733</v>
      </c>
      <c r="B1888" s="173">
        <v>2025</v>
      </c>
      <c r="C1888" s="172">
        <v>5918.24</v>
      </c>
      <c r="D1888" s="191">
        <v>1042485</v>
      </c>
    </row>
    <row r="1889" spans="1:4">
      <c r="A1889" s="171">
        <v>45734</v>
      </c>
      <c r="B1889" s="173">
        <v>2025</v>
      </c>
      <c r="C1889" s="172">
        <v>5918.26</v>
      </c>
      <c r="D1889" s="191">
        <v>1043871</v>
      </c>
    </row>
    <row r="1890" spans="1:4">
      <c r="A1890" s="171">
        <v>45735</v>
      </c>
      <c r="B1890" s="173">
        <v>2025</v>
      </c>
      <c r="C1890" s="172">
        <v>5918.29</v>
      </c>
      <c r="D1890" s="191">
        <v>1045950</v>
      </c>
    </row>
    <row r="1891" spans="1:4">
      <c r="A1891" s="171">
        <v>45736</v>
      </c>
      <c r="B1891" s="173">
        <v>2025</v>
      </c>
      <c r="C1891" s="172">
        <v>5918.3</v>
      </c>
      <c r="D1891" s="191">
        <v>1046643</v>
      </c>
    </row>
    <row r="1892" spans="1:4">
      <c r="A1892" s="171">
        <v>45737</v>
      </c>
      <c r="B1892" s="173">
        <v>2025</v>
      </c>
      <c r="C1892" s="172">
        <v>5918.31</v>
      </c>
      <c r="D1892" s="191">
        <v>1047336</v>
      </c>
    </row>
    <row r="1893" spans="1:4">
      <c r="A1893" s="171">
        <v>45738</v>
      </c>
      <c r="B1893" s="173">
        <v>2025</v>
      </c>
      <c r="C1893" s="172">
        <v>5918.32</v>
      </c>
      <c r="D1893" s="191">
        <v>1048029</v>
      </c>
    </row>
    <row r="1894" spans="1:4">
      <c r="A1894" s="171">
        <v>45739</v>
      </c>
      <c r="B1894" s="173">
        <v>2025</v>
      </c>
      <c r="C1894" s="172">
        <v>5918.34</v>
      </c>
      <c r="D1894" s="191">
        <v>1049416</v>
      </c>
    </row>
    <row r="1895" spans="1:4">
      <c r="A1895" s="171">
        <v>45740</v>
      </c>
      <c r="B1895" s="173">
        <v>2025</v>
      </c>
      <c r="C1895" s="172">
        <v>5918.36</v>
      </c>
      <c r="D1895" s="191">
        <v>1050803</v>
      </c>
    </row>
    <row r="1896" spans="1:4">
      <c r="A1896" s="171">
        <v>45741</v>
      </c>
      <c r="B1896" s="173">
        <v>2025</v>
      </c>
      <c r="C1896" s="172">
        <v>5918.37</v>
      </c>
      <c r="D1896" s="191">
        <v>1051497</v>
      </c>
    </row>
    <row r="1897" spans="1:4">
      <c r="A1897" s="171">
        <v>45742</v>
      </c>
      <c r="B1897" s="173">
        <v>2025</v>
      </c>
      <c r="C1897" s="172">
        <v>5918.38</v>
      </c>
      <c r="D1897" s="191">
        <v>1052191</v>
      </c>
    </row>
    <row r="1898" spans="1:4">
      <c r="A1898" s="171">
        <v>45743</v>
      </c>
      <c r="B1898" s="173">
        <v>2025</v>
      </c>
      <c r="C1898" s="172">
        <v>5918.39</v>
      </c>
      <c r="D1898" s="191">
        <v>1052884</v>
      </c>
    </row>
    <row r="1899" spans="1:4">
      <c r="A1899" s="171">
        <v>45744</v>
      </c>
      <c r="B1899" s="173">
        <v>2025</v>
      </c>
      <c r="C1899" s="172">
        <v>5918.41</v>
      </c>
      <c r="D1899" s="191">
        <v>1054272</v>
      </c>
    </row>
    <row r="1900" spans="1:4">
      <c r="A1900" s="171">
        <v>45745</v>
      </c>
      <c r="B1900" s="173">
        <v>2025</v>
      </c>
      <c r="C1900" s="172">
        <v>5918.43</v>
      </c>
      <c r="D1900" s="191">
        <v>1055660</v>
      </c>
    </row>
    <row r="1901" spans="1:4">
      <c r="A1901" s="171">
        <v>45746</v>
      </c>
      <c r="B1901" s="173">
        <v>2025</v>
      </c>
      <c r="C1901" s="172">
        <v>5918.46</v>
      </c>
      <c r="D1901" s="191">
        <v>1057742</v>
      </c>
    </row>
    <row r="1902" spans="1:4">
      <c r="A1902" s="171">
        <v>45747</v>
      </c>
      <c r="B1902" s="173">
        <v>2025</v>
      </c>
      <c r="C1902" s="172">
        <v>5918.49</v>
      </c>
      <c r="D1902" s="191">
        <v>1059825</v>
      </c>
    </row>
    <row r="1903" spans="1:4">
      <c r="A1903" s="171">
        <v>45748</v>
      </c>
      <c r="B1903" s="173">
        <v>2025</v>
      </c>
      <c r="C1903" s="172">
        <v>5918.6</v>
      </c>
      <c r="D1903" s="191">
        <v>1067462</v>
      </c>
    </row>
    <row r="1904" spans="1:4">
      <c r="A1904" s="171">
        <v>45749</v>
      </c>
      <c r="B1904" s="173">
        <v>2025</v>
      </c>
      <c r="C1904" s="172">
        <v>5918.69</v>
      </c>
      <c r="D1904" s="191">
        <v>1073714</v>
      </c>
    </row>
    <row r="1905" spans="1:4">
      <c r="A1905" s="171">
        <v>45750</v>
      </c>
      <c r="B1905" s="173">
        <v>2025</v>
      </c>
      <c r="C1905" s="172">
        <v>5918.7</v>
      </c>
      <c r="D1905" s="191">
        <v>1074409</v>
      </c>
    </row>
    <row r="1906" spans="1:4">
      <c r="A1906" s="171">
        <v>45751</v>
      </c>
      <c r="B1906" s="173">
        <v>2025</v>
      </c>
      <c r="C1906" s="172">
        <v>5918.72</v>
      </c>
      <c r="D1906" s="191">
        <v>1075799</v>
      </c>
    </row>
    <row r="1907" spans="1:4">
      <c r="A1907" s="171">
        <v>45752</v>
      </c>
      <c r="B1907" s="173">
        <v>2025</v>
      </c>
      <c r="C1907" s="172">
        <v>5918.72</v>
      </c>
      <c r="D1907" s="191">
        <v>1075799</v>
      </c>
    </row>
    <row r="1908" spans="1:4">
      <c r="A1908" s="171">
        <v>45753</v>
      </c>
      <c r="B1908" s="173">
        <v>2025</v>
      </c>
      <c r="C1908" s="172">
        <v>5918.74</v>
      </c>
      <c r="D1908" s="191">
        <v>1077190</v>
      </c>
    </row>
    <row r="1909" spans="1:4">
      <c r="A1909" s="171">
        <v>45754</v>
      </c>
      <c r="B1909" s="173">
        <v>2025</v>
      </c>
      <c r="C1909" s="172">
        <v>5918.75</v>
      </c>
      <c r="D1909" s="191">
        <v>1077885</v>
      </c>
    </row>
    <row r="1910" spans="1:4">
      <c r="A1910" s="171">
        <v>45755</v>
      </c>
      <c r="B1910" s="173">
        <v>2025</v>
      </c>
      <c r="C1910" s="172">
        <v>5918.76</v>
      </c>
      <c r="D1910" s="191">
        <v>1078580</v>
      </c>
    </row>
    <row r="1911" spans="1:4">
      <c r="A1911" s="171">
        <v>45756</v>
      </c>
      <c r="B1911" s="173">
        <v>2025</v>
      </c>
      <c r="C1911" s="172">
        <v>5918.77</v>
      </c>
      <c r="D1911" s="191">
        <v>1079275</v>
      </c>
    </row>
    <row r="1912" spans="1:4">
      <c r="A1912" s="171">
        <v>45757</v>
      </c>
      <c r="B1912" s="173">
        <v>2025</v>
      </c>
      <c r="C1912" s="172">
        <v>5918.79</v>
      </c>
      <c r="D1912" s="191">
        <v>1080665</v>
      </c>
    </row>
    <row r="1913" spans="1:4">
      <c r="A1913" s="171">
        <v>45758</v>
      </c>
      <c r="B1913" s="173">
        <v>2025</v>
      </c>
      <c r="C1913" s="172">
        <v>5918.8</v>
      </c>
      <c r="D1913" s="191">
        <v>1081360</v>
      </c>
    </row>
    <row r="1914" spans="1:4">
      <c r="A1914" s="171">
        <v>45759</v>
      </c>
      <c r="B1914" s="173">
        <v>2025</v>
      </c>
      <c r="C1914" s="172">
        <v>5918.81</v>
      </c>
      <c r="D1914" s="191">
        <v>1082055</v>
      </c>
    </row>
    <row r="1915" spans="1:4">
      <c r="A1915" s="171">
        <v>45760</v>
      </c>
      <c r="B1915" s="173">
        <v>2025</v>
      </c>
      <c r="C1915" s="172">
        <v>5918.82</v>
      </c>
      <c r="D1915" s="191">
        <v>1082751</v>
      </c>
    </row>
    <row r="1916" spans="1:4">
      <c r="A1916" s="171">
        <v>45761</v>
      </c>
      <c r="B1916" s="173">
        <v>2025</v>
      </c>
      <c r="C1916" s="172">
        <v>5918.84</v>
      </c>
      <c r="D1916" s="191">
        <v>1084141</v>
      </c>
    </row>
    <row r="1917" spans="1:4">
      <c r="A1917" s="171">
        <v>45762</v>
      </c>
      <c r="B1917" s="173">
        <v>2025</v>
      </c>
      <c r="C1917" s="172">
        <v>5918.85</v>
      </c>
      <c r="D1917" s="191">
        <v>1084837</v>
      </c>
    </row>
    <row r="1918" spans="1:4">
      <c r="A1918" s="171">
        <v>45763</v>
      </c>
      <c r="B1918" s="173">
        <v>2025</v>
      </c>
      <c r="C1918" s="172">
        <v>5918.86</v>
      </c>
      <c r="D1918" s="191">
        <v>1085532</v>
      </c>
    </row>
    <row r="1919" spans="1:4">
      <c r="A1919" s="171">
        <v>45764</v>
      </c>
      <c r="B1919" s="173">
        <v>2025</v>
      </c>
      <c r="C1919" s="172">
        <v>5918.88</v>
      </c>
      <c r="D1919" s="191">
        <v>1086923</v>
      </c>
    </row>
    <row r="1920" spans="1:4">
      <c r="A1920" s="171">
        <v>45765</v>
      </c>
      <c r="B1920" s="173">
        <v>2025</v>
      </c>
      <c r="C1920" s="172">
        <v>5918.91</v>
      </c>
      <c r="D1920" s="191">
        <v>1089009</v>
      </c>
    </row>
    <row r="1921" spans="1:4">
      <c r="A1921" s="171">
        <v>45766</v>
      </c>
      <c r="B1921" s="173">
        <v>2025</v>
      </c>
      <c r="C1921" s="172">
        <v>5918.93</v>
      </c>
      <c r="D1921" s="191">
        <v>1090400</v>
      </c>
    </row>
    <row r="1922" spans="1:4">
      <c r="A1922" s="171">
        <v>45767</v>
      </c>
      <c r="B1922" s="173">
        <v>2025</v>
      </c>
      <c r="C1922" s="172">
        <v>5918.96</v>
      </c>
      <c r="D1922" s="191">
        <v>1092487</v>
      </c>
    </row>
    <row r="1923" spans="1:4">
      <c r="A1923" s="171">
        <v>45768</v>
      </c>
      <c r="B1923" s="173">
        <v>2025</v>
      </c>
      <c r="C1923" s="172">
        <v>5918.97</v>
      </c>
      <c r="D1923" s="191">
        <v>1093182</v>
      </c>
    </row>
    <row r="1924" spans="1:4">
      <c r="A1924" s="171">
        <v>45769</v>
      </c>
      <c r="B1924" s="173">
        <v>2025</v>
      </c>
      <c r="C1924" s="172">
        <v>5918.99</v>
      </c>
      <c r="D1924" s="191">
        <v>1094573</v>
      </c>
    </row>
    <row r="1925" spans="1:4">
      <c r="A1925" s="171">
        <v>45770</v>
      </c>
      <c r="B1925" s="173">
        <v>2025</v>
      </c>
      <c r="C1925" s="172">
        <v>5918.99</v>
      </c>
      <c r="D1925" s="191">
        <v>1094573</v>
      </c>
    </row>
    <row r="1926" spans="1:4">
      <c r="A1926" s="171">
        <v>45771</v>
      </c>
      <c r="B1926" s="173">
        <v>2025</v>
      </c>
      <c r="C1926" s="172">
        <v>5919</v>
      </c>
      <c r="D1926" s="191">
        <v>1095269</v>
      </c>
    </row>
    <row r="1927" spans="1:4">
      <c r="A1927" s="171">
        <v>45772</v>
      </c>
      <c r="B1927" s="173">
        <v>2025</v>
      </c>
      <c r="C1927" s="172">
        <v>5919</v>
      </c>
      <c r="D1927" s="191">
        <v>1095269</v>
      </c>
    </row>
    <row r="1928" spans="1:4">
      <c r="A1928" s="171">
        <v>45773</v>
      </c>
      <c r="B1928" s="173">
        <v>2025</v>
      </c>
      <c r="C1928" s="172">
        <v>5919.04</v>
      </c>
      <c r="D1928" s="191">
        <v>1098052</v>
      </c>
    </row>
    <row r="1929" spans="1:4">
      <c r="A1929" s="171">
        <v>45774</v>
      </c>
      <c r="B1929" s="173">
        <v>2025</v>
      </c>
      <c r="C1929" s="172">
        <v>5919.05</v>
      </c>
      <c r="D1929" s="191">
        <v>1098748</v>
      </c>
    </row>
    <row r="1930" spans="1:4">
      <c r="A1930" s="171">
        <v>45775</v>
      </c>
      <c r="B1930" s="173">
        <v>2025</v>
      </c>
      <c r="C1930" s="172">
        <v>5919.07</v>
      </c>
      <c r="D1930" s="191">
        <v>1100139</v>
      </c>
    </row>
    <row r="1931" spans="1:4">
      <c r="A1931" s="171">
        <v>45776</v>
      </c>
      <c r="B1931" s="173">
        <v>2025</v>
      </c>
      <c r="C1931" s="172">
        <v>5919.08</v>
      </c>
      <c r="D1931" s="191">
        <v>1100835</v>
      </c>
    </row>
    <row r="1932" spans="1:4">
      <c r="A1932" s="171">
        <v>45777</v>
      </c>
      <c r="B1932" s="173">
        <v>2025</v>
      </c>
      <c r="C1932" s="172">
        <v>5919.09</v>
      </c>
      <c r="D1932" s="191">
        <v>1101531</v>
      </c>
    </row>
    <row r="1933" spans="1:4">
      <c r="A1933" s="171">
        <v>45778</v>
      </c>
      <c r="B1933" s="173">
        <v>2025</v>
      </c>
      <c r="C1933" s="172">
        <v>5919.11</v>
      </c>
      <c r="D1933" s="191">
        <v>1102923</v>
      </c>
    </row>
    <row r="1934" spans="1:4">
      <c r="A1934" s="171">
        <v>45779</v>
      </c>
      <c r="B1934" s="173">
        <v>2025</v>
      </c>
      <c r="C1934" s="172">
        <v>5919.12</v>
      </c>
      <c r="D1934" s="191">
        <v>1103620</v>
      </c>
    </row>
    <row r="1935" spans="1:4">
      <c r="A1935" s="171">
        <v>45780</v>
      </c>
      <c r="B1935" s="173">
        <v>2025</v>
      </c>
      <c r="C1935" s="172">
        <v>5919.13</v>
      </c>
      <c r="D1935" s="191">
        <v>1104316</v>
      </c>
    </row>
    <row r="1936" spans="1:4">
      <c r="A1936" s="171">
        <v>45781</v>
      </c>
      <c r="B1936" s="173">
        <v>2025</v>
      </c>
      <c r="C1936" s="172">
        <v>5919.14</v>
      </c>
      <c r="D1936" s="191">
        <v>1105012</v>
      </c>
    </row>
    <row r="1937" spans="1:4">
      <c r="A1937" s="171">
        <v>45782</v>
      </c>
      <c r="B1937" s="173">
        <v>2025</v>
      </c>
      <c r="C1937" s="172">
        <v>5919.15</v>
      </c>
      <c r="D1937" s="191">
        <v>1105708</v>
      </c>
    </row>
    <row r="1938" spans="1:4">
      <c r="A1938" s="171">
        <v>45783</v>
      </c>
      <c r="B1938" s="173">
        <v>2025</v>
      </c>
      <c r="C1938" s="172">
        <v>5919.19</v>
      </c>
      <c r="D1938" s="191">
        <v>1108493</v>
      </c>
    </row>
    <row r="1939" spans="1:4">
      <c r="A1939" s="171">
        <v>45784</v>
      </c>
      <c r="B1939" s="173">
        <v>2025</v>
      </c>
      <c r="C1939" s="172">
        <v>5919.24</v>
      </c>
      <c r="D1939" s="191">
        <v>1111975</v>
      </c>
    </row>
    <row r="1940" spans="1:4">
      <c r="A1940" s="171">
        <v>45785</v>
      </c>
      <c r="B1940" s="173">
        <v>2025</v>
      </c>
      <c r="C1940" s="172">
        <v>5919.14</v>
      </c>
      <c r="D1940" s="191">
        <v>1105012</v>
      </c>
    </row>
    <row r="1941" spans="1:4">
      <c r="A1941" s="171">
        <v>45786</v>
      </c>
      <c r="B1941" s="173">
        <v>2025</v>
      </c>
      <c r="C1941" s="172">
        <v>5919.15</v>
      </c>
      <c r="D1941" s="191">
        <v>1105708</v>
      </c>
    </row>
    <row r="1942" spans="1:4">
      <c r="A1942" s="171">
        <v>45787</v>
      </c>
      <c r="B1942" s="173">
        <v>2025</v>
      </c>
      <c r="C1942" s="172">
        <v>5919.17</v>
      </c>
      <c r="D1942" s="191">
        <v>1107101</v>
      </c>
    </row>
    <row r="1943" spans="1:4">
      <c r="A1943" s="171">
        <v>45788</v>
      </c>
      <c r="B1943" s="173">
        <v>2025</v>
      </c>
      <c r="C1943" s="172">
        <v>5919.19</v>
      </c>
      <c r="D1943" s="191">
        <v>1108493</v>
      </c>
    </row>
    <row r="1944" spans="1:4">
      <c r="A1944" s="171">
        <v>45789</v>
      </c>
      <c r="B1944" s="173">
        <v>2025</v>
      </c>
      <c r="C1944" s="172">
        <v>5919.2</v>
      </c>
      <c r="D1944" s="191">
        <v>1109189</v>
      </c>
    </row>
    <row r="1945" spans="1:4">
      <c r="A1945" s="171">
        <v>45790</v>
      </c>
      <c r="B1945" s="173">
        <v>2025</v>
      </c>
      <c r="C1945" s="172">
        <v>5919.22</v>
      </c>
      <c r="D1945" s="191">
        <v>1110582</v>
      </c>
    </row>
    <row r="1946" spans="1:4">
      <c r="A1946" s="171">
        <v>45791</v>
      </c>
      <c r="B1946" s="173">
        <v>2025</v>
      </c>
      <c r="C1946" s="172">
        <v>5919.23</v>
      </c>
      <c r="D1946" s="191">
        <v>1111279</v>
      </c>
    </row>
    <row r="1947" spans="1:4">
      <c r="A1947" s="171">
        <v>45792</v>
      </c>
      <c r="B1947" s="173">
        <v>2025</v>
      </c>
      <c r="C1947" s="172">
        <v>5919.25</v>
      </c>
      <c r="D1947" s="191">
        <v>1112671</v>
      </c>
    </row>
    <row r="1948" spans="1:4">
      <c r="A1948" s="171">
        <v>45793</v>
      </c>
      <c r="B1948" s="173">
        <v>2025</v>
      </c>
      <c r="C1948" s="172">
        <v>5919.26</v>
      </c>
      <c r="D1948" s="191">
        <v>1113368</v>
      </c>
    </row>
    <row r="1949" spans="1:4">
      <c r="A1949" s="171">
        <v>45794</v>
      </c>
      <c r="B1949" s="173">
        <v>2025</v>
      </c>
      <c r="C1949" s="172">
        <v>5919.27</v>
      </c>
      <c r="D1949" s="191">
        <v>1114064</v>
      </c>
    </row>
    <row r="1950" spans="1:4">
      <c r="A1950" s="171">
        <v>45795</v>
      </c>
      <c r="B1950" s="173">
        <v>2025</v>
      </c>
      <c r="C1950" s="172">
        <v>5919.29</v>
      </c>
      <c r="D1950" s="191">
        <v>1115457</v>
      </c>
    </row>
    <row r="1951" spans="1:4">
      <c r="A1951" s="171">
        <v>45796</v>
      </c>
      <c r="B1951" s="173">
        <v>2025</v>
      </c>
      <c r="C1951" s="172">
        <v>5919.32</v>
      </c>
      <c r="D1951" s="191">
        <v>1117547</v>
      </c>
    </row>
    <row r="1952" spans="1:4">
      <c r="A1952" s="171">
        <v>45797</v>
      </c>
      <c r="B1952" s="173">
        <v>2025</v>
      </c>
      <c r="C1952" s="172">
        <v>5919.34</v>
      </c>
      <c r="D1952" s="191">
        <v>1118941</v>
      </c>
    </row>
    <row r="1953" spans="1:4">
      <c r="A1953" s="171">
        <v>45798</v>
      </c>
      <c r="B1953" s="173">
        <v>2025</v>
      </c>
      <c r="C1953" s="172">
        <v>5919.34</v>
      </c>
      <c r="D1953" s="191">
        <v>1118941</v>
      </c>
    </row>
    <row r="1954" spans="1:4">
      <c r="A1954" s="171">
        <v>45799</v>
      </c>
      <c r="B1954" s="173">
        <v>2025</v>
      </c>
      <c r="C1954" s="172">
        <v>5919.35</v>
      </c>
      <c r="D1954" s="191">
        <v>1119638</v>
      </c>
    </row>
    <row r="1955" spans="1:4">
      <c r="A1955" s="171">
        <v>45800</v>
      </c>
      <c r="B1955" s="173">
        <v>2025</v>
      </c>
      <c r="C1955" s="172">
        <v>5919.35</v>
      </c>
      <c r="D1955" s="191">
        <v>1119638</v>
      </c>
    </row>
    <row r="1956" spans="1:4">
      <c r="A1956" s="171">
        <v>45801</v>
      </c>
      <c r="B1956" s="173">
        <v>2025</v>
      </c>
      <c r="C1956" s="172">
        <v>5919.36</v>
      </c>
      <c r="D1956" s="191">
        <v>1120335</v>
      </c>
    </row>
    <row r="1957" spans="1:4">
      <c r="A1957" s="171">
        <v>45802</v>
      </c>
      <c r="B1957" s="173">
        <v>2025</v>
      </c>
      <c r="C1957" s="172">
        <v>5919.37</v>
      </c>
      <c r="D1957" s="191">
        <v>1121031</v>
      </c>
    </row>
    <row r="1958" spans="1:4">
      <c r="A1958" s="171">
        <v>45803</v>
      </c>
      <c r="B1958" s="173">
        <v>2025</v>
      </c>
      <c r="C1958" s="172">
        <v>5919.37</v>
      </c>
      <c r="D1958" s="191">
        <v>1121031</v>
      </c>
    </row>
    <row r="1959" spans="1:4">
      <c r="A1959" s="171">
        <v>45804</v>
      </c>
      <c r="B1959" s="173">
        <v>2025</v>
      </c>
      <c r="C1959" s="172">
        <v>5919.37</v>
      </c>
      <c r="D1959" s="191">
        <v>1121031</v>
      </c>
    </row>
    <row r="1960" spans="1:4">
      <c r="A1960" s="171">
        <v>45805</v>
      </c>
      <c r="B1960" s="173">
        <v>2025</v>
      </c>
      <c r="C1960" s="172">
        <v>5919.37</v>
      </c>
      <c r="D1960" s="191">
        <v>1121031</v>
      </c>
    </row>
    <row r="1961" spans="1:4">
      <c r="A1961" s="171">
        <v>45806</v>
      </c>
      <c r="B1961" s="173">
        <v>2025</v>
      </c>
      <c r="C1961" s="172">
        <v>5919.36</v>
      </c>
      <c r="D1961" s="191">
        <v>1120335</v>
      </c>
    </row>
    <row r="1962" spans="1:4">
      <c r="A1962" s="171">
        <v>45807</v>
      </c>
      <c r="B1962" s="173">
        <v>2025</v>
      </c>
      <c r="C1962" s="172">
        <v>5919.35</v>
      </c>
      <c r="D1962" s="191">
        <v>1119638</v>
      </c>
    </row>
    <row r="1963" spans="1:4">
      <c r="A1963" s="171">
        <v>45808</v>
      </c>
      <c r="B1963" s="173">
        <v>2025</v>
      </c>
      <c r="C1963" s="172">
        <v>5919.34</v>
      </c>
      <c r="D1963" s="191">
        <v>1118941</v>
      </c>
    </row>
    <row r="1964" spans="1:4">
      <c r="A1964" s="171">
        <v>45809</v>
      </c>
      <c r="B1964" s="173">
        <v>2025</v>
      </c>
      <c r="C1964" s="172">
        <v>5919.32</v>
      </c>
      <c r="D1964" s="191">
        <v>1117547</v>
      </c>
    </row>
    <row r="1965" spans="1:4">
      <c r="A1965" s="171">
        <v>45810</v>
      </c>
      <c r="B1965" s="173">
        <v>2025</v>
      </c>
      <c r="C1965" s="172">
        <v>5919.3</v>
      </c>
      <c r="D1965" s="191">
        <v>1116154</v>
      </c>
    </row>
    <row r="1966" spans="1:4">
      <c r="A1966" s="171">
        <v>45811</v>
      </c>
      <c r="B1966" s="173">
        <v>2025</v>
      </c>
      <c r="C1966" s="172">
        <v>5919.28</v>
      </c>
      <c r="D1966" s="191">
        <v>1114761</v>
      </c>
    </row>
    <row r="1967" spans="1:4">
      <c r="A1967" s="171">
        <v>45812</v>
      </c>
      <c r="B1967" s="173">
        <v>2025</v>
      </c>
      <c r="C1967" s="172">
        <v>5919.26</v>
      </c>
      <c r="D1967" s="191">
        <v>1113368</v>
      </c>
    </row>
    <row r="1968" spans="1:4">
      <c r="A1968" s="171">
        <v>45813</v>
      </c>
      <c r="B1968" s="173">
        <v>2025</v>
      </c>
      <c r="C1968" s="172">
        <v>5919.23</v>
      </c>
      <c r="D1968" s="191">
        <v>1111279</v>
      </c>
    </row>
    <row r="1969" spans="1:4">
      <c r="A1969" s="171">
        <v>45814</v>
      </c>
      <c r="B1969" s="173">
        <v>2025</v>
      </c>
      <c r="C1969" s="172">
        <v>5919.21</v>
      </c>
      <c r="D1969" s="191">
        <v>1109886</v>
      </c>
    </row>
    <row r="1970" spans="1:4">
      <c r="A1970" s="171">
        <v>45815</v>
      </c>
      <c r="B1970" s="173">
        <v>2025</v>
      </c>
      <c r="C1970" s="172">
        <v>5919.19</v>
      </c>
      <c r="D1970" s="191">
        <v>1108493</v>
      </c>
    </row>
    <row r="1971" spans="1:4">
      <c r="A1971" s="171">
        <v>45816</v>
      </c>
      <c r="B1971" s="173">
        <v>2025</v>
      </c>
      <c r="C1971" s="172">
        <v>5919.18</v>
      </c>
      <c r="D1971" s="191">
        <v>1107797</v>
      </c>
    </row>
    <row r="1972" spans="1:4">
      <c r="A1972" s="171">
        <v>45817</v>
      </c>
      <c r="B1972" s="173">
        <v>2025</v>
      </c>
      <c r="C1972" s="172">
        <v>5919.17</v>
      </c>
      <c r="D1972" s="191">
        <v>1107101</v>
      </c>
    </row>
    <row r="1973" spans="1:4">
      <c r="A1973" s="171">
        <v>45818</v>
      </c>
      <c r="B1973" s="173">
        <v>2025</v>
      </c>
      <c r="C1973" s="172">
        <v>5919.15</v>
      </c>
      <c r="D1973" s="191">
        <v>1105708</v>
      </c>
    </row>
    <row r="1974" spans="1:4">
      <c r="A1974" s="171">
        <v>45819</v>
      </c>
      <c r="B1974" s="173">
        <v>2025</v>
      </c>
      <c r="C1974" s="172">
        <v>5919.14</v>
      </c>
      <c r="D1974" s="191">
        <v>1105012</v>
      </c>
    </row>
    <row r="1975" spans="1:4">
      <c r="A1975" s="171">
        <v>45820</v>
      </c>
      <c r="B1975" s="173">
        <v>2025</v>
      </c>
      <c r="C1975" s="172">
        <v>5919.12</v>
      </c>
      <c r="D1975" s="191">
        <v>1103620</v>
      </c>
    </row>
    <row r="1976" spans="1:4">
      <c r="A1976" s="171">
        <v>45821</v>
      </c>
      <c r="B1976" s="173">
        <v>2025</v>
      </c>
      <c r="C1976" s="172">
        <v>5919.12</v>
      </c>
      <c r="D1976" s="191">
        <v>1103620</v>
      </c>
    </row>
    <row r="1977" spans="1:4">
      <c r="A1977" s="171">
        <v>45822</v>
      </c>
      <c r="B1977" s="173">
        <v>2025</v>
      </c>
      <c r="C1977" s="172">
        <v>5919.09</v>
      </c>
      <c r="D1977" s="191">
        <v>1101531</v>
      </c>
    </row>
    <row r="1978" spans="1:4">
      <c r="A1978" s="171">
        <v>45823</v>
      </c>
      <c r="B1978" s="173">
        <v>2025</v>
      </c>
      <c r="C1978" s="172">
        <v>5919.05</v>
      </c>
      <c r="D1978" s="191">
        <v>1098748</v>
      </c>
    </row>
    <row r="1979" spans="1:4">
      <c r="A1979" s="171">
        <v>45824</v>
      </c>
      <c r="B1979" s="173">
        <v>2025</v>
      </c>
      <c r="C1979" s="172">
        <v>5918.99</v>
      </c>
      <c r="D1979" s="191">
        <v>1094573</v>
      </c>
    </row>
    <row r="1980" spans="1:4">
      <c r="A1980" s="171">
        <v>45825</v>
      </c>
      <c r="B1980" s="173">
        <v>2025</v>
      </c>
      <c r="C1980" s="172">
        <v>5918.96</v>
      </c>
      <c r="D1980" s="191">
        <v>1092487</v>
      </c>
    </row>
    <row r="1981" spans="1:4">
      <c r="A1981" s="171">
        <v>45826</v>
      </c>
      <c r="B1981" s="173">
        <v>2025</v>
      </c>
      <c r="C1981" s="172">
        <v>5918.92</v>
      </c>
      <c r="D1981" s="191">
        <v>1089704</v>
      </c>
    </row>
    <row r="1982" spans="1:4">
      <c r="A1982" s="171">
        <v>45827</v>
      </c>
      <c r="B1982" s="173">
        <v>2025</v>
      </c>
      <c r="C1982" s="172">
        <v>5918.89</v>
      </c>
      <c r="D1982" s="191">
        <v>1087618</v>
      </c>
    </row>
    <row r="1983" spans="1:4">
      <c r="A1983" s="171">
        <v>45828</v>
      </c>
      <c r="B1983" s="173">
        <v>2025</v>
      </c>
      <c r="C1983" s="172">
        <v>5918.87</v>
      </c>
      <c r="D1983" s="191">
        <v>1086227</v>
      </c>
    </row>
    <row r="1984" spans="1:4">
      <c r="A1984" s="171">
        <v>45829</v>
      </c>
      <c r="B1984" s="173">
        <v>2025</v>
      </c>
      <c r="C1984" s="172">
        <v>5918.82</v>
      </c>
      <c r="D1984" s="191">
        <v>1082751</v>
      </c>
    </row>
    <row r="1985" spans="1:4">
      <c r="A1985" s="171">
        <v>45830</v>
      </c>
      <c r="B1985" s="173">
        <v>2025</v>
      </c>
      <c r="C1985" s="172">
        <v>5918.8</v>
      </c>
      <c r="D1985" s="191">
        <v>1081360</v>
      </c>
    </row>
    <row r="1986" spans="1:4">
      <c r="A1986" s="171">
        <v>45831</v>
      </c>
      <c r="B1986" s="173">
        <v>2025</v>
      </c>
      <c r="C1986" s="172">
        <v>5918.73</v>
      </c>
      <c r="D1986" s="191">
        <v>1076494</v>
      </c>
    </row>
    <row r="1987" spans="1:4">
      <c r="A1987" s="171">
        <v>45832</v>
      </c>
      <c r="B1987" s="173">
        <v>2025</v>
      </c>
      <c r="C1987" s="172">
        <v>5918.68</v>
      </c>
      <c r="D1987" s="191">
        <v>1073019</v>
      </c>
    </row>
    <row r="1988" spans="1:4">
      <c r="A1988" s="171">
        <v>45833</v>
      </c>
      <c r="B1988" s="173">
        <v>2025</v>
      </c>
      <c r="C1988" s="172">
        <v>5918.65</v>
      </c>
      <c r="D1988" s="191">
        <v>1070935</v>
      </c>
    </row>
    <row r="1989" spans="1:4">
      <c r="A1989" s="171">
        <v>45834</v>
      </c>
      <c r="B1989" s="173">
        <v>2025</v>
      </c>
      <c r="C1989" s="172">
        <v>5918.6</v>
      </c>
      <c r="D1989" s="191">
        <v>1067462</v>
      </c>
    </row>
    <row r="1990" spans="1:4">
      <c r="A1990" s="171">
        <v>45835</v>
      </c>
      <c r="B1990" s="173">
        <v>2025</v>
      </c>
      <c r="C1990" s="172">
        <v>5918.57</v>
      </c>
      <c r="D1990" s="191">
        <v>1065379</v>
      </c>
    </row>
    <row r="1991" spans="1:4">
      <c r="A1991" s="171">
        <v>45836</v>
      </c>
      <c r="B1991" s="173">
        <v>2025</v>
      </c>
      <c r="C1991" s="172">
        <v>5918.53</v>
      </c>
      <c r="D1991" s="191">
        <v>1062601</v>
      </c>
    </row>
    <row r="1992" spans="1:4">
      <c r="A1992" s="171">
        <v>45837</v>
      </c>
      <c r="B1992" s="173">
        <v>2025</v>
      </c>
      <c r="C1992" s="172">
        <v>5918.5</v>
      </c>
      <c r="D1992" s="191">
        <v>1060519</v>
      </c>
    </row>
    <row r="1993" spans="1:4">
      <c r="A1993" s="171">
        <v>45838</v>
      </c>
      <c r="B1993" s="173">
        <v>2025</v>
      </c>
      <c r="C1993" s="172">
        <v>5918.46</v>
      </c>
      <c r="D1993" s="191">
        <v>1057742</v>
      </c>
    </row>
    <row r="1994" spans="1:4">
      <c r="A1994" s="171">
        <v>45839</v>
      </c>
      <c r="B1994" s="173">
        <v>2025</v>
      </c>
      <c r="C1994" s="172">
        <v>5918.42</v>
      </c>
      <c r="D1994" s="191">
        <v>1054966</v>
      </c>
    </row>
    <row r="1995" spans="1:4">
      <c r="A1995" s="171">
        <v>45840</v>
      </c>
      <c r="B1995" s="173">
        <v>2025</v>
      </c>
      <c r="C1995" s="172">
        <v>5918.37</v>
      </c>
      <c r="D1995" s="191">
        <v>1051497</v>
      </c>
    </row>
    <row r="1996" spans="1:4">
      <c r="A1996" s="171">
        <v>45841</v>
      </c>
      <c r="B1996" s="173">
        <v>2025</v>
      </c>
      <c r="C1996" s="172">
        <v>5918.32</v>
      </c>
      <c r="D1996" s="191">
        <v>1048029</v>
      </c>
    </row>
    <row r="1997" spans="1:4">
      <c r="A1997" s="171">
        <v>45842</v>
      </c>
      <c r="B1997" s="173">
        <v>2025</v>
      </c>
      <c r="C1997" s="172">
        <v>5918.28</v>
      </c>
      <c r="D1997" s="191">
        <v>1045257</v>
      </c>
    </row>
    <row r="1998" spans="1:4">
      <c r="A1998" s="171">
        <v>45843</v>
      </c>
      <c r="B1998" s="173">
        <v>2025</v>
      </c>
      <c r="C1998" s="172">
        <v>5918.24</v>
      </c>
      <c r="D1998" s="191">
        <v>1042485</v>
      </c>
    </row>
    <row r="1999" spans="1:4">
      <c r="A1999" s="171">
        <v>45844</v>
      </c>
      <c r="B1999" s="173">
        <v>2025</v>
      </c>
      <c r="C1999" s="172">
        <v>5918.18</v>
      </c>
      <c r="D1999" s="191">
        <v>1038327</v>
      </c>
    </row>
    <row r="2000" spans="1:4">
      <c r="A2000" s="171">
        <v>45845</v>
      </c>
      <c r="B2000" s="173">
        <v>2025</v>
      </c>
      <c r="C2000" s="172">
        <v>5918.14</v>
      </c>
      <c r="D2000" s="191">
        <v>1035556</v>
      </c>
    </row>
    <row r="2001" spans="1:4">
      <c r="A2001" s="171">
        <v>45846</v>
      </c>
      <c r="B2001" s="173">
        <v>2025</v>
      </c>
      <c r="C2001" s="172">
        <v>5918.08</v>
      </c>
      <c r="D2001" s="191">
        <v>1031401</v>
      </c>
    </row>
    <row r="2002" spans="1:4">
      <c r="A2002" s="171">
        <v>45847</v>
      </c>
      <c r="B2002" s="173">
        <v>2025</v>
      </c>
      <c r="C2002" s="172">
        <v>5918.04</v>
      </c>
      <c r="D2002" s="191">
        <v>1028633</v>
      </c>
    </row>
    <row r="2003" spans="1:4">
      <c r="A2003" s="171">
        <v>45848</v>
      </c>
      <c r="B2003" s="173">
        <v>2025</v>
      </c>
      <c r="C2003" s="172">
        <v>5918</v>
      </c>
      <c r="D2003" s="191">
        <v>1025864</v>
      </c>
    </row>
    <row r="2004" spans="1:4">
      <c r="A2004" s="171">
        <v>45849</v>
      </c>
      <c r="B2004" s="173">
        <v>2025</v>
      </c>
      <c r="C2004" s="172">
        <v>5917.96</v>
      </c>
      <c r="D2004" s="191">
        <v>1023097</v>
      </c>
    </row>
    <row r="2005" spans="1:4">
      <c r="A2005" s="171">
        <v>45850</v>
      </c>
      <c r="B2005" s="173">
        <v>2025</v>
      </c>
      <c r="C2005" s="172">
        <v>5917.92</v>
      </c>
      <c r="D2005" s="191">
        <v>1020331</v>
      </c>
    </row>
    <row r="2006" spans="1:4">
      <c r="A2006" s="171">
        <v>45851</v>
      </c>
      <c r="B2006" s="173">
        <v>2025</v>
      </c>
      <c r="C2006" s="172">
        <v>5917.89</v>
      </c>
      <c r="D2006" s="191">
        <v>1018257</v>
      </c>
    </row>
    <row r="2007" spans="1:4">
      <c r="C2007" s="172"/>
    </row>
    <row r="2008" spans="1:4">
      <c r="C2008" s="172"/>
    </row>
    <row r="2009" spans="1:4">
      <c r="C2009" s="172"/>
    </row>
    <row r="2010" spans="1:4">
      <c r="C2010" s="172"/>
    </row>
  </sheetData>
  <autoFilter ref="C2:C10078" xr:uid="{F883A092-C87E-6045-A760-EB8E3DD2F01E}"/>
  <sortState xmlns:xlrd2="http://schemas.microsoft.com/office/spreadsheetml/2017/richdata2" ref="A3:C2010">
    <sortCondition ref="A2:A2010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0898-5F15-469A-A5E4-AE24E5F15800}">
  <dimension ref="A1:F31"/>
  <sheetViews>
    <sheetView zoomScale="130" zoomScaleNormal="130" workbookViewId="0">
      <selection activeCell="F23" sqref="F23"/>
    </sheetView>
  </sheetViews>
  <sheetFormatPr defaultColWidth="8.81640625" defaultRowHeight="14.5"/>
  <cols>
    <col min="1" max="1" width="23.453125" bestFit="1" customWidth="1"/>
    <col min="2" max="2" width="27.453125" style="1" customWidth="1"/>
    <col min="3" max="3" width="9.453125" customWidth="1"/>
    <col min="4" max="4" width="11.1796875" bestFit="1" customWidth="1"/>
    <col min="5" max="5" width="9" customWidth="1"/>
    <col min="6" max="6" width="18.7265625" bestFit="1" customWidth="1"/>
    <col min="7" max="7" width="5.81640625" bestFit="1" customWidth="1"/>
  </cols>
  <sheetData>
    <row r="1" spans="1:6">
      <c r="B1" t="s">
        <v>54</v>
      </c>
      <c r="C1" s="96" t="s">
        <v>196</v>
      </c>
      <c r="D1" s="62"/>
      <c r="E1" s="62"/>
    </row>
    <row r="2" spans="1:6">
      <c r="B2"/>
    </row>
    <row r="3" spans="1:6" ht="15" thickBot="1">
      <c r="A3" s="78" t="s">
        <v>208</v>
      </c>
      <c r="B3" s="63"/>
    </row>
    <row r="4" spans="1:6" ht="15" thickBot="1">
      <c r="A4" s="85"/>
      <c r="B4" s="129"/>
      <c r="C4" s="127" t="s">
        <v>51</v>
      </c>
      <c r="D4" s="127" t="s">
        <v>53</v>
      </c>
      <c r="E4" s="128" t="s">
        <v>52</v>
      </c>
    </row>
    <row r="5" spans="1:6" ht="15.5">
      <c r="A5" s="337" t="s">
        <v>214</v>
      </c>
      <c r="B5" s="79" t="s">
        <v>203</v>
      </c>
      <c r="C5" s="130">
        <v>11850</v>
      </c>
      <c r="D5" s="130">
        <v>324</v>
      </c>
      <c r="E5" s="131">
        <v>2150</v>
      </c>
      <c r="F5" s="167">
        <f>SUM(C5:E5)</f>
        <v>14324</v>
      </c>
    </row>
    <row r="6" spans="1:6" ht="16" thickBot="1">
      <c r="A6" s="338"/>
      <c r="B6" s="80" t="s">
        <v>204</v>
      </c>
      <c r="C6" s="132">
        <v>17750</v>
      </c>
      <c r="D6" s="132">
        <v>1000</v>
      </c>
      <c r="E6" s="133">
        <v>17750</v>
      </c>
      <c r="F6" s="134">
        <f>SUM(C6:E6)</f>
        <v>36500</v>
      </c>
    </row>
    <row r="7" spans="1:6" ht="15.5">
      <c r="A7" s="135"/>
      <c r="B7" s="81" t="s">
        <v>71</v>
      </c>
      <c r="C7" s="87">
        <v>35000</v>
      </c>
      <c r="D7" s="87">
        <v>4500</v>
      </c>
      <c r="E7" s="65">
        <v>35000</v>
      </c>
      <c r="F7" s="134">
        <f>SUM(C7:E7)</f>
        <v>74500</v>
      </c>
    </row>
    <row r="8" spans="1:6" ht="15" thickBot="1">
      <c r="A8" s="136"/>
      <c r="B8" s="80" t="s">
        <v>66</v>
      </c>
      <c r="C8" s="84">
        <v>0.47</v>
      </c>
      <c r="D8" s="84">
        <v>0.06</v>
      </c>
      <c r="E8" s="64">
        <v>0.47</v>
      </c>
      <c r="F8" s="138">
        <f>SUM(C8:E8)</f>
        <v>1</v>
      </c>
    </row>
    <row r="9" spans="1:6">
      <c r="A9" s="339" t="s">
        <v>50</v>
      </c>
      <c r="B9" s="81" t="s">
        <v>72</v>
      </c>
      <c r="C9" s="157">
        <v>275000</v>
      </c>
      <c r="D9" s="157">
        <v>125000</v>
      </c>
      <c r="E9" s="89"/>
    </row>
    <row r="10" spans="1:6">
      <c r="A10" s="339"/>
      <c r="B10" s="81" t="s">
        <v>197</v>
      </c>
      <c r="C10" s="83">
        <f>0.5</f>
        <v>0.5</v>
      </c>
      <c r="D10" s="83">
        <f>0.5</f>
        <v>0.5</v>
      </c>
      <c r="E10" s="89"/>
    </row>
    <row r="11" spans="1:6" ht="15" thickBot="1">
      <c r="A11" s="340"/>
      <c r="B11" s="80" t="s">
        <v>69</v>
      </c>
      <c r="C11" s="84">
        <v>0.3</v>
      </c>
      <c r="D11" s="84">
        <v>0.7</v>
      </c>
      <c r="E11" s="69"/>
    </row>
    <row r="12" spans="1:6">
      <c r="A12" s="125"/>
      <c r="B12" s="125"/>
      <c r="C12" s="83"/>
      <c r="D12" s="83"/>
      <c r="E12" s="126"/>
    </row>
    <row r="13" spans="1:6" ht="15" thickBot="1">
      <c r="A13" s="143" t="s">
        <v>209</v>
      </c>
    </row>
    <row r="14" spans="1:6" ht="15" thickBot="1">
      <c r="A14" s="85"/>
      <c r="B14" s="158"/>
      <c r="C14" s="127" t="s">
        <v>51</v>
      </c>
      <c r="D14" s="127" t="s">
        <v>53</v>
      </c>
      <c r="E14" s="128" t="s">
        <v>52</v>
      </c>
    </row>
    <row r="15" spans="1:6" ht="15.5">
      <c r="A15" s="337" t="s">
        <v>49</v>
      </c>
      <c r="B15" s="160" t="s">
        <v>210</v>
      </c>
      <c r="C15" s="159"/>
      <c r="D15" s="130">
        <v>324</v>
      </c>
      <c r="E15" s="131">
        <v>2150</v>
      </c>
    </row>
    <row r="16" spans="1:6" ht="16" thickBot="1">
      <c r="A16" s="341"/>
      <c r="B16" s="161" t="s">
        <v>60</v>
      </c>
      <c r="C16" s="132">
        <v>17750</v>
      </c>
      <c r="D16" s="132">
        <v>1000</v>
      </c>
      <c r="E16" s="133">
        <v>17750</v>
      </c>
    </row>
    <row r="17" spans="1:5" ht="15.5">
      <c r="A17" s="341"/>
      <c r="B17" s="160" t="s">
        <v>211</v>
      </c>
      <c r="C17" s="87">
        <v>35000</v>
      </c>
      <c r="D17" s="87">
        <v>4500</v>
      </c>
      <c r="E17" s="65">
        <v>35000</v>
      </c>
    </row>
    <row r="18" spans="1:5" ht="15" thickBot="1">
      <c r="A18" s="338"/>
      <c r="B18" s="161" t="s">
        <v>62</v>
      </c>
      <c r="C18" s="144">
        <v>0.47</v>
      </c>
      <c r="D18" s="144">
        <v>0.06</v>
      </c>
      <c r="E18" s="64">
        <v>0.47</v>
      </c>
    </row>
    <row r="19" spans="1:5">
      <c r="A19" s="339" t="s">
        <v>50</v>
      </c>
      <c r="B19" s="72" t="s">
        <v>72</v>
      </c>
      <c r="C19" s="156">
        <v>275000</v>
      </c>
      <c r="D19" s="156">
        <v>125000</v>
      </c>
      <c r="E19" s="89"/>
    </row>
    <row r="20" spans="1:5">
      <c r="A20" s="339"/>
      <c r="B20" s="81" t="s">
        <v>197</v>
      </c>
      <c r="C20" s="83">
        <f>0.5</f>
        <v>0.5</v>
      </c>
      <c r="D20" s="83">
        <f>0.5</f>
        <v>0.5</v>
      </c>
      <c r="E20" s="89"/>
    </row>
    <row r="21" spans="1:5" ht="15" thickBot="1">
      <c r="A21" s="340"/>
      <c r="B21" s="80" t="s">
        <v>69</v>
      </c>
      <c r="C21" s="84">
        <v>0.3</v>
      </c>
      <c r="D21" s="84">
        <v>0.7</v>
      </c>
      <c r="E21" s="69"/>
    </row>
    <row r="24" spans="1:5" ht="15" thickBot="1">
      <c r="A24" s="78" t="s">
        <v>195</v>
      </c>
    </row>
    <row r="25" spans="1:5" ht="15" thickBot="1">
      <c r="A25" s="85"/>
      <c r="B25" s="77"/>
      <c r="C25" s="76" t="s">
        <v>51</v>
      </c>
      <c r="D25" s="76" t="s">
        <v>53</v>
      </c>
      <c r="E25" s="68" t="s">
        <v>52</v>
      </c>
    </row>
    <row r="26" spans="1:5" ht="15.5">
      <c r="A26" s="342" t="s">
        <v>68</v>
      </c>
      <c r="B26" s="79" t="s">
        <v>70</v>
      </c>
      <c r="C26" s="86">
        <v>11850</v>
      </c>
      <c r="D26" s="86">
        <v>324</v>
      </c>
      <c r="E26" s="91">
        <v>2150</v>
      </c>
    </row>
    <row r="27" spans="1:5" ht="15.5">
      <c r="A27" s="339"/>
      <c r="B27" s="81" t="s">
        <v>198</v>
      </c>
      <c r="C27" s="87">
        <v>35000</v>
      </c>
      <c r="D27" s="87">
        <v>35000</v>
      </c>
      <c r="E27" s="65"/>
    </row>
    <row r="28" spans="1:5" ht="15" thickBot="1">
      <c r="A28" s="340"/>
      <c r="B28" s="80"/>
      <c r="C28" s="84"/>
      <c r="D28" s="84"/>
      <c r="E28" s="64"/>
    </row>
    <row r="29" spans="1:5">
      <c r="A29" s="339" t="s">
        <v>50</v>
      </c>
      <c r="B29" s="81"/>
      <c r="C29" s="1"/>
      <c r="D29" s="1"/>
      <c r="E29" s="89"/>
    </row>
    <row r="30" spans="1:5">
      <c r="A30" s="339"/>
      <c r="B30" s="81"/>
      <c r="C30" s="83"/>
      <c r="D30" s="83"/>
      <c r="E30" s="89"/>
    </row>
    <row r="31" spans="1:5" ht="15" thickBot="1">
      <c r="A31" s="340"/>
      <c r="B31" s="80"/>
      <c r="C31" s="84"/>
      <c r="D31" s="84"/>
      <c r="E31" s="69"/>
    </row>
  </sheetData>
  <mergeCells count="6">
    <mergeCell ref="A5:A6"/>
    <mergeCell ref="A19:A21"/>
    <mergeCell ref="A15:A18"/>
    <mergeCell ref="A29:A31"/>
    <mergeCell ref="A9:A11"/>
    <mergeCell ref="A26:A28"/>
  </mergeCells>
  <hyperlinks>
    <hyperlink ref="C1" r:id="rId1" xr:uid="{3CFF528F-08A4-C245-8D02-A3CE42B242B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E8FA-25CA-42DB-8B15-4C8566AD6605}">
  <dimension ref="A1:F124"/>
  <sheetViews>
    <sheetView zoomScale="160" zoomScaleNormal="160" workbookViewId="0">
      <selection activeCell="C30" sqref="C30"/>
    </sheetView>
  </sheetViews>
  <sheetFormatPr defaultColWidth="8.81640625" defaultRowHeight="14.5"/>
  <cols>
    <col min="1" max="1" width="27.7265625" bestFit="1" customWidth="1"/>
    <col min="2" max="2" width="9.81640625" style="1" customWidth="1"/>
    <col min="3" max="3" width="21.81640625" style="1" bestFit="1" customWidth="1"/>
    <col min="4" max="4" width="6" style="1" bestFit="1" customWidth="1"/>
    <col min="5" max="5" width="7" style="1" bestFit="1" customWidth="1"/>
    <col min="6" max="6" width="71.1796875" customWidth="1"/>
  </cols>
  <sheetData>
    <row r="1" spans="1:6" ht="29">
      <c r="F1" s="101" t="s">
        <v>105</v>
      </c>
    </row>
    <row r="2" spans="1:6" ht="29">
      <c r="A2" s="97" t="s">
        <v>103</v>
      </c>
      <c r="B2" s="99" t="s">
        <v>107</v>
      </c>
      <c r="C2" s="98" t="s">
        <v>111</v>
      </c>
      <c r="D2" s="98" t="s">
        <v>74</v>
      </c>
      <c r="E2" s="98" t="s">
        <v>73</v>
      </c>
    </row>
    <row r="3" spans="1:6">
      <c r="A3" t="s">
        <v>108</v>
      </c>
      <c r="B3" s="1">
        <v>33</v>
      </c>
      <c r="C3" s="1" t="s">
        <v>86</v>
      </c>
      <c r="D3" s="1" t="s">
        <v>51</v>
      </c>
      <c r="E3" s="1" t="s">
        <v>175</v>
      </c>
    </row>
    <row r="4" spans="1:6">
      <c r="A4" t="s">
        <v>92</v>
      </c>
      <c r="B4" s="1">
        <v>39</v>
      </c>
      <c r="C4" s="1" t="s">
        <v>86</v>
      </c>
      <c r="D4" s="1" t="s">
        <v>51</v>
      </c>
      <c r="E4" s="1" t="s">
        <v>175</v>
      </c>
    </row>
    <row r="5" spans="1:6">
      <c r="A5" t="s">
        <v>104</v>
      </c>
      <c r="B5" s="1">
        <v>71</v>
      </c>
      <c r="C5" s="1" t="s">
        <v>86</v>
      </c>
      <c r="D5" s="1" t="s">
        <v>51</v>
      </c>
      <c r="E5" s="1" t="s">
        <v>175</v>
      </c>
    </row>
    <row r="6" spans="1:6">
      <c r="A6" t="s">
        <v>109</v>
      </c>
      <c r="B6" s="1">
        <v>140</v>
      </c>
      <c r="C6" s="1" t="s">
        <v>124</v>
      </c>
      <c r="D6" s="1" t="s">
        <v>112</v>
      </c>
      <c r="E6" s="1" t="s">
        <v>175</v>
      </c>
    </row>
    <row r="7" spans="1:6">
      <c r="A7" t="s">
        <v>109</v>
      </c>
      <c r="B7" s="1">
        <v>14</v>
      </c>
      <c r="C7" s="1" t="s">
        <v>110</v>
      </c>
      <c r="D7" s="1" t="s">
        <v>112</v>
      </c>
      <c r="E7" s="1" t="s">
        <v>175</v>
      </c>
    </row>
    <row r="8" spans="1:6">
      <c r="A8" t="s">
        <v>113</v>
      </c>
      <c r="B8" s="1">
        <v>26</v>
      </c>
      <c r="C8" s="1" t="s">
        <v>86</v>
      </c>
      <c r="D8" s="1" t="s">
        <v>52</v>
      </c>
      <c r="E8" s="1" t="s">
        <v>175</v>
      </c>
    </row>
    <row r="9" spans="1:6">
      <c r="A9" t="s">
        <v>113</v>
      </c>
      <c r="B9" s="1">
        <v>5</v>
      </c>
      <c r="C9" s="1" t="s">
        <v>110</v>
      </c>
      <c r="D9" s="1" t="s">
        <v>52</v>
      </c>
      <c r="E9" s="1" t="s">
        <v>175</v>
      </c>
    </row>
    <row r="10" spans="1:6">
      <c r="A10" t="s">
        <v>113</v>
      </c>
      <c r="B10" s="1">
        <v>21</v>
      </c>
      <c r="C10" s="1" t="s">
        <v>87</v>
      </c>
      <c r="D10" s="1" t="s">
        <v>52</v>
      </c>
      <c r="E10" s="1" t="s">
        <v>175</v>
      </c>
    </row>
    <row r="11" spans="1:6">
      <c r="A11" t="s">
        <v>114</v>
      </c>
      <c r="B11" s="1">
        <v>16</v>
      </c>
      <c r="C11" s="1" t="s">
        <v>86</v>
      </c>
      <c r="D11" s="1" t="s">
        <v>52</v>
      </c>
      <c r="E11" s="1" t="s">
        <v>175</v>
      </c>
    </row>
    <row r="12" spans="1:6">
      <c r="A12" t="s">
        <v>99</v>
      </c>
      <c r="B12" s="1">
        <v>1</v>
      </c>
      <c r="C12" s="1" t="s">
        <v>86</v>
      </c>
      <c r="D12" s="1" t="s">
        <v>52</v>
      </c>
      <c r="E12" s="1" t="s">
        <v>175</v>
      </c>
    </row>
    <row r="13" spans="1:6">
      <c r="A13" t="s">
        <v>93</v>
      </c>
      <c r="B13" s="1">
        <v>9</v>
      </c>
      <c r="C13" s="1" t="s">
        <v>86</v>
      </c>
      <c r="D13" s="1" t="s">
        <v>52</v>
      </c>
      <c r="E13" s="1" t="s">
        <v>175</v>
      </c>
    </row>
    <row r="14" spans="1:6">
      <c r="A14" t="s">
        <v>93</v>
      </c>
      <c r="B14" s="1">
        <v>8</v>
      </c>
      <c r="C14" s="1" t="s">
        <v>87</v>
      </c>
      <c r="D14" s="1" t="s">
        <v>52</v>
      </c>
      <c r="E14" s="1" t="s">
        <v>175</v>
      </c>
    </row>
    <row r="15" spans="1:6">
      <c r="A15" t="s">
        <v>115</v>
      </c>
      <c r="B15" s="1">
        <v>178</v>
      </c>
      <c r="C15" s="1" t="s">
        <v>124</v>
      </c>
      <c r="D15" s="1" t="s">
        <v>52</v>
      </c>
      <c r="E15" s="1" t="s">
        <v>175</v>
      </c>
    </row>
    <row r="16" spans="1:6">
      <c r="A16" t="s">
        <v>125</v>
      </c>
      <c r="B16" s="1">
        <v>183</v>
      </c>
      <c r="C16" s="1" t="s">
        <v>124</v>
      </c>
      <c r="D16" s="1" t="s">
        <v>52</v>
      </c>
      <c r="E16" s="1" t="s">
        <v>175</v>
      </c>
    </row>
    <row r="17" spans="1:5">
      <c r="A17" t="s">
        <v>116</v>
      </c>
      <c r="B17" s="1">
        <v>25</v>
      </c>
      <c r="C17" s="1" t="s">
        <v>110</v>
      </c>
      <c r="D17" s="1" t="s">
        <v>51</v>
      </c>
      <c r="E17" s="1" t="s">
        <v>175</v>
      </c>
    </row>
    <row r="18" spans="1:5">
      <c r="A18" t="s">
        <v>117</v>
      </c>
      <c r="B18" s="1">
        <v>19</v>
      </c>
      <c r="C18" s="1" t="s">
        <v>86</v>
      </c>
      <c r="D18" s="1" t="s">
        <v>51</v>
      </c>
      <c r="E18" s="1" t="s">
        <v>175</v>
      </c>
    </row>
    <row r="19" spans="1:5">
      <c r="A19" t="s">
        <v>119</v>
      </c>
      <c r="B19" s="1">
        <v>4</v>
      </c>
      <c r="C19" s="1" t="s">
        <v>86</v>
      </c>
      <c r="D19" s="1" t="s">
        <v>51</v>
      </c>
      <c r="E19" s="1" t="s">
        <v>175</v>
      </c>
    </row>
    <row r="20" spans="1:5">
      <c r="A20" t="s">
        <v>119</v>
      </c>
      <c r="B20" s="1">
        <v>20</v>
      </c>
      <c r="C20" s="1" t="s">
        <v>110</v>
      </c>
      <c r="D20" s="1" t="s">
        <v>51</v>
      </c>
      <c r="E20" s="1" t="s">
        <v>175</v>
      </c>
    </row>
    <row r="21" spans="1:5">
      <c r="A21" t="s">
        <v>118</v>
      </c>
      <c r="B21" s="1">
        <v>150</v>
      </c>
      <c r="C21" s="1" t="s">
        <v>124</v>
      </c>
      <c r="D21" s="1" t="s">
        <v>51</v>
      </c>
      <c r="E21" s="1" t="s">
        <v>175</v>
      </c>
    </row>
    <row r="22" spans="1:5">
      <c r="A22" t="s">
        <v>120</v>
      </c>
      <c r="B22" s="1">
        <v>13</v>
      </c>
      <c r="C22" s="1" t="s">
        <v>86</v>
      </c>
      <c r="D22" s="1" t="s">
        <v>52</v>
      </c>
      <c r="E22" s="1" t="s">
        <v>175</v>
      </c>
    </row>
    <row r="23" spans="1:5">
      <c r="A23" t="s">
        <v>121</v>
      </c>
      <c r="B23" s="1">
        <f>8+6</f>
        <v>14</v>
      </c>
      <c r="C23" s="1" t="s">
        <v>86</v>
      </c>
      <c r="D23" s="1" t="s">
        <v>52</v>
      </c>
      <c r="E23" s="1" t="s">
        <v>175</v>
      </c>
    </row>
    <row r="24" spans="1:5">
      <c r="A24" t="s">
        <v>58</v>
      </c>
      <c r="B24" s="1">
        <v>177</v>
      </c>
      <c r="C24" s="1" t="s">
        <v>106</v>
      </c>
      <c r="D24" s="1" t="s">
        <v>52</v>
      </c>
      <c r="E24" s="1" t="s">
        <v>175</v>
      </c>
    </row>
    <row r="25" spans="1:5">
      <c r="A25" t="s">
        <v>122</v>
      </c>
      <c r="B25" s="1">
        <v>10</v>
      </c>
      <c r="C25" s="1" t="s">
        <v>110</v>
      </c>
      <c r="D25" s="1" t="s">
        <v>52</v>
      </c>
      <c r="E25" s="1" t="s">
        <v>176</v>
      </c>
    </row>
    <row r="26" spans="1:5">
      <c r="A26" t="s">
        <v>123</v>
      </c>
      <c r="B26" s="1">
        <v>6</v>
      </c>
      <c r="C26" s="1" t="s">
        <v>86</v>
      </c>
      <c r="D26" s="1" t="s">
        <v>52</v>
      </c>
      <c r="E26" s="1" t="s">
        <v>176</v>
      </c>
    </row>
    <row r="27" spans="1:5">
      <c r="A27" t="s">
        <v>122</v>
      </c>
      <c r="B27" s="1">
        <f>B24+B26-B25</f>
        <v>173</v>
      </c>
      <c r="C27" s="1" t="s">
        <v>124</v>
      </c>
      <c r="D27" s="1" t="s">
        <v>52</v>
      </c>
      <c r="E27" s="1" t="s">
        <v>176</v>
      </c>
    </row>
    <row r="28" spans="1:5">
      <c r="A28" t="s">
        <v>130</v>
      </c>
      <c r="B28" s="1">
        <f>136+36</f>
        <v>172</v>
      </c>
      <c r="C28" s="1" t="s">
        <v>86</v>
      </c>
      <c r="D28" s="1" t="s">
        <v>52</v>
      </c>
      <c r="E28" s="1" t="s">
        <v>176</v>
      </c>
    </row>
    <row r="29" spans="1:5">
      <c r="A29" t="s">
        <v>130</v>
      </c>
      <c r="B29" s="1">
        <v>10</v>
      </c>
      <c r="C29" s="1" t="s">
        <v>110</v>
      </c>
      <c r="D29" s="1" t="s">
        <v>52</v>
      </c>
      <c r="E29" s="1" t="s">
        <v>176</v>
      </c>
    </row>
    <row r="30" spans="1:5">
      <c r="A30" t="s">
        <v>130</v>
      </c>
      <c r="B30" s="1">
        <f>B28-B29</f>
        <v>162</v>
      </c>
      <c r="C30" s="1" t="s">
        <v>129</v>
      </c>
      <c r="D30" s="1" t="s">
        <v>52</v>
      </c>
      <c r="E30" s="1" t="s">
        <v>176</v>
      </c>
    </row>
    <row r="31" spans="1:5">
      <c r="A31" t="s">
        <v>126</v>
      </c>
      <c r="B31" s="1">
        <f>B27+B30</f>
        <v>335</v>
      </c>
      <c r="C31" s="1" t="s">
        <v>124</v>
      </c>
      <c r="D31" s="1" t="s">
        <v>52</v>
      </c>
      <c r="E31" s="1" t="s">
        <v>176</v>
      </c>
    </row>
    <row r="32" spans="1:5">
      <c r="A32" s="100" t="s">
        <v>131</v>
      </c>
      <c r="B32" s="1">
        <v>12</v>
      </c>
      <c r="C32" s="1" t="s">
        <v>86</v>
      </c>
      <c r="D32" s="1" t="s">
        <v>53</v>
      </c>
      <c r="E32" s="1" t="s">
        <v>176</v>
      </c>
    </row>
    <row r="33" spans="1:5">
      <c r="A33" s="100" t="s">
        <v>131</v>
      </c>
      <c r="B33" s="1">
        <v>4</v>
      </c>
      <c r="C33" s="1" t="s">
        <v>110</v>
      </c>
      <c r="D33" s="1" t="s">
        <v>53</v>
      </c>
      <c r="E33" s="1" t="s">
        <v>176</v>
      </c>
    </row>
    <row r="34" spans="1:5">
      <c r="A34" t="s">
        <v>90</v>
      </c>
      <c r="B34" s="1">
        <f>40+20</f>
        <v>60</v>
      </c>
      <c r="C34" s="1" t="s">
        <v>86</v>
      </c>
      <c r="D34" s="1" t="s">
        <v>53</v>
      </c>
      <c r="E34" s="1" t="s">
        <v>176</v>
      </c>
    </row>
    <row r="35" spans="1:5">
      <c r="A35" t="s">
        <v>90</v>
      </c>
      <c r="B35" s="1">
        <v>10</v>
      </c>
      <c r="C35" s="1" t="s">
        <v>110</v>
      </c>
      <c r="D35" s="1" t="s">
        <v>53</v>
      </c>
      <c r="E35" s="1" t="s">
        <v>176</v>
      </c>
    </row>
    <row r="36" spans="1:5">
      <c r="A36" t="s">
        <v>90</v>
      </c>
      <c r="B36" s="1">
        <f>B34-B35</f>
        <v>50</v>
      </c>
      <c r="C36" s="1" t="s">
        <v>129</v>
      </c>
      <c r="D36" s="1" t="s">
        <v>53</v>
      </c>
      <c r="E36" s="1" t="s">
        <v>176</v>
      </c>
    </row>
    <row r="37" spans="1:5">
      <c r="A37" t="s">
        <v>127</v>
      </c>
      <c r="B37" s="1">
        <f>B31+B36+B32-B33</f>
        <v>393</v>
      </c>
      <c r="C37" s="1" t="s">
        <v>124</v>
      </c>
      <c r="D37" s="1" t="s">
        <v>53</v>
      </c>
      <c r="E37" s="1" t="s">
        <v>176</v>
      </c>
    </row>
    <row r="38" spans="1:5">
      <c r="A38" t="s">
        <v>132</v>
      </c>
      <c r="B38" s="1">
        <f>21+44+11</f>
        <v>76</v>
      </c>
      <c r="C38" s="1" t="s">
        <v>110</v>
      </c>
      <c r="D38" s="1" t="s">
        <v>53</v>
      </c>
      <c r="E38" s="1" t="s">
        <v>176</v>
      </c>
    </row>
    <row r="39" spans="1:5">
      <c r="A39" t="s">
        <v>128</v>
      </c>
      <c r="C39" s="1" t="s">
        <v>106</v>
      </c>
      <c r="D39" s="1" t="s">
        <v>53</v>
      </c>
      <c r="E39" s="1" t="s">
        <v>176</v>
      </c>
    </row>
    <row r="40" spans="1:5">
      <c r="A40" t="s">
        <v>75</v>
      </c>
      <c r="B40" s="1">
        <v>304</v>
      </c>
      <c r="C40" s="1" t="s">
        <v>110</v>
      </c>
      <c r="D40" s="1" t="s">
        <v>53</v>
      </c>
      <c r="E40" s="1" t="s">
        <v>177</v>
      </c>
    </row>
    <row r="41" spans="1:5">
      <c r="A41" t="s">
        <v>75</v>
      </c>
      <c r="B41" s="1">
        <v>332</v>
      </c>
      <c r="C41" s="1" t="s">
        <v>129</v>
      </c>
      <c r="D41" s="1" t="s">
        <v>53</v>
      </c>
      <c r="E41" s="1" t="s">
        <v>177</v>
      </c>
    </row>
    <row r="42" spans="1:5">
      <c r="A42" t="s">
        <v>133</v>
      </c>
      <c r="B42" s="1">
        <v>109</v>
      </c>
      <c r="C42" s="1" t="s">
        <v>86</v>
      </c>
      <c r="D42" s="1" t="s">
        <v>53</v>
      </c>
      <c r="E42" s="1" t="s">
        <v>177</v>
      </c>
    </row>
    <row r="43" spans="1:5">
      <c r="A43" t="s">
        <v>134</v>
      </c>
      <c r="B43" s="1">
        <v>12</v>
      </c>
      <c r="C43" s="1" t="s">
        <v>86</v>
      </c>
      <c r="D43" s="1" t="s">
        <v>53</v>
      </c>
      <c r="E43" s="1" t="s">
        <v>177</v>
      </c>
    </row>
    <row r="44" spans="1:5">
      <c r="A44" t="s">
        <v>135</v>
      </c>
      <c r="B44" s="1">
        <v>466</v>
      </c>
      <c r="C44" s="1" t="s">
        <v>86</v>
      </c>
      <c r="D44" s="1" t="s">
        <v>53</v>
      </c>
      <c r="E44" s="1" t="s">
        <v>177</v>
      </c>
    </row>
    <row r="45" spans="1:5">
      <c r="A45" t="s">
        <v>136</v>
      </c>
      <c r="B45" s="1">
        <v>23</v>
      </c>
      <c r="C45" s="1" t="s">
        <v>86</v>
      </c>
      <c r="D45" s="1" t="s">
        <v>53</v>
      </c>
      <c r="E45" s="1" t="s">
        <v>177</v>
      </c>
    </row>
    <row r="46" spans="1:5">
      <c r="A46" t="s">
        <v>96</v>
      </c>
      <c r="B46" s="1">
        <v>18</v>
      </c>
      <c r="C46" s="1" t="s">
        <v>86</v>
      </c>
      <c r="D46" s="1" t="s">
        <v>53</v>
      </c>
      <c r="E46" s="1" t="s">
        <v>177</v>
      </c>
    </row>
    <row r="47" spans="1:5">
      <c r="A47" t="s">
        <v>89</v>
      </c>
      <c r="B47" s="1">
        <v>2</v>
      </c>
      <c r="C47" s="1" t="s">
        <v>110</v>
      </c>
      <c r="D47" s="1" t="s">
        <v>53</v>
      </c>
      <c r="E47" s="1" t="s">
        <v>177</v>
      </c>
    </row>
    <row r="48" spans="1:5">
      <c r="A48" t="s">
        <v>137</v>
      </c>
      <c r="B48" s="1">
        <v>3</v>
      </c>
      <c r="C48" s="1" t="s">
        <v>110</v>
      </c>
      <c r="D48" s="1" t="s">
        <v>53</v>
      </c>
      <c r="E48" s="1" t="s">
        <v>177</v>
      </c>
    </row>
    <row r="49" spans="1:5">
      <c r="A49" t="s">
        <v>137</v>
      </c>
      <c r="B49" s="1">
        <v>11</v>
      </c>
      <c r="C49" s="1" t="s">
        <v>129</v>
      </c>
      <c r="D49" s="1" t="s">
        <v>53</v>
      </c>
      <c r="E49" s="1" t="s">
        <v>177</v>
      </c>
    </row>
    <row r="50" spans="1:5">
      <c r="A50" t="s">
        <v>88</v>
      </c>
      <c r="B50" s="1">
        <v>72</v>
      </c>
      <c r="C50" s="1" t="s">
        <v>86</v>
      </c>
      <c r="D50" s="1" t="s">
        <v>53</v>
      </c>
      <c r="E50" s="1" t="s">
        <v>177</v>
      </c>
    </row>
    <row r="51" spans="1:5">
      <c r="A51" t="s">
        <v>138</v>
      </c>
      <c r="C51" s="1" t="s">
        <v>139</v>
      </c>
      <c r="D51" s="1" t="s">
        <v>53</v>
      </c>
      <c r="E51" s="1" t="s">
        <v>177</v>
      </c>
    </row>
    <row r="52" spans="1:5">
      <c r="A52" t="s">
        <v>140</v>
      </c>
      <c r="B52" s="1">
        <f>B44+B45+B46-B47+B49+B50</f>
        <v>588</v>
      </c>
      <c r="D52" s="1" t="s">
        <v>53</v>
      </c>
      <c r="E52" s="1" t="s">
        <v>177</v>
      </c>
    </row>
    <row r="53" spans="1:5">
      <c r="A53" t="s">
        <v>141</v>
      </c>
      <c r="B53" s="1">
        <v>12</v>
      </c>
      <c r="C53" s="1" t="s">
        <v>110</v>
      </c>
      <c r="D53" s="1" t="s">
        <v>53</v>
      </c>
      <c r="E53" s="1" t="s">
        <v>177</v>
      </c>
    </row>
    <row r="54" spans="1:5">
      <c r="A54" t="s">
        <v>142</v>
      </c>
      <c r="B54" s="1">
        <v>60</v>
      </c>
      <c r="C54" s="1" t="s">
        <v>110</v>
      </c>
      <c r="D54" s="1" t="s">
        <v>53</v>
      </c>
      <c r="E54" s="1" t="s">
        <v>177</v>
      </c>
    </row>
    <row r="55" spans="1:5">
      <c r="A55" t="s">
        <v>97</v>
      </c>
      <c r="B55" s="1">
        <v>5</v>
      </c>
      <c r="C55" s="1" t="s">
        <v>110</v>
      </c>
      <c r="D55" s="1" t="s">
        <v>53</v>
      </c>
      <c r="E55" s="1" t="s">
        <v>177</v>
      </c>
    </row>
    <row r="56" spans="1:5">
      <c r="A56" t="s">
        <v>143</v>
      </c>
      <c r="B56" s="1">
        <v>146</v>
      </c>
      <c r="C56" s="1" t="s">
        <v>86</v>
      </c>
      <c r="D56" s="1" t="s">
        <v>53</v>
      </c>
      <c r="E56" s="1" t="s">
        <v>177</v>
      </c>
    </row>
    <row r="57" spans="1:5">
      <c r="A57" t="s">
        <v>100</v>
      </c>
      <c r="B57" s="1">
        <v>24</v>
      </c>
      <c r="C57" s="1" t="s">
        <v>86</v>
      </c>
      <c r="D57" s="1" t="s">
        <v>53</v>
      </c>
      <c r="E57" s="1" t="s">
        <v>177</v>
      </c>
    </row>
    <row r="58" spans="1:5">
      <c r="A58" t="s">
        <v>144</v>
      </c>
      <c r="B58" s="1">
        <f>B52-B53-B54-B55+B56+B57</f>
        <v>681</v>
      </c>
      <c r="C58" s="1" t="s">
        <v>124</v>
      </c>
      <c r="D58" s="1" t="s">
        <v>53</v>
      </c>
      <c r="E58" s="1" t="s">
        <v>177</v>
      </c>
    </row>
    <row r="59" spans="1:5">
      <c r="A59" t="s">
        <v>101</v>
      </c>
      <c r="B59" s="1">
        <v>39</v>
      </c>
      <c r="C59" s="1" t="s">
        <v>106</v>
      </c>
      <c r="D59" s="1" t="s">
        <v>53</v>
      </c>
      <c r="E59" s="1" t="s">
        <v>177</v>
      </c>
    </row>
    <row r="60" spans="1:5">
      <c r="A60" t="s">
        <v>101</v>
      </c>
      <c r="B60" s="1">
        <v>22</v>
      </c>
      <c r="C60" s="1" t="s">
        <v>110</v>
      </c>
      <c r="D60" s="1" t="s">
        <v>53</v>
      </c>
      <c r="E60" s="1" t="s">
        <v>177</v>
      </c>
    </row>
    <row r="61" spans="1:5">
      <c r="A61" t="s">
        <v>145</v>
      </c>
      <c r="B61" s="1">
        <v>52</v>
      </c>
      <c r="C61" s="1" t="s">
        <v>86</v>
      </c>
      <c r="D61" s="1" t="s">
        <v>53</v>
      </c>
      <c r="E61" s="1" t="s">
        <v>177</v>
      </c>
    </row>
    <row r="62" spans="1:5">
      <c r="A62" t="s">
        <v>147</v>
      </c>
      <c r="B62" s="1">
        <v>31</v>
      </c>
      <c r="C62" s="1" t="s">
        <v>106</v>
      </c>
      <c r="D62" s="1" t="s">
        <v>53</v>
      </c>
      <c r="E62" s="1" t="s">
        <v>177</v>
      </c>
    </row>
    <row r="63" spans="1:5">
      <c r="A63" t="s">
        <v>120</v>
      </c>
      <c r="B63" s="1">
        <v>20</v>
      </c>
      <c r="C63" s="1" t="s">
        <v>110</v>
      </c>
      <c r="D63" s="1" t="s">
        <v>53</v>
      </c>
      <c r="E63" s="1" t="s">
        <v>177</v>
      </c>
    </row>
    <row r="64" spans="1:5">
      <c r="A64" t="s">
        <v>145</v>
      </c>
      <c r="B64" s="1">
        <f>B61-B62 +15</f>
        <v>36</v>
      </c>
      <c r="C64" s="1" t="s">
        <v>129</v>
      </c>
      <c r="D64" s="1" t="s">
        <v>53</v>
      </c>
      <c r="E64" s="1" t="s">
        <v>177</v>
      </c>
    </row>
    <row r="65" spans="1:5">
      <c r="A65" t="s">
        <v>148</v>
      </c>
      <c r="B65" s="1">
        <f>B58+B64-B59</f>
        <v>678</v>
      </c>
      <c r="C65" s="1" t="s">
        <v>124</v>
      </c>
      <c r="D65" s="1" t="s">
        <v>53</v>
      </c>
      <c r="E65" s="1" t="s">
        <v>177</v>
      </c>
    </row>
    <row r="66" spans="1:5">
      <c r="A66" t="s">
        <v>149</v>
      </c>
      <c r="B66" s="1">
        <v>6</v>
      </c>
      <c r="C66" s="1" t="s">
        <v>110</v>
      </c>
      <c r="D66" s="1" t="s">
        <v>53</v>
      </c>
      <c r="E66" s="1" t="s">
        <v>177</v>
      </c>
    </row>
    <row r="67" spans="1:5">
      <c r="A67" t="s">
        <v>150</v>
      </c>
      <c r="B67" s="1">
        <v>64</v>
      </c>
      <c r="C67" s="1" t="s">
        <v>86</v>
      </c>
      <c r="D67" s="1" t="s">
        <v>53</v>
      </c>
      <c r="E67" s="1" t="s">
        <v>177</v>
      </c>
    </row>
    <row r="68" spans="1:5">
      <c r="A68" t="s">
        <v>95</v>
      </c>
      <c r="B68" s="1">
        <v>4</v>
      </c>
      <c r="C68" s="1" t="s">
        <v>110</v>
      </c>
      <c r="D68" s="1" t="s">
        <v>53</v>
      </c>
      <c r="E68" s="1" t="s">
        <v>177</v>
      </c>
    </row>
    <row r="69" spans="1:5">
      <c r="A69" t="s">
        <v>95</v>
      </c>
      <c r="B69" s="1">
        <v>18</v>
      </c>
      <c r="C69" s="1" t="s">
        <v>129</v>
      </c>
      <c r="D69" s="1" t="s">
        <v>53</v>
      </c>
      <c r="E69" s="1" t="s">
        <v>177</v>
      </c>
    </row>
    <row r="70" spans="1:5">
      <c r="A70" t="s">
        <v>110</v>
      </c>
      <c r="B70" s="1">
        <v>8</v>
      </c>
      <c r="C70" s="1" t="s">
        <v>110</v>
      </c>
      <c r="D70" s="1" t="s">
        <v>53</v>
      </c>
      <c r="E70" s="1" t="s">
        <v>177</v>
      </c>
    </row>
    <row r="71" spans="1:5">
      <c r="A71" t="s">
        <v>151</v>
      </c>
      <c r="B71" s="1">
        <f>B65-B66+B67+B69-B70</f>
        <v>746</v>
      </c>
      <c r="C71" s="1" t="s">
        <v>124</v>
      </c>
      <c r="D71" s="1" t="s">
        <v>178</v>
      </c>
      <c r="E71" s="1" t="s">
        <v>177</v>
      </c>
    </row>
    <row r="72" spans="1:5">
      <c r="A72" t="s">
        <v>152</v>
      </c>
      <c r="B72" s="1">
        <v>83</v>
      </c>
      <c r="C72" s="1" t="s">
        <v>146</v>
      </c>
      <c r="D72" s="1" t="s">
        <v>51</v>
      </c>
      <c r="E72" s="1" t="s">
        <v>177</v>
      </c>
    </row>
    <row r="73" spans="1:5">
      <c r="A73" t="s">
        <v>152</v>
      </c>
      <c r="B73" s="1">
        <f>22+8</f>
        <v>30</v>
      </c>
      <c r="C73" s="1" t="s">
        <v>110</v>
      </c>
      <c r="D73" s="1" t="s">
        <v>51</v>
      </c>
      <c r="E73" s="1" t="s">
        <v>177</v>
      </c>
    </row>
    <row r="74" spans="1:5">
      <c r="A74" t="s">
        <v>152</v>
      </c>
      <c r="B74" s="1">
        <f>B72-B73</f>
        <v>53</v>
      </c>
      <c r="C74" s="1" t="s">
        <v>129</v>
      </c>
      <c r="D74" s="1" t="s">
        <v>51</v>
      </c>
      <c r="E74" s="1" t="s">
        <v>177</v>
      </c>
    </row>
    <row r="75" spans="1:5">
      <c r="A75" t="s">
        <v>149</v>
      </c>
      <c r="B75" s="1">
        <v>13</v>
      </c>
      <c r="C75" s="1" t="s">
        <v>110</v>
      </c>
      <c r="D75" s="1" t="s">
        <v>51</v>
      </c>
      <c r="E75" s="1" t="s">
        <v>177</v>
      </c>
    </row>
    <row r="76" spans="1:5">
      <c r="A76" t="s">
        <v>153</v>
      </c>
      <c r="B76" s="1">
        <v>20</v>
      </c>
      <c r="C76" s="1" t="s">
        <v>129</v>
      </c>
      <c r="D76" s="1" t="s">
        <v>51</v>
      </c>
      <c r="E76" s="1" t="s">
        <v>177</v>
      </c>
    </row>
    <row r="77" spans="1:5">
      <c r="A77" t="s">
        <v>154</v>
      </c>
      <c r="B77" s="1">
        <f>21-3</f>
        <v>18</v>
      </c>
      <c r="C77" s="1" t="s">
        <v>129</v>
      </c>
      <c r="D77" s="1" t="s">
        <v>51</v>
      </c>
      <c r="E77" s="1" t="s">
        <v>177</v>
      </c>
    </row>
    <row r="78" spans="1:5">
      <c r="A78" t="s">
        <v>155</v>
      </c>
      <c r="B78" s="1">
        <f>14-2</f>
        <v>12</v>
      </c>
      <c r="C78" s="1" t="s">
        <v>129</v>
      </c>
      <c r="D78" s="1" t="s">
        <v>51</v>
      </c>
      <c r="E78" s="1" t="s">
        <v>177</v>
      </c>
    </row>
    <row r="79" spans="1:5">
      <c r="A79" t="s">
        <v>110</v>
      </c>
      <c r="B79" s="1">
        <v>6</v>
      </c>
      <c r="C79" s="1" t="s">
        <v>110</v>
      </c>
      <c r="D79" s="1" t="s">
        <v>51</v>
      </c>
      <c r="E79" s="1" t="s">
        <v>177</v>
      </c>
    </row>
    <row r="80" spans="1:5">
      <c r="A80" t="s">
        <v>156</v>
      </c>
      <c r="B80" s="1">
        <v>108</v>
      </c>
      <c r="C80" s="1" t="s">
        <v>86</v>
      </c>
      <c r="D80" s="1" t="s">
        <v>51</v>
      </c>
      <c r="E80" s="1" t="s">
        <v>177</v>
      </c>
    </row>
    <row r="81" spans="1:5">
      <c r="A81" t="s">
        <v>162</v>
      </c>
      <c r="B81" s="1">
        <f>B71+B74+B76+B77+B78+B80-B75-B79</f>
        <v>938</v>
      </c>
      <c r="C81" s="1" t="s">
        <v>124</v>
      </c>
      <c r="D81" s="1" t="s">
        <v>51</v>
      </c>
      <c r="E81" s="1" t="s">
        <v>177</v>
      </c>
    </row>
    <row r="82" spans="1:5">
      <c r="A82" t="s">
        <v>21</v>
      </c>
      <c r="B82" s="1">
        <v>184</v>
      </c>
      <c r="C82" s="1" t="s">
        <v>86</v>
      </c>
      <c r="D82" s="1" t="s">
        <v>51</v>
      </c>
      <c r="E82" s="1" t="s">
        <v>177</v>
      </c>
    </row>
    <row r="83" spans="1:5">
      <c r="A83" t="s">
        <v>21</v>
      </c>
      <c r="B83" s="1">
        <v>50</v>
      </c>
      <c r="C83" s="1" t="s">
        <v>106</v>
      </c>
      <c r="D83" s="1" t="s">
        <v>51</v>
      </c>
      <c r="E83" s="1" t="s">
        <v>177</v>
      </c>
    </row>
    <row r="84" spans="1:5">
      <c r="A84" t="s">
        <v>21</v>
      </c>
      <c r="B84" s="1">
        <v>30</v>
      </c>
      <c r="C84" s="1" t="s">
        <v>110</v>
      </c>
      <c r="D84" s="1" t="s">
        <v>51</v>
      </c>
      <c r="E84" s="1" t="s">
        <v>177</v>
      </c>
    </row>
    <row r="85" spans="1:5">
      <c r="A85" t="s">
        <v>21</v>
      </c>
      <c r="B85" s="1">
        <f>B82-B83</f>
        <v>134</v>
      </c>
      <c r="C85" s="1" t="s">
        <v>164</v>
      </c>
      <c r="D85" s="1" t="s">
        <v>51</v>
      </c>
      <c r="E85" s="1" t="s">
        <v>177</v>
      </c>
    </row>
    <row r="86" spans="1:5">
      <c r="A86" t="s">
        <v>91</v>
      </c>
      <c r="B86" s="1">
        <v>98</v>
      </c>
      <c r="C86" s="1" t="s">
        <v>86</v>
      </c>
      <c r="D86" s="1" t="s">
        <v>51</v>
      </c>
      <c r="E86" s="1" t="s">
        <v>177</v>
      </c>
    </row>
    <row r="87" spans="1:5">
      <c r="A87" t="s">
        <v>91</v>
      </c>
      <c r="B87" s="1">
        <v>28</v>
      </c>
      <c r="C87" s="1" t="s">
        <v>106</v>
      </c>
      <c r="D87" s="1" t="s">
        <v>51</v>
      </c>
      <c r="E87" s="1" t="s">
        <v>177</v>
      </c>
    </row>
    <row r="88" spans="1:5">
      <c r="A88" t="s">
        <v>91</v>
      </c>
      <c r="B88" s="1">
        <v>17</v>
      </c>
      <c r="C88" s="1" t="s">
        <v>110</v>
      </c>
      <c r="D88" s="1" t="s">
        <v>51</v>
      </c>
      <c r="E88" s="1" t="s">
        <v>177</v>
      </c>
    </row>
    <row r="89" spans="1:5">
      <c r="A89" t="s">
        <v>91</v>
      </c>
      <c r="B89" s="1">
        <f>B86-B87</f>
        <v>70</v>
      </c>
      <c r="C89" s="1" t="s">
        <v>157</v>
      </c>
      <c r="D89" s="1" t="s">
        <v>51</v>
      </c>
      <c r="E89" s="1" t="s">
        <v>177</v>
      </c>
    </row>
    <row r="90" spans="1:5">
      <c r="A90" t="s">
        <v>21</v>
      </c>
      <c r="B90" s="1">
        <f>B89+B85</f>
        <v>204</v>
      </c>
      <c r="C90" s="1" t="s">
        <v>163</v>
      </c>
      <c r="D90" s="1" t="s">
        <v>51</v>
      </c>
      <c r="E90" s="1" t="s">
        <v>177</v>
      </c>
    </row>
    <row r="91" spans="1:5">
      <c r="A91" t="s">
        <v>158</v>
      </c>
      <c r="B91" s="1">
        <v>26</v>
      </c>
      <c r="C91" s="1" t="s">
        <v>86</v>
      </c>
      <c r="D91" s="1" t="s">
        <v>51</v>
      </c>
      <c r="E91" s="1" t="s">
        <v>177</v>
      </c>
    </row>
    <row r="92" spans="1:5">
      <c r="A92" t="s">
        <v>159</v>
      </c>
      <c r="B92" s="1">
        <v>20</v>
      </c>
      <c r="C92" s="1" t="s">
        <v>86</v>
      </c>
      <c r="D92" s="1" t="s">
        <v>51</v>
      </c>
      <c r="E92" s="1" t="s">
        <v>177</v>
      </c>
    </row>
    <row r="93" spans="1:5">
      <c r="A93" t="s">
        <v>159</v>
      </c>
      <c r="B93" s="1">
        <v>15</v>
      </c>
      <c r="C93" s="1" t="s">
        <v>106</v>
      </c>
      <c r="D93" s="1" t="s">
        <v>51</v>
      </c>
      <c r="E93" s="1" t="s">
        <v>177</v>
      </c>
    </row>
    <row r="94" spans="1:5">
      <c r="A94" t="s">
        <v>159</v>
      </c>
      <c r="B94" s="1">
        <v>10</v>
      </c>
      <c r="C94" s="1" t="s">
        <v>110</v>
      </c>
      <c r="D94" s="1" t="s">
        <v>51</v>
      </c>
      <c r="E94" s="1" t="s">
        <v>177</v>
      </c>
    </row>
    <row r="95" spans="1:5">
      <c r="A95" t="s">
        <v>160</v>
      </c>
      <c r="B95" s="1">
        <v>41</v>
      </c>
      <c r="C95" s="1" t="s">
        <v>86</v>
      </c>
      <c r="D95" s="1" t="s">
        <v>51</v>
      </c>
      <c r="E95" s="1" t="s">
        <v>177</v>
      </c>
    </row>
    <row r="96" spans="1:5">
      <c r="A96" t="s">
        <v>160</v>
      </c>
      <c r="B96" s="1">
        <v>10</v>
      </c>
      <c r="C96" s="1" t="s">
        <v>106</v>
      </c>
      <c r="D96" s="1" t="s">
        <v>51</v>
      </c>
      <c r="E96" s="1" t="s">
        <v>177</v>
      </c>
    </row>
    <row r="97" spans="1:5">
      <c r="A97" t="s">
        <v>160</v>
      </c>
      <c r="B97" s="1">
        <v>6</v>
      </c>
      <c r="C97" s="1" t="s">
        <v>110</v>
      </c>
      <c r="D97" s="1" t="s">
        <v>51</v>
      </c>
      <c r="E97" s="1" t="s">
        <v>177</v>
      </c>
    </row>
    <row r="98" spans="1:5">
      <c r="A98" t="s">
        <v>94</v>
      </c>
      <c r="B98" s="1">
        <v>71</v>
      </c>
      <c r="C98" s="1" t="s">
        <v>146</v>
      </c>
      <c r="D98" s="1" t="s">
        <v>51</v>
      </c>
      <c r="E98" s="1" t="s">
        <v>177</v>
      </c>
    </row>
    <row r="99" spans="1:5">
      <c r="A99" t="s">
        <v>17</v>
      </c>
      <c r="B99" s="1">
        <v>22</v>
      </c>
      <c r="C99" s="1" t="s">
        <v>106</v>
      </c>
      <c r="D99" s="1" t="s">
        <v>51</v>
      </c>
      <c r="E99" s="1" t="s">
        <v>177</v>
      </c>
    </row>
    <row r="100" spans="1:5">
      <c r="A100" t="s">
        <v>17</v>
      </c>
      <c r="B100" s="1">
        <v>14</v>
      </c>
      <c r="C100" s="1" t="s">
        <v>110</v>
      </c>
      <c r="D100" s="1" t="s">
        <v>51</v>
      </c>
      <c r="E100" s="1" t="s">
        <v>177</v>
      </c>
    </row>
    <row r="101" spans="1:5">
      <c r="A101" t="s">
        <v>86</v>
      </c>
      <c r="B101" s="1">
        <v>20</v>
      </c>
      <c r="C101" s="1" t="s">
        <v>146</v>
      </c>
      <c r="D101" s="1" t="s">
        <v>51</v>
      </c>
      <c r="E101" s="1" t="s">
        <v>177</v>
      </c>
    </row>
    <row r="102" spans="1:5">
      <c r="A102" t="s">
        <v>94</v>
      </c>
      <c r="B102" s="1">
        <f>B98-B99+B101</f>
        <v>69</v>
      </c>
      <c r="C102" s="1" t="s">
        <v>164</v>
      </c>
      <c r="D102" s="1" t="s">
        <v>51</v>
      </c>
      <c r="E102" s="1" t="s">
        <v>177</v>
      </c>
    </row>
    <row r="103" spans="1:5">
      <c r="A103" t="s">
        <v>161</v>
      </c>
      <c r="B103" s="1">
        <v>114</v>
      </c>
      <c r="C103" s="1" t="s">
        <v>86</v>
      </c>
      <c r="D103" s="1" t="s">
        <v>51</v>
      </c>
      <c r="E103" s="1" t="s">
        <v>177</v>
      </c>
    </row>
    <row r="104" spans="1:5">
      <c r="A104" t="s">
        <v>21</v>
      </c>
      <c r="B104" s="1">
        <f>B103+B102+B90</f>
        <v>387</v>
      </c>
      <c r="C104" s="1" t="s">
        <v>129</v>
      </c>
      <c r="D104" s="1" t="s">
        <v>51</v>
      </c>
      <c r="E104" s="1" t="s">
        <v>177</v>
      </c>
    </row>
    <row r="105" spans="1:5">
      <c r="A105" t="s">
        <v>165</v>
      </c>
      <c r="B105" s="1">
        <f>B104+B81</f>
        <v>1325</v>
      </c>
      <c r="C105" s="1" t="s">
        <v>166</v>
      </c>
      <c r="D105" s="1" t="s">
        <v>51</v>
      </c>
      <c r="E105" s="1" t="s">
        <v>177</v>
      </c>
    </row>
    <row r="106" spans="1:5">
      <c r="A106" t="s">
        <v>98</v>
      </c>
      <c r="B106" s="1">
        <v>39</v>
      </c>
      <c r="C106" s="1" t="s">
        <v>106</v>
      </c>
      <c r="D106" s="1" t="s">
        <v>51</v>
      </c>
      <c r="E106" s="1" t="s">
        <v>177</v>
      </c>
    </row>
    <row r="107" spans="1:5">
      <c r="A107" t="s">
        <v>98</v>
      </c>
      <c r="B107" s="1">
        <v>22</v>
      </c>
      <c r="C107" s="1" t="s">
        <v>110</v>
      </c>
      <c r="D107" s="1" t="s">
        <v>51</v>
      </c>
      <c r="E107" s="1" t="s">
        <v>177</v>
      </c>
    </row>
    <row r="108" spans="1:5">
      <c r="A108" t="s">
        <v>167</v>
      </c>
      <c r="B108" s="1">
        <v>191</v>
      </c>
      <c r="C108" s="1" t="s">
        <v>106</v>
      </c>
      <c r="D108" s="1" t="s">
        <v>51</v>
      </c>
      <c r="E108" s="1" t="s">
        <v>177</v>
      </c>
    </row>
    <row r="109" spans="1:5">
      <c r="A109" t="s">
        <v>167</v>
      </c>
      <c r="B109" s="1">
        <v>110</v>
      </c>
      <c r="C109" s="1" t="s">
        <v>110</v>
      </c>
      <c r="D109" s="1" t="s">
        <v>51</v>
      </c>
      <c r="E109" s="1" t="s">
        <v>177</v>
      </c>
    </row>
    <row r="110" spans="1:5">
      <c r="A110" t="s">
        <v>168</v>
      </c>
      <c r="B110" s="1">
        <f>B105-B106-B108</f>
        <v>1095</v>
      </c>
      <c r="C110" s="1" t="s">
        <v>124</v>
      </c>
      <c r="D110" s="1" t="s">
        <v>51</v>
      </c>
      <c r="E110" s="1" t="s">
        <v>177</v>
      </c>
    </row>
    <row r="111" spans="1:5">
      <c r="A111" t="s">
        <v>153</v>
      </c>
      <c r="B111" s="1">
        <v>6</v>
      </c>
      <c r="C111" s="1" t="s">
        <v>86</v>
      </c>
      <c r="D111" s="1" t="s">
        <v>51</v>
      </c>
      <c r="E111" s="1" t="s">
        <v>177</v>
      </c>
    </row>
    <row r="112" spans="1:5">
      <c r="A112" t="s">
        <v>169</v>
      </c>
      <c r="B112" s="1">
        <v>75</v>
      </c>
      <c r="C112" s="1" t="s">
        <v>86</v>
      </c>
      <c r="D112" s="1" t="s">
        <v>51</v>
      </c>
      <c r="E112" s="1" t="s">
        <v>177</v>
      </c>
    </row>
    <row r="113" spans="1:5">
      <c r="A113" t="s">
        <v>169</v>
      </c>
      <c r="B113" s="1">
        <v>26</v>
      </c>
      <c r="C113" s="1" t="s">
        <v>110</v>
      </c>
      <c r="D113" s="1" t="s">
        <v>51</v>
      </c>
      <c r="E113" s="1" t="s">
        <v>177</v>
      </c>
    </row>
    <row r="114" spans="1:5">
      <c r="A114" t="s">
        <v>170</v>
      </c>
      <c r="B114" s="1">
        <v>11</v>
      </c>
      <c r="C114" s="1" t="s">
        <v>86</v>
      </c>
      <c r="D114" s="1" t="s">
        <v>51</v>
      </c>
      <c r="E114" s="1" t="s">
        <v>177</v>
      </c>
    </row>
    <row r="115" spans="1:5">
      <c r="A115" t="s">
        <v>169</v>
      </c>
      <c r="B115" s="1">
        <f>B112-B113+B114</f>
        <v>60</v>
      </c>
      <c r="C115" s="1" t="s">
        <v>86</v>
      </c>
      <c r="D115" s="1" t="s">
        <v>51</v>
      </c>
      <c r="E115" s="1" t="s">
        <v>177</v>
      </c>
    </row>
    <row r="116" spans="1:5">
      <c r="A116" t="s">
        <v>171</v>
      </c>
      <c r="B116" s="1">
        <v>36</v>
      </c>
      <c r="C116" s="1" t="s">
        <v>110</v>
      </c>
      <c r="D116" s="1" t="s">
        <v>51</v>
      </c>
      <c r="E116" s="1" t="s">
        <v>177</v>
      </c>
    </row>
    <row r="117" spans="1:5">
      <c r="A117" t="s">
        <v>169</v>
      </c>
      <c r="B117" s="1">
        <f>B115-B116</f>
        <v>24</v>
      </c>
      <c r="C117" s="1" t="s">
        <v>129</v>
      </c>
      <c r="D117" s="1" t="s">
        <v>51</v>
      </c>
      <c r="E117" s="1" t="s">
        <v>177</v>
      </c>
    </row>
    <row r="118" spans="1:5">
      <c r="A118" t="s">
        <v>161</v>
      </c>
      <c r="B118" s="1">
        <v>107</v>
      </c>
      <c r="C118" s="1" t="s">
        <v>86</v>
      </c>
      <c r="D118" s="1" t="s">
        <v>51</v>
      </c>
      <c r="E118" s="1" t="s">
        <v>177</v>
      </c>
    </row>
    <row r="119" spans="1:5">
      <c r="A119" t="s">
        <v>172</v>
      </c>
      <c r="B119" s="1">
        <f>B110+B117+B118+B111</f>
        <v>1232</v>
      </c>
      <c r="C119" s="1" t="s">
        <v>124</v>
      </c>
      <c r="D119" s="1" t="s">
        <v>51</v>
      </c>
      <c r="E119" s="1" t="s">
        <v>177</v>
      </c>
    </row>
    <row r="120" spans="1:5">
      <c r="A120" t="s">
        <v>173</v>
      </c>
      <c r="B120" s="1">
        <v>91</v>
      </c>
      <c r="C120" s="1" t="s">
        <v>110</v>
      </c>
      <c r="D120" s="1" t="s">
        <v>51</v>
      </c>
      <c r="E120" s="1" t="s">
        <v>177</v>
      </c>
    </row>
    <row r="121" spans="1:5">
      <c r="A121" t="s">
        <v>102</v>
      </c>
      <c r="B121" s="1">
        <v>280</v>
      </c>
      <c r="C121" s="1" t="s">
        <v>106</v>
      </c>
      <c r="D121" s="1" t="s">
        <v>51</v>
      </c>
      <c r="E121" s="1" t="s">
        <v>177</v>
      </c>
    </row>
    <row r="122" spans="1:5">
      <c r="A122" t="s">
        <v>102</v>
      </c>
      <c r="B122" s="1">
        <v>84</v>
      </c>
      <c r="C122" s="1" t="s">
        <v>110</v>
      </c>
      <c r="D122" s="1" t="s">
        <v>51</v>
      </c>
      <c r="E122" s="1" t="s">
        <v>177</v>
      </c>
    </row>
    <row r="123" spans="1:5">
      <c r="A123" t="s">
        <v>143</v>
      </c>
      <c r="B123" s="1">
        <v>143</v>
      </c>
      <c r="C123" s="1" t="s">
        <v>86</v>
      </c>
      <c r="D123" s="1" t="s">
        <v>51</v>
      </c>
      <c r="E123" s="1" t="s">
        <v>177</v>
      </c>
    </row>
    <row r="124" spans="1:5">
      <c r="A124" t="s">
        <v>174</v>
      </c>
      <c r="B124" s="1">
        <f>B119+B123-B120-B121</f>
        <v>1004</v>
      </c>
      <c r="C124" s="1" t="s">
        <v>124</v>
      </c>
      <c r="D124" s="1" t="s">
        <v>51</v>
      </c>
      <c r="E124" s="1" t="s">
        <v>177</v>
      </c>
    </row>
  </sheetData>
  <hyperlinks>
    <hyperlink ref="F1" r:id="rId1" xr:uid="{51FB1CFA-A63B-5245-B028-D17B0074751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AB59-1311-3348-8BD1-6120A4D8B30A}">
  <dimension ref="A1:E16"/>
  <sheetViews>
    <sheetView zoomScale="145" zoomScaleNormal="145" workbookViewId="0">
      <selection activeCell="C16" sqref="C16"/>
    </sheetView>
  </sheetViews>
  <sheetFormatPr defaultColWidth="11.453125" defaultRowHeight="14.5"/>
  <cols>
    <col min="1" max="1" width="28.7265625" customWidth="1"/>
    <col min="2" max="2" width="13.7265625" customWidth="1"/>
    <col min="3" max="3" width="14" customWidth="1"/>
    <col min="4" max="4" width="19.453125" customWidth="1"/>
    <col min="5" max="5" width="28.7265625" bestFit="1" customWidth="1"/>
  </cols>
  <sheetData>
    <row r="1" spans="1:5">
      <c r="A1" s="116" t="s">
        <v>65</v>
      </c>
      <c r="B1" s="71"/>
      <c r="C1" s="71"/>
      <c r="D1" s="71"/>
      <c r="E1" s="71"/>
    </row>
    <row r="2" spans="1:5">
      <c r="A2" s="96" t="s">
        <v>55</v>
      </c>
      <c r="B2" s="71"/>
      <c r="C2" s="71"/>
      <c r="D2" s="71"/>
      <c r="E2" s="71"/>
    </row>
    <row r="3" spans="1:5" ht="15" thickBot="1">
      <c r="A3" s="71"/>
      <c r="B3" s="71"/>
      <c r="C3" s="71"/>
      <c r="D3" s="71"/>
      <c r="E3" s="71"/>
    </row>
    <row r="4" spans="1:5" ht="15" thickBot="1">
      <c r="A4" s="117" t="s">
        <v>199</v>
      </c>
      <c r="B4" s="122" t="s">
        <v>49</v>
      </c>
      <c r="C4" s="343" t="s">
        <v>217</v>
      </c>
      <c r="D4" s="344"/>
      <c r="E4" s="73" t="s">
        <v>50</v>
      </c>
    </row>
    <row r="5" spans="1:5" ht="15" thickBot="1">
      <c r="A5" s="117" t="s">
        <v>57</v>
      </c>
      <c r="B5" s="122" t="s">
        <v>58</v>
      </c>
      <c r="C5" s="122" t="s">
        <v>200</v>
      </c>
      <c r="D5" s="73" t="s">
        <v>64</v>
      </c>
      <c r="E5" s="73" t="s">
        <v>75</v>
      </c>
    </row>
    <row r="6" spans="1:5">
      <c r="A6" s="118" t="s">
        <v>77</v>
      </c>
      <c r="B6" s="168">
        <v>1250</v>
      </c>
      <c r="C6" s="168">
        <v>870</v>
      </c>
      <c r="D6" s="169">
        <v>350</v>
      </c>
      <c r="E6" s="74"/>
    </row>
    <row r="7" spans="1:5">
      <c r="A7" s="118" t="s">
        <v>233</v>
      </c>
      <c r="B7" s="168">
        <f>B6*1.983</f>
        <v>2478.75</v>
      </c>
      <c r="C7" s="168">
        <f>C6*1.983</f>
        <v>1725.21</v>
      </c>
      <c r="D7" s="168">
        <f>D6*1.983</f>
        <v>694.05000000000007</v>
      </c>
      <c r="E7" s="74"/>
    </row>
    <row r="8" spans="1:5" ht="15" thickBot="1">
      <c r="A8" s="119" t="s">
        <v>78</v>
      </c>
      <c r="B8" s="124"/>
      <c r="C8" s="124"/>
      <c r="D8" s="75"/>
      <c r="E8" s="75">
        <v>5911</v>
      </c>
    </row>
    <row r="9" spans="1:5" ht="27.75" customHeight="1" thickBot="1">
      <c r="A9" s="345" t="s">
        <v>63</v>
      </c>
      <c r="B9" s="346"/>
      <c r="C9" s="346"/>
      <c r="D9" s="347"/>
      <c r="E9" s="162" t="s">
        <v>205</v>
      </c>
    </row>
    <row r="10" spans="1:5">
      <c r="A10" s="145" t="s">
        <v>59</v>
      </c>
      <c r="B10" s="146">
        <v>6.0000000000000001E-3</v>
      </c>
      <c r="C10" s="147"/>
      <c r="D10" s="148"/>
      <c r="E10" s="74"/>
    </row>
    <row r="11" spans="1:5">
      <c r="A11" s="120" t="s">
        <v>60</v>
      </c>
      <c r="B11" s="137">
        <v>0.49</v>
      </c>
      <c r="C11" s="123"/>
      <c r="D11" s="74"/>
      <c r="E11" s="74"/>
    </row>
    <row r="12" spans="1:5">
      <c r="A12" s="120" t="s">
        <v>61</v>
      </c>
      <c r="B12" s="137">
        <v>0.40500000000000003</v>
      </c>
      <c r="C12" s="123"/>
      <c r="D12" s="74"/>
      <c r="E12" s="74"/>
    </row>
    <row r="13" spans="1:5" ht="15" thickBot="1">
      <c r="A13" s="121" t="s">
        <v>62</v>
      </c>
      <c r="B13" s="149">
        <v>9.6000000000000002E-2</v>
      </c>
      <c r="C13" s="124"/>
      <c r="D13" s="75"/>
      <c r="E13" s="74"/>
    </row>
    <row r="14" spans="1:5" ht="15" thickBot="1">
      <c r="A14" s="121" t="s">
        <v>76</v>
      </c>
      <c r="B14" s="124"/>
      <c r="C14" s="150">
        <v>0.43</v>
      </c>
      <c r="D14" s="150">
        <v>0.43</v>
      </c>
      <c r="E14" s="74"/>
    </row>
    <row r="15" spans="1:5" ht="15" thickBot="1">
      <c r="A15" s="121" t="s">
        <v>202</v>
      </c>
      <c r="B15" s="124"/>
      <c r="C15" s="150">
        <v>0.56999999999999995</v>
      </c>
      <c r="D15" s="150">
        <v>0.56999999999999995</v>
      </c>
      <c r="E15" s="74"/>
    </row>
    <row r="16" spans="1:5" ht="15" thickBot="1">
      <c r="A16" s="121" t="s">
        <v>201</v>
      </c>
      <c r="B16" s="124"/>
      <c r="C16" s="124"/>
      <c r="D16" s="75"/>
      <c r="E16" s="75"/>
    </row>
  </sheetData>
  <mergeCells count="2">
    <mergeCell ref="C4:D4"/>
    <mergeCell ref="A9:D9"/>
  </mergeCells>
  <hyperlinks>
    <hyperlink ref="A2" r:id="rId1" xr:uid="{4ED41C55-EF52-4B46-878B-CB4A5C4927A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170F-1977-4F40-ACFC-B231761600F3}">
  <dimension ref="A1:C6"/>
  <sheetViews>
    <sheetView zoomScale="225" workbookViewId="0">
      <selection activeCell="B2" sqref="B2"/>
    </sheetView>
  </sheetViews>
  <sheetFormatPr defaultColWidth="11.453125" defaultRowHeight="14.5"/>
  <cols>
    <col min="1" max="1" width="11.7265625" bestFit="1" customWidth="1"/>
    <col min="2" max="2" width="11.1796875" bestFit="1" customWidth="1"/>
    <col min="3" max="3" width="58.26953125" bestFit="1" customWidth="1"/>
  </cols>
  <sheetData>
    <row r="1" spans="1:3">
      <c r="C1" s="96" t="s">
        <v>222</v>
      </c>
    </row>
    <row r="2" spans="1:3">
      <c r="A2" s="126" t="s">
        <v>216</v>
      </c>
      <c r="B2" s="126" t="s">
        <v>224</v>
      </c>
    </row>
    <row r="3" spans="1:3">
      <c r="A3" s="126">
        <v>5923.65</v>
      </c>
      <c r="B3" s="184">
        <v>245000</v>
      </c>
    </row>
    <row r="4" spans="1:3">
      <c r="A4" s="126">
        <v>5914.7</v>
      </c>
      <c r="B4" s="184">
        <v>245000</v>
      </c>
    </row>
    <row r="5" spans="1:3">
      <c r="A5" s="126">
        <v>5904</v>
      </c>
      <c r="B5" s="126"/>
      <c r="C5" t="s">
        <v>218</v>
      </c>
    </row>
    <row r="6" spans="1:3">
      <c r="A6" s="126">
        <v>5902</v>
      </c>
      <c r="B6" s="126">
        <v>0</v>
      </c>
      <c r="C6" t="s">
        <v>219</v>
      </c>
    </row>
  </sheetData>
  <hyperlinks>
    <hyperlink ref="C1" r:id="rId1" xr:uid="{015586A2-479D-3843-92BA-FC53FD1DC024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C6A6-D187-854F-A04F-14BE874C37FA}">
  <dimension ref="A1:E17"/>
  <sheetViews>
    <sheetView tabSelected="1" zoomScale="130" zoomScaleNormal="130" workbookViewId="0">
      <selection activeCell="G14" sqref="G14"/>
    </sheetView>
  </sheetViews>
  <sheetFormatPr defaultColWidth="11.453125" defaultRowHeight="14.5"/>
  <cols>
    <col min="2" max="2" width="21.7265625" bestFit="1" customWidth="1"/>
  </cols>
  <sheetData>
    <row r="1" spans="1:5">
      <c r="A1" s="96" t="s">
        <v>207</v>
      </c>
    </row>
    <row r="3" spans="1:5" ht="15" thickBot="1">
      <c r="A3" s="78" t="s">
        <v>206</v>
      </c>
      <c r="B3" s="1"/>
      <c r="C3" t="s">
        <v>212</v>
      </c>
    </row>
    <row r="4" spans="1:5" ht="15" thickBot="1">
      <c r="A4" s="67"/>
      <c r="B4" s="77"/>
      <c r="C4" s="76" t="s">
        <v>51</v>
      </c>
      <c r="D4" s="76" t="s">
        <v>53</v>
      </c>
      <c r="E4" s="68" t="s">
        <v>52</v>
      </c>
    </row>
    <row r="5" spans="1:5" ht="15.75" customHeight="1">
      <c r="A5" s="348" t="s">
        <v>68</v>
      </c>
      <c r="B5" s="139" t="s">
        <v>81</v>
      </c>
      <c r="C5" s="140">
        <v>13000</v>
      </c>
      <c r="D5" s="140">
        <v>2000</v>
      </c>
      <c r="E5" s="141">
        <v>13000</v>
      </c>
    </row>
    <row r="6" spans="1:5" ht="15.5">
      <c r="A6" s="349"/>
      <c r="B6" s="88" t="s">
        <v>79</v>
      </c>
      <c r="C6" s="86">
        <v>5839</v>
      </c>
      <c r="D6" s="86">
        <v>1150</v>
      </c>
      <c r="E6" s="91">
        <v>5058</v>
      </c>
    </row>
    <row r="7" spans="1:5" ht="15.5">
      <c r="A7" s="349"/>
      <c r="B7" s="88" t="s">
        <v>80</v>
      </c>
      <c r="C7" s="87">
        <v>-8</v>
      </c>
      <c r="D7" s="87">
        <v>3</v>
      </c>
      <c r="E7" s="65">
        <v>826</v>
      </c>
    </row>
    <row r="8" spans="1:5">
      <c r="A8" s="349"/>
      <c r="B8" s="88" t="s">
        <v>82</v>
      </c>
      <c r="C8" s="93">
        <v>582</v>
      </c>
      <c r="D8" s="93">
        <v>0</v>
      </c>
      <c r="E8" s="94">
        <v>140</v>
      </c>
    </row>
    <row r="9" spans="1:5" ht="15.5">
      <c r="A9" s="349"/>
      <c r="B9" s="88" t="s">
        <v>83</v>
      </c>
      <c r="C9" s="87">
        <f>SUM(C6:C8)</f>
        <v>6413</v>
      </c>
      <c r="D9" s="87">
        <f>SUM(D6:D8)</f>
        <v>1153</v>
      </c>
      <c r="E9" s="65">
        <f>SUM(E6:E8)</f>
        <v>6024</v>
      </c>
    </row>
    <row r="10" spans="1:5" ht="15" thickBot="1">
      <c r="A10" s="350"/>
      <c r="B10" s="90" t="s">
        <v>84</v>
      </c>
      <c r="C10" s="95">
        <f>C5-C9</f>
        <v>6587</v>
      </c>
      <c r="D10" s="95">
        <f>D5-D9</f>
        <v>847</v>
      </c>
      <c r="E10" s="82">
        <f>E5-E9</f>
        <v>6976</v>
      </c>
    </row>
    <row r="11" spans="1:5">
      <c r="A11" s="351" t="s">
        <v>50</v>
      </c>
      <c r="B11" s="88" t="s">
        <v>85</v>
      </c>
      <c r="C11" s="142">
        <v>275000</v>
      </c>
      <c r="D11" s="92">
        <v>125000</v>
      </c>
      <c r="E11" s="66"/>
    </row>
    <row r="12" spans="1:5" ht="15.5">
      <c r="A12" s="352"/>
      <c r="B12" s="88" t="s">
        <v>79</v>
      </c>
      <c r="C12" s="86">
        <v>-16879</v>
      </c>
      <c r="D12" s="86">
        <v>16387</v>
      </c>
      <c r="E12" s="91"/>
    </row>
    <row r="13" spans="1:5" ht="15.5">
      <c r="A13" s="352"/>
      <c r="B13" s="88" t="s">
        <v>80</v>
      </c>
      <c r="C13" s="87">
        <v>11543</v>
      </c>
      <c r="D13" s="87">
        <v>245</v>
      </c>
      <c r="E13" s="65"/>
    </row>
    <row r="14" spans="1:5">
      <c r="A14" s="352"/>
      <c r="B14" s="88" t="s">
        <v>82</v>
      </c>
      <c r="C14" s="93">
        <v>0</v>
      </c>
      <c r="D14" s="93">
        <v>11</v>
      </c>
      <c r="E14" s="94"/>
    </row>
    <row r="15" spans="1:5" ht="15.5">
      <c r="A15" s="352"/>
      <c r="B15" s="88" t="s">
        <v>83</v>
      </c>
      <c r="C15" s="87">
        <f>SUM(C12:C14)</f>
        <v>-5336</v>
      </c>
      <c r="D15" s="87">
        <f>SUM(D12:D14)</f>
        <v>16643</v>
      </c>
      <c r="E15" s="65"/>
    </row>
    <row r="16" spans="1:5" ht="15" thickBot="1">
      <c r="A16" s="353"/>
      <c r="B16" s="90" t="s">
        <v>84</v>
      </c>
      <c r="C16" s="95">
        <f>IF(C11-C15 &gt; C11,C11, C11-C15)</f>
        <v>275000</v>
      </c>
      <c r="D16" s="95">
        <f>IF(D11-D15 &gt; D11,D11, D11-D15)</f>
        <v>108357</v>
      </c>
      <c r="E16" s="82"/>
    </row>
    <row r="17" spans="2:2">
      <c r="B17" s="1"/>
    </row>
  </sheetData>
  <mergeCells count="2">
    <mergeCell ref="A5:A10"/>
    <mergeCell ref="A11:A16"/>
  </mergeCells>
  <hyperlinks>
    <hyperlink ref="A1" r:id="rId1" xr:uid="{5D41CADE-DA5E-E547-85B0-DD3E9D803E4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0A2E-C549-0F49-9F17-19D2B10D7C43}">
  <dimension ref="A1:A4"/>
  <sheetViews>
    <sheetView zoomScale="223" workbookViewId="0">
      <selection activeCell="A7" sqref="A7"/>
    </sheetView>
  </sheetViews>
  <sheetFormatPr defaultColWidth="11.453125" defaultRowHeight="14.5"/>
  <sheetData>
    <row r="1" spans="1:1">
      <c r="A1" s="62" t="s">
        <v>55</v>
      </c>
    </row>
    <row r="2" spans="1:1">
      <c r="A2" s="70" t="s">
        <v>56</v>
      </c>
    </row>
    <row r="3" spans="1:1">
      <c r="A3" s="70" t="s">
        <v>67</v>
      </c>
    </row>
    <row r="4" spans="1:1">
      <c r="A4" t="s">
        <v>240</v>
      </c>
    </row>
  </sheetData>
  <hyperlinks>
    <hyperlink ref="A1" r:id="rId1" xr:uid="{499F20E5-F3A6-E44F-BD41-C27F65213E0B}"/>
    <hyperlink ref="A2" r:id="rId2" xr:uid="{9C076CB0-FAFB-074D-BEF2-DEA4FF097B77}"/>
    <hyperlink ref="A3" r:id="rId3" xr:uid="{C6B208E5-562B-4D3B-9E21-FA3E2819856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309E-0EFC-D24C-9EB3-76CCEA98293E}">
  <dimension ref="A1"/>
  <sheetViews>
    <sheetView zoomScale="235" zoomScaleNormal="235" workbookViewId="0">
      <selection activeCell="D6" sqref="D6"/>
    </sheetView>
  </sheetViews>
  <sheetFormatPr defaultColWidth="11.453125" defaultRowHeight="14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C29C-A92B-B44D-9202-B809128EC938}">
  <dimension ref="A1"/>
  <sheetViews>
    <sheetView workbookViewId="0"/>
  </sheetViews>
  <sheetFormatPr defaultColWidth="11.4531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Network</vt:lpstr>
      <vt:lpstr>Model</vt:lpstr>
      <vt:lpstr>Diversions</vt:lpstr>
      <vt:lpstr>HistoricalSeasonalFlows</vt:lpstr>
      <vt:lpstr>WoodruffNarrows</vt:lpstr>
      <vt:lpstr>InflowQuantiles - Seasonal</vt:lpstr>
      <vt:lpstr>BearLake-ElevationStorage</vt:lpstr>
      <vt:lpstr>Culter_ElevationStorage</vt:lpstr>
      <vt:lpstr>BearLake-EndofWaterYear</vt:lpstr>
      <vt:lpstr>BearLake-Data</vt:lpstr>
      <vt:lpstr>WaterAllocation</vt:lpstr>
      <vt:lpstr>WaterBalance</vt:lpstr>
      <vt:lpstr>Scenarios</vt:lpstr>
      <vt:lpstr>BearLakeAllocation</vt:lpstr>
      <vt:lpstr>Depletions</vt:lpstr>
      <vt:lpstr>Add reports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Hadia Akbar</dc:creator>
  <cp:lastModifiedBy>Hadia Akbar</cp:lastModifiedBy>
  <dcterms:created xsi:type="dcterms:W3CDTF">2024-09-20T17:16:15Z</dcterms:created>
  <dcterms:modified xsi:type="dcterms:W3CDTF">2026-02-02T06:17:04Z</dcterms:modified>
</cp:coreProperties>
</file>