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tephen.french\Desktop\dsc\"/>
    </mc:Choice>
  </mc:AlternateContent>
  <bookViews>
    <workbookView xWindow="0" yWindow="0" windowWidth="28800" windowHeight="12300"/>
  </bookViews>
  <sheets>
    <sheet name="DevOps Adoption" sheetId="3" r:id="rId1"/>
  </sheets>
  <definedNames>
    <definedName name="_xlnm._FilterDatabase" localSheetId="0" hidden="1">'DevOps Adoption'!$A$1:$I$1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9" i="3"/>
  <c r="D10" i="3"/>
  <c r="D11" i="3"/>
  <c r="D12" i="3"/>
  <c r="D13" i="3"/>
  <c r="D14" i="3"/>
  <c r="D15" i="3"/>
  <c r="D16" i="3"/>
  <c r="E31" i="3" s="1"/>
  <c r="D17" i="3"/>
  <c r="D8" i="3"/>
  <c r="E30" i="3"/>
  <c r="E27" i="3"/>
  <c r="E28" i="3" l="1"/>
  <c r="E32" i="3" l="1"/>
  <c r="E29" i="3" l="1"/>
</calcChain>
</file>

<file path=xl/sharedStrings.xml><?xml version="1.0" encoding="utf-8"?>
<sst xmlns="http://schemas.openxmlformats.org/spreadsheetml/2006/main" count="98" uniqueCount="40">
  <si>
    <t>Row Labels</t>
  </si>
  <si>
    <t>DevOps Status</t>
  </si>
  <si>
    <t>Notes</t>
  </si>
  <si>
    <t>Chief Software Engineer</t>
  </si>
  <si>
    <t>Infrastructure</t>
  </si>
  <si>
    <t>Continuous Integration</t>
  </si>
  <si>
    <t>Continuous Deployment</t>
  </si>
  <si>
    <t>Build Pipeline</t>
  </si>
  <si>
    <t>Metrics</t>
  </si>
  <si>
    <t>Staff Headcount</t>
  </si>
  <si>
    <t>% staff doing DevOps</t>
  </si>
  <si>
    <t>Staff doing DevOps</t>
  </si>
  <si>
    <t>Programs</t>
  </si>
  <si>
    <t>Programs doing DevOps</t>
  </si>
  <si>
    <t>% programs doing DevOps</t>
  </si>
  <si>
    <t>Average Head count</t>
  </si>
  <si>
    <t>Tool Notes</t>
  </si>
  <si>
    <t>Javaman</t>
  </si>
  <si>
    <t>Stinger II</t>
  </si>
  <si>
    <t>SENTRY</t>
  </si>
  <si>
    <t>SACU2</t>
  </si>
  <si>
    <t>Venom</t>
  </si>
  <si>
    <t>August Heat</t>
  </si>
  <si>
    <t>Viking Quest</t>
  </si>
  <si>
    <t>Yes</t>
  </si>
  <si>
    <t>No</t>
  </si>
  <si>
    <t>Whale Shark</t>
  </si>
  <si>
    <t>Weaver</t>
  </si>
  <si>
    <t>Widow</t>
  </si>
  <si>
    <t>FARA</t>
  </si>
  <si>
    <t>AGAME</t>
  </si>
  <si>
    <t>Basking Shark</t>
  </si>
  <si>
    <t>sideHUD</t>
  </si>
  <si>
    <t>Radar</t>
  </si>
  <si>
    <t>RC26</t>
  </si>
  <si>
    <t>Program not yet started</t>
  </si>
  <si>
    <t>Using TFS vNext for builds; functional test automation (ansible)</t>
  </si>
  <si>
    <t>Using TFS vNext for builds</t>
  </si>
  <si>
    <t>Potential for Docker builds</t>
  </si>
  <si>
    <t>Using XAML builds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</si>
</sst>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/>
    <xf numFmtId="0" fontId="0" fillId="0" borderId="0" xfId="0" applyAlignment="1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0" fillId="0" borderId="2" xfId="0" applyBorder="1" applyAlignment="1"/>
    <xf numFmtId="0" fontId="0" fillId="0" borderId="3" xfId="0" applyBorder="1"/>
    <xf numFmtId="0" fontId="0" fillId="0" borderId="4" xfId="0" applyBorder="1"/>
    <xf numFmtId="0" fontId="0" fillId="0" borderId="5" xfId="0" applyBorder="1" applyAlignment="1"/>
    <xf numFmtId="0" fontId="0" fillId="0" borderId="0" xfId="0" applyBorder="1"/>
    <xf numFmtId="0" fontId="0" fillId="0" borderId="6" xfId="0" applyBorder="1"/>
    <xf numFmtId="10" fontId="0" fillId="0" borderId="6" xfId="0" applyNumberFormat="1" applyBorder="1"/>
    <xf numFmtId="0" fontId="0" fillId="0" borderId="7" xfId="0" applyBorder="1" applyAlignment="1"/>
    <xf numFmtId="0" fontId="0" fillId="0" borderId="8" xfId="0" applyBorder="1"/>
    <xf numFmtId="10" fontId="0" fillId="0" borderId="9" xfId="0" applyNumberFormat="1" applyBorder="1" applyAlignment="1"/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workbookViewId="0">
      <pane ySplit="1" topLeftCell="A2" activePane="bottomLeft" state="frozen"/>
      <selection pane="bottomLeft" activeCell="J13" sqref="J13"/>
    </sheetView>
  </sheetViews>
  <sheetFormatPr defaultRowHeight="15" x14ac:dyDescent="0.25"/>
  <cols>
    <col min="1" max="1" width="20.42578125" bestFit="1" customWidth="1"/>
    <col min="2" max="2" width="21.28515625" style="3" bestFit="1" customWidth="1"/>
    <col min="3" max="3" width="27.42578125" bestFit="1" customWidth="1"/>
    <col min="4" max="4" width="18.42578125" bestFit="1" customWidth="1"/>
    <col min="5" max="5" width="17.85546875" bestFit="1" customWidth="1"/>
    <col min="6" max="6" width="18.140625" bestFit="1" customWidth="1"/>
    <col min="7" max="7" width="21.85546875" bestFit="1" customWidth="1"/>
    <col min="8" max="8" width="23" bestFit="1" customWidth="1"/>
    <col min="9" max="9" width="58.7109375" style="4" customWidth="1"/>
    <col min="10" max="10" width="58.7109375" customWidth="1"/>
  </cols>
  <sheetData>
    <row r="1" spans="1:10" x14ac:dyDescent="0.25">
      <c r="A1" s="1" t="s">
        <v>0</v>
      </c>
      <c r="B1" s="2" t="s">
        <v>15</v>
      </c>
      <c r="C1" s="1" t="s">
        <v>3</v>
      </c>
      <c r="D1" s="1" t="s">
        <v>1</v>
      </c>
      <c r="E1" s="1" t="s">
        <v>4</v>
      </c>
      <c r="F1" s="1" t="s">
        <v>7</v>
      </c>
      <c r="G1" s="1" t="s">
        <v>5</v>
      </c>
      <c r="H1" s="1" t="s">
        <v>6</v>
      </c>
      <c r="I1" s="5" t="s">
        <v>2</v>
      </c>
      <c r="J1" s="5" t="s">
        <v>16</v>
      </c>
    </row>
    <row r="2" spans="1:10" x14ac:dyDescent="0.25">
      <c r="A2" t="s">
        <v>17</v>
      </c>
      <c r="D2" t="str">
        <f t="shared" ref="D2:D7" si="0">IF((AND(F2="Yes",G2="Yes",H2="Yes")),"Continue",IF((OR(F2="Yes",G2="Yes",H2="Yes")),"Planned",IF((AND(F2="No",G2="No",H2="No")),"No")))</f>
        <v>Continue</v>
      </c>
      <c r="F2" t="s">
        <v>24</v>
      </c>
      <c r="G2" t="s">
        <v>24</v>
      </c>
      <c r="H2" t="s">
        <v>24</v>
      </c>
      <c r="J2" t="s">
        <v>37</v>
      </c>
    </row>
    <row r="3" spans="1:10" x14ac:dyDescent="0.25">
      <c r="A3" t="s">
        <v>18</v>
      </c>
      <c r="D3" t="str">
        <f t="shared" si="0"/>
        <v>Planned</v>
      </c>
      <c r="F3" t="s">
        <v>24</v>
      </c>
      <c r="G3" t="s">
        <v>24</v>
      </c>
      <c r="H3" t="s">
        <v>25</v>
      </c>
      <c r="J3" t="s">
        <v>36</v>
      </c>
    </row>
    <row r="4" spans="1:10" x14ac:dyDescent="0.25">
      <c r="A4" t="s">
        <v>19</v>
      </c>
      <c r="D4" t="str">
        <f t="shared" si="0"/>
        <v>Planned</v>
      </c>
      <c r="F4" t="s">
        <v>24</v>
      </c>
      <c r="G4" t="s">
        <v>24</v>
      </c>
      <c r="H4" t="s">
        <v>25</v>
      </c>
      <c r="J4" t="s">
        <v>36</v>
      </c>
    </row>
    <row r="5" spans="1:10" x14ac:dyDescent="0.25">
      <c r="A5" t="s">
        <v>20</v>
      </c>
      <c r="D5" t="str">
        <f t="shared" si="0"/>
        <v>Continue</v>
      </c>
      <c r="F5" t="s">
        <v>24</v>
      </c>
      <c r="G5" t="s">
        <v>24</v>
      </c>
      <c r="H5" t="s">
        <v>24</v>
      </c>
      <c r="J5" t="s">
        <v>37</v>
      </c>
    </row>
    <row r="6" spans="1:10" x14ac:dyDescent="0.25">
      <c r="A6" t="s">
        <v>21</v>
      </c>
      <c r="D6" t="str">
        <f t="shared" si="0"/>
        <v>Continue</v>
      </c>
      <c r="F6" t="s">
        <v>24</v>
      </c>
      <c r="G6" t="s">
        <v>24</v>
      </c>
      <c r="H6" t="s">
        <v>24</v>
      </c>
      <c r="J6" t="s">
        <v>37</v>
      </c>
    </row>
    <row r="7" spans="1:10" x14ac:dyDescent="0.25">
      <c r="A7" t="s">
        <v>34</v>
      </c>
      <c r="D7" t="str">
        <f t="shared" si="0"/>
        <v>Continue</v>
      </c>
      <c r="F7" t="s">
        <v>24</v>
      </c>
      <c r="G7" t="s">
        <v>24</v>
      </c>
      <c r="H7" t="s">
        <v>24</v>
      </c>
      <c r="J7" t="s">
        <v>37</v>
      </c>
    </row>
    <row r="8" spans="1:10" x14ac:dyDescent="0.25">
      <c r="A8" t="s">
        <v>22</v>
      </c>
      <c r="D8" t="str">
        <f>IF((AND(F8="Yes",G8="Yes",H8="Yes")),"Continue",IF((OR(F8="Yes",G8="Yes",H8="Yes")),"Planned",IF((AND(F8="No",G8="No",H8="No")),"No")))</f>
        <v>Planned</v>
      </c>
      <c r="F8" t="s">
        <v>25</v>
      </c>
      <c r="G8" t="s">
        <v>24</v>
      </c>
      <c r="H8" t="s">
        <v>25</v>
      </c>
      <c r="J8" t="s">
        <v>39</v>
      </c>
    </row>
    <row r="9" spans="1:10" x14ac:dyDescent="0.25">
      <c r="A9" t="s">
        <v>23</v>
      </c>
      <c r="D9" t="str">
        <f t="shared" ref="D9:D17" si="1">IF((AND(F9="Yes",G9="Yes",H9="Yes")),"Continue",IF((OR(F9="Yes",G9="Yes",H9="Yes")),"Planned",IF((AND(F9="No",G9="No",H9="No")),"No")))</f>
        <v>Planned</v>
      </c>
      <c r="F9" t="s">
        <v>24</v>
      </c>
      <c r="G9" t="s">
        <v>24</v>
      </c>
      <c r="H9" t="s">
        <v>25</v>
      </c>
      <c r="J9" t="s">
        <v>37</v>
      </c>
    </row>
    <row r="10" spans="1:10" x14ac:dyDescent="0.25">
      <c r="A10" t="s">
        <v>26</v>
      </c>
      <c r="D10" t="str">
        <f t="shared" si="1"/>
        <v>Planned</v>
      </c>
      <c r="F10" t="s">
        <v>24</v>
      </c>
      <c r="G10" t="s">
        <v>24</v>
      </c>
      <c r="H10" t="s">
        <v>25</v>
      </c>
      <c r="J10" t="s">
        <v>37</v>
      </c>
    </row>
    <row r="11" spans="1:10" x14ac:dyDescent="0.25">
      <c r="A11" t="s">
        <v>27</v>
      </c>
      <c r="D11" t="str">
        <f t="shared" si="1"/>
        <v>Planned</v>
      </c>
      <c r="F11" t="s">
        <v>24</v>
      </c>
      <c r="G11" t="s">
        <v>24</v>
      </c>
      <c r="H11" t="s">
        <v>25</v>
      </c>
      <c r="J11" t="s">
        <v>37</v>
      </c>
    </row>
    <row r="12" spans="1:10" x14ac:dyDescent="0.25">
      <c r="A12" t="s">
        <v>28</v>
      </c>
      <c r="D12" t="str">
        <f t="shared" si="1"/>
        <v>Planned</v>
      </c>
      <c r="F12" t="s">
        <v>24</v>
      </c>
      <c r="G12" t="s">
        <v>25</v>
      </c>
      <c r="H12" t="s">
        <v>25</v>
      </c>
      <c r="J12" t="s">
        <v>37</v>
      </c>
    </row>
    <row r="13" spans="1:10" x14ac:dyDescent="0.25">
      <c r="A13" t="s">
        <v>29</v>
      </c>
      <c r="D13" t="str">
        <f t="shared" si="1"/>
        <v>No</v>
      </c>
      <c r="F13" t="s">
        <v>25</v>
      </c>
      <c r="G13" t="s">
        <v>25</v>
      </c>
      <c r="H13" t="s">
        <v>25</v>
      </c>
      <c r="I13" s="4" t="s">
        <v>35</v>
      </c>
      <c r="J13" t="s">
        <v>38</v>
      </c>
    </row>
    <row r="14" spans="1:10" x14ac:dyDescent="0.25">
      <c r="A14" t="s">
        <v>30</v>
      </c>
      <c r="D14" t="str">
        <f t="shared" si="1"/>
        <v>Planned</v>
      </c>
      <c r="F14" t="s">
        <v>24</v>
      </c>
      <c r="G14" t="s">
        <v>24</v>
      </c>
      <c r="H14" t="s">
        <v>25</v>
      </c>
      <c r="J14" t="s">
        <v>37</v>
      </c>
    </row>
    <row r="15" spans="1:10" x14ac:dyDescent="0.25">
      <c r="A15" t="s">
        <v>31</v>
      </c>
      <c r="D15" t="str">
        <f t="shared" si="1"/>
        <v>Planned</v>
      </c>
      <c r="F15" t="s">
        <v>24</v>
      </c>
      <c r="G15" t="s">
        <v>24</v>
      </c>
      <c r="H15" t="s">
        <v>25</v>
      </c>
      <c r="J15" t="s">
        <v>37</v>
      </c>
    </row>
    <row r="16" spans="1:10" x14ac:dyDescent="0.25">
      <c r="A16" t="s">
        <v>32</v>
      </c>
      <c r="D16" t="str">
        <f t="shared" si="1"/>
        <v>Planned</v>
      </c>
      <c r="F16" t="s">
        <v>24</v>
      </c>
      <c r="G16" t="s">
        <v>24</v>
      </c>
      <c r="H16" t="s">
        <v>25</v>
      </c>
      <c r="J16" t="s">
        <v>37</v>
      </c>
    </row>
    <row r="17" spans="1:10" x14ac:dyDescent="0.25">
      <c r="A17" t="s">
        <v>33</v>
      </c>
      <c r="D17" t="str">
        <f t="shared" si="1"/>
        <v>Continue</v>
      </c>
      <c r="F17" t="s">
        <v>24</v>
      </c>
      <c r="G17" t="s">
        <v>24</v>
      </c>
      <c r="H17" t="s">
        <v>24</v>
      </c>
      <c r="J17" t="s">
        <v>37</v>
      </c>
    </row>
    <row r="26" spans="1:10" ht="15.75" thickBot="1" x14ac:dyDescent="0.3"/>
    <row r="27" spans="1:10" x14ac:dyDescent="0.25">
      <c r="C27" s="6" t="s">
        <v>8</v>
      </c>
      <c r="D27" s="7" t="s">
        <v>9</v>
      </c>
      <c r="E27" s="8">
        <f>SUM(B2:B9)</f>
        <v>0</v>
      </c>
    </row>
    <row r="28" spans="1:10" x14ac:dyDescent="0.25">
      <c r="C28" s="9"/>
      <c r="D28" s="10" t="s">
        <v>11</v>
      </c>
      <c r="E28" s="11" t="e">
        <f>SUM(SUMIFS(#REF!,#REF!, {"Planned","Continue"}))</f>
        <v>#REF!</v>
      </c>
    </row>
    <row r="29" spans="1:10" x14ac:dyDescent="0.25">
      <c r="C29" s="9"/>
      <c r="D29" s="10" t="s">
        <v>10</v>
      </c>
      <c r="E29" s="12" t="e">
        <f>E28/E27</f>
        <v>#REF!</v>
      </c>
    </row>
    <row r="30" spans="1:10" x14ac:dyDescent="0.25">
      <c r="C30" s="9"/>
      <c r="D30" s="10" t="s">
        <v>12</v>
      </c>
      <c r="E30" s="11">
        <f>COUNTA(A2:A17)</f>
        <v>16</v>
      </c>
    </row>
    <row r="31" spans="1:10" x14ac:dyDescent="0.25">
      <c r="C31" s="9"/>
      <c r="D31" s="10" t="s">
        <v>13</v>
      </c>
      <c r="E31" s="11">
        <f>COUNTIF(D2:D17,"Planned")+COUNTIF(D2:D17,"Continue")</f>
        <v>15</v>
      </c>
    </row>
    <row r="32" spans="1:10" ht="15.75" thickBot="1" x14ac:dyDescent="0.3">
      <c r="C32" s="13"/>
      <c r="D32" s="14" t="s">
        <v>14</v>
      </c>
      <c r="E32" s="15">
        <f>E31/E30</f>
        <v>0.9375</v>
      </c>
    </row>
  </sheetData>
  <autoFilter ref="A1:I1"/>
  <conditionalFormatting sqref="D2:D17">
    <cfRule type="cellIs" dxfId="3" priority="3" operator="equal">
      <formula>"Planned"</formula>
    </cfRule>
    <cfRule type="cellIs" dxfId="2" priority="4" operator="equal">
      <formula>"Continue"</formula>
    </cfRule>
  </conditionalFormatting>
  <conditionalFormatting sqref="F2:H17 J2:J17">
    <cfRule type="cellIs" dxfId="1" priority="2" operator="equal">
      <formula>"Yes"</formula>
    </cfRule>
  </conditionalFormatting>
  <conditionalFormatting sqref="D2:H17 J2:J17">
    <cfRule type="cellIs" dxfId="0" priority="1" operator="equal">
      <formula>"No"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DevOps Adoption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Zusin, Christopher (U.S. Person)</dc:creator>
  <cp:lastModifiedBy>French, Stephen @ SENS - APBD - FRX</cp:lastModifiedBy>
  <dcterms:created xsi:type="dcterms:W3CDTF">2019-09-06T14:18:17Z</dcterms:created>
  <dcterms:modified xsi:type="dcterms:W3CDTF">2019-10-28T17:28:35Z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c7c6e34b-f9c4-4d0e-b284-f2a8d6ee6793</vt:lpwstr>
  </property>
  <property fmtid="{D5CDD505-2E9C-101B-9397-08002B2CF9AE}" pid="3" name="CLASSIFICATION">
    <vt:lpwstr>General</vt:lpwstr>
  </property>
</Properties>
</file>