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lianhaas/Documents/Uni/Master/QEM/QEM2 - Barcelona/Sem1/Quant. Macro /Homework /Homework1/"/>
    </mc:Choice>
  </mc:AlternateContent>
  <xr:revisionPtr revIDLastSave="0" documentId="13_ncr:1_{548123E8-D394-7841-A0B2-930807EE277C}" xr6:coauthVersionLast="36" xr6:coauthVersionMax="36" xr10:uidLastSave="{00000000-0000-0000-0000-000000000000}"/>
  <bookViews>
    <workbookView xWindow="0" yWindow="1260" windowWidth="28800" windowHeight="16420" activeTab="1" xr2:uid="{A8BAFDE8-0B5E-F642-9374-C55BE9125350}"/>
  </bookViews>
  <sheets>
    <sheet name="DATA" sheetId="2" r:id="rId1"/>
    <sheet name="Q1,Q2,Q3,Q4" sheetId="3" r:id="rId2"/>
  </sheets>
  <definedNames>
    <definedName name="_xlchart.v1.0" hidden="1">'Q1,Q2,Q3,Q4'!$A$70:$B$70</definedName>
    <definedName name="_xlchart.v1.1" hidden="1">'Q1,Q2,Q3,Q4'!$A$71:$D$71</definedName>
    <definedName name="_xlchart.v1.2" hidden="1">'Q1,Q2,Q3,Q4'!$A$72:$D$72</definedName>
    <definedName name="_xlchart.v1.3" hidden="1">'Q1,Q2,Q3,Q4'!$A$73:$D$73</definedName>
    <definedName name="_xlchart.v1.4" hidden="1">'Q1,Q2,Q3,Q4'!$E$69:$BW$69</definedName>
    <definedName name="_xlchart.v1.5" hidden="1">'Q1,Q2,Q3,Q4'!$E$70:$BW$70</definedName>
    <definedName name="_xlchart.v1.6" hidden="1">'Q1,Q2,Q3,Q4'!$E$71:$BW$71</definedName>
    <definedName name="_xlchart.v1.7" hidden="1">'Q1,Q2,Q3,Q4'!$E$72:$BW$72</definedName>
    <definedName name="_xlchart.v1.8" hidden="1">'Q1,Q2,Q3,Q4'!$E$73:$BW$73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8" i="2" l="1"/>
  <c r="CP38" i="2"/>
  <c r="CL38" i="2"/>
  <c r="CD38" i="2" s="1"/>
  <c r="CI38" i="2"/>
  <c r="CH38" i="2"/>
  <c r="CA38" i="2"/>
  <c r="BZ38" i="2"/>
  <c r="BS38" i="2"/>
  <c r="BR38" i="2"/>
  <c r="BK38" i="2"/>
  <c r="BJ38" i="2"/>
  <c r="BC38" i="2"/>
  <c r="BB38" i="2"/>
  <c r="AU38" i="2"/>
  <c r="AT38" i="2"/>
  <c r="AP38" i="2"/>
  <c r="AM38" i="2"/>
  <c r="AL38" i="2"/>
  <c r="AI38" i="2"/>
  <c r="AH38" i="2"/>
  <c r="AF38" i="2"/>
  <c r="AD38" i="2"/>
  <c r="AB38" i="2"/>
  <c r="AA38" i="2"/>
  <c r="X38" i="2"/>
  <c r="W38" i="2"/>
  <c r="V38" i="2"/>
  <c r="S38" i="2"/>
  <c r="R38" i="2"/>
  <c r="P38" i="2"/>
  <c r="N38" i="2"/>
  <c r="L38" i="2"/>
  <c r="K38" i="2"/>
  <c r="H38" i="2"/>
  <c r="G38" i="2"/>
  <c r="AX38" i="2" l="1"/>
  <c r="BF38" i="2"/>
  <c r="BN38" i="2"/>
  <c r="BV38" i="2"/>
  <c r="CK38" i="2"/>
  <c r="CO38" i="2"/>
  <c r="CG38" i="2"/>
  <c r="CC38" i="2"/>
  <c r="BY38" i="2"/>
  <c r="BU38" i="2"/>
  <c r="BQ38" i="2"/>
  <c r="BM38" i="2"/>
  <c r="BI38" i="2"/>
  <c r="BE38" i="2"/>
  <c r="BA38" i="2"/>
  <c r="AW38" i="2"/>
  <c r="AS38" i="2"/>
  <c r="AO38" i="2"/>
  <c r="AK38" i="2"/>
  <c r="AG38" i="2"/>
  <c r="AC38" i="2"/>
  <c r="Y38" i="2"/>
  <c r="U38" i="2"/>
  <c r="Q38" i="2"/>
  <c r="M38" i="2"/>
  <c r="I38" i="2"/>
  <c r="CR38" i="2"/>
  <c r="CJ38" i="2"/>
  <c r="CF38" i="2"/>
  <c r="CB38" i="2"/>
  <c r="BX38" i="2"/>
  <c r="BP38" i="2"/>
  <c r="BL38" i="2"/>
  <c r="BD38" i="2"/>
  <c r="AZ38" i="2"/>
  <c r="AR38" i="2"/>
  <c r="CN38" i="2"/>
  <c r="BT38" i="2"/>
  <c r="BH38" i="2"/>
  <c r="AV38" i="2"/>
  <c r="AN38" i="2"/>
  <c r="J38" i="2"/>
  <c r="O38" i="2"/>
  <c r="T38" i="2"/>
  <c r="Z38" i="2"/>
  <c r="AE38" i="2"/>
  <c r="AJ38" i="2"/>
  <c r="AQ38" i="2"/>
  <c r="AY38" i="2"/>
  <c r="BG38" i="2"/>
  <c r="BO38" i="2"/>
  <c r="BW38" i="2"/>
  <c r="CE38" i="2"/>
  <c r="CM38" i="2"/>
  <c r="BW72" i="3" l="1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BW73" i="3" l="1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E70" i="3"/>
  <c r="CL36" i="2" l="1"/>
  <c r="BS36" i="2" s="1"/>
  <c r="CL35" i="2"/>
  <c r="CQ36" i="2" l="1"/>
  <c r="CK35" i="2"/>
  <c r="G35" i="2"/>
  <c r="K35" i="2"/>
  <c r="CJ35" i="2"/>
  <c r="CF35" i="2"/>
  <c r="CB35" i="2"/>
  <c r="BX35" i="2"/>
  <c r="BT35" i="2"/>
  <c r="BP35" i="2"/>
  <c r="BL35" i="2"/>
  <c r="BH35" i="2"/>
  <c r="BD35" i="2"/>
  <c r="AZ35" i="2"/>
  <c r="AV35" i="2"/>
  <c r="AR35" i="2"/>
  <c r="AN35" i="2"/>
  <c r="AJ35" i="2"/>
  <c r="AF35" i="2"/>
  <c r="AB35" i="2"/>
  <c r="X35" i="2"/>
  <c r="T35" i="2"/>
  <c r="P35" i="2"/>
  <c r="H35" i="2"/>
  <c r="CI35" i="2"/>
  <c r="CE35" i="2"/>
  <c r="CA35" i="2"/>
  <c r="BW35" i="2"/>
  <c r="BS35" i="2"/>
  <c r="BO35" i="2"/>
  <c r="BK35" i="2"/>
  <c r="BG35" i="2"/>
  <c r="BC35" i="2"/>
  <c r="AY35" i="2"/>
  <c r="AU35" i="2"/>
  <c r="AQ35" i="2"/>
  <c r="AM35" i="2"/>
  <c r="AI35" i="2"/>
  <c r="AE35" i="2"/>
  <c r="AA35" i="2"/>
  <c r="W35" i="2"/>
  <c r="S35" i="2"/>
  <c r="O35" i="2"/>
  <c r="CH35" i="2"/>
  <c r="CD35" i="2"/>
  <c r="BZ35" i="2"/>
  <c r="BV35" i="2"/>
  <c r="BR35" i="2"/>
  <c r="BN35" i="2"/>
  <c r="BJ35" i="2"/>
  <c r="BF35" i="2"/>
  <c r="BB35" i="2"/>
  <c r="AX35" i="2"/>
  <c r="AT35" i="2"/>
  <c r="AP35" i="2"/>
  <c r="AL35" i="2"/>
  <c r="AH35" i="2"/>
  <c r="AD35" i="2"/>
  <c r="Z35" i="2"/>
  <c r="V35" i="2"/>
  <c r="I35" i="2"/>
  <c r="BA35" i="2"/>
  <c r="S36" i="2"/>
  <c r="BO36" i="2"/>
  <c r="CO35" i="2"/>
  <c r="CR36" i="2"/>
  <c r="Y35" i="2"/>
  <c r="BE35" i="2"/>
  <c r="G36" i="2"/>
  <c r="AM36" i="2"/>
  <c r="CI36" i="2"/>
  <c r="CM36" i="2"/>
  <c r="CQ35" i="2"/>
  <c r="CP36" i="2"/>
  <c r="CK36" i="2"/>
  <c r="L35" i="2"/>
  <c r="R35" i="2"/>
  <c r="AG35" i="2"/>
  <c r="AW35" i="2"/>
  <c r="BM35" i="2"/>
  <c r="CC35" i="2"/>
  <c r="O36" i="2"/>
  <c r="AE36" i="2"/>
  <c r="AU36" i="2"/>
  <c r="BK36" i="2"/>
  <c r="CA36" i="2"/>
  <c r="CN35" i="2"/>
  <c r="M35" i="2"/>
  <c r="BQ35" i="2"/>
  <c r="AI36" i="2"/>
  <c r="AY36" i="2"/>
  <c r="CE36" i="2"/>
  <c r="AK35" i="2"/>
  <c r="CG35" i="2"/>
  <c r="N35" i="2"/>
  <c r="CR35" i="2"/>
  <c r="U35" i="2"/>
  <c r="CH36" i="2"/>
  <c r="CD36" i="2"/>
  <c r="BZ36" i="2"/>
  <c r="BV36" i="2"/>
  <c r="BR36" i="2"/>
  <c r="BN36" i="2"/>
  <c r="BJ36" i="2"/>
  <c r="BF36" i="2"/>
  <c r="BB36" i="2"/>
  <c r="AX36" i="2"/>
  <c r="AT36" i="2"/>
  <c r="AP36" i="2"/>
  <c r="AL36" i="2"/>
  <c r="AH36" i="2"/>
  <c r="AD36" i="2"/>
  <c r="Z36" i="2"/>
  <c r="V36" i="2"/>
  <c r="R36" i="2"/>
  <c r="N36" i="2"/>
  <c r="J36" i="2"/>
  <c r="CG36" i="2"/>
  <c r="CC36" i="2"/>
  <c r="BY36" i="2"/>
  <c r="BU36" i="2"/>
  <c r="BQ36" i="2"/>
  <c r="BM36" i="2"/>
  <c r="BI36" i="2"/>
  <c r="BE36" i="2"/>
  <c r="BA36" i="2"/>
  <c r="AW36" i="2"/>
  <c r="AS36" i="2"/>
  <c r="AO36" i="2"/>
  <c r="AK36" i="2"/>
  <c r="AG36" i="2"/>
  <c r="AC36" i="2"/>
  <c r="Y36" i="2"/>
  <c r="U36" i="2"/>
  <c r="Q36" i="2"/>
  <c r="M36" i="2"/>
  <c r="I36" i="2"/>
  <c r="CJ36" i="2"/>
  <c r="CF36" i="2"/>
  <c r="CB36" i="2"/>
  <c r="BX36" i="2"/>
  <c r="BT36" i="2"/>
  <c r="BP36" i="2"/>
  <c r="BL36" i="2"/>
  <c r="BH36" i="2"/>
  <c r="BD36" i="2"/>
  <c r="AZ36" i="2"/>
  <c r="AV36" i="2"/>
  <c r="AR36" i="2"/>
  <c r="AN36" i="2"/>
  <c r="AJ36" i="2"/>
  <c r="AF36" i="2"/>
  <c r="AB36" i="2"/>
  <c r="X36" i="2"/>
  <c r="T36" i="2"/>
  <c r="P36" i="2"/>
  <c r="L36" i="2"/>
  <c r="H36" i="2"/>
  <c r="CN36" i="2"/>
  <c r="J35" i="2"/>
  <c r="AO35" i="2"/>
  <c r="BU35" i="2"/>
  <c r="W36" i="2"/>
  <c r="BC36" i="2"/>
  <c r="CM35" i="2"/>
  <c r="CP35" i="2"/>
  <c r="CO36" i="2"/>
  <c r="Q35" i="2"/>
  <c r="AC35" i="2"/>
  <c r="AS35" i="2"/>
  <c r="BI35" i="2"/>
  <c r="BY35" i="2"/>
  <c r="K36" i="2"/>
  <c r="AA36" i="2"/>
  <c r="AQ36" i="2"/>
  <c r="BG36" i="2"/>
  <c r="BW36" i="2"/>
  <c r="CR29" i="2" l="1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BW71" i="3" l="1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1" i="3"/>
  <c r="CR21" i="2" l="1"/>
  <c r="CQ21" i="2"/>
  <c r="CP21" i="2"/>
  <c r="CN40" i="3" s="1"/>
  <c r="CO21" i="2"/>
  <c r="CM39" i="3" s="1"/>
  <c r="CN21" i="2"/>
  <c r="CM21" i="2"/>
  <c r="CK39" i="3" s="1"/>
  <c r="CL21" i="2"/>
  <c r="CJ40" i="3" s="1"/>
  <c r="CK21" i="2"/>
  <c r="CI41" i="3" s="1"/>
  <c r="CJ21" i="2"/>
  <c r="CI21" i="2"/>
  <c r="CH21" i="2"/>
  <c r="CF40" i="3" s="1"/>
  <c r="CG21" i="2"/>
  <c r="CF21" i="2"/>
  <c r="CE21" i="2"/>
  <c r="CD21" i="2"/>
  <c r="CC21" i="2"/>
  <c r="CB21" i="2"/>
  <c r="CA21" i="2"/>
  <c r="BZ21" i="2"/>
  <c r="BX40" i="3" s="1"/>
  <c r="BY21" i="2"/>
  <c r="BW39" i="3" s="1"/>
  <c r="BX21" i="2"/>
  <c r="BW21" i="2"/>
  <c r="BU39" i="3" s="1"/>
  <c r="BV21" i="2"/>
  <c r="BU21" i="2"/>
  <c r="BT21" i="2"/>
  <c r="BS21" i="2"/>
  <c r="BR21" i="2"/>
  <c r="BP40" i="3" s="1"/>
  <c r="BQ21" i="2"/>
  <c r="BP21" i="2"/>
  <c r="BO21" i="2"/>
  <c r="BM39" i="3" s="1"/>
  <c r="BN21" i="2"/>
  <c r="BL40" i="3" s="1"/>
  <c r="BM21" i="2"/>
  <c r="BL21" i="2"/>
  <c r="BK21" i="2"/>
  <c r="BJ21" i="2"/>
  <c r="BH40" i="3" s="1"/>
  <c r="BI21" i="2"/>
  <c r="BG39" i="3" s="1"/>
  <c r="BH21" i="2"/>
  <c r="BG21" i="2"/>
  <c r="BE39" i="3" s="1"/>
  <c r="BF21" i="2"/>
  <c r="BD40" i="3" s="1"/>
  <c r="BE21" i="2"/>
  <c r="BC41" i="3" s="1"/>
  <c r="BD21" i="2"/>
  <c r="BC21" i="2"/>
  <c r="BB21" i="2"/>
  <c r="AZ40" i="3" s="1"/>
  <c r="BA21" i="2"/>
  <c r="AZ21" i="2"/>
  <c r="AY21" i="2"/>
  <c r="AX21" i="2"/>
  <c r="AW21" i="2"/>
  <c r="AV21" i="2"/>
  <c r="AU21" i="2"/>
  <c r="AT21" i="2"/>
  <c r="AR40" i="3" s="1"/>
  <c r="AS21" i="2"/>
  <c r="AR21" i="2"/>
  <c r="AQ21" i="2"/>
  <c r="AO39" i="3" s="1"/>
  <c r="AP21" i="2"/>
  <c r="AO21" i="2"/>
  <c r="AN21" i="2"/>
  <c r="AM21" i="2"/>
  <c r="AL21" i="2"/>
  <c r="AJ40" i="3" s="1"/>
  <c r="AK21" i="2"/>
  <c r="AJ21" i="2"/>
  <c r="AI21" i="2"/>
  <c r="AH21" i="2"/>
  <c r="AF40" i="3" s="1"/>
  <c r="AG21" i="2"/>
  <c r="AF21" i="2"/>
  <c r="AE21" i="2"/>
  <c r="AD21" i="2"/>
  <c r="AB40" i="3" s="1"/>
  <c r="AC21" i="2"/>
  <c r="AA39" i="3" s="1"/>
  <c r="AB21" i="2"/>
  <c r="AA21" i="2"/>
  <c r="Y39" i="3" s="1"/>
  <c r="Z21" i="2"/>
  <c r="Y21" i="2"/>
  <c r="X21" i="2"/>
  <c r="W21" i="2"/>
  <c r="V21" i="2"/>
  <c r="T40" i="3" s="1"/>
  <c r="U21" i="2"/>
  <c r="T21" i="2"/>
  <c r="S21" i="2"/>
  <c r="Q41" i="3" s="1"/>
  <c r="R21" i="2"/>
  <c r="Q21" i="2"/>
  <c r="O41" i="3" s="1"/>
  <c r="P21" i="2"/>
  <c r="O21" i="2"/>
  <c r="N21" i="2"/>
  <c r="L40" i="3" s="1"/>
  <c r="M21" i="2"/>
  <c r="K39" i="3" s="1"/>
  <c r="L21" i="2"/>
  <c r="K21" i="2"/>
  <c r="J21" i="2"/>
  <c r="I21" i="2"/>
  <c r="H21" i="2"/>
  <c r="G21" i="2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6" i="3"/>
  <c r="E5" i="3"/>
  <c r="H98" i="3" l="1"/>
  <c r="P98" i="3"/>
  <c r="AB98" i="3"/>
  <c r="AN98" i="3"/>
  <c r="AZ98" i="3"/>
  <c r="BL98" i="3"/>
  <c r="BX98" i="3"/>
  <c r="CJ98" i="3"/>
  <c r="E98" i="3"/>
  <c r="I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BM98" i="3"/>
  <c r="BQ98" i="3"/>
  <c r="BU98" i="3"/>
  <c r="BY98" i="3"/>
  <c r="CC98" i="3"/>
  <c r="CG98" i="3"/>
  <c r="CK98" i="3"/>
  <c r="CO98" i="3"/>
  <c r="K99" i="3"/>
  <c r="AA99" i="3"/>
  <c r="BG99" i="3"/>
  <c r="BW99" i="3"/>
  <c r="CM99" i="3"/>
  <c r="L98" i="3"/>
  <c r="X98" i="3"/>
  <c r="AJ98" i="3"/>
  <c r="AV98" i="3"/>
  <c r="BH98" i="3"/>
  <c r="BT98" i="3"/>
  <c r="CF98" i="3"/>
  <c r="F98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BJ98" i="3"/>
  <c r="BN98" i="3"/>
  <c r="BR98" i="3"/>
  <c r="BV98" i="3"/>
  <c r="BZ98" i="3"/>
  <c r="CD98" i="3"/>
  <c r="CH98" i="3"/>
  <c r="CL98" i="3"/>
  <c r="CP98" i="3"/>
  <c r="T98" i="3"/>
  <c r="AF98" i="3"/>
  <c r="AR98" i="3"/>
  <c r="BD98" i="3"/>
  <c r="BP98" i="3"/>
  <c r="CB98" i="3"/>
  <c r="CN98" i="3"/>
  <c r="G98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BK98" i="3"/>
  <c r="BO98" i="3"/>
  <c r="BS98" i="3"/>
  <c r="BW98" i="3"/>
  <c r="CA98" i="3"/>
  <c r="CE98" i="3"/>
  <c r="CI98" i="3"/>
  <c r="CM98" i="3"/>
  <c r="Y99" i="3"/>
  <c r="AO99" i="3"/>
  <c r="BE99" i="3"/>
  <c r="BM99" i="3"/>
  <c r="BU99" i="3"/>
  <c r="CK99" i="3"/>
  <c r="H40" i="3"/>
  <c r="AN40" i="3"/>
  <c r="BT40" i="3"/>
  <c r="AE41" i="3"/>
  <c r="P40" i="3"/>
  <c r="AV40" i="3"/>
  <c r="CB40" i="3"/>
  <c r="AQ39" i="3"/>
  <c r="X40" i="3"/>
  <c r="BK41" i="3"/>
  <c r="F41" i="3"/>
  <c r="F40" i="3"/>
  <c r="J41" i="3"/>
  <c r="N41" i="3"/>
  <c r="N39" i="3"/>
  <c r="N40" i="3"/>
  <c r="R41" i="3"/>
  <c r="R39" i="3"/>
  <c r="V41" i="3"/>
  <c r="V39" i="3"/>
  <c r="V40" i="3"/>
  <c r="Z41" i="3"/>
  <c r="Z39" i="3"/>
  <c r="AD41" i="3"/>
  <c r="AD39" i="3"/>
  <c r="AD40" i="3"/>
  <c r="AH41" i="3"/>
  <c r="AH39" i="3"/>
  <c r="AL41" i="3"/>
  <c r="AL39" i="3"/>
  <c r="AL40" i="3"/>
  <c r="AP41" i="3"/>
  <c r="AP39" i="3"/>
  <c r="AT41" i="3"/>
  <c r="AT39" i="3"/>
  <c r="AT40" i="3"/>
  <c r="AX41" i="3"/>
  <c r="AX39" i="3"/>
  <c r="BB41" i="3"/>
  <c r="BB39" i="3"/>
  <c r="BB40" i="3"/>
  <c r="BF41" i="3"/>
  <c r="BF39" i="3"/>
  <c r="BJ41" i="3"/>
  <c r="BJ39" i="3"/>
  <c r="BJ40" i="3"/>
  <c r="BN41" i="3"/>
  <c r="BN39" i="3"/>
  <c r="BR41" i="3"/>
  <c r="BR39" i="3"/>
  <c r="BR40" i="3"/>
  <c r="BV41" i="3"/>
  <c r="BV39" i="3"/>
  <c r="BZ41" i="3"/>
  <c r="BZ39" i="3"/>
  <c r="BZ40" i="3"/>
  <c r="CD41" i="3"/>
  <c r="CD39" i="3"/>
  <c r="CH41" i="3"/>
  <c r="CH39" i="3"/>
  <c r="CH40" i="3"/>
  <c r="CL41" i="3"/>
  <c r="CL39" i="3"/>
  <c r="CP41" i="3"/>
  <c r="CP39" i="3"/>
  <c r="CP40" i="3"/>
  <c r="E41" i="3"/>
  <c r="Q39" i="3"/>
  <c r="AG39" i="3"/>
  <c r="AW39" i="3"/>
  <c r="CC39" i="3"/>
  <c r="G40" i="3"/>
  <c r="G39" i="3"/>
  <c r="K40" i="3"/>
  <c r="K41" i="3"/>
  <c r="O40" i="3"/>
  <c r="O39" i="3"/>
  <c r="S40" i="3"/>
  <c r="S41" i="3"/>
  <c r="W40" i="3"/>
  <c r="W39" i="3"/>
  <c r="AA40" i="3"/>
  <c r="AA41" i="3"/>
  <c r="AE40" i="3"/>
  <c r="AE39" i="3"/>
  <c r="AI40" i="3"/>
  <c r="AI41" i="3"/>
  <c r="AM40" i="3"/>
  <c r="AM39" i="3"/>
  <c r="AQ40" i="3"/>
  <c r="AQ41" i="3"/>
  <c r="AU40" i="3"/>
  <c r="AU39" i="3"/>
  <c r="AY40" i="3"/>
  <c r="AY41" i="3"/>
  <c r="BC40" i="3"/>
  <c r="BC39" i="3"/>
  <c r="BG40" i="3"/>
  <c r="BG41" i="3"/>
  <c r="BK40" i="3"/>
  <c r="BK39" i="3"/>
  <c r="BO40" i="3"/>
  <c r="BO41" i="3"/>
  <c r="BS40" i="3"/>
  <c r="BS39" i="3"/>
  <c r="BW40" i="3"/>
  <c r="BW41" i="3"/>
  <c r="CA40" i="3"/>
  <c r="CA39" i="3"/>
  <c r="CE40" i="3"/>
  <c r="CE41" i="3"/>
  <c r="CI40" i="3"/>
  <c r="CI39" i="3"/>
  <c r="CM40" i="3"/>
  <c r="CM41" i="3"/>
  <c r="F39" i="3"/>
  <c r="S39" i="3"/>
  <c r="AI39" i="3"/>
  <c r="AY39" i="3"/>
  <c r="BO39" i="3"/>
  <c r="CE39" i="3"/>
  <c r="J40" i="3"/>
  <c r="Z40" i="3"/>
  <c r="AP40" i="3"/>
  <c r="BF40" i="3"/>
  <c r="BV40" i="3"/>
  <c r="CL40" i="3"/>
  <c r="AM41" i="3"/>
  <c r="BS41" i="3"/>
  <c r="J39" i="3"/>
  <c r="G41" i="3"/>
  <c r="W41" i="3"/>
  <c r="AU41" i="3"/>
  <c r="CA41" i="3"/>
  <c r="E40" i="3"/>
  <c r="E39" i="3"/>
  <c r="I40" i="3"/>
  <c r="I39" i="3"/>
  <c r="M40" i="3"/>
  <c r="M41" i="3"/>
  <c r="M39" i="3"/>
  <c r="Q40" i="3"/>
  <c r="U40" i="3"/>
  <c r="U41" i="3"/>
  <c r="U39" i="3"/>
  <c r="Y40" i="3"/>
  <c r="AC40" i="3"/>
  <c r="AC41" i="3"/>
  <c r="AC39" i="3"/>
  <c r="AG40" i="3"/>
  <c r="AG41" i="3"/>
  <c r="AK40" i="3"/>
  <c r="AK41" i="3"/>
  <c r="AK39" i="3"/>
  <c r="AO40" i="3"/>
  <c r="AO41" i="3"/>
  <c r="AS40" i="3"/>
  <c r="AS41" i="3"/>
  <c r="AS39" i="3"/>
  <c r="AW40" i="3"/>
  <c r="AW41" i="3"/>
  <c r="BA40" i="3"/>
  <c r="BA41" i="3"/>
  <c r="BA39" i="3"/>
  <c r="BE40" i="3"/>
  <c r="BE41" i="3"/>
  <c r="BI40" i="3"/>
  <c r="BI41" i="3"/>
  <c r="BI39" i="3"/>
  <c r="BM40" i="3"/>
  <c r="BM41" i="3"/>
  <c r="BQ40" i="3"/>
  <c r="BQ41" i="3"/>
  <c r="BQ39" i="3"/>
  <c r="BU40" i="3"/>
  <c r="BU41" i="3"/>
  <c r="BY40" i="3"/>
  <c r="BY41" i="3"/>
  <c r="BY39" i="3"/>
  <c r="CC40" i="3"/>
  <c r="CC41" i="3"/>
  <c r="CG40" i="3"/>
  <c r="CG41" i="3"/>
  <c r="CG39" i="3"/>
  <c r="CK40" i="3"/>
  <c r="CK41" i="3"/>
  <c r="CO40" i="3"/>
  <c r="CO41" i="3"/>
  <c r="CO39" i="3"/>
  <c r="R40" i="3"/>
  <c r="AH40" i="3"/>
  <c r="AX40" i="3"/>
  <c r="BN40" i="3"/>
  <c r="CD40" i="3"/>
  <c r="I41" i="3"/>
  <c r="Y41" i="3"/>
  <c r="H39" i="3"/>
  <c r="H41" i="3"/>
  <c r="L39" i="3"/>
  <c r="L41" i="3"/>
  <c r="P39" i="3"/>
  <c r="P41" i="3"/>
  <c r="T39" i="3"/>
  <c r="T41" i="3"/>
  <c r="X39" i="3"/>
  <c r="X41" i="3"/>
  <c r="AB39" i="3"/>
  <c r="AB41" i="3"/>
  <c r="AF39" i="3"/>
  <c r="AF41" i="3"/>
  <c r="AJ39" i="3"/>
  <c r="AJ41" i="3"/>
  <c r="AN39" i="3"/>
  <c r="AN41" i="3"/>
  <c r="AR39" i="3"/>
  <c r="AR41" i="3"/>
  <c r="AV39" i="3"/>
  <c r="AV41" i="3"/>
  <c r="AZ39" i="3"/>
  <c r="AZ41" i="3"/>
  <c r="BD39" i="3"/>
  <c r="BD41" i="3"/>
  <c r="BH39" i="3"/>
  <c r="BH41" i="3"/>
  <c r="BL39" i="3"/>
  <c r="BL41" i="3"/>
  <c r="BP39" i="3"/>
  <c r="BP41" i="3"/>
  <c r="BT39" i="3"/>
  <c r="BT41" i="3"/>
  <c r="BX39" i="3"/>
  <c r="BX41" i="3"/>
  <c r="CB39" i="3"/>
  <c r="CB41" i="3"/>
  <c r="CF39" i="3"/>
  <c r="CF41" i="3"/>
  <c r="CJ39" i="3"/>
  <c r="CJ41" i="3"/>
  <c r="CN39" i="3"/>
  <c r="CN41" i="3"/>
  <c r="BO99" i="3" l="1"/>
  <c r="Q99" i="3"/>
  <c r="BN99" i="3"/>
  <c r="AH99" i="3"/>
  <c r="CN99" i="3"/>
  <c r="BP99" i="3"/>
  <c r="AZ99" i="3"/>
  <c r="AB99" i="3"/>
  <c r="L99" i="3"/>
  <c r="BQ99" i="3"/>
  <c r="AK99" i="3"/>
  <c r="I99" i="3"/>
  <c r="J99" i="3"/>
  <c r="AI99" i="3"/>
  <c r="AW99" i="3"/>
  <c r="CD99" i="3"/>
  <c r="BR99" i="3"/>
  <c r="AX99" i="3"/>
  <c r="AL99" i="3"/>
  <c r="R99" i="3"/>
  <c r="CG99" i="3"/>
  <c r="E99" i="3"/>
  <c r="F99" i="3"/>
  <c r="BB99" i="3"/>
  <c r="V99" i="3"/>
  <c r="CF99" i="3"/>
  <c r="BH99" i="3"/>
  <c r="AJ99" i="3"/>
  <c r="T99" i="3"/>
  <c r="CJ99" i="3"/>
  <c r="CB99" i="3"/>
  <c r="BT99" i="3"/>
  <c r="BL99" i="3"/>
  <c r="BD99" i="3"/>
  <c r="AV99" i="3"/>
  <c r="AN99" i="3"/>
  <c r="AF99" i="3"/>
  <c r="X99" i="3"/>
  <c r="P99" i="3"/>
  <c r="H99" i="3"/>
  <c r="CO99" i="3"/>
  <c r="BI99" i="3"/>
  <c r="AC99" i="3"/>
  <c r="U99" i="3"/>
  <c r="M99" i="3"/>
  <c r="CE99" i="3"/>
  <c r="S99" i="3"/>
  <c r="CI99" i="3"/>
  <c r="CA99" i="3"/>
  <c r="BS99" i="3"/>
  <c r="BK99" i="3"/>
  <c r="BC99" i="3"/>
  <c r="AU99" i="3"/>
  <c r="AM99" i="3"/>
  <c r="AE99" i="3"/>
  <c r="W99" i="3"/>
  <c r="O99" i="3"/>
  <c r="G99" i="3"/>
  <c r="AG99" i="3"/>
  <c r="CP99" i="3"/>
  <c r="BV99" i="3"/>
  <c r="BJ99" i="3"/>
  <c r="AP99" i="3"/>
  <c r="AD99" i="3"/>
  <c r="BA99" i="3"/>
  <c r="CH99" i="3"/>
  <c r="AQ99" i="3"/>
  <c r="BX99" i="3"/>
  <c r="AR99" i="3"/>
  <c r="BY99" i="3"/>
  <c r="AS99" i="3"/>
  <c r="AY99" i="3"/>
  <c r="CC99" i="3"/>
  <c r="CL99" i="3"/>
  <c r="BZ99" i="3"/>
  <c r="BF99" i="3"/>
  <c r="AT99" i="3"/>
  <c r="Z99" i="3"/>
  <c r="N99" i="3"/>
</calcChain>
</file>

<file path=xl/sharedStrings.xml><?xml version="1.0" encoding="utf-8"?>
<sst xmlns="http://schemas.openxmlformats.org/spreadsheetml/2006/main" count="608" uniqueCount="212">
  <si>
    <t>Line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</si>
  <si>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</si>
  <si>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</si>
  <si>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</si>
  <si>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</si>
  <si>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</si>
  <si>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</si>
  <si>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</si>
  <si>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</si>
  <si>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</si>
  <si>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</si>
  <si>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</si>
  <si>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</si>
  <si>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</si>
  <si>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</si>
  <si>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</si>
  <si>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</si>
  <si>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</si>
  <si>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</si>
  <si>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</si>
  <si>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</si>
  <si>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</si>
  <si>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</si>
  <si>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</si>
  <si>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</si>
  <si>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</si>
  <si>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</si>
  <si>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</si>
  <si>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</si>
  <si>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</si>
  <si>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</si>
  <si>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</si>
  <si>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</si>
  <si>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</si>
  <si>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</si>
  <si>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</si>
  <si>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</si>
  <si>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</si>
  <si>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</si>
  <si>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</si>
  <si>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</si>
  <si>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</si>
  <si>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</si>
  <si>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</si>
  <si>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</si>
  <si>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</si>
  <si>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</si>
  <si>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</si>
  <si>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</si>
  <si>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</si>
  <si>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</si>
  <si>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</si>
  <si>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</si>
  <si>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</si>
  <si>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</si>
  <si>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</si>
  <si>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</si>
  <si>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</si>
  <si>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</si>
  <si>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</si>
  <si>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</si>
  <si>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</si>
  <si>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</si>
  <si>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</si>
  <si>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</si>
  <si>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</si>
  <si>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</si>
  <si>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</si>
  <si>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</si>
  <si>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</si>
  <si>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</si>
  <si>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</si>
  <si>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</si>
  <si>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</si>
  <si>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</si>
  <si>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</si>
  <si>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</si>
  <si>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</si>
  <si>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</si>
  <si>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</si>
  <si>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</si>
  <si>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</si>
  <si>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</si>
  <si>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</si>
  <si>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</si>
  <si>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</si>
  <si>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</si>
  <si>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</si>
  <si>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</si>
  <si>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</si>
  <si>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</si>
  <si>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Table</t>
  </si>
  <si>
    <t>7</t>
  </si>
  <si>
    <t xml:space="preserve">Variable </t>
  </si>
  <si>
    <t>5.2.5</t>
  </si>
  <si>
    <t xml:space="preserve">billion $ </t>
  </si>
  <si>
    <t>10</t>
  </si>
  <si>
    <t>11</t>
  </si>
  <si>
    <t>12</t>
  </si>
  <si>
    <t>1.1.5</t>
  </si>
  <si>
    <t>1</t>
  </si>
  <si>
    <t>Fixed investment</t>
  </si>
  <si>
    <t>Structures</t>
  </si>
  <si>
    <t>Equipment</t>
  </si>
  <si>
    <t>Intellectual property products</t>
  </si>
  <si>
    <t>19</t>
  </si>
  <si>
    <t>Imports</t>
  </si>
  <si>
    <t>Gross domestic product</t>
  </si>
  <si>
    <t>% change/year</t>
  </si>
  <si>
    <t xml:space="preserve">1.1.2. </t>
  </si>
  <si>
    <t>9</t>
  </si>
  <si>
    <t>13</t>
  </si>
  <si>
    <t xml:space="preserve">VAR </t>
  </si>
  <si>
    <t>Taxes on production and imports</t>
  </si>
  <si>
    <t>20</t>
  </si>
  <si>
    <t>Less: Subsidies2</t>
  </si>
  <si>
    <t xml:space="preserve">GDP </t>
  </si>
  <si>
    <t xml:space="preserve">T </t>
  </si>
  <si>
    <t>S</t>
  </si>
  <si>
    <t xml:space="preserve">NMI </t>
  </si>
  <si>
    <t>18</t>
  </si>
  <si>
    <t>Net interest and miscellaneous payments</t>
  </si>
  <si>
    <t>Rental income of persons with CCAdj</t>
  </si>
  <si>
    <t>Corporate profits with IVA and CCAdj</t>
  </si>
  <si>
    <t>Proprietors' income with IVA and CCAdj</t>
  </si>
  <si>
    <t>RI</t>
  </si>
  <si>
    <t xml:space="preserve">CP </t>
  </si>
  <si>
    <t>2</t>
  </si>
  <si>
    <t>Compensation of employees</t>
  </si>
  <si>
    <t xml:space="preserve">CE </t>
  </si>
  <si>
    <t>IPP</t>
  </si>
  <si>
    <t>EQP</t>
  </si>
  <si>
    <t>SRT</t>
  </si>
  <si>
    <t>%</t>
  </si>
  <si>
    <t xml:space="preserve">% </t>
  </si>
  <si>
    <t>Reference</t>
  </si>
  <si>
    <t>Question 1</t>
  </si>
  <si>
    <t xml:space="preserve">(T-S)/GDP </t>
  </si>
  <si>
    <t xml:space="preserve">NMI/GDP </t>
  </si>
  <si>
    <t xml:space="preserve">Computation </t>
  </si>
  <si>
    <t xml:space="preserve">Unit </t>
  </si>
  <si>
    <t>YEAR</t>
  </si>
  <si>
    <t xml:space="preserve">CE/GDP </t>
  </si>
  <si>
    <t>CE/GDP-(T-S)</t>
  </si>
  <si>
    <t>CE/GDP-(T-S)-NMI</t>
  </si>
  <si>
    <t xml:space="preserve">Secular behavior of the labor share </t>
  </si>
  <si>
    <t>Question 2</t>
  </si>
  <si>
    <t xml:space="preserve">The effects of IPP capitailization </t>
  </si>
  <si>
    <t>2.1.1</t>
  </si>
  <si>
    <t>2.1.2.</t>
  </si>
  <si>
    <t>GDP-IPP</t>
  </si>
  <si>
    <t>comp.</t>
  </si>
  <si>
    <t>Gross domentic product less Intellectual property products</t>
  </si>
  <si>
    <t>IPP/GDP</t>
  </si>
  <si>
    <t>T-S</t>
  </si>
  <si>
    <t>Question 3</t>
  </si>
  <si>
    <t xml:space="preserve">The corporate labor share </t>
  </si>
  <si>
    <t>3</t>
  </si>
  <si>
    <t>4</t>
  </si>
  <si>
    <t>8</t>
  </si>
  <si>
    <t>CE</t>
  </si>
  <si>
    <t>COP</t>
  </si>
  <si>
    <t>Taxes on production and imports less subsidies plus business current transfer payments</t>
  </si>
  <si>
    <t>NI</t>
  </si>
  <si>
    <t>CE/COP</t>
  </si>
  <si>
    <t>CE/COP-(T-S)</t>
  </si>
  <si>
    <t xml:space="preserve">Question 4 </t>
  </si>
  <si>
    <t xml:space="preserve">The rate of return to capital </t>
  </si>
  <si>
    <t xml:space="preserve">new GDP </t>
  </si>
  <si>
    <t>1.1.2</t>
  </si>
  <si>
    <t>a)</t>
  </si>
  <si>
    <t xml:space="preserve">b) </t>
  </si>
  <si>
    <t xml:space="preserve">c) </t>
  </si>
  <si>
    <t>Index:2012</t>
  </si>
  <si>
    <t>All Corporate business</t>
  </si>
  <si>
    <t xml:space="preserve">I </t>
  </si>
  <si>
    <t>Fixed assets</t>
  </si>
  <si>
    <t>Government Fixed Assets</t>
  </si>
  <si>
    <t>Private Fixed Assets</t>
  </si>
  <si>
    <t xml:space="preserve">Private Fixed Asset </t>
  </si>
  <si>
    <t xml:space="preserve">Real Private Fixed Asset </t>
  </si>
  <si>
    <t xml:space="preserve">Real Private Government Asset </t>
  </si>
  <si>
    <t xml:space="preserve">ratio </t>
  </si>
  <si>
    <t>real GDP(1-LS(r.51))/ (Fixed Assets Private + Governmental Fixed Assets)</t>
  </si>
  <si>
    <t>real GDP(1-LS(r.15))/ (Fixed Assets Private + Governmental Fixed Assets)</t>
  </si>
  <si>
    <t xml:space="preserve">FIXED ASSETS </t>
  </si>
  <si>
    <t xml:space="preserve">Gross domestic product by contribution per sector </t>
  </si>
  <si>
    <t xml:space="preserve">Gross domestic product </t>
  </si>
  <si>
    <t xml:space="preserve">deflated Gross Domestic Product </t>
  </si>
  <si>
    <t xml:space="preserve">National income by Type of Income </t>
  </si>
  <si>
    <t xml:space="preserve">GDP &amp; Personal Income </t>
  </si>
  <si>
    <t>Q4</t>
  </si>
  <si>
    <t>Q2</t>
  </si>
  <si>
    <t xml:space="preserve">cooperate sector only </t>
  </si>
  <si>
    <t xml:space="preserve">ratio of taxes and subsidies over GDP </t>
  </si>
  <si>
    <t xml:space="preserve">ratio net mixed income over GDP </t>
  </si>
  <si>
    <t xml:space="preserve">ratio intellectual property products over GDP </t>
  </si>
  <si>
    <t>a) Naive approach</t>
  </si>
  <si>
    <t xml:space="preserve">b) Adjusted for taxes and subsidies </t>
  </si>
  <si>
    <t>c) Adjusted for taxes and subsidies and net mixed inome (NMI)</t>
  </si>
  <si>
    <t>GDP less Intellectual Property Products</t>
  </si>
  <si>
    <t xml:space="preserve">a) Naive approach; 
</t>
  </si>
  <si>
    <t xml:space="preserve">b) Adjusted for taxes and subsidies;
</t>
  </si>
  <si>
    <t xml:space="preserve">c) Adjusted for taxes and subsidies and net mixed inome (NMI);
</t>
  </si>
  <si>
    <t>w.r.t. GDP</t>
  </si>
  <si>
    <t>before IPP capitalization</t>
  </si>
  <si>
    <t>after IPP capitalization</t>
  </si>
  <si>
    <t xml:space="preserve">a) Rate of Return for capital investments;
</t>
  </si>
  <si>
    <t xml:space="preserve">b) Rate of Return for capital investments;
</t>
  </si>
  <si>
    <t>1.1.9</t>
  </si>
  <si>
    <t>Implicit Price Deflators for Gross Domestic Product</t>
  </si>
  <si>
    <t xml:space="preserve">NEW Deflated Gross Domestic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</si>
</sst>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Arial Hebrew"/>
      <charset val="177"/>
    </font>
    <font>
      <sz val="12"/>
      <color theme="1"/>
      <name val="Arial Hebrew"/>
      <charset val="177"/>
    </font>
    <font>
      <sz val="12"/>
      <color theme="0"/>
      <name val="Arial Hebrew"/>
      <charset val="177"/>
    </font>
    <font>
      <b/>
      <sz val="12"/>
      <color indexed="9"/>
      <name val="Arial Hebrew"/>
      <charset val="177"/>
    </font>
    <font>
      <b/>
      <sz val="12"/>
      <color rgb="FFFFFFFF"/>
      <name val="Arial Hebrew"/>
      <charset val="177"/>
    </font>
    <font>
      <sz val="11"/>
      <color indexed="9"/>
      <name val="Arial Hebrew"/>
      <charset val="177"/>
    </font>
    <font>
      <sz val="11"/>
      <color theme="1"/>
      <name val="Arial Hebrew"/>
      <charset val="177"/>
    </font>
    <font>
      <sz val="11"/>
      <name val="Arial Hebrew"/>
      <charset val="177"/>
    </font>
    <font>
      <sz val="11"/>
      <color rgb="FF000000"/>
      <name val="Arial Hebrew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3366"/>
        <bgColor rgb="FF808080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3" borderId="0" xfId="0" applyFont="1" applyFill="1"/>
    <xf numFmtId="0" fontId="2" fillId="0" borderId="0" xfId="0" applyFont="1"/>
    <xf numFmtId="0" fontId="3" fillId="3" borderId="0" xfId="0" applyFont="1" applyFill="1"/>
    <xf numFmtId="0" fontId="4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3" borderId="0" xfId="0" applyFont="1" applyFill="1"/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'Q1,Q2,Q3,Q4'!$D$4</c:f>
              <c:strCache>
                <c:ptCount val="1"/>
                <c:pt idx="0">
                  <c:v>(T-S)/GDP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'Q1,Q2,Q3,Q4'!$E$4:$CP$4</c:f>
              <c:numCache>
                <c:formatCode>General</c:formatCode>
                <c:ptCount val="90"/>
                <c:pt idx="0">
                  <c:v>6.5009560229445512E-2</c:v>
                </c:pt>
                <c:pt idx="1">
                  <c:v>7.4837310195227769E-2</c:v>
                </c:pt>
                <c:pt idx="2">
                  <c:v>8.5271317829457363E-2</c:v>
                </c:pt>
                <c:pt idx="3">
                  <c:v>0.1092436974789916</c:v>
                </c:pt>
                <c:pt idx="4">
                  <c:v>0.11713286713286714</c:v>
                </c:pt>
                <c:pt idx="5">
                  <c:v>0.1062874251497006</c:v>
                </c:pt>
                <c:pt idx="6">
                  <c:v>9.9730458221024262E-2</c:v>
                </c:pt>
                <c:pt idx="7">
                  <c:v>9.6698113207547162E-2</c:v>
                </c:pt>
                <c:pt idx="8">
                  <c:v>9.2473118279569888E-2</c:v>
                </c:pt>
                <c:pt idx="9">
                  <c:v>9.6109839816933634E-2</c:v>
                </c:pt>
                <c:pt idx="10">
                  <c:v>8.8865096359743018E-2</c:v>
                </c:pt>
                <c:pt idx="11">
                  <c:v>8.8435374149659879E-2</c:v>
                </c:pt>
                <c:pt idx="12">
                  <c:v>8.1979891724671294E-2</c:v>
                </c:pt>
                <c:pt idx="13">
                  <c:v>6.6265060240963861E-2</c:v>
                </c:pt>
                <c:pt idx="14">
                  <c:v>5.8099458394879372E-2</c:v>
                </c:pt>
                <c:pt idx="15">
                  <c:v>5.6595365418894823E-2</c:v>
                </c:pt>
                <c:pt idx="16">
                  <c:v>6.1403508771929821E-2</c:v>
                </c:pt>
                <c:pt idx="17">
                  <c:v>6.7692307692307691E-2</c:v>
                </c:pt>
                <c:pt idx="18">
                  <c:v>7.091346153846155E-2</c:v>
                </c:pt>
                <c:pt idx="19">
                  <c:v>6.9945355191256831E-2</c:v>
                </c:pt>
                <c:pt idx="20">
                  <c:v>7.4862385321100913E-2</c:v>
                </c:pt>
                <c:pt idx="21">
                  <c:v>7.4049366244162765E-2</c:v>
                </c:pt>
                <c:pt idx="22">
                  <c:v>6.8319400403574523E-2</c:v>
                </c:pt>
                <c:pt idx="23">
                  <c:v>7.1603593792540152E-2</c:v>
                </c:pt>
                <c:pt idx="24">
                  <c:v>7.3484069886947584E-2</c:v>
                </c:pt>
                <c:pt idx="25">
                  <c:v>7.3239436619718309E-2</c:v>
                </c:pt>
                <c:pt idx="26">
                  <c:v>7.3560517038777903E-2</c:v>
                </c:pt>
                <c:pt idx="27">
                  <c:v>7.4543836226079227E-2</c:v>
                </c:pt>
                <c:pt idx="28">
                  <c:v>7.4894514767932491E-2</c:v>
                </c:pt>
                <c:pt idx="29">
                  <c:v>7.5436408977556116E-2</c:v>
                </c:pt>
                <c:pt idx="30">
                  <c:v>7.6672417097949003E-2</c:v>
                </c:pt>
                <c:pt idx="31">
                  <c:v>8.0014749262536877E-2</c:v>
                </c:pt>
                <c:pt idx="32">
                  <c:v>8.0042689434364989E-2</c:v>
                </c:pt>
                <c:pt idx="33">
                  <c:v>7.9648948501407524E-2</c:v>
                </c:pt>
                <c:pt idx="34">
                  <c:v>8.0313725490196067E-2</c:v>
                </c:pt>
                <c:pt idx="35">
                  <c:v>7.9766252739225704E-2</c:v>
                </c:pt>
                <c:pt idx="36">
                  <c:v>7.7731375454667934E-2</c:v>
                </c:pt>
                <c:pt idx="37">
                  <c:v>7.2903860339316451E-2</c:v>
                </c:pt>
                <c:pt idx="38">
                  <c:v>7.4534883720930242E-2</c:v>
                </c:pt>
                <c:pt idx="39">
                  <c:v>7.6751355373657917E-2</c:v>
                </c:pt>
                <c:pt idx="40">
                  <c:v>7.8026729559748431E-2</c:v>
                </c:pt>
                <c:pt idx="41">
                  <c:v>8.0685735581850382E-2</c:v>
                </c:pt>
                <c:pt idx="42">
                  <c:v>8.2238818782728124E-2</c:v>
                </c:pt>
                <c:pt idx="43">
                  <c:v>7.9196309905402246E-2</c:v>
                </c:pt>
                <c:pt idx="44">
                  <c:v>7.857443524624666E-2</c:v>
                </c:pt>
                <c:pt idx="45">
                  <c:v>7.8695314522391924E-2</c:v>
                </c:pt>
                <c:pt idx="46">
                  <c:v>7.7630719924031102E-2</c:v>
                </c:pt>
                <c:pt idx="47">
                  <c:v>7.5424362122344407E-2</c:v>
                </c:pt>
                <c:pt idx="48">
                  <c:v>7.3301950235373226E-2</c:v>
                </c:pt>
                <c:pt idx="49">
                  <c:v>6.888926688212281E-2</c:v>
                </c:pt>
                <c:pt idx="50">
                  <c:v>6.5314200890648183E-2</c:v>
                </c:pt>
                <c:pt idx="51">
                  <c:v>6.6671333076680772E-2</c:v>
                </c:pt>
                <c:pt idx="52">
                  <c:v>6.987839101964452E-2</c:v>
                </c:pt>
                <c:pt idx="53">
                  <c:v>6.7557868293558226E-2</c:v>
                </c:pt>
                <c:pt idx="54">
                  <c:v>6.6593285635663177E-2</c:v>
                </c:pt>
                <c:pt idx="55">
                  <c:v>6.6549435308103824E-2</c:v>
                </c:pt>
                <c:pt idx="56">
                  <c:v>6.6075132519013605E-2</c:v>
                </c:pt>
                <c:pt idx="57">
                  <c:v>6.5180365097388407E-2</c:v>
                </c:pt>
                <c:pt idx="58">
                  <c:v>6.5332015159004775E-2</c:v>
                </c:pt>
                <c:pt idx="59">
                  <c:v>6.5884959132228249E-2</c:v>
                </c:pt>
                <c:pt idx="60">
                  <c:v>6.5850113442994893E-2</c:v>
                </c:pt>
                <c:pt idx="61">
                  <c:v>6.6743807751001985E-2</c:v>
                </c:pt>
                <c:pt idx="62">
                  <c:v>6.9761777171530176E-2</c:v>
                </c:pt>
                <c:pt idx="63">
                  <c:v>6.9521341042590057E-2</c:v>
                </c:pt>
                <c:pt idx="64">
                  <c:v>6.8002216195725079E-2</c:v>
                </c:pt>
                <c:pt idx="65">
                  <c:v>7.0356241080250306E-2</c:v>
                </c:pt>
                <c:pt idx="66">
                  <c:v>6.8471275050067421E-2</c:v>
                </c:pt>
                <c:pt idx="67">
                  <c:v>6.758246522401555E-2</c:v>
                </c:pt>
                <c:pt idx="68">
                  <c:v>6.7361499720201459E-2</c:v>
                </c:pt>
                <c:pt idx="69">
                  <c:v>6.654676258992806E-2</c:v>
                </c:pt>
                <c:pt idx="70">
                  <c:v>6.524967032510616E-2</c:v>
                </c:pt>
                <c:pt idx="71">
                  <c:v>6.4648908049901005E-2</c:v>
                </c:pt>
                <c:pt idx="72">
                  <c:v>6.3221758112986456E-2</c:v>
                </c:pt>
                <c:pt idx="73">
                  <c:v>6.5707179693500609E-2</c:v>
                </c:pt>
                <c:pt idx="74">
                  <c:v>6.6022586444642262E-2</c:v>
                </c:pt>
                <c:pt idx="75">
                  <c:v>6.7276910354765546E-2</c:v>
                </c:pt>
                <c:pt idx="76">
                  <c:v>6.7617323535277607E-2</c:v>
                </c:pt>
                <c:pt idx="77">
                  <c:v>6.844208301362327E-2</c:v>
                </c:pt>
                <c:pt idx="78">
                  <c:v>6.7963381977456244E-2</c:v>
                </c:pt>
                <c:pt idx="79">
                  <c:v>6.7770920558969064E-2</c:v>
                </c:pt>
                <c:pt idx="80">
                  <c:v>6.7029324031587179E-2</c:v>
                </c:pt>
                <c:pt idx="81">
                  <c:v>6.7188719392213228E-2</c:v>
                </c:pt>
                <c:pt idx="82">
                  <c:v>6.7150927129309132E-2</c:v>
                </c:pt>
                <c:pt idx="83">
                  <c:v>6.6561708958449095E-2</c:v>
                </c:pt>
                <c:pt idx="84">
                  <c:v>6.7262837431262615E-2</c:v>
                </c:pt>
                <c:pt idx="85">
                  <c:v>6.7477592099182429E-2</c:v>
                </c:pt>
                <c:pt idx="86">
                  <c:v>6.6930775646371982E-2</c:v>
                </c:pt>
                <c:pt idx="87">
                  <c:v>6.6844776916911569E-2</c:v>
                </c:pt>
                <c:pt idx="88">
                  <c:v>6.6774593481357003E-2</c:v>
                </c:pt>
                <c:pt idx="89">
                  <c:v>6.6928406915384681E-2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B-E34D-89F7-4C4456C3B731}"/>
            </c:ext>
          </c:extLst>
        </c:ser>
        <c:ser>
          <c:idx val="1"/>
          <c:order val="1"/>
          <c:tx>
            <c:strRef>
              <c:f>'Q1,Q2,Q3,Q4'!$D$5</c:f>
              <c:strCache>
                <c:ptCount val="1"/>
                <c:pt idx="0">
                  <c:v>NMI/GDP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'Q1,Q2,Q3,Q4'!$E$5:$CP$5</c:f>
              <c:numCache>
                <c:formatCode>General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B-E34D-89F7-4C4456C3B731}"/>
            </c:ext>
          </c:extLst>
        </c:ser>
        <c:ser>
          <c:idx val="2"/>
          <c:order val="2"/>
          <c:tx>
            <c:strRef>
              <c:f>'Q1,Q2,Q3,Q4'!$D$6</c:f>
              <c:strCache>
                <c:ptCount val="1"/>
                <c:pt idx="0">
                  <c:v>IPP/GDP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'Q1,Q2,Q3,Q4'!$E$6:$CP$6</c:f>
              <c:numCache>
                <c:formatCode>General</c:formatCode>
                <c:ptCount val="90"/>
                <c:pt idx="0">
                  <c:v>5.7361376673040155E-3</c:v>
                </c:pt>
                <c:pt idx="1">
                  <c:v>6.5075921908893707E-3</c:v>
                </c:pt>
                <c:pt idx="2">
                  <c:v>6.4599483204134363E-3</c:v>
                </c:pt>
                <c:pt idx="3">
                  <c:v>6.7226890756302525E-3</c:v>
                </c:pt>
                <c:pt idx="4">
                  <c:v>6.993006993006993E-3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7.0754716981132077E-3</c:v>
                </c:pt>
                <c:pt idx="8">
                  <c:v>7.5268817204301071E-3</c:v>
                </c:pt>
                <c:pt idx="9">
                  <c:v>9.1533180778032037E-3</c:v>
                </c:pt>
                <c:pt idx="10">
                  <c:v>8.5653104925053538E-3</c:v>
                </c:pt>
                <c:pt idx="11">
                  <c:v>7.7745383867832843E-3</c:v>
                </c:pt>
                <c:pt idx="12">
                  <c:v>8.5073472544470227E-3</c:v>
                </c:pt>
                <c:pt idx="13">
                  <c:v>7.2289156626506017E-3</c:v>
                </c:pt>
                <c:pt idx="14">
                  <c:v>5.4160512063023145E-3</c:v>
                </c:pt>
                <c:pt idx="15">
                  <c:v>5.3475935828877002E-3</c:v>
                </c:pt>
                <c:pt idx="16">
                  <c:v>6.1403508771929825E-3</c:v>
                </c:pt>
                <c:pt idx="17">
                  <c:v>7.9120879120879121E-3</c:v>
                </c:pt>
                <c:pt idx="18">
                  <c:v>8.0128205128205138E-3</c:v>
                </c:pt>
                <c:pt idx="19">
                  <c:v>7.6502732240437158E-3</c:v>
                </c:pt>
                <c:pt idx="20">
                  <c:v>7.3394495412844041E-3</c:v>
                </c:pt>
                <c:pt idx="21">
                  <c:v>7.6717811874583049E-3</c:v>
                </c:pt>
                <c:pt idx="22">
                  <c:v>6.9184202940328629E-3</c:v>
                </c:pt>
                <c:pt idx="23">
                  <c:v>8.1677103185407024E-3</c:v>
                </c:pt>
                <c:pt idx="24">
                  <c:v>9.5066803699897229E-3</c:v>
                </c:pt>
                <c:pt idx="25">
                  <c:v>9.9871959026888602E-3</c:v>
                </c:pt>
                <c:pt idx="26">
                  <c:v>1.0105757931844888E-2</c:v>
                </c:pt>
                <c:pt idx="27">
                  <c:v>1.1570983533600357E-2</c:v>
                </c:pt>
                <c:pt idx="28">
                  <c:v>1.1814345991561181E-2</c:v>
                </c:pt>
                <c:pt idx="29">
                  <c:v>1.2468827930174564E-2</c:v>
                </c:pt>
                <c:pt idx="30">
                  <c:v>1.2650948821161585E-2</c:v>
                </c:pt>
                <c:pt idx="31">
                  <c:v>1.3089970501474927E-2</c:v>
                </c:pt>
                <c:pt idx="32">
                  <c:v>1.422981145499822E-2</c:v>
                </c:pt>
                <c:pt idx="33">
                  <c:v>1.3909587680079485E-2</c:v>
                </c:pt>
                <c:pt idx="34">
                  <c:v>1.4431372549019607E-2</c:v>
                </c:pt>
                <c:pt idx="35">
                  <c:v>1.4317019722425129E-2</c:v>
                </c:pt>
                <c:pt idx="36">
                  <c:v>1.4953522834433517E-2</c:v>
                </c:pt>
                <c:pt idx="37">
                  <c:v>1.573641504794689E-2</c:v>
                </c:pt>
                <c:pt idx="38">
                  <c:v>1.627906976744186E-2</c:v>
                </c:pt>
                <c:pt idx="39">
                  <c:v>1.6583395343892846E-2</c:v>
                </c:pt>
                <c:pt idx="40">
                  <c:v>1.690251572327044E-2</c:v>
                </c:pt>
                <c:pt idx="41">
                  <c:v>1.6677536569458678E-2</c:v>
                </c:pt>
                <c:pt idx="42">
                  <c:v>1.6052880075542963E-2</c:v>
                </c:pt>
                <c:pt idx="43">
                  <c:v>1.610507388007193E-2</c:v>
                </c:pt>
                <c:pt idx="44">
                  <c:v>1.5925354286516064E-2</c:v>
                </c:pt>
                <c:pt idx="45">
                  <c:v>1.6502718094745017E-2</c:v>
                </c:pt>
                <c:pt idx="46">
                  <c:v>1.6499495519021901E-2</c:v>
                </c:pt>
                <c:pt idx="47">
                  <c:v>1.7188000427031069E-2</c:v>
                </c:pt>
                <c:pt idx="48">
                  <c:v>1.7196656739360165E-2</c:v>
                </c:pt>
                <c:pt idx="49">
                  <c:v>1.7179792481714577E-2</c:v>
                </c:pt>
                <c:pt idx="50">
                  <c:v>1.830776843146957E-2</c:v>
                </c:pt>
                <c:pt idx="51">
                  <c:v>1.9038952857592831E-2</c:v>
                </c:pt>
                <c:pt idx="52">
                  <c:v>2.0205799812909261E-2</c:v>
                </c:pt>
                <c:pt idx="53">
                  <c:v>2.1741730964770618E-2</c:v>
                </c:pt>
                <c:pt idx="54">
                  <c:v>2.2372041827187671E-2</c:v>
                </c:pt>
                <c:pt idx="55">
                  <c:v>2.3528829007331088E-2</c:v>
                </c:pt>
                <c:pt idx="56">
                  <c:v>2.4268264577091494E-2</c:v>
                </c:pt>
                <c:pt idx="57">
                  <c:v>2.4783823914752378E-2</c:v>
                </c:pt>
                <c:pt idx="58">
                  <c:v>2.473636513428901E-2</c:v>
                </c:pt>
                <c:pt idx="59">
                  <c:v>2.5341837903903444E-2</c:v>
                </c:pt>
                <c:pt idx="60">
                  <c:v>2.6605927396483264E-2</c:v>
                </c:pt>
                <c:pt idx="61">
                  <c:v>2.7569552749408865E-2</c:v>
                </c:pt>
                <c:pt idx="62">
                  <c:v>2.9083645929751056E-2</c:v>
                </c:pt>
                <c:pt idx="63">
                  <c:v>2.8787019002193149E-2</c:v>
                </c:pt>
                <c:pt idx="64">
                  <c:v>2.8708482780742426E-2</c:v>
                </c:pt>
                <c:pt idx="65">
                  <c:v>2.8227577121528159E-2</c:v>
                </c:pt>
                <c:pt idx="66">
                  <c:v>2.9687029595402963E-2</c:v>
                </c:pt>
                <c:pt idx="67">
                  <c:v>3.1375803594653848E-2</c:v>
                </c:pt>
                <c:pt idx="68">
                  <c:v>3.3575825405707888E-2</c:v>
                </c:pt>
                <c:pt idx="69">
                  <c:v>3.5099527739771381E-2</c:v>
                </c:pt>
                <c:pt idx="70">
                  <c:v>3.7910016925041791E-2</c:v>
                </c:pt>
                <c:pt idx="71">
                  <c:v>4.011782721925812E-2</c:v>
                </c:pt>
                <c:pt idx="72">
                  <c:v>3.9218280443780833E-2</c:v>
                </c:pt>
                <c:pt idx="73">
                  <c:v>3.7142021140411839E-2</c:v>
                </c:pt>
                <c:pt idx="74">
                  <c:v>3.6541516119460299E-2</c:v>
                </c:pt>
                <c:pt idx="75">
                  <c:v>3.584499373654175E-2</c:v>
                </c:pt>
                <c:pt idx="76">
                  <c:v>3.629013699891076E-2</c:v>
                </c:pt>
                <c:pt idx="77">
                  <c:v>3.6649631549230524E-2</c:v>
                </c:pt>
                <c:pt idx="78">
                  <c:v>3.7697465385174267E-2</c:v>
                </c:pt>
                <c:pt idx="79">
                  <c:v>3.9040835191126097E-2</c:v>
                </c:pt>
                <c:pt idx="80">
                  <c:v>3.9061797091820137E-2</c:v>
                </c:pt>
                <c:pt idx="81">
                  <c:v>3.8566978608733933E-2</c:v>
                </c:pt>
                <c:pt idx="82">
                  <c:v>3.9999742642801081E-2</c:v>
                </c:pt>
                <c:pt idx="83">
                  <c:v>4.0482805457800829E-2</c:v>
                </c:pt>
                <c:pt idx="84">
                  <c:v>4.1221574152958906E-2</c:v>
                </c:pt>
                <c:pt idx="85">
                  <c:v>4.1677839712905014E-2</c:v>
                </c:pt>
                <c:pt idx="86">
                  <c:v>4.1882489794126683E-2</c:v>
                </c:pt>
                <c:pt idx="87">
                  <c:v>4.3483836494790276E-2</c:v>
                </c:pt>
                <c:pt idx="88">
                  <c:v>4.3761591032511246E-2</c:v>
                </c:pt>
                <c:pt idx="89">
                  <c:v>4.5242514650003403E-2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B-E34D-89F7-4C4456C3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73072"/>
        <c:axId val="399715456"/>
      </c:lineChart>
      <c:catAx>
        <c:axId val="4000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5456"/>
        <c:crosses val="autoZero"/>
        <c:auto val="1"/>
        <c:lblAlgn val="ctr"/>
        <c:lblOffset val="100"/>
        <c:noMultiLvlLbl val="0"/>
      </c:catAx>
      <c:valAx>
        <c:axId val="399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Labour</a:t>
            </a:r>
            <a:r>
              <a:rPr lang="en-US" baseline="0"/>
              <a:t> Income Share along (adjusted) 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'Q1,Q2,Q3,Q4'!$A$9:$D$9</c:f>
              <c:strCache>
                <c:ptCount val="4"/>
                <c:pt idx="0">
                  <c:v>a) Naive approach</c:v>
                </c:pt>
                <c:pt idx="2">
                  <c:v>% </c:v>
                </c:pt>
                <c:pt idx="3">
                  <c:v>CE/GDP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'Q1,Q2,Q3,Q4'!$E$9:$CP$9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7-4E44-AFDF-0D2F281BCC09}"/>
            </c:ext>
          </c:extLst>
        </c:ser>
        <c:ser>
          <c:idx val="1"/>
          <c:order val="1"/>
          <c:tx>
            <c:strRef>
              <c:f>'Q1,Q2,Q3,Q4'!$A$10:$D$10</c:f>
              <c:strCache>
                <c:ptCount val="4"/>
                <c:pt idx="0">
                  <c:v>b) Adjusted for taxes and subsidies </c:v>
                </c:pt>
                <c:pt idx="2">
                  <c:v>% </c:v>
                </c:pt>
                <c:pt idx="3">
                  <c:v>CE/GDP-(T-S)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'Q1,Q2,Q3,Q4'!$E$10:$CP$10</c:f>
              <c:numCache>
                <c:formatCode>General</c:formatCode>
                <c:ptCount val="90"/>
                <c:pt idx="0">
                  <c:v>0.52556237218813906</c:v>
                </c:pt>
                <c:pt idx="1">
                  <c:v>0.55334114888628372</c:v>
                </c:pt>
                <c:pt idx="2">
                  <c:v>0.56638418079096042</c:v>
                </c:pt>
                <c:pt idx="3">
                  <c:v>0.59056603773584904</c:v>
                </c:pt>
                <c:pt idx="4">
                  <c:v>0.59009900990099007</c:v>
                </c:pt>
                <c:pt idx="5">
                  <c:v>0.57956448911222791</c:v>
                </c:pt>
                <c:pt idx="6">
                  <c:v>0.56437125748503003</c:v>
                </c:pt>
                <c:pt idx="7">
                  <c:v>0.56527415143603132</c:v>
                </c:pt>
                <c:pt idx="8">
                  <c:v>0.57227488151658756</c:v>
                </c:pt>
                <c:pt idx="9">
                  <c:v>0.57468354430379742</c:v>
                </c:pt>
                <c:pt idx="10">
                  <c:v>0.57109283196239713</c:v>
                </c:pt>
                <c:pt idx="11">
                  <c:v>0.56183368869936035</c:v>
                </c:pt>
                <c:pt idx="12">
                  <c:v>0.55770850884582979</c:v>
                </c:pt>
                <c:pt idx="13">
                  <c:v>0.56774193548387097</c:v>
                </c:pt>
                <c:pt idx="14">
                  <c:v>0.58912702561421859</c:v>
                </c:pt>
                <c:pt idx="15">
                  <c:v>0.58715162966461965</c:v>
                </c:pt>
                <c:pt idx="16">
                  <c:v>0.59018691588785044</c:v>
                </c:pt>
                <c:pt idx="17">
                  <c:v>0.57755775577557755</c:v>
                </c:pt>
                <c:pt idx="18">
                  <c:v>0.57093574816731363</c:v>
                </c:pt>
                <c:pt idx="19">
                  <c:v>0.56521739130434789</c:v>
                </c:pt>
                <c:pt idx="20">
                  <c:v>0.57239190797302664</c:v>
                </c:pt>
                <c:pt idx="21">
                  <c:v>0.57024495677233433</c:v>
                </c:pt>
                <c:pt idx="22">
                  <c:v>0.57456683168316836</c:v>
                </c:pt>
                <c:pt idx="23">
                  <c:v>0.58973607038123166</c:v>
                </c:pt>
                <c:pt idx="24">
                  <c:v>0.59678313921242376</c:v>
                </c:pt>
                <c:pt idx="25">
                  <c:v>0.59159988947222997</c:v>
                </c:pt>
                <c:pt idx="26">
                  <c:v>0.58498224251648911</c:v>
                </c:pt>
                <c:pt idx="27">
                  <c:v>0.59942293820629966</c:v>
                </c:pt>
                <c:pt idx="28">
                  <c:v>0.59885974914481188</c:v>
                </c:pt>
                <c:pt idx="29">
                  <c:v>0.59496516071027195</c:v>
                </c:pt>
                <c:pt idx="30">
                  <c:v>0.59331534149885823</c:v>
                </c:pt>
                <c:pt idx="31">
                  <c:v>0.60380761523046089</c:v>
                </c:pt>
                <c:pt idx="32">
                  <c:v>0.60015467904098985</c:v>
                </c:pt>
                <c:pt idx="33">
                  <c:v>0.59769701331414182</c:v>
                </c:pt>
                <c:pt idx="34">
                  <c:v>0.59764625618284151</c:v>
                </c:pt>
                <c:pt idx="35">
                  <c:v>0.59692014605492938</c:v>
                </c:pt>
                <c:pt idx="36">
                  <c:v>0.59217061057551856</c:v>
                </c:pt>
                <c:pt idx="37">
                  <c:v>0.59567696591963926</c:v>
                </c:pt>
                <c:pt idx="38">
                  <c:v>0.60535243120995108</c:v>
                </c:pt>
                <c:pt idx="39">
                  <c:v>0.61116868163500282</c:v>
                </c:pt>
                <c:pt idx="40">
                  <c:v>0.62300149221914303</c:v>
                </c:pt>
                <c:pt idx="41">
                  <c:v>0.63170163170163174</c:v>
                </c:pt>
                <c:pt idx="42">
                  <c:v>0.62201852025067805</c:v>
                </c:pt>
                <c:pt idx="43">
                  <c:v>0.62090337918152483</c:v>
                </c:pt>
                <c:pt idx="44">
                  <c:v>0.61877569666514387</c:v>
                </c:pt>
                <c:pt idx="45">
                  <c:v>0.62355998876088781</c:v>
                </c:pt>
                <c:pt idx="46">
                  <c:v>0.60948458915127723</c:v>
                </c:pt>
                <c:pt idx="47">
                  <c:v>0.6052190982044916</c:v>
                </c:pt>
                <c:pt idx="48">
                  <c:v>0.60429193448061358</c:v>
                </c:pt>
                <c:pt idx="49">
                  <c:v>0.60138838143953233</c:v>
                </c:pt>
                <c:pt idx="50">
                  <c:v>0.60153927597019174</c:v>
                </c:pt>
                <c:pt idx="51">
                  <c:v>0.60829458527073643</c:v>
                </c:pt>
                <c:pt idx="52">
                  <c:v>0.60092527406215424</c:v>
                </c:pt>
                <c:pt idx="53">
                  <c:v>0.60713942076397576</c:v>
                </c:pt>
                <c:pt idx="54">
                  <c:v>0.59330778301886788</c:v>
                </c:pt>
                <c:pt idx="55">
                  <c:v>0.58794343177054309</c:v>
                </c:pt>
                <c:pt idx="56">
                  <c:v>0.58912222688349825</c:v>
                </c:pt>
                <c:pt idx="57">
                  <c:v>0.59379598701268355</c:v>
                </c:pt>
                <c:pt idx="58">
                  <c:v>0.59991185544292647</c:v>
                </c:pt>
                <c:pt idx="59">
                  <c:v>0.6026904362759129</c:v>
                </c:pt>
                <c:pt idx="60">
                  <c:v>0.59573822128612353</c:v>
                </c:pt>
                <c:pt idx="61">
                  <c:v>0.60024078632908662</c:v>
                </c:pt>
                <c:pt idx="62">
                  <c:v>0.60233918128654973</c:v>
                </c:pt>
                <c:pt idx="63">
                  <c:v>0.60461513103675624</c:v>
                </c:pt>
                <c:pt idx="64">
                  <c:v>0.59718093926973492</c:v>
                </c:pt>
                <c:pt idx="65">
                  <c:v>0.59136467635987888</c:v>
                </c:pt>
                <c:pt idx="66">
                  <c:v>0.58990248152207525</c:v>
                </c:pt>
                <c:pt idx="67">
                  <c:v>0.58676851544337427</c:v>
                </c:pt>
                <c:pt idx="68">
                  <c:v>0.58861471536788423</c:v>
                </c:pt>
                <c:pt idx="69">
                  <c:v>0.5994420605931654</c:v>
                </c:pt>
                <c:pt idx="70">
                  <c:v>0.60015773746709167</c:v>
                </c:pt>
                <c:pt idx="71">
                  <c:v>0.60984410031805625</c:v>
                </c:pt>
                <c:pt idx="72">
                  <c:v>0.6092224194980228</c:v>
                </c:pt>
                <c:pt idx="73">
                  <c:v>0.60048151265438754</c:v>
                </c:pt>
                <c:pt idx="74">
                  <c:v>0.59374678789351221</c:v>
                </c:pt>
                <c:pt idx="75">
                  <c:v>0.58989641853932584</c:v>
                </c:pt>
                <c:pt idx="76">
                  <c:v>0.58136913723457639</c:v>
                </c:pt>
                <c:pt idx="77">
                  <c:v>0.58122945660535696</c:v>
                </c:pt>
                <c:pt idx="78">
                  <c:v>0.58493507650504473</c:v>
                </c:pt>
                <c:pt idx="79">
                  <c:v>0.58742900471722193</c:v>
                </c:pt>
                <c:pt idx="80">
                  <c:v>0.57553930150440646</c:v>
                </c:pt>
                <c:pt idx="81">
                  <c:v>0.56667953778387958</c:v>
                </c:pt>
                <c:pt idx="82">
                  <c:v>0.56734648835428891</c:v>
                </c:pt>
                <c:pt idx="83">
                  <c:v>0.56662191032416387</c:v>
                </c:pt>
                <c:pt idx="84">
                  <c:v>0.56427289392497393</c:v>
                </c:pt>
                <c:pt idx="85">
                  <c:v>0.56588108610795007</c:v>
                </c:pt>
                <c:pt idx="86">
                  <c:v>0.57031461334901501</c:v>
                </c:pt>
                <c:pt idx="87">
                  <c:v>0.57033325698579929</c:v>
                </c:pt>
                <c:pt idx="88">
                  <c:v>0.57156346069389552</c:v>
                </c:pt>
                <c:pt idx="89">
                  <c:v>0.5691097131668299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7-4E44-AFDF-0D2F281BCC09}"/>
            </c:ext>
          </c:extLst>
        </c:ser>
        <c:ser>
          <c:idx val="2"/>
          <c:order val="2"/>
          <c:tx>
            <c:strRef>
              <c:f>'Q1,Q2,Q3,Q4'!$A$11:$D$11</c:f>
              <c:strCache>
                <c:ptCount val="4"/>
                <c:pt idx="0">
                  <c:v>c) Adjusted for taxes and subsidies and net mixed inome (NMI)</c:v>
                </c:pt>
                <c:pt idx="2">
                  <c:v>% </c:v>
                </c:pt>
                <c:pt idx="3">
                  <c:v>CE/GDP-(T-S)-NMI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'Q1,Q2,Q3,Q4'!$E$3:$CP$3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'Q1,Q2,Q3,Q4'!$E$11:$CP$11</c:f>
              <c:numCache>
                <c:formatCode>General</c:formatCode>
                <c:ptCount val="90"/>
                <c:pt idx="0">
                  <c:v>0.61336515513126488</c:v>
                </c:pt>
                <c:pt idx="1">
                  <c:v>0.63440860215053774</c:v>
                </c:pt>
                <c:pt idx="2">
                  <c:v>0.64159999999999984</c:v>
                </c:pt>
                <c:pt idx="3">
                  <c:v>0.65208333333333335</c:v>
                </c:pt>
                <c:pt idx="4">
                  <c:v>0.65929203539823011</c:v>
                </c:pt>
                <c:pt idx="5">
                  <c:v>0.65654648956356743</c:v>
                </c:pt>
                <c:pt idx="6">
                  <c:v>0.6649029982363317</c:v>
                </c:pt>
                <c:pt idx="7">
                  <c:v>0.65407854984894265</c:v>
                </c:pt>
                <c:pt idx="8">
                  <c:v>0.67176634214186359</c:v>
                </c:pt>
                <c:pt idx="9">
                  <c:v>0.66374269005847941</c:v>
                </c:pt>
                <c:pt idx="10">
                  <c:v>0.6567567567567566</c:v>
                </c:pt>
                <c:pt idx="11">
                  <c:v>0.64583333333333326</c:v>
                </c:pt>
                <c:pt idx="12">
                  <c:v>0.64901960784313717</c:v>
                </c:pt>
                <c:pt idx="13">
                  <c:v>0.66818526955201218</c:v>
                </c:pt>
                <c:pt idx="14">
                  <c:v>0.6909871244635194</c:v>
                </c:pt>
                <c:pt idx="15">
                  <c:v>0.68146929824561397</c:v>
                </c:pt>
                <c:pt idx="16">
                  <c:v>0.68941048034934505</c:v>
                </c:pt>
                <c:pt idx="17">
                  <c:v>0.69444444444444453</c:v>
                </c:pt>
                <c:pt idx="18">
                  <c:v>0.67105930055752672</c:v>
                </c:pt>
                <c:pt idx="19">
                  <c:v>0.66805555555555562</c:v>
                </c:pt>
                <c:pt idx="20">
                  <c:v>0.66375344986200568</c:v>
                </c:pt>
                <c:pt idx="21">
                  <c:v>0.65930862140774671</c:v>
                </c:pt>
                <c:pt idx="22">
                  <c:v>0.66179615110477552</c:v>
                </c:pt>
                <c:pt idx="23">
                  <c:v>0.67483221476510069</c:v>
                </c:pt>
                <c:pt idx="24">
                  <c:v>0.67545511613308229</c:v>
                </c:pt>
                <c:pt idx="25">
                  <c:v>0.66989987484355451</c:v>
                </c:pt>
                <c:pt idx="26">
                  <c:v>0.65904544155472999</c:v>
                </c:pt>
                <c:pt idx="27">
                  <c:v>0.67360172926236161</c:v>
                </c:pt>
                <c:pt idx="28">
                  <c:v>0.67212695162528802</c:v>
                </c:pt>
                <c:pt idx="29">
                  <c:v>0.67063592601976185</c:v>
                </c:pt>
                <c:pt idx="30">
                  <c:v>0.66249420491423272</c:v>
                </c:pt>
                <c:pt idx="31">
                  <c:v>0.67194469223907227</c:v>
                </c:pt>
                <c:pt idx="32">
                  <c:v>0.6689655172413792</c:v>
                </c:pt>
                <c:pt idx="33">
                  <c:v>0.6636036755892929</c:v>
                </c:pt>
                <c:pt idx="34">
                  <c:v>0.66125684091337988</c:v>
                </c:pt>
                <c:pt idx="35">
                  <c:v>0.65872459705676245</c:v>
                </c:pt>
                <c:pt idx="36">
                  <c:v>0.65292317603478833</c:v>
                </c:pt>
                <c:pt idx="37">
                  <c:v>0.65461964441853682</c:v>
                </c:pt>
                <c:pt idx="38">
                  <c:v>0.66327092511013219</c:v>
                </c:pt>
                <c:pt idx="39">
                  <c:v>0.66792500314584113</c:v>
                </c:pt>
                <c:pt idx="40">
                  <c:v>0.67870413376683691</c:v>
                </c:pt>
                <c:pt idx="41">
                  <c:v>0.68577401254263393</c:v>
                </c:pt>
                <c:pt idx="42">
                  <c:v>0.67498984977669496</c:v>
                </c:pt>
                <c:pt idx="43">
                  <c:v>0.67544102706197462</c:v>
                </c:pt>
                <c:pt idx="44">
                  <c:v>0.67674244316762422</c:v>
                </c:pt>
                <c:pt idx="45">
                  <c:v>0.67691017233490924</c:v>
                </c:pt>
                <c:pt idx="46">
                  <c:v>0.65965596490006262</c:v>
                </c:pt>
                <c:pt idx="47">
                  <c:v>0.65473736805945904</c:v>
                </c:pt>
                <c:pt idx="48">
                  <c:v>0.65321902840813573</c:v>
                </c:pt>
                <c:pt idx="49">
                  <c:v>0.65072148645977468</c:v>
                </c:pt>
                <c:pt idx="50">
                  <c:v>0.64894785397355359</c:v>
                </c:pt>
                <c:pt idx="51">
                  <c:v>0.65012824623276688</c:v>
                </c:pt>
                <c:pt idx="52">
                  <c:v>0.63944777397260266</c:v>
                </c:pt>
                <c:pt idx="53">
                  <c:v>0.64241354735806155</c:v>
                </c:pt>
                <c:pt idx="54">
                  <c:v>0.62778800262033252</c:v>
                </c:pt>
                <c:pt idx="55">
                  <c:v>0.62583669895783323</c:v>
                </c:pt>
                <c:pt idx="56">
                  <c:v>0.62639063811922757</c:v>
                </c:pt>
                <c:pt idx="57">
                  <c:v>0.6316404114694627</c:v>
                </c:pt>
                <c:pt idx="58">
                  <c:v>0.64033870398682824</c:v>
                </c:pt>
                <c:pt idx="59">
                  <c:v>0.6456558400315382</c:v>
                </c:pt>
                <c:pt idx="60">
                  <c:v>0.6369649016027592</c:v>
                </c:pt>
                <c:pt idx="61">
                  <c:v>0.64091789942247546</c:v>
                </c:pt>
                <c:pt idx="62">
                  <c:v>0.64203710250637291</c:v>
                </c:pt>
                <c:pt idx="63">
                  <c:v>0.64731418084280368</c:v>
                </c:pt>
                <c:pt idx="64">
                  <c:v>0.64003554542101204</c:v>
                </c:pt>
                <c:pt idx="65">
                  <c:v>0.63410310387945368</c:v>
                </c:pt>
                <c:pt idx="66">
                  <c:v>0.63268227989269687</c:v>
                </c:pt>
                <c:pt idx="67">
                  <c:v>0.63245843893638043</c:v>
                </c:pt>
                <c:pt idx="68">
                  <c:v>0.63496858059818229</c:v>
                </c:pt>
                <c:pt idx="69">
                  <c:v>0.64851972632521271</c:v>
                </c:pt>
                <c:pt idx="70">
                  <c:v>0.65047737150700091</c:v>
                </c:pt>
                <c:pt idx="71">
                  <c:v>0.66187921589931642</c:v>
                </c:pt>
                <c:pt idx="72">
                  <c:v>0.66496729723182635</c:v>
                </c:pt>
                <c:pt idx="73">
                  <c:v>0.65635430038510911</c:v>
                </c:pt>
                <c:pt idx="74">
                  <c:v>0.64806013381201044</c:v>
                </c:pt>
                <c:pt idx="75">
                  <c:v>0.64430488974113143</c:v>
                </c:pt>
                <c:pt idx="76">
                  <c:v>0.63223913179626201</c:v>
                </c:pt>
                <c:pt idx="77">
                  <c:v>0.63284402893523417</c:v>
                </c:pt>
                <c:pt idx="78">
                  <c:v>0.6315397132024656</c:v>
                </c:pt>
                <c:pt idx="79">
                  <c:v>0.63168375827139589</c:v>
                </c:pt>
                <c:pt idx="80">
                  <c:v>0.61860643124247527</c:v>
                </c:pt>
                <c:pt idx="81">
                  <c:v>0.61547362943748496</c:v>
                </c:pt>
                <c:pt idx="82">
                  <c:v>0.61990564900223066</c:v>
                </c:pt>
                <c:pt idx="83">
                  <c:v>0.62205553457840779</c:v>
                </c:pt>
                <c:pt idx="84">
                  <c:v>0.61984381468254246</c:v>
                </c:pt>
                <c:pt idx="85">
                  <c:v>0.62087414159993026</c:v>
                </c:pt>
                <c:pt idx="86">
                  <c:v>0.62236568524270353</c:v>
                </c:pt>
                <c:pt idx="87">
                  <c:v>0.62095472029824872</c:v>
                </c:pt>
                <c:pt idx="88">
                  <c:v>0.62353124363688639</c:v>
                </c:pt>
                <c:pt idx="89">
                  <c:v>0.62044396502781873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7-4E44-AFDF-0D2F281B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5072"/>
        <c:axId val="400393456"/>
      </c:lineChart>
      <c:catAx>
        <c:axId val="4207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3456"/>
        <c:crosses val="autoZero"/>
        <c:auto val="1"/>
        <c:lblAlgn val="ctr"/>
        <c:lblOffset val="100"/>
        <c:noMultiLvlLbl val="0"/>
      </c:catAx>
      <c:valAx>
        <c:axId val="4003934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</a:t>
            </a:r>
            <a:r>
              <a:rPr lang="en-US" baseline="0"/>
              <a:t> along (adjusted) GDP and w.r.t. cooperate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'Q1,Q2,Q3,Q4'!$A$70:$B$70</c:f>
              <c:strCache>
                <c:ptCount val="2"/>
                <c:pt idx="0">
                  <c:v>a) Naive approach; 
</c:v>
                </c:pt>
                <c:pt idx="1">
                  <c:v>cooperate sector only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'Q1,Q2,Q3,Q4'!$E$69:$BW$69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'Q1,Q2,Q3,Q4'!$E$70:$BW$70</c:f>
              <c:numCache>
                <c:formatCode>General</c:formatCode>
                <c:ptCount val="71"/>
                <c:pt idx="0">
                  <c:v>0.67682020802377418</c:v>
                </c:pt>
                <c:pt idx="1">
                  <c:v>0.67993874425727407</c:v>
                </c:pt>
                <c:pt idx="2">
                  <c:v>0.66330645161290325</c:v>
                </c:pt>
                <c:pt idx="3">
                  <c:v>0.67135325131810197</c:v>
                </c:pt>
                <c:pt idx="4">
                  <c:v>0.68753493571827839</c:v>
                </c:pt>
                <c:pt idx="5">
                  <c:v>0.6982803543512246</c:v>
                </c:pt>
                <c:pt idx="6">
                  <c:v>0.70132625994694953</c:v>
                </c:pt>
                <c:pt idx="7">
                  <c:v>0.67728337236533953</c:v>
                </c:pt>
                <c:pt idx="8">
                  <c:v>0.69385964912280695</c:v>
                </c:pt>
                <c:pt idx="9">
                  <c:v>0.70223534373681995</c:v>
                </c:pt>
                <c:pt idx="10">
                  <c:v>0.71180555555555558</c:v>
                </c:pt>
                <c:pt idx="11">
                  <c:v>0.6939953810623557</c:v>
                </c:pt>
                <c:pt idx="12">
                  <c:v>0.7026529108327193</c:v>
                </c:pt>
                <c:pt idx="13">
                  <c:v>0.70057306590257884</c:v>
                </c:pt>
                <c:pt idx="14">
                  <c:v>0.69157653228449678</c:v>
                </c:pt>
                <c:pt idx="15">
                  <c:v>0.68544167436134196</c:v>
                </c:pt>
                <c:pt idx="16">
                  <c:v>0.68031854379977241</c:v>
                </c:pt>
                <c:pt idx="17">
                  <c:v>0.67227108122090007</c:v>
                </c:pt>
                <c:pt idx="18">
                  <c:v>0.68010372465818014</c:v>
                </c:pt>
                <c:pt idx="19">
                  <c:v>0.69132481506388699</c:v>
                </c:pt>
                <c:pt idx="20">
                  <c:v>0.69132290184921763</c:v>
                </c:pt>
                <c:pt idx="21">
                  <c:v>0.70573939054028789</c:v>
                </c:pt>
                <c:pt idx="22">
                  <c:v>0.72324186807196078</c:v>
                </c:pt>
                <c:pt idx="23">
                  <c:v>0.71077026799258392</c:v>
                </c:pt>
                <c:pt idx="24">
                  <c:v>0.70993176648976497</c:v>
                </c:pt>
                <c:pt idx="25">
                  <c:v>0.71267949065293956</c:v>
                </c:pt>
                <c:pt idx="26">
                  <c:v>0.72753623188405792</c:v>
                </c:pt>
                <c:pt idx="27">
                  <c:v>0.71338028169014078</c:v>
                </c:pt>
                <c:pt idx="28">
                  <c:v>0.70955003637119396</c:v>
                </c:pt>
                <c:pt idx="29">
                  <c:v>0.70662027286878504</c:v>
                </c:pt>
                <c:pt idx="30">
                  <c:v>0.70912151330554674</c:v>
                </c:pt>
                <c:pt idx="31">
                  <c:v>0.72735172713447749</c:v>
                </c:pt>
                <c:pt idx="32">
                  <c:v>0.73954768136366689</c:v>
                </c:pt>
                <c:pt idx="33">
                  <c:v>0.72229125983786013</c:v>
                </c:pt>
                <c:pt idx="34">
                  <c:v>0.73033965290108249</c:v>
                </c:pt>
                <c:pt idx="35">
                  <c:v>0.71720116618075802</c:v>
                </c:pt>
                <c:pt idx="36">
                  <c:v>0.7042458362655406</c:v>
                </c:pt>
                <c:pt idx="37">
                  <c:v>0.71047309180443197</c:v>
                </c:pt>
                <c:pt idx="38">
                  <c:v>0.73127678533542673</c:v>
                </c:pt>
                <c:pt idx="39">
                  <c:v>0.73212870502456806</c:v>
                </c:pt>
                <c:pt idx="40">
                  <c:v>0.73010027347310846</c:v>
                </c:pt>
                <c:pt idx="41">
                  <c:v>0.73261200221238942</c:v>
                </c:pt>
                <c:pt idx="42">
                  <c:v>0.74187551867219925</c:v>
                </c:pt>
                <c:pt idx="43">
                  <c:v>0.74079614934304672</c:v>
                </c:pt>
                <c:pt idx="44">
                  <c:v>0.74531962064293633</c:v>
                </c:pt>
                <c:pt idx="45">
                  <c:v>0.73965071151358341</c:v>
                </c:pt>
                <c:pt idx="46">
                  <c:v>0.72341471407504498</c:v>
                </c:pt>
                <c:pt idx="47">
                  <c:v>0.71799428262381215</c:v>
                </c:pt>
                <c:pt idx="48">
                  <c:v>0.71297190306073177</c:v>
                </c:pt>
                <c:pt idx="49">
                  <c:v>0.71036271747394775</c:v>
                </c:pt>
                <c:pt idx="50">
                  <c:v>0.72450823806321463</c:v>
                </c:pt>
                <c:pt idx="51">
                  <c:v>0.73210134128166915</c:v>
                </c:pt>
                <c:pt idx="52">
                  <c:v>0.74570312500000002</c:v>
                </c:pt>
                <c:pt idx="53">
                  <c:v>0.75541084804456671</c:v>
                </c:pt>
                <c:pt idx="54">
                  <c:v>0.73855735266778211</c:v>
                </c:pt>
                <c:pt idx="55">
                  <c:v>0.72378649471610246</c:v>
                </c:pt>
                <c:pt idx="56">
                  <c:v>0.70962127424564447</c:v>
                </c:pt>
                <c:pt idx="57">
                  <c:v>0.69082936841123244</c:v>
                </c:pt>
                <c:pt idx="58">
                  <c:v>0.6794687568038319</c:v>
                </c:pt>
                <c:pt idx="59">
                  <c:v>0.69999141851883628</c:v>
                </c:pt>
                <c:pt idx="60">
                  <c:v>0.72250903081445517</c:v>
                </c:pt>
                <c:pt idx="61">
                  <c:v>0.70449993119371257</c:v>
                </c:pt>
                <c:pt idx="62">
                  <c:v>0.67531497363846638</c:v>
                </c:pt>
                <c:pt idx="63">
                  <c:v>0.67480042175026367</c:v>
                </c:pt>
                <c:pt idx="64">
                  <c:v>0.66527604841918797</c:v>
                </c:pt>
                <c:pt idx="65">
                  <c:v>0.6667247972695225</c:v>
                </c:pt>
                <c:pt idx="66">
                  <c:v>0.66189074792763425</c:v>
                </c:pt>
                <c:pt idx="67">
                  <c:v>0.66740800646987475</c:v>
                </c:pt>
                <c:pt idx="68">
                  <c:v>0.67488568296814622</c:v>
                </c:pt>
                <c:pt idx="69">
                  <c:v>0.68759984989009804</c:v>
                </c:pt>
                <c:pt idx="70">
                  <c:v>0.69021472392638039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8-9647-991A-45FA9D6D7B82}"/>
            </c:ext>
          </c:extLst>
        </c:ser>
        <c:ser>
          <c:idx val="1"/>
          <c:order val="1"/>
          <c:tx>
            <c:strRef>
              <c:f>'Q1,Q2,Q3,Q4'!$A$71:$D$71</c:f>
              <c:strCache>
                <c:ptCount val="4"/>
                <c:pt idx="0">
                  <c:v>b) Adjusted for taxes and subsidies;
</c:v>
                </c:pt>
                <c:pt idx="1">
                  <c:v>cooperate sector only </c:v>
                </c:pt>
                <c:pt idx="2">
                  <c:v>% </c:v>
                </c:pt>
                <c:pt idx="3">
                  <c:v>CE/COP-(T-S)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'Q1,Q2,Q3,Q4'!$E$69:$BW$69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'Q1,Q2,Q3,Q4'!$E$71:$BW$71</c:f>
              <c:numCache>
                <c:formatCode>General</c:formatCode>
                <c:ptCount val="71"/>
                <c:pt idx="0">
                  <c:v>0.75103050288540807</c:v>
                </c:pt>
                <c:pt idx="1">
                  <c:v>0.76092544987146538</c:v>
                </c:pt>
                <c:pt idx="2">
                  <c:v>0.74043510877719421</c:v>
                </c:pt>
                <c:pt idx="3">
                  <c:v>0.74512353706111834</c:v>
                </c:pt>
                <c:pt idx="4">
                  <c:v>0.76635514018691586</c:v>
                </c:pt>
                <c:pt idx="5">
                  <c:v>0.77681159420289858</c:v>
                </c:pt>
                <c:pt idx="6">
                  <c:v>0.77856301531213179</c:v>
                </c:pt>
                <c:pt idx="7">
                  <c:v>0.75077881619937692</c:v>
                </c:pt>
                <c:pt idx="8">
                  <c:v>0.77133105802047774</c:v>
                </c:pt>
                <c:pt idx="9">
                  <c:v>0.78279266572637518</c:v>
                </c:pt>
                <c:pt idx="10">
                  <c:v>0.7968901846452866</c:v>
                </c:pt>
                <c:pt idx="11">
                  <c:v>0.77415199656504941</c:v>
                </c:pt>
                <c:pt idx="12">
                  <c:v>0.78769103676166885</c:v>
                </c:pt>
                <c:pt idx="13">
                  <c:v>0.78680611423974256</c:v>
                </c:pt>
                <c:pt idx="14">
                  <c:v>0.77573529411764708</c:v>
                </c:pt>
                <c:pt idx="15">
                  <c:v>0.76952315134761573</c:v>
                </c:pt>
                <c:pt idx="16">
                  <c:v>0.76348547717842319</c:v>
                </c:pt>
                <c:pt idx="17">
                  <c:v>0.7520254629629628</c:v>
                </c:pt>
                <c:pt idx="18">
                  <c:v>0.75444560669456073</c:v>
                </c:pt>
                <c:pt idx="19">
                  <c:v>0.76792828685258951</c:v>
                </c:pt>
                <c:pt idx="20">
                  <c:v>0.77230419977298526</c:v>
                </c:pt>
                <c:pt idx="21">
                  <c:v>0.79024492359221266</c:v>
                </c:pt>
                <c:pt idx="22">
                  <c:v>0.81290849673202625</c:v>
                </c:pt>
                <c:pt idx="23">
                  <c:v>0.8000379434642384</c:v>
                </c:pt>
                <c:pt idx="24">
                  <c:v>0.79585245622981471</c:v>
                </c:pt>
                <c:pt idx="25">
                  <c:v>0.79796754133171544</c:v>
                </c:pt>
                <c:pt idx="26">
                  <c:v>0.81470505221563638</c:v>
                </c:pt>
                <c:pt idx="27">
                  <c:v>0.8004741209008297</c:v>
                </c:pt>
                <c:pt idx="28">
                  <c:v>0.7909185682844897</c:v>
                </c:pt>
                <c:pt idx="29">
                  <c:v>0.78257783186289431</c:v>
                </c:pt>
                <c:pt idx="30">
                  <c:v>0.78222811671087533</c:v>
                </c:pt>
                <c:pt idx="31">
                  <c:v>0.80025495976416217</c:v>
                </c:pt>
                <c:pt idx="32">
                  <c:v>0.81659874027417567</c:v>
                </c:pt>
                <c:pt idx="33">
                  <c:v>0.80239284775177488</c:v>
                </c:pt>
                <c:pt idx="34">
                  <c:v>0.81320153061224487</c:v>
                </c:pt>
                <c:pt idx="35">
                  <c:v>0.80078125</c:v>
                </c:pt>
                <c:pt idx="36">
                  <c:v>0.78632792037716082</c:v>
                </c:pt>
                <c:pt idx="37">
                  <c:v>0.79424920127795529</c:v>
                </c:pt>
                <c:pt idx="38">
                  <c:v>0.81762975614384681</c:v>
                </c:pt>
                <c:pt idx="39">
                  <c:v>0.8156094115569682</c:v>
                </c:pt>
                <c:pt idx="40">
                  <c:v>0.81258877480621727</c:v>
                </c:pt>
                <c:pt idx="41">
                  <c:v>0.81775736996450066</c:v>
                </c:pt>
                <c:pt idx="42">
                  <c:v>0.82958426132145513</c:v>
                </c:pt>
                <c:pt idx="43">
                  <c:v>0.83338211620079028</c:v>
                </c:pt>
                <c:pt idx="44">
                  <c:v>0.8382103404093223</c:v>
                </c:pt>
                <c:pt idx="45">
                  <c:v>0.83144396338037474</c:v>
                </c:pt>
                <c:pt idx="46">
                  <c:v>0.81420009220839096</c:v>
                </c:pt>
                <c:pt idx="47">
                  <c:v>0.80544881980758676</c:v>
                </c:pt>
                <c:pt idx="48">
                  <c:v>0.79816786467059386</c:v>
                </c:pt>
                <c:pt idx="49">
                  <c:v>0.79010073373958456</c:v>
                </c:pt>
                <c:pt idx="50">
                  <c:v>0.80647047815102479</c:v>
                </c:pt>
                <c:pt idx="51">
                  <c:v>0.81428192547407507</c:v>
                </c:pt>
                <c:pt idx="52">
                  <c:v>0.8310667938140055</c:v>
                </c:pt>
                <c:pt idx="53">
                  <c:v>0.84337703815767362</c:v>
                </c:pt>
                <c:pt idx="54">
                  <c:v>0.82422871843814194</c:v>
                </c:pt>
                <c:pt idx="55">
                  <c:v>0.8068567549219281</c:v>
                </c:pt>
                <c:pt idx="56">
                  <c:v>0.79236820959393039</c:v>
                </c:pt>
                <c:pt idx="57">
                  <c:v>0.77186338209235261</c:v>
                </c:pt>
                <c:pt idx="58">
                  <c:v>0.75665540595147651</c:v>
                </c:pt>
                <c:pt idx="59">
                  <c:v>0.78356094202782534</c:v>
                </c:pt>
                <c:pt idx="60">
                  <c:v>0.81567520266811966</c:v>
                </c:pt>
                <c:pt idx="61">
                  <c:v>0.79619485389414013</c:v>
                </c:pt>
                <c:pt idx="62">
                  <c:v>0.76117687063814632</c:v>
                </c:pt>
                <c:pt idx="63">
                  <c:v>0.76094005744109205</c:v>
                </c:pt>
                <c:pt idx="64">
                  <c:v>0.74198628469985251</c:v>
                </c:pt>
                <c:pt idx="65">
                  <c:v>0.74684303793935836</c:v>
                </c:pt>
                <c:pt idx="66">
                  <c:v>0.74223279908489681</c:v>
                </c:pt>
                <c:pt idx="67">
                  <c:v>0.74950804783288771</c:v>
                </c:pt>
                <c:pt idx="68">
                  <c:v>0.76008479331629153</c:v>
                </c:pt>
                <c:pt idx="69">
                  <c:v>0.77100365490045197</c:v>
                </c:pt>
                <c:pt idx="70">
                  <c:v>0.77548652436642695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8-9647-991A-45FA9D6D7B82}"/>
            </c:ext>
          </c:extLst>
        </c:ser>
        <c:ser>
          <c:idx val="2"/>
          <c:order val="2"/>
          <c:tx>
            <c:strRef>
              <c:f>'Q1,Q2,Q3,Q4'!$A$72:$D$72</c:f>
              <c:strCache>
                <c:ptCount val="4"/>
                <c:pt idx="0">
                  <c:v>a) Naive approach; 
</c:v>
                </c:pt>
                <c:pt idx="1">
                  <c:v>w.r.t. GDP</c:v>
                </c:pt>
                <c:pt idx="2">
                  <c:v>% </c:v>
                </c:pt>
                <c:pt idx="3">
                  <c:v>CE/GDP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'Q1,Q2,Q3,Q4'!$E$69:$BW$69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'Q1,Q2,Q3,Q4'!$E$72:$BW$72</c:f>
              <c:numCache>
                <c:formatCode>General</c:formatCode>
                <c:ptCount val="71"/>
                <c:pt idx="0">
                  <c:v>0.33187613843351549</c:v>
                </c:pt>
                <c:pt idx="1">
                  <c:v>0.3258715596330275</c:v>
                </c:pt>
                <c:pt idx="2">
                  <c:v>0.32921947965310205</c:v>
                </c:pt>
                <c:pt idx="3">
                  <c:v>0.33035456904006921</c:v>
                </c:pt>
                <c:pt idx="4">
                  <c:v>0.33487612306016878</c:v>
                </c:pt>
                <c:pt idx="5">
                  <c:v>0.34429599177800618</c:v>
                </c:pt>
                <c:pt idx="6">
                  <c:v>0.33854033290653007</c:v>
                </c:pt>
                <c:pt idx="7">
                  <c:v>0.33983548766157462</c:v>
                </c:pt>
                <c:pt idx="8">
                  <c:v>0.35202492211838005</c:v>
                </c:pt>
                <c:pt idx="9">
                  <c:v>0.35126582278481011</c:v>
                </c:pt>
                <c:pt idx="10">
                  <c:v>0.34081463009143809</c:v>
                </c:pt>
                <c:pt idx="11">
                  <c:v>0.34560092006900517</c:v>
                </c:pt>
                <c:pt idx="12">
                  <c:v>0.35158554572271383</c:v>
                </c:pt>
                <c:pt idx="13">
                  <c:v>0.3479188900747065</c:v>
                </c:pt>
                <c:pt idx="14">
                  <c:v>0.34939559529723463</c:v>
                </c:pt>
                <c:pt idx="15">
                  <c:v>0.34933333333333333</c:v>
                </c:pt>
                <c:pt idx="16">
                  <c:v>0.34945215485756026</c:v>
                </c:pt>
                <c:pt idx="17">
                  <c:v>0.35012798060083522</c:v>
                </c:pt>
                <c:pt idx="18">
                  <c:v>0.35468404229161543</c:v>
                </c:pt>
                <c:pt idx="19">
                  <c:v>0.35860465116279067</c:v>
                </c:pt>
                <c:pt idx="20">
                  <c:v>0.36164558307643241</c:v>
                </c:pt>
                <c:pt idx="21">
                  <c:v>0.37097091194968551</c:v>
                </c:pt>
                <c:pt idx="22">
                  <c:v>0.37081896953321536</c:v>
                </c:pt>
                <c:pt idx="23">
                  <c:v>0.36200532234526567</c:v>
                </c:pt>
                <c:pt idx="24">
                  <c:v>0.36603862090532407</c:v>
                </c:pt>
                <c:pt idx="25">
                  <c:v>0.3690893784200926</c:v>
                </c:pt>
                <c:pt idx="26">
                  <c:v>0.37360859435671756</c:v>
                </c:pt>
                <c:pt idx="27">
                  <c:v>0.36073357469286005</c:v>
                </c:pt>
                <c:pt idx="28">
                  <c:v>0.36447101526636061</c:v>
                </c:pt>
                <c:pt idx="29">
                  <c:v>0.37068882697665478</c:v>
                </c:pt>
                <c:pt idx="30">
                  <c:v>0.37621194080625958</c:v>
                </c:pt>
                <c:pt idx="31">
                  <c:v>0.38229360940889884</c:v>
                </c:pt>
                <c:pt idx="32">
                  <c:v>0.38567878766667829</c:v>
                </c:pt>
                <c:pt idx="33">
                  <c:v>0.38060492672279383</c:v>
                </c:pt>
                <c:pt idx="34">
                  <c:v>0.38133261558705661</c:v>
                </c:pt>
                <c:pt idx="35">
                  <c:v>0.37231700605393508</c:v>
                </c:pt>
                <c:pt idx="36">
                  <c:v>0.37178026550425997</c:v>
                </c:pt>
                <c:pt idx="37">
                  <c:v>0.37241299838672509</c:v>
                </c:pt>
                <c:pt idx="38">
                  <c:v>0.37632107607651322</c:v>
                </c:pt>
                <c:pt idx="39">
                  <c:v>0.38054045147470755</c:v>
                </c:pt>
                <c:pt idx="40">
                  <c:v>0.38238102513176991</c:v>
                </c:pt>
                <c:pt idx="41">
                  <c:v>0.3756558423142371</c:v>
                </c:pt>
                <c:pt idx="42">
                  <c:v>0.37478828126310137</c:v>
                </c:pt>
                <c:pt idx="43">
                  <c:v>0.3698868157386207</c:v>
                </c:pt>
                <c:pt idx="44">
                  <c:v>0.37122525037191539</c:v>
                </c:pt>
                <c:pt idx="45">
                  <c:v>0.36679497273496042</c:v>
                </c:pt>
                <c:pt idx="46">
                  <c:v>0.36351410692721486</c:v>
                </c:pt>
                <c:pt idx="47">
                  <c:v>0.36492270638899438</c:v>
                </c:pt>
                <c:pt idx="48">
                  <c:v>0.36586936864401526</c:v>
                </c:pt>
                <c:pt idx="49">
                  <c:v>0.3703366909158739</c:v>
                </c:pt>
                <c:pt idx="50">
                  <c:v>0.38040120051198306</c:v>
                </c:pt>
                <c:pt idx="51">
                  <c:v>0.38255786183766494</c:v>
                </c:pt>
                <c:pt idx="52">
                  <c:v>0.39102445304955963</c:v>
                </c:pt>
                <c:pt idx="53">
                  <c:v>0.37931164830180125</c:v>
                </c:pt>
                <c:pt idx="54">
                  <c:v>0.36325481877034488</c:v>
                </c:pt>
                <c:pt idx="55">
                  <c:v>0.35266446736834756</c:v>
                </c:pt>
                <c:pt idx="56">
                  <c:v>0.34716752499242648</c:v>
                </c:pt>
                <c:pt idx="57">
                  <c:v>0.34080972032585183</c:v>
                </c:pt>
                <c:pt idx="58">
                  <c:v>0.3388588884223937</c:v>
                </c:pt>
                <c:pt idx="59">
                  <c:v>0.33865443298113052</c:v>
                </c:pt>
                <c:pt idx="60">
                  <c:v>0.3357824479364907</c:v>
                </c:pt>
                <c:pt idx="61">
                  <c:v>0.31888240627314191</c:v>
                </c:pt>
                <c:pt idx="62">
                  <c:v>0.31355180395008037</c:v>
                </c:pt>
                <c:pt idx="63">
                  <c:v>0.31706406907467216</c:v>
                </c:pt>
                <c:pt idx="64">
                  <c:v>0.31997900845835647</c:v>
                </c:pt>
                <c:pt idx="65">
                  <c:v>0.3188818521409123</c:v>
                </c:pt>
                <c:pt idx="66">
                  <c:v>0.3220804117006042</c:v>
                </c:pt>
                <c:pt idx="67">
                  <c:v>0.32602826917167815</c:v>
                </c:pt>
                <c:pt idx="68">
                  <c:v>0.32570130911033929</c:v>
                </c:pt>
                <c:pt idx="69">
                  <c:v>0.32853981167453911</c:v>
                </c:pt>
                <c:pt idx="70">
                  <c:v>0.32799972789380083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8-9647-991A-45FA9D6D7B82}"/>
            </c:ext>
          </c:extLst>
        </c:ser>
        <c:ser>
          <c:idx val="3"/>
          <c:order val="3"/>
          <c:tx>
            <c:strRef>
              <c:f>'Q1,Q2,Q3,Q4'!$A$73:$D$73</c:f>
              <c:strCache>
                <c:ptCount val="4"/>
                <c:pt idx="0">
                  <c:v>b) Adjusted for taxes and subsidies;
</c:v>
                </c:pt>
                <c:pt idx="1">
                  <c:v>w.r.t. GDP</c:v>
                </c:pt>
                <c:pt idx="2">
                  <c:v>% </c:v>
                </c:pt>
                <c:pt idx="3">
                  <c:v>CE/GDP-(T-S)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'Q1,Q2,Q3,Q4'!$E$69:$BW$69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'Q1,Q2,Q3,Q4'!$E$73:$BW$73</c:f>
              <c:numCache>
                <c:formatCode>General</c:formatCode>
                <c:ptCount val="71"/>
                <c:pt idx="0">
                  <c:v>0.3568350959655307</c:v>
                </c:pt>
                <c:pt idx="1">
                  <c:v>0.35224117413724715</c:v>
                </c:pt>
                <c:pt idx="2">
                  <c:v>0.35554755043227665</c:v>
                </c:pt>
                <c:pt idx="3">
                  <c:v>0.35457920792079206</c:v>
                </c:pt>
                <c:pt idx="4">
                  <c:v>0.36070381231671556</c:v>
                </c:pt>
                <c:pt idx="5">
                  <c:v>0.37160288408208547</c:v>
                </c:pt>
                <c:pt idx="6">
                  <c:v>0.36529428018789722</c:v>
                </c:pt>
                <c:pt idx="7">
                  <c:v>0.36681887366818872</c:v>
                </c:pt>
                <c:pt idx="8">
                  <c:v>0.38037989901418612</c:v>
                </c:pt>
                <c:pt idx="9">
                  <c:v>0.37970353477765106</c:v>
                </c:pt>
                <c:pt idx="10">
                  <c:v>0.36862216228365929</c:v>
                </c:pt>
                <c:pt idx="11">
                  <c:v>0.37429935644592066</c:v>
                </c:pt>
                <c:pt idx="12">
                  <c:v>0.38216432865731459</c:v>
                </c:pt>
                <c:pt idx="13">
                  <c:v>0.3781902552204176</c:v>
                </c:pt>
                <c:pt idx="14">
                  <c:v>0.37963296149694137</c:v>
                </c:pt>
                <c:pt idx="15">
                  <c:v>0.37983967252259937</c:v>
                </c:pt>
                <c:pt idx="16">
                  <c:v>0.3797428163200508</c:v>
                </c:pt>
                <c:pt idx="17">
                  <c:v>0.37963774466841954</c:v>
                </c:pt>
                <c:pt idx="18">
                  <c:v>0.38257525527118419</c:v>
                </c:pt>
                <c:pt idx="19">
                  <c:v>0.38748586505842442</c:v>
                </c:pt>
                <c:pt idx="20">
                  <c:v>0.39170984455958546</c:v>
                </c:pt>
                <c:pt idx="21">
                  <c:v>0.40236623321253462</c:v>
                </c:pt>
                <c:pt idx="22">
                  <c:v>0.4033647511908382</c:v>
                </c:pt>
                <c:pt idx="23">
                  <c:v>0.39444392479655777</c:v>
                </c:pt>
                <c:pt idx="24">
                  <c:v>0.39752080149431146</c:v>
                </c:pt>
                <c:pt idx="25">
                  <c:v>0.40056342317648852</c:v>
                </c:pt>
                <c:pt idx="26">
                  <c:v>0.40552121382410783</c:v>
                </c:pt>
                <c:pt idx="27">
                  <c:v>0.39109452416189427</c:v>
                </c:pt>
                <c:pt idx="28">
                  <c:v>0.39420356792333</c:v>
                </c:pt>
                <c:pt idx="29">
                  <c:v>0.40001036699149906</c:v>
                </c:pt>
                <c:pt idx="30">
                  <c:v>0.40404640116916335</c:v>
                </c:pt>
                <c:pt idx="31">
                  <c:v>0.40900761493667787</c:v>
                </c:pt>
                <c:pt idx="32">
                  <c:v>0.41322933853307331</c:v>
                </c:pt>
                <c:pt idx="33">
                  <c:v>0.40919910154547584</c:v>
                </c:pt>
                <c:pt idx="34">
                  <c:v>0.40896115975496322</c:v>
                </c:pt>
                <c:pt idx="35">
                  <c:v>0.39887971698113206</c:v>
                </c:pt>
                <c:pt idx="36">
                  <c:v>0.39828597203428051</c:v>
                </c:pt>
                <c:pt idx="37">
                  <c:v>0.39876119734471782</c:v>
                </c:pt>
                <c:pt idx="38">
                  <c:v>0.40256008969657331</c:v>
                </c:pt>
                <c:pt idx="39">
                  <c:v>0.40713970912296166</c:v>
                </c:pt>
                <c:pt idx="40">
                  <c:v>0.40935110602281555</c:v>
                </c:pt>
                <c:pt idx="41">
                  <c:v>0.40213658184854179</c:v>
                </c:pt>
                <c:pt idx="42">
                  <c:v>0.40159206483261756</c:v>
                </c:pt>
                <c:pt idx="43">
                  <c:v>0.39762590555991972</c:v>
                </c:pt>
                <c:pt idx="44">
                  <c:v>0.39896159551672983</c:v>
                </c:pt>
                <c:pt idx="45">
                  <c:v>0.39355777353649751</c:v>
                </c:pt>
                <c:pt idx="46">
                  <c:v>0.39102516790907077</c:v>
                </c:pt>
                <c:pt idx="47">
                  <c:v>0.39174605851108679</c:v>
                </c:pt>
                <c:pt idx="48">
                  <c:v>0.39238791099302556</c:v>
                </c:pt>
                <c:pt idx="49">
                  <c:v>0.39708492712317806</c:v>
                </c:pt>
                <c:pt idx="50">
                  <c:v>0.40752036124212448</c:v>
                </c:pt>
                <c:pt idx="51">
                  <c:v>0.40926207746909121</c:v>
                </c:pt>
                <c:pt idx="52">
                  <c:v>0.41805099327389333</c:v>
                </c:pt>
                <c:pt idx="53">
                  <c:v>0.40491082237107584</c:v>
                </c:pt>
                <c:pt idx="54">
                  <c:v>0.38880189473272136</c:v>
                </c:pt>
                <c:pt idx="55">
                  <c:v>0.37759421400338261</c:v>
                </c:pt>
                <c:pt idx="56">
                  <c:v>0.37220856741573033</c:v>
                </c:pt>
                <c:pt idx="57">
                  <c:v>0.36552558185453021</c:v>
                </c:pt>
                <c:pt idx="58">
                  <c:v>0.3637550411450684</c:v>
                </c:pt>
                <c:pt idx="59">
                  <c:v>0.36334884964030378</c:v>
                </c:pt>
                <c:pt idx="60">
                  <c:v>0.3601930634236678</c:v>
                </c:pt>
                <c:pt idx="61">
                  <c:v>0.34179252841161983</c:v>
                </c:pt>
                <c:pt idx="62">
                  <c:v>0.33613637663749213</c:v>
                </c:pt>
                <c:pt idx="63">
                  <c:v>0.33988785356130469</c:v>
                </c:pt>
                <c:pt idx="64">
                  <c:v>0.34279610289108337</c:v>
                </c:pt>
                <c:pt idx="65">
                  <c:v>0.34187750304996833</c:v>
                </c:pt>
                <c:pt idx="66">
                  <c:v>0.3453862437747024</c:v>
                </c:pt>
                <c:pt idx="67">
                  <c:v>0.34941487797706555</c:v>
                </c:pt>
                <c:pt idx="68">
                  <c:v>0.34903229500687127</c:v>
                </c:pt>
                <c:pt idx="69">
                  <c:v>0.35204765041721564</c:v>
                </c:pt>
                <c:pt idx="70">
                  <c:v>0.35152686066615285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8-9647-991A-45FA9D6D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34191"/>
        <c:axId val="753438511"/>
      </c:lineChart>
      <c:catAx>
        <c:axId val="7537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38511"/>
        <c:crosses val="autoZero"/>
        <c:auto val="1"/>
        <c:lblAlgn val="ctr"/>
        <c:lblOffset val="100"/>
        <c:noMultiLvlLbl val="0"/>
      </c:catAx>
      <c:valAx>
        <c:axId val="753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539119996570307E-2"/>
          <c:y val="0.85422743522044908"/>
          <c:w val="0.84762593423553456"/>
          <c:h val="0.12796841047688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Labour Income Share along adjusted GDP for IPP capitalizsation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33568172399501E-2"/>
          <c:y val="0.10106267029972751"/>
          <c:w val="0.92666818621356539"/>
          <c:h val="0.61398206354995821"/>
        </c:manualLayout>
      </c:layout>
      <c:lineChart>
        <c:grouping val="standard"/>
        <c:varyColors val="0"/>
        <c:ser>
          <c:idx val="0"/>
          <c:order val="0"/>
          <c:tx>
            <c:strRef>
              <c:f>'Q1,Q2,Q3,Q4'!$A$39:$D$39</c:f>
              <c:strCache>
                <c:ptCount val="4"/>
                <c:pt idx="0">
                  <c:v>a) Naive approach; 
</c:v>
                </c:pt>
                <c:pt idx="1">
                  <c:v>GDP less Intellectual Property Products</c:v>
                </c:pt>
                <c:pt idx="2">
                  <c:v>% </c:v>
                </c:pt>
                <c:pt idx="3">
                  <c:v>CE/GDP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'Q1,Q2,Q3,Q4'!$E$38:$CP$38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'Q1,Q2,Q3,Q4'!$E$39:$CP$39</c:f>
              <c:numCache>
                <c:formatCode>General</c:formatCode>
                <c:ptCount val="90"/>
                <c:pt idx="0">
                  <c:v>0.4942307692307692</c:v>
                </c:pt>
                <c:pt idx="1">
                  <c:v>0.51528384279475981</c:v>
                </c:pt>
                <c:pt idx="2">
                  <c:v>0.52145643693107935</c:v>
                </c:pt>
                <c:pt idx="3">
                  <c:v>0.52961082910321489</c:v>
                </c:pt>
                <c:pt idx="4">
                  <c:v>0.52464788732394363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0.51425178147268402</c:v>
                </c:pt>
                <c:pt idx="8">
                  <c:v>0.52329360780065004</c:v>
                </c:pt>
                <c:pt idx="9">
                  <c:v>0.52424942263279439</c:v>
                </c:pt>
                <c:pt idx="10">
                  <c:v>0.52483801295896326</c:v>
                </c:pt>
                <c:pt idx="11">
                  <c:v>0.51616062683643482</c:v>
                </c:pt>
                <c:pt idx="12">
                  <c:v>0.51638065522620902</c:v>
                </c:pt>
                <c:pt idx="13">
                  <c:v>0.53398058252427183</c:v>
                </c:pt>
                <c:pt idx="14">
                  <c:v>0.55792079207920797</c:v>
                </c:pt>
                <c:pt idx="15">
                  <c:v>0.55689964157706084</c:v>
                </c:pt>
                <c:pt idx="16">
                  <c:v>0.55736981465136803</c:v>
                </c:pt>
                <c:pt idx="17">
                  <c:v>0.54275587062472308</c:v>
                </c:pt>
                <c:pt idx="18">
                  <c:v>0.53473344103392573</c:v>
                </c:pt>
                <c:pt idx="19">
                  <c:v>0.52973568281938332</c:v>
                </c:pt>
                <c:pt idx="20">
                  <c:v>0.53345656192236601</c:v>
                </c:pt>
                <c:pt idx="21">
                  <c:v>0.53210084033613447</c:v>
                </c:pt>
                <c:pt idx="22">
                  <c:v>0.53904208998548619</c:v>
                </c:pt>
                <c:pt idx="23">
                  <c:v>0.5520175679385122</c:v>
                </c:pt>
                <c:pt idx="24">
                  <c:v>0.55823605706874191</c:v>
                </c:pt>
                <c:pt idx="25">
                  <c:v>0.55380237972064139</c:v>
                </c:pt>
                <c:pt idx="26">
                  <c:v>0.5474833808167141</c:v>
                </c:pt>
                <c:pt idx="27">
                  <c:v>0.56123367852318784</c:v>
                </c:pt>
                <c:pt idx="28">
                  <c:v>0.56063193851409054</c:v>
                </c:pt>
                <c:pt idx="29">
                  <c:v>0.55702861952861948</c:v>
                </c:pt>
                <c:pt idx="30">
                  <c:v>0.55484371966608426</c:v>
                </c:pt>
                <c:pt idx="31">
                  <c:v>0.56286194657201571</c:v>
                </c:pt>
                <c:pt idx="32">
                  <c:v>0.56008661133164916</c:v>
                </c:pt>
                <c:pt idx="33">
                  <c:v>0.55785054575986559</c:v>
                </c:pt>
                <c:pt idx="34">
                  <c:v>0.55769536845455991</c:v>
                </c:pt>
                <c:pt idx="35">
                  <c:v>0.55728471913443012</c:v>
                </c:pt>
                <c:pt idx="36">
                  <c:v>0.55443107221006571</c:v>
                </c:pt>
                <c:pt idx="37">
                  <c:v>0.5610791906070447</c:v>
                </c:pt>
                <c:pt idx="38">
                  <c:v>0.56950354609929077</c:v>
                </c:pt>
                <c:pt idx="39">
                  <c:v>0.57377580802075445</c:v>
                </c:pt>
                <c:pt idx="40">
                  <c:v>0.58426629348260695</c:v>
                </c:pt>
                <c:pt idx="41">
                  <c:v>0.59058176994504452</c:v>
                </c:pt>
                <c:pt idx="42">
                  <c:v>0.58017797941022509</c:v>
                </c:pt>
                <c:pt idx="43">
                  <c:v>0.58108859753675002</c:v>
                </c:pt>
                <c:pt idx="44">
                  <c:v>0.57938261923433376</c:v>
                </c:pt>
                <c:pt idx="45">
                  <c:v>0.5841284464038955</c:v>
                </c:pt>
                <c:pt idx="46">
                  <c:v>0.57160098968076756</c:v>
                </c:pt>
                <c:pt idx="47">
                  <c:v>0.56935694112535296</c:v>
                </c:pt>
                <c:pt idx="48">
                  <c:v>0.56979472140762455</c:v>
                </c:pt>
                <c:pt idx="49">
                  <c:v>0.56974731741086881</c:v>
                </c:pt>
                <c:pt idx="50">
                  <c:v>0.57273573200992556</c:v>
                </c:pt>
                <c:pt idx="51">
                  <c:v>0.57875771522351849</c:v>
                </c:pt>
                <c:pt idx="52">
                  <c:v>0.57046018713003632</c:v>
                </c:pt>
                <c:pt idx="53">
                  <c:v>0.57870441136009287</c:v>
                </c:pt>
                <c:pt idx="54">
                  <c:v>0.56647057167787884</c:v>
                </c:pt>
                <c:pt idx="55">
                  <c:v>0.56204027798914424</c:v>
                </c:pt>
                <c:pt idx="56">
                  <c:v>0.56388029383281768</c:v>
                </c:pt>
                <c:pt idx="57">
                  <c:v>0.56919907749490606</c:v>
                </c:pt>
                <c:pt idx="58">
                  <c:v>0.57494033916918341</c:v>
                </c:pt>
                <c:pt idx="59">
                  <c:v>0.57762015792464294</c:v>
                </c:pt>
                <c:pt idx="60">
                  <c:v>0.57171993080214878</c:v>
                </c:pt>
                <c:pt idx="61">
                  <c:v>0.57606015141324773</c:v>
                </c:pt>
                <c:pt idx="62">
                  <c:v>0.57710319451413283</c:v>
                </c:pt>
                <c:pt idx="63">
                  <c:v>0.57925654549474148</c:v>
                </c:pt>
                <c:pt idx="64">
                  <c:v>0.57302190131648079</c:v>
                </c:pt>
                <c:pt idx="65">
                  <c:v>0.56572760008472778</c:v>
                </c:pt>
                <c:pt idx="66">
                  <c:v>0.56632357107205011</c:v>
                </c:pt>
                <c:pt idx="67">
                  <c:v>0.56483541778562107</c:v>
                </c:pt>
                <c:pt idx="68">
                  <c:v>0.5680370584829183</c:v>
                </c:pt>
                <c:pt idx="69">
                  <c:v>0.57990554278591611</c:v>
                </c:pt>
                <c:pt idx="70">
                  <c:v>0.58310309100328095</c:v>
                </c:pt>
                <c:pt idx="71">
                  <c:v>0.59425871354537141</c:v>
                </c:pt>
                <c:pt idx="72">
                  <c:v>0.59400204587480832</c:v>
                </c:pt>
                <c:pt idx="73">
                  <c:v>0.58266699587852089</c:v>
                </c:pt>
                <c:pt idx="74">
                  <c:v>0.57557860410344674</c:v>
                </c:pt>
                <c:pt idx="75">
                  <c:v>0.57066551176555502</c:v>
                </c:pt>
                <c:pt idx="76">
                  <c:v>0.56247064910255906</c:v>
                </c:pt>
                <c:pt idx="77">
                  <c:v>0.56204774464056262</c:v>
                </c:pt>
                <c:pt idx="78">
                  <c:v>0.56653795543283647</c:v>
                </c:pt>
                <c:pt idx="79">
                  <c:v>0.56986646296610655</c:v>
                </c:pt>
                <c:pt idx="80">
                  <c:v>0.55878857719039221</c:v>
                </c:pt>
                <c:pt idx="81">
                  <c:v>0.5498095588286307</c:v>
                </c:pt>
                <c:pt idx="82">
                  <c:v>0.55130052476727276</c:v>
                </c:pt>
                <c:pt idx="83">
                  <c:v>0.55122158377999275</c:v>
                </c:pt>
                <c:pt idx="84">
                  <c:v>0.54894674703287138</c:v>
                </c:pt>
                <c:pt idx="85">
                  <c:v>0.55064655172413801</c:v>
                </c:pt>
                <c:pt idx="86">
                  <c:v>0.55540474758754976</c:v>
                </c:pt>
                <c:pt idx="87">
                  <c:v>0.55640403995262877</c:v>
                </c:pt>
                <c:pt idx="88">
                  <c:v>0.55780811349463177</c:v>
                </c:pt>
                <c:pt idx="89">
                  <c:v>0.55618323485554044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0E4A-AA62-B0B0B53E2F48}"/>
            </c:ext>
          </c:extLst>
        </c:ser>
        <c:ser>
          <c:idx val="1"/>
          <c:order val="1"/>
          <c:tx>
            <c:strRef>
              <c:f>'Q1,Q2,Q3,Q4'!$A$40:$D$40</c:f>
              <c:strCache>
                <c:ptCount val="4"/>
                <c:pt idx="0">
                  <c:v>b) Adjusted for taxes and subsidies;
</c:v>
                </c:pt>
                <c:pt idx="1">
                  <c:v>GDP less Intellectual Property Products</c:v>
                </c:pt>
                <c:pt idx="2">
                  <c:v>% </c:v>
                </c:pt>
                <c:pt idx="3">
                  <c:v>CE/GDP-(T-S)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'Q1,Q2,Q3,Q4'!$E$38:$CP$38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'Q1,Q2,Q3,Q4'!$E$40:$CP$40</c:f>
              <c:numCache>
                <c:formatCode>General</c:formatCode>
                <c:ptCount val="90"/>
                <c:pt idx="0">
                  <c:v>0.5288065843621399</c:v>
                </c:pt>
                <c:pt idx="1">
                  <c:v>0.55726092089728452</c:v>
                </c:pt>
                <c:pt idx="2">
                  <c:v>0.57041251778093871</c:v>
                </c:pt>
                <c:pt idx="3">
                  <c:v>0.59505703422053235</c:v>
                </c:pt>
                <c:pt idx="4">
                  <c:v>0.59481037924151692</c:v>
                </c:pt>
                <c:pt idx="5">
                  <c:v>0.58445945945945954</c:v>
                </c:pt>
                <c:pt idx="6">
                  <c:v>0.56948640483383683</c:v>
                </c:pt>
                <c:pt idx="7">
                  <c:v>0.5697368421052631</c:v>
                </c:pt>
                <c:pt idx="8">
                  <c:v>0.57706093189964147</c:v>
                </c:pt>
                <c:pt idx="9">
                  <c:v>0.58056265984654731</c:v>
                </c:pt>
                <c:pt idx="10">
                  <c:v>0.57651245551601416</c:v>
                </c:pt>
                <c:pt idx="11">
                  <c:v>0.56666666666666665</c:v>
                </c:pt>
                <c:pt idx="12">
                  <c:v>0.56292517006802711</c:v>
                </c:pt>
                <c:pt idx="13">
                  <c:v>0.57217165149544857</c:v>
                </c:pt>
                <c:pt idx="14">
                  <c:v>0.59253417455310209</c:v>
                </c:pt>
                <c:pt idx="15">
                  <c:v>0.59049881235154389</c:v>
                </c:pt>
                <c:pt idx="16">
                  <c:v>0.59407337723424269</c:v>
                </c:pt>
                <c:pt idx="17">
                  <c:v>0.58250118877793633</c:v>
                </c:pt>
                <c:pt idx="18">
                  <c:v>0.57590256633318837</c:v>
                </c:pt>
                <c:pt idx="19">
                  <c:v>0.56990521327014221</c:v>
                </c:pt>
                <c:pt idx="20">
                  <c:v>0.57696921231507403</c:v>
                </c:pt>
                <c:pt idx="21">
                  <c:v>0.57500908100254267</c:v>
                </c:pt>
                <c:pt idx="22">
                  <c:v>0.57886533665835405</c:v>
                </c:pt>
                <c:pt idx="23">
                  <c:v>0.59497041420118346</c:v>
                </c:pt>
                <c:pt idx="24">
                  <c:v>0.60297001961333707</c:v>
                </c:pt>
                <c:pt idx="25">
                  <c:v>0.59804469273743011</c:v>
                </c:pt>
                <c:pt idx="26">
                  <c:v>0.59143370094896131</c:v>
                </c:pt>
                <c:pt idx="27">
                  <c:v>0.60701241782322868</c:v>
                </c:pt>
                <c:pt idx="28">
                  <c:v>0.6066066066066067</c:v>
                </c:pt>
                <c:pt idx="29">
                  <c:v>0.60309865573023469</c:v>
                </c:pt>
                <c:pt idx="30">
                  <c:v>0.60155756682803618</c:v>
                </c:pt>
                <c:pt idx="31">
                  <c:v>0.61252287050213461</c:v>
                </c:pt>
                <c:pt idx="32">
                  <c:v>0.6095836606441476</c:v>
                </c:pt>
                <c:pt idx="33">
                  <c:v>0.60686883449031792</c:v>
                </c:pt>
                <c:pt idx="34">
                  <c:v>0.60717380003465604</c:v>
                </c:pt>
                <c:pt idx="35">
                  <c:v>0.60635381390098364</c:v>
                </c:pt>
                <c:pt idx="36">
                  <c:v>0.60193021529324431</c:v>
                </c:pt>
                <c:pt idx="37">
                  <c:v>0.60596249831377302</c:v>
                </c:pt>
                <c:pt idx="38">
                  <c:v>0.6161913288144264</c:v>
                </c:pt>
                <c:pt idx="39">
                  <c:v>0.62234728573103526</c:v>
                </c:pt>
                <c:pt idx="40">
                  <c:v>0.63463626492942449</c:v>
                </c:pt>
                <c:pt idx="41">
                  <c:v>0.64337324525185802</c:v>
                </c:pt>
                <c:pt idx="42">
                  <c:v>0.63309215536938301</c:v>
                </c:pt>
                <c:pt idx="43">
                  <c:v>0.63195644659522976</c:v>
                </c:pt>
                <c:pt idx="44">
                  <c:v>0.62965832493995511</c:v>
                </c:pt>
                <c:pt idx="45">
                  <c:v>0.63493312352478359</c:v>
                </c:pt>
                <c:pt idx="46">
                  <c:v>0.62058573019720886</c:v>
                </c:pt>
                <c:pt idx="47">
                  <c:v>0.61668333431378308</c:v>
                </c:pt>
                <c:pt idx="48">
                  <c:v>0.61571775641702742</c:v>
                </c:pt>
                <c:pt idx="49">
                  <c:v>0.61269309510515546</c:v>
                </c:pt>
                <c:pt idx="50">
                  <c:v>0.61355706928061138</c:v>
                </c:pt>
                <c:pt idx="51">
                  <c:v>0.62096156790690549</c:v>
                </c:pt>
                <c:pt idx="52">
                  <c:v>0.61426955895959701</c:v>
                </c:pt>
                <c:pt idx="53">
                  <c:v>0.62163404702482594</c:v>
                </c:pt>
                <c:pt idx="54">
                  <c:v>0.60787748814450115</c:v>
                </c:pt>
                <c:pt idx="55">
                  <c:v>0.60314652004681679</c:v>
                </c:pt>
                <c:pt idx="56">
                  <c:v>0.60483911831770965</c:v>
                </c:pt>
                <c:pt idx="57">
                  <c:v>0.60996736730972256</c:v>
                </c:pt>
                <c:pt idx="58">
                  <c:v>0.61622037619683567</c:v>
                </c:pt>
                <c:pt idx="59">
                  <c:v>0.61949692142812118</c:v>
                </c:pt>
                <c:pt idx="60">
                  <c:v>0.61320312499999996</c:v>
                </c:pt>
                <c:pt idx="61">
                  <c:v>0.61851241505730736</c:v>
                </c:pt>
                <c:pt idx="62">
                  <c:v>0.62177893105560966</c:v>
                </c:pt>
                <c:pt idx="63">
                  <c:v>0.62391781334512608</c:v>
                </c:pt>
                <c:pt idx="64">
                  <c:v>0.6161606379029263</c:v>
                </c:pt>
                <c:pt idx="65">
                  <c:v>0.60988308366824984</c:v>
                </c:pt>
                <c:pt idx="66">
                  <c:v>0.60932102528375287</c:v>
                </c:pt>
                <c:pt idx="67">
                  <c:v>0.60720079183965237</c:v>
                </c:pt>
                <c:pt idx="68">
                  <c:v>0.61059674784097095</c:v>
                </c:pt>
                <c:pt idx="69">
                  <c:v>0.62286282794536718</c:v>
                </c:pt>
                <c:pt idx="70">
                  <c:v>0.62552679108970499</c:v>
                </c:pt>
                <c:pt idx="71">
                  <c:v>0.63717286613933011</c:v>
                </c:pt>
                <c:pt idx="72">
                  <c:v>0.6358419844595592</c:v>
                </c:pt>
                <c:pt idx="73">
                  <c:v>0.62534143258999564</c:v>
                </c:pt>
                <c:pt idx="74">
                  <c:v>0.61792278517942234</c:v>
                </c:pt>
                <c:pt idx="75">
                  <c:v>0.61347245805261907</c:v>
                </c:pt>
                <c:pt idx="76">
                  <c:v>0.60491354220167781</c:v>
                </c:pt>
                <c:pt idx="77">
                  <c:v>0.60503284045685435</c:v>
                </c:pt>
                <c:pt idx="78">
                  <c:v>0.60959078987071469</c:v>
                </c:pt>
                <c:pt idx="79">
                  <c:v>0.61310524833920543</c:v>
                </c:pt>
                <c:pt idx="80">
                  <c:v>0.60068906782285536</c:v>
                </c:pt>
                <c:pt idx="81">
                  <c:v>0.59111929944952479</c:v>
                </c:pt>
                <c:pt idx="82">
                  <c:v>0.59276366990459173</c:v>
                </c:pt>
                <c:pt idx="83">
                  <c:v>0.59231013883511263</c:v>
                </c:pt>
                <c:pt idx="84">
                  <c:v>0.59036353916065221</c:v>
                </c:pt>
                <c:pt idx="85">
                  <c:v>0.59235562728559454</c:v>
                </c:pt>
                <c:pt idx="86">
                  <c:v>0.59711729683469095</c:v>
                </c:pt>
                <c:pt idx="87">
                  <c:v>0.59820903052215579</c:v>
                </c:pt>
                <c:pt idx="88">
                  <c:v>0.59968436452441576</c:v>
                </c:pt>
                <c:pt idx="89">
                  <c:v>0.59811073955899008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0E4A-AA62-B0B0B53E2F48}"/>
            </c:ext>
          </c:extLst>
        </c:ser>
        <c:ser>
          <c:idx val="2"/>
          <c:order val="2"/>
          <c:tx>
            <c:strRef>
              <c:f>'Q1,Q2,Q3,Q4'!$A$41:$D$41</c:f>
              <c:strCache>
                <c:ptCount val="4"/>
                <c:pt idx="0">
                  <c:v>c) Adjusted for taxes and subsidies and net mixed inome (NMI);
</c:v>
                </c:pt>
                <c:pt idx="1">
                  <c:v>GDP less Intellectual Property Products</c:v>
                </c:pt>
                <c:pt idx="2">
                  <c:v>% </c:v>
                </c:pt>
                <c:pt idx="3">
                  <c:v>CE/GDP-(T-S)-NMI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'Q1,Q2,Q3,Q4'!$E$38:$CP$38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'Q1,Q2,Q3,Q4'!$E$41:$CP$41</c:f>
              <c:numCache>
                <c:formatCode>General</c:formatCode>
                <c:ptCount val="90"/>
                <c:pt idx="0">
                  <c:v>0.61778846153846145</c:v>
                </c:pt>
                <c:pt idx="1">
                  <c:v>0.63956639566395668</c:v>
                </c:pt>
                <c:pt idx="2">
                  <c:v>0.64677419354838694</c:v>
                </c:pt>
                <c:pt idx="3">
                  <c:v>0.65756302521008403</c:v>
                </c:pt>
                <c:pt idx="4">
                  <c:v>0.6651785714285714</c:v>
                </c:pt>
                <c:pt idx="5">
                  <c:v>0.66283524904214564</c:v>
                </c:pt>
                <c:pt idx="6">
                  <c:v>0.67201426024955435</c:v>
                </c:pt>
                <c:pt idx="7">
                  <c:v>0.66006097560975607</c:v>
                </c:pt>
                <c:pt idx="8">
                  <c:v>0.6783707865168539</c:v>
                </c:pt>
                <c:pt idx="9">
                  <c:v>0.67159763313609455</c:v>
                </c:pt>
                <c:pt idx="10">
                  <c:v>0.66393442622950805</c:v>
                </c:pt>
                <c:pt idx="11">
                  <c:v>0.65222772277227725</c:v>
                </c:pt>
                <c:pt idx="12">
                  <c:v>0.65609514370664013</c:v>
                </c:pt>
                <c:pt idx="13">
                  <c:v>0.67432950191570884</c:v>
                </c:pt>
                <c:pt idx="14">
                  <c:v>0.69567901234567908</c:v>
                </c:pt>
                <c:pt idx="15">
                  <c:v>0.68598233995584978</c:v>
                </c:pt>
                <c:pt idx="16">
                  <c:v>0.69471947194719474</c:v>
                </c:pt>
                <c:pt idx="17">
                  <c:v>0.70160366552119147</c:v>
                </c:pt>
                <c:pt idx="18">
                  <c:v>0.677931387608807</c:v>
                </c:pt>
                <c:pt idx="19">
                  <c:v>0.67461430575035075</c:v>
                </c:pt>
                <c:pt idx="20">
                  <c:v>0.66991643454039007</c:v>
                </c:pt>
                <c:pt idx="21">
                  <c:v>0.66568544995794787</c:v>
                </c:pt>
                <c:pt idx="22">
                  <c:v>0.66750539180445723</c:v>
                </c:pt>
                <c:pt idx="23">
                  <c:v>0.68169491525423731</c:v>
                </c:pt>
                <c:pt idx="24">
                  <c:v>0.68339155287392828</c:v>
                </c:pt>
                <c:pt idx="25">
                  <c:v>0.67817548305353181</c:v>
                </c:pt>
                <c:pt idx="26">
                  <c:v>0.66724537037037046</c:v>
                </c:pt>
                <c:pt idx="27">
                  <c:v>0.6832008769525898</c:v>
                </c:pt>
                <c:pt idx="28">
                  <c:v>0.68190080498571815</c:v>
                </c:pt>
                <c:pt idx="29">
                  <c:v>0.68098790841265755</c:v>
                </c:pt>
                <c:pt idx="30">
                  <c:v>0.67278719397363462</c:v>
                </c:pt>
                <c:pt idx="31">
                  <c:v>0.68275549512803091</c:v>
                </c:pt>
                <c:pt idx="32">
                  <c:v>0.68070175438596481</c:v>
                </c:pt>
                <c:pt idx="33">
                  <c:v>0.67492889069483952</c:v>
                </c:pt>
                <c:pt idx="34">
                  <c:v>0.67294027270981371</c:v>
                </c:pt>
                <c:pt idx="35">
                  <c:v>0.67023172905525852</c:v>
                </c:pt>
                <c:pt idx="36">
                  <c:v>0.66480813381436554</c:v>
                </c:pt>
                <c:pt idx="37">
                  <c:v>0.66706266706266693</c:v>
                </c:pt>
                <c:pt idx="38">
                  <c:v>0.67630544637843915</c:v>
                </c:pt>
                <c:pt idx="39">
                  <c:v>0.68129893466820679</c:v>
                </c:pt>
                <c:pt idx="40">
                  <c:v>0.69253554502369663</c:v>
                </c:pt>
                <c:pt idx="41">
                  <c:v>0.69955106621773289</c:v>
                </c:pt>
                <c:pt idx="42">
                  <c:v>0.68804966373512666</c:v>
                </c:pt>
                <c:pt idx="43">
                  <c:v>0.68854156859052806</c:v>
                </c:pt>
                <c:pt idx="44">
                  <c:v>0.68978102189781021</c:v>
                </c:pt>
                <c:pt idx="45">
                  <c:v>0.69033361847733099</c:v>
                </c:pt>
                <c:pt idx="46">
                  <c:v>0.67267949719480147</c:v>
                </c:pt>
                <c:pt idx="47">
                  <c:v>0.66817515456689391</c:v>
                </c:pt>
                <c:pt idx="48">
                  <c:v>0.66659042826919768</c:v>
                </c:pt>
                <c:pt idx="49">
                  <c:v>0.66397741024606705</c:v>
                </c:pt>
                <c:pt idx="50">
                  <c:v>0.66295664662059051</c:v>
                </c:pt>
                <c:pt idx="51">
                  <c:v>0.66461815798098978</c:v>
                </c:pt>
                <c:pt idx="52">
                  <c:v>0.65457931638913236</c:v>
                </c:pt>
                <c:pt idx="53">
                  <c:v>0.6586638830897702</c:v>
                </c:pt>
                <c:pt idx="54">
                  <c:v>0.64412367174497509</c:v>
                </c:pt>
                <c:pt idx="55">
                  <c:v>0.64309138926778298</c:v>
                </c:pt>
                <c:pt idx="56">
                  <c:v>0.64418899592541623</c:v>
                </c:pt>
                <c:pt idx="57">
                  <c:v>0.64997059650737632</c:v>
                </c:pt>
                <c:pt idx="58">
                  <c:v>0.65895338142034188</c:v>
                </c:pt>
                <c:pt idx="59">
                  <c:v>0.66498240548587928</c:v>
                </c:pt>
                <c:pt idx="60">
                  <c:v>0.6569712695390153</c:v>
                </c:pt>
                <c:pt idx="61">
                  <c:v>0.66179296681525501</c:v>
                </c:pt>
                <c:pt idx="62">
                  <c:v>0.66417077302125038</c:v>
                </c:pt>
                <c:pt idx="63">
                  <c:v>0.66948951470131945</c:v>
                </c:pt>
                <c:pt idx="64">
                  <c:v>0.66188684479739213</c:v>
                </c:pt>
                <c:pt idx="65">
                  <c:v>0.65544321193678212</c:v>
                </c:pt>
                <c:pt idx="66">
                  <c:v>0.65507287082982257</c:v>
                </c:pt>
                <c:pt idx="67">
                  <c:v>0.65626114346844155</c:v>
                </c:pt>
                <c:pt idx="68">
                  <c:v>0.66062459664973761</c:v>
                </c:pt>
                <c:pt idx="69">
                  <c:v>0.67602047617778027</c:v>
                </c:pt>
                <c:pt idx="70">
                  <c:v>0.68038484787426956</c:v>
                </c:pt>
                <c:pt idx="71">
                  <c:v>0.69419417637073699</c:v>
                </c:pt>
                <c:pt idx="72">
                  <c:v>0.69680851063829796</c:v>
                </c:pt>
                <c:pt idx="73">
                  <c:v>0.6861705696839564</c:v>
                </c:pt>
                <c:pt idx="74">
                  <c:v>0.67696913521057733</c:v>
                </c:pt>
                <c:pt idx="75">
                  <c:v>0.6725345769700366</c:v>
                </c:pt>
                <c:pt idx="76">
                  <c:v>0.66018310911808675</c:v>
                </c:pt>
                <c:pt idx="77">
                  <c:v>0.66116571792242684</c:v>
                </c:pt>
                <c:pt idx="78">
                  <c:v>0.66037767477725906</c:v>
                </c:pt>
                <c:pt idx="79">
                  <c:v>0.66147252963777869</c:v>
                </c:pt>
                <c:pt idx="80">
                  <c:v>0.6477562095595909</c:v>
                </c:pt>
                <c:pt idx="81">
                  <c:v>0.64441083437009572</c:v>
                </c:pt>
                <c:pt idx="82">
                  <c:v>0.65037674238411114</c:v>
                </c:pt>
                <c:pt idx="83">
                  <c:v>0.65315380568622827</c:v>
                </c:pt>
                <c:pt idx="84">
                  <c:v>0.65147045809858117</c:v>
                </c:pt>
                <c:pt idx="85">
                  <c:v>0.65288993675175078</c:v>
                </c:pt>
                <c:pt idx="86">
                  <c:v>0.65442153918823176</c:v>
                </c:pt>
                <c:pt idx="87">
                  <c:v>0.65414244901980101</c:v>
                </c:pt>
                <c:pt idx="88">
                  <c:v>0.65714862783710781</c:v>
                </c:pt>
                <c:pt idx="89">
                  <c:v>0.65507195991104661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A-0E4A-AA62-B0B0B53E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441231"/>
        <c:axId val="1148142591"/>
      </c:lineChart>
      <c:catAx>
        <c:axId val="11594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2591"/>
        <c:crosses val="autoZero"/>
        <c:auto val="1"/>
        <c:lblAlgn val="ctr"/>
        <c:lblOffset val="100"/>
        <c:noMultiLvlLbl val="0"/>
      </c:catAx>
      <c:valAx>
        <c:axId val="11481425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35253488050825E-2"/>
          <c:y val="0.8143723315239545"/>
          <c:w val="0.89703826495372285"/>
          <c:h val="0.17200369027441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Rate of Return before and after IPP capitalization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'Q1,Q2,Q3,Q4'!$A$98:$D$98</c:f>
              <c:strCache>
                <c:ptCount val="4"/>
                <c:pt idx="0">
                  <c:v>a) Rate of Return for capital investments;
</c:v>
                </c:pt>
                <c:pt idx="1">
                  <c:v>after IPP capitalization</c:v>
                </c:pt>
                <c:pt idx="2">
                  <c:v>ratio </c:v>
                </c:pt>
                <c:pt idx="3">
                  <c:v>real GDP(1-LS(r.15))/ (Fixed Assets Private + Governmental Fixed Assets)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'Q1,Q2,Q3,Q4'!$E$97:$CP$97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'Q1,Q2,Q3,Q4'!$E$98:$CP$98</c:f>
              <c:numCache>
                <c:formatCode>General</c:formatCode>
                <c:ptCount val="90"/>
                <c:pt idx="0">
                  <c:v>0.13737781410426128</c:v>
                </c:pt>
                <c:pt idx="1">
                  <c:v>0.12455507837026498</c:v>
                </c:pt>
                <c:pt idx="2">
                  <c:v>0.10944578675894552</c:v>
                </c:pt>
                <c:pt idx="3">
                  <c:v>9.5282903313694309E-2</c:v>
                </c:pt>
                <c:pt idx="4">
                  <c:v>9.4223067185234599E-2</c:v>
                </c:pt>
                <c:pt idx="5">
                  <c:v>0.10017254960464776</c:v>
                </c:pt>
                <c:pt idx="6">
                  <c:v>0.10397804887851589</c:v>
                </c:pt>
                <c:pt idx="7">
                  <c:v>0.10326406478539812</c:v>
                </c:pt>
                <c:pt idx="8">
                  <c:v>0.10407505535033179</c:v>
                </c:pt>
                <c:pt idx="9">
                  <c:v>9.9896377692016064E-2</c:v>
                </c:pt>
                <c:pt idx="10">
                  <c:v>9.7113642733703001E-2</c:v>
                </c:pt>
                <c:pt idx="11">
                  <c:v>9.7982932803555051E-2</c:v>
                </c:pt>
                <c:pt idx="12">
                  <c:v>0.10025760701265132</c:v>
                </c:pt>
                <c:pt idx="13">
                  <c:v>9.6848345911602782E-2</c:v>
                </c:pt>
                <c:pt idx="14">
                  <c:v>8.9220596269094538E-2</c:v>
                </c:pt>
                <c:pt idx="15">
                  <c:v>8.6390465393262283E-2</c:v>
                </c:pt>
                <c:pt idx="16">
                  <c:v>8.6396461197420601E-2</c:v>
                </c:pt>
                <c:pt idx="17">
                  <c:v>0.10203776471681261</c:v>
                </c:pt>
                <c:pt idx="18">
                  <c:v>0.11508504062492853</c:v>
                </c:pt>
                <c:pt idx="19">
                  <c:v>0.12139563373311629</c:v>
                </c:pt>
                <c:pt idx="20">
                  <c:v>0.11807658730377889</c:v>
                </c:pt>
                <c:pt idx="21">
                  <c:v>0.11681312382148545</c:v>
                </c:pt>
                <c:pt idx="22">
                  <c:v>0.11860311931301011</c:v>
                </c:pt>
                <c:pt idx="23">
                  <c:v>0.11293551253025506</c:v>
                </c:pt>
                <c:pt idx="24">
                  <c:v>0.10836448891887866</c:v>
                </c:pt>
                <c:pt idx="25">
                  <c:v>0.10648973397444357</c:v>
                </c:pt>
                <c:pt idx="26">
                  <c:v>0.10564936084322352</c:v>
                </c:pt>
                <c:pt idx="27">
                  <c:v>0.10233150035553083</c:v>
                </c:pt>
                <c:pt idx="28">
                  <c:v>0.10224879790106113</c:v>
                </c:pt>
                <c:pt idx="29">
                  <c:v>0.10229308106467236</c:v>
                </c:pt>
                <c:pt idx="30">
                  <c:v>0.10048435788264322</c:v>
                </c:pt>
                <c:pt idx="31">
                  <c:v>9.6743448772141444E-2</c:v>
                </c:pt>
                <c:pt idx="32">
                  <c:v>9.5157936801568685E-2</c:v>
                </c:pt>
                <c:pt idx="33">
                  <c:v>9.3223645811695316E-2</c:v>
                </c:pt>
                <c:pt idx="34">
                  <c:v>9.0846489944173367E-2</c:v>
                </c:pt>
                <c:pt idx="35">
                  <c:v>8.8647226190269407E-2</c:v>
                </c:pt>
                <c:pt idx="36">
                  <c:v>8.7147134119204633E-2</c:v>
                </c:pt>
                <c:pt idx="37">
                  <c:v>8.4646993949789917E-2</c:v>
                </c:pt>
                <c:pt idx="38">
                  <c:v>8.2249858927802358E-2</c:v>
                </c:pt>
                <c:pt idx="39">
                  <c:v>8.1756454899462677E-2</c:v>
                </c:pt>
                <c:pt idx="40">
                  <c:v>8.0753039176570257E-2</c:v>
                </c:pt>
                <c:pt idx="41">
                  <c:v>8.1226681762601033E-2</c:v>
                </c:pt>
                <c:pt idx="42">
                  <c:v>8.4797815492103301E-2</c:v>
                </c:pt>
                <c:pt idx="43">
                  <c:v>8.5448929096843401E-2</c:v>
                </c:pt>
                <c:pt idx="44">
                  <c:v>8.739467749202931E-2</c:v>
                </c:pt>
                <c:pt idx="45">
                  <c:v>9.1679330205240619E-2</c:v>
                </c:pt>
                <c:pt idx="46">
                  <c:v>0.10094833930903031</c:v>
                </c:pt>
                <c:pt idx="47">
                  <c:v>0.10461825372164467</c:v>
                </c:pt>
                <c:pt idx="48">
                  <c:v>0.10794955031740577</c:v>
                </c:pt>
                <c:pt idx="49">
                  <c:v>0.11189705355487509</c:v>
                </c:pt>
                <c:pt idx="50">
                  <c:v>0.11665914727409918</c:v>
                </c:pt>
                <c:pt idx="51">
                  <c:v>0.12233259395729128</c:v>
                </c:pt>
                <c:pt idx="52">
                  <c:v>0.13325321892632261</c:v>
                </c:pt>
                <c:pt idx="53">
                  <c:v>0.13658621957026221</c:v>
                </c:pt>
                <c:pt idx="54">
                  <c:v>0.14288909783688594</c:v>
                </c:pt>
                <c:pt idx="55">
                  <c:v>0.14547693596566055</c:v>
                </c:pt>
                <c:pt idx="56">
                  <c:v>0.1451721883791415</c:v>
                </c:pt>
                <c:pt idx="57">
                  <c:v>0.1422917425319721</c:v>
                </c:pt>
                <c:pt idx="58">
                  <c:v>0.14007154637793873</c:v>
                </c:pt>
                <c:pt idx="59">
                  <c:v>0.14058895483446787</c:v>
                </c:pt>
                <c:pt idx="60">
                  <c:v>0.14468269166128694</c:v>
                </c:pt>
                <c:pt idx="61">
                  <c:v>0.1455190031626776</c:v>
                </c:pt>
                <c:pt idx="62">
                  <c:v>0.14780327011160138</c:v>
                </c:pt>
                <c:pt idx="63">
                  <c:v>0.14782832719491942</c:v>
                </c:pt>
                <c:pt idx="64">
                  <c:v>0.1504470459742</c:v>
                </c:pt>
                <c:pt idx="65">
                  <c:v>0.15288024705116321</c:v>
                </c:pt>
                <c:pt idx="66">
                  <c:v>0.15272515867430583</c:v>
                </c:pt>
                <c:pt idx="67">
                  <c:v>0.15243496135914644</c:v>
                </c:pt>
                <c:pt idx="68">
                  <c:v>0.15041425318614027</c:v>
                </c:pt>
                <c:pt idx="69">
                  <c:v>0.14429277529392925</c:v>
                </c:pt>
                <c:pt idx="70">
                  <c:v>0.14151793660732687</c:v>
                </c:pt>
                <c:pt idx="71">
                  <c:v>0.13728086560528166</c:v>
                </c:pt>
                <c:pt idx="72">
                  <c:v>0.13662224545641477</c:v>
                </c:pt>
                <c:pt idx="73">
                  <c:v>0.13876056665286698</c:v>
                </c:pt>
                <c:pt idx="74">
                  <c:v>0.14013952540201291</c:v>
                </c:pt>
                <c:pt idx="75">
                  <c:v>0.14184122466052676</c:v>
                </c:pt>
                <c:pt idx="76">
                  <c:v>0.14547983332226536</c:v>
                </c:pt>
                <c:pt idx="77">
                  <c:v>0.14635320099183527</c:v>
                </c:pt>
                <c:pt idx="78">
                  <c:v>0.14582657467791252</c:v>
                </c:pt>
                <c:pt idx="79">
                  <c:v>0.14545750551027081</c:v>
                </c:pt>
                <c:pt idx="80">
                  <c:v>0.14892430397164924</c:v>
                </c:pt>
                <c:pt idx="81">
                  <c:v>0.15216794158278785</c:v>
                </c:pt>
                <c:pt idx="82">
                  <c:v>0.15368117938909831</c:v>
                </c:pt>
                <c:pt idx="83">
                  <c:v>0.15503729485796255</c:v>
                </c:pt>
                <c:pt idx="84">
                  <c:v>0.15667405899145126</c:v>
                </c:pt>
                <c:pt idx="85">
                  <c:v>0.1569296542666738</c:v>
                </c:pt>
                <c:pt idx="86">
                  <c:v>0.15490329891035415</c:v>
                </c:pt>
                <c:pt idx="87">
                  <c:v>0.15438779947012568</c:v>
                </c:pt>
                <c:pt idx="88">
                  <c:v>0.15493558905516125</c:v>
                </c:pt>
                <c:pt idx="89">
                  <c:v>0.157249080756865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D-2445-A5AC-B49BA2D2DA0C}"/>
            </c:ext>
          </c:extLst>
        </c:ser>
        <c:ser>
          <c:idx val="1"/>
          <c:order val="1"/>
          <c:tx>
            <c:strRef>
              <c:f>'Q1,Q2,Q3,Q4'!$A$99:$D$99</c:f>
              <c:strCache>
                <c:ptCount val="4"/>
                <c:pt idx="0">
                  <c:v>b) Rate of Return for capital investments;
</c:v>
                </c:pt>
                <c:pt idx="1">
                  <c:v>before IPP capitalization</c:v>
                </c:pt>
                <c:pt idx="2">
                  <c:v>ratio </c:v>
                </c:pt>
                <c:pt idx="3">
                  <c:v>real GDP(1-LS(r.51))/ (Fixed Assets Private + Governmental Fixed Assets)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'Q1,Q2,Q3,Q4'!$E$97:$CP$97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'Q1,Q2,Q3,Q4'!$E$99:$CP$99</c:f>
              <c:numCache>
                <c:formatCode>General</c:formatCode>
                <c:ptCount val="90"/>
                <c:pt idx="0">
                  <c:v>0.13661206587787045</c:v>
                </c:pt>
                <c:pt idx="1">
                  <c:v>0.12369932877796855</c:v>
                </c:pt>
                <c:pt idx="2">
                  <c:v>0.10868075713427476</c:v>
                </c:pt>
                <c:pt idx="3">
                  <c:v>9.4567118102015915E-2</c:v>
                </c:pt>
                <c:pt idx="4">
                  <c:v>9.3501403927775978E-2</c:v>
                </c:pt>
                <c:pt idx="5">
                  <c:v>9.9360793747982484E-2</c:v>
                </c:pt>
                <c:pt idx="6">
                  <c:v>0.10310253388982023</c:v>
                </c:pt>
                <c:pt idx="7">
                  <c:v>0.10249630002475232</c:v>
                </c:pt>
                <c:pt idx="8">
                  <c:v>0.10322218582376738</c:v>
                </c:pt>
                <c:pt idx="9">
                  <c:v>9.889884210481327E-2</c:v>
                </c:pt>
                <c:pt idx="10">
                  <c:v>9.620348324649651E-2</c:v>
                </c:pt>
                <c:pt idx="11">
                  <c:v>9.7176957791361346E-2</c:v>
                </c:pt>
                <c:pt idx="12">
                  <c:v>9.9355099917870573E-2</c:v>
                </c:pt>
                <c:pt idx="13">
                  <c:v>9.6052728432119872E-2</c:v>
                </c:pt>
                <c:pt idx="14">
                  <c:v>8.8614890203671332E-2</c:v>
                </c:pt>
                <c:pt idx="15">
                  <c:v>8.5813712315781568E-2</c:v>
                </c:pt>
                <c:pt idx="16">
                  <c:v>8.5733563543636968E-2</c:v>
                </c:pt>
                <c:pt idx="17">
                  <c:v>0.10108836593123305</c:v>
                </c:pt>
                <c:pt idx="18">
                  <c:v>0.1140348730518074</c:v>
                </c:pt>
                <c:pt idx="19">
                  <c:v>0.12035841439558558</c:v>
                </c:pt>
                <c:pt idx="20">
                  <c:v>0.11709392380445595</c:v>
                </c:pt>
                <c:pt idx="21">
                  <c:v>0.1158028084073532</c:v>
                </c:pt>
                <c:pt idx="22">
                  <c:v>0.1176512770304302</c:v>
                </c:pt>
                <c:pt idx="23">
                  <c:v>0.11181019868619654</c:v>
                </c:pt>
                <c:pt idx="24">
                  <c:v>0.10707814426040006</c:v>
                </c:pt>
                <c:pt idx="25">
                  <c:v>0.10518588110848907</c:v>
                </c:pt>
                <c:pt idx="26">
                  <c:v>0.10437323227575833</c:v>
                </c:pt>
                <c:pt idx="27">
                  <c:v>0.10083901760320037</c:v>
                </c:pt>
                <c:pt idx="28">
                  <c:v>0.1007302828870742</c:v>
                </c:pt>
                <c:pt idx="29">
                  <c:v>0.10071395384805945</c:v>
                </c:pt>
                <c:pt idx="30">
                  <c:v>9.8924499644776731E-2</c:v>
                </c:pt>
                <c:pt idx="31">
                  <c:v>9.5139891070576785E-2</c:v>
                </c:pt>
                <c:pt idx="32">
                  <c:v>9.3464634613657588E-2</c:v>
                </c:pt>
                <c:pt idx="33">
                  <c:v>9.1615840002980772E-2</c:v>
                </c:pt>
                <c:pt idx="34">
                  <c:v>8.9222961788560623E-2</c:v>
                </c:pt>
                <c:pt idx="35">
                  <c:v>8.7077900107335821E-2</c:v>
                </c:pt>
                <c:pt idx="36">
                  <c:v>8.5555208987093706E-2</c:v>
                </c:pt>
                <c:pt idx="37">
                  <c:v>8.2977804120810947E-2</c:v>
                </c:pt>
                <c:pt idx="38">
                  <c:v>8.0515902797295494E-2</c:v>
                </c:pt>
                <c:pt idx="39">
                  <c:v>7.9971155887154102E-2</c:v>
                </c:pt>
                <c:pt idx="40">
                  <c:v>7.8879296399246346E-2</c:v>
                </c:pt>
                <c:pt idx="41">
                  <c:v>7.9318502084978926E-2</c:v>
                </c:pt>
                <c:pt idx="42">
                  <c:v>8.2957448754382962E-2</c:v>
                </c:pt>
                <c:pt idx="43">
                  <c:v>8.3581714773331234E-2</c:v>
                </c:pt>
                <c:pt idx="44">
                  <c:v>8.5518696543178133E-2</c:v>
                </c:pt>
                <c:pt idx="45">
                  <c:v>8.9602388957539511E-2</c:v>
                </c:pt>
                <c:pt idx="46">
                  <c:v>9.8773850568041194E-2</c:v>
                </c:pt>
                <c:pt idx="47">
                  <c:v>0.10229369045491389</c:v>
                </c:pt>
                <c:pt idx="48">
                  <c:v>0.10554559266961015</c:v>
                </c:pt>
                <c:pt idx="49">
                  <c:v>0.10940804789001382</c:v>
                </c:pt>
                <c:pt idx="50">
                  <c:v>0.11386478602944579</c:v>
                </c:pt>
                <c:pt idx="51">
                  <c:v>0.11921416570683448</c:v>
                </c:pt>
                <c:pt idx="52">
                  <c:v>0.12977084740137071</c:v>
                </c:pt>
                <c:pt idx="53">
                  <c:v>0.1326253499984455</c:v>
                </c:pt>
                <c:pt idx="54">
                  <c:v>0.13883074278004015</c:v>
                </c:pt>
                <c:pt idx="55">
                  <c:v>0.14121302299126351</c:v>
                </c:pt>
                <c:pt idx="56">
                  <c:v>0.14075561296999659</c:v>
                </c:pt>
                <c:pt idx="57">
                  <c:v>0.13778002263291797</c:v>
                </c:pt>
                <c:pt idx="58">
                  <c:v>0.13553666867532416</c:v>
                </c:pt>
                <c:pt idx="59">
                  <c:v>0.13587991323474469</c:v>
                </c:pt>
                <c:pt idx="60">
                  <c:v>0.13972027416825117</c:v>
                </c:pt>
                <c:pt idx="61">
                  <c:v>0.14026439008651823</c:v>
                </c:pt>
                <c:pt idx="62">
                  <c:v>0.14216106848803051</c:v>
                </c:pt>
                <c:pt idx="63">
                  <c:v>0.14219288322172369</c:v>
                </c:pt>
                <c:pt idx="64">
                  <c:v>0.14486566920634122</c:v>
                </c:pt>
                <c:pt idx="65">
                  <c:v>0.14745790632213818</c:v>
                </c:pt>
                <c:pt idx="66">
                  <c:v>0.14702538147039618</c:v>
                </c:pt>
                <c:pt idx="67">
                  <c:v>0.14646994345370207</c:v>
                </c:pt>
                <c:pt idx="68">
                  <c:v>0.14405389066005395</c:v>
                </c:pt>
                <c:pt idx="69">
                  <c:v>0.13762459058208323</c:v>
                </c:pt>
                <c:pt idx="70">
                  <c:v>0.13439196713252907</c:v>
                </c:pt>
                <c:pt idx="71">
                  <c:v>0.12966222925878254</c:v>
                </c:pt>
                <c:pt idx="72">
                  <c:v>0.12920840220791827</c:v>
                </c:pt>
                <c:pt idx="73">
                  <c:v>0.13191967378858963</c:v>
                </c:pt>
                <c:pt idx="74">
                  <c:v>0.13352270921378726</c:v>
                </c:pt>
                <c:pt idx="75">
                  <c:v>0.13539058441416332</c:v>
                </c:pt>
                <c:pt idx="76">
                  <c:v>0.1389952619195654</c:v>
                </c:pt>
                <c:pt idx="77">
                  <c:v>0.13977878303449148</c:v>
                </c:pt>
                <c:pt idx="78">
                  <c:v>0.13897896255240408</c:v>
                </c:pt>
                <c:pt idx="79">
                  <c:v>0.13830392609994072</c:v>
                </c:pt>
                <c:pt idx="80">
                  <c:v>0.14190412765365804</c:v>
                </c:pt>
                <c:pt idx="81">
                  <c:v>0.14532305656167438</c:v>
                </c:pt>
                <c:pt idx="82">
                  <c:v>0.14648213735121865</c:v>
                </c:pt>
                <c:pt idx="83">
                  <c:v>0.1476934081773463</c:v>
                </c:pt>
                <c:pt idx="84">
                  <c:v>0.14918951621814447</c:v>
                </c:pt>
                <c:pt idx="85">
                  <c:v>0.14930426098483809</c:v>
                </c:pt>
                <c:pt idx="86">
                  <c:v>0.14720154518772843</c:v>
                </c:pt>
                <c:pt idx="87">
                  <c:v>0.1464027121671439</c:v>
                </c:pt>
                <c:pt idx="88">
                  <c:v>0.14683004638539049</c:v>
                </c:pt>
                <c:pt idx="89">
                  <c:v>0.14881187731320955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D-2445-A5AC-B49BA2D2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257439"/>
        <c:axId val="1121262799"/>
      </c:lineChart>
      <c:catAx>
        <c:axId val="1121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62799"/>
        <c:crosses val="autoZero"/>
        <c:auto val="1"/>
        <c:lblAlgn val="ctr"/>
        <c:lblOffset val="100"/>
        <c:noMultiLvlLbl val="0"/>
      </c:catAx>
      <c:valAx>
        <c:axId val="1121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12</xdr:row>
      <xdr:rowOff>203200</xdr:rowOff>
    </xdr:from>
    <xdr:to>
      <xdr:col>6</xdr:col>
      <xdr:colOff>571500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78953-AE3A-9E42-8B9A-436FF139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793750</xdr:colOff>
      <xdr:row>13</xdr:row>
      <xdr:rowOff>12700</xdr:rowOff>
    </xdr:from>
    <xdr:to>
      <xdr:col>16</xdr:col>
      <xdr:colOff>38100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24A6E-1A4F-EC40-A1CF-D7420677E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73</xdr:row>
      <xdr:rowOff>114300</xdr:rowOff>
    </xdr:from>
    <xdr:to>
      <xdr:col>8</xdr:col>
      <xdr:colOff>762000</xdr:colOff>
      <xdr:row>93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58B0FC-04E9-E44C-BE1B-0A9D6CF2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42</xdr:row>
      <xdr:rowOff>114300</xdr:rowOff>
    </xdr:from>
    <xdr:to>
      <xdr:col>10</xdr:col>
      <xdr:colOff>25400</xdr:colOff>
      <xdr:row>64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1AF3A-AB14-5D4C-B6FF-DDA79C590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120650</xdr:colOff>
      <xdr:row>100</xdr:row>
      <xdr:rowOff>120650</xdr:rowOff>
    </xdr:from>
    <xdr:to>
      <xdr:col>8</xdr:col>
      <xdr:colOff>215900</xdr:colOff>
      <xdr:row>120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0D4A8-6DE0-C742-B1A0-16A9861D5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D66E-AE6B-684B-A63E-7AA372C105FD}">
  <dimension ref="A5:CS38"/>
  <sheetViews>
    <sheetView topLeftCell="A5" workbookViewId="0">
      <pane xSplit="6" ySplit="1" topLeftCell="G18" activePane="bottomRight" state="frozen"/>
      <selection activeCell="A5" sqref="A5"/>
      <selection pane="topRight" activeCell="H5" sqref="H5"/>
      <selection pane="bottomLeft" activeCell="A6" sqref="A6"/>
      <selection pane="bottomRight" activeCell="E40" sqref="E40"/>
    </sheetView>
  </sheetViews>
  <sheetFormatPr baseColWidth="10" defaultRowHeight="16"/>
  <cols>
    <col min="5" max="5" width="29.5" customWidth="1"/>
    <col min="6" max="6" width="17.33203125" customWidth="1"/>
  </cols>
  <sheetData>
    <row r="5" spans="1:97" ht="17">
      <c r="A5" s="9"/>
      <c r="B5" s="9" t="s">
        <v>112</v>
      </c>
      <c r="C5" s="9" t="s">
        <v>91</v>
      </c>
      <c r="D5" s="9" t="s">
        <v>0</v>
      </c>
      <c r="E5" s="9" t="s">
        <v>93</v>
      </c>
      <c r="F5" s="9" t="s">
        <v>140</v>
      </c>
      <c r="G5" s="9" t="s">
        <v>1</v>
      </c>
      <c r="H5" s="9" t="s">
        <v>2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9" t="s">
        <v>8</v>
      </c>
      <c r="O5" s="9" t="s">
        <v>9</v>
      </c>
      <c r="P5" s="9" t="s">
        <v>10</v>
      </c>
      <c r="Q5" s="9" t="s">
        <v>11</v>
      </c>
      <c r="R5" s="9" t="s">
        <v>12</v>
      </c>
      <c r="S5" s="9" t="s">
        <v>13</v>
      </c>
      <c r="T5" s="9" t="s">
        <v>14</v>
      </c>
      <c r="U5" s="9" t="s">
        <v>15</v>
      </c>
      <c r="V5" s="9" t="s">
        <v>16</v>
      </c>
      <c r="W5" s="9" t="s">
        <v>17</v>
      </c>
      <c r="X5" s="9" t="s">
        <v>18</v>
      </c>
      <c r="Y5" s="9" t="s">
        <v>19</v>
      </c>
      <c r="Z5" s="9" t="s">
        <v>20</v>
      </c>
      <c r="AA5" s="9" t="s">
        <v>21</v>
      </c>
      <c r="AB5" s="9" t="s">
        <v>22</v>
      </c>
      <c r="AC5" s="9" t="s">
        <v>23</v>
      </c>
      <c r="AD5" s="9" t="s">
        <v>24</v>
      </c>
      <c r="AE5" s="9" t="s">
        <v>25</v>
      </c>
      <c r="AF5" s="9" t="s">
        <v>26</v>
      </c>
      <c r="AG5" s="9" t="s">
        <v>27</v>
      </c>
      <c r="AH5" s="9" t="s">
        <v>28</v>
      </c>
      <c r="AI5" s="9" t="s">
        <v>29</v>
      </c>
      <c r="AJ5" s="9" t="s">
        <v>30</v>
      </c>
      <c r="AK5" s="9" t="s">
        <v>31</v>
      </c>
      <c r="AL5" s="9" t="s">
        <v>32</v>
      </c>
      <c r="AM5" s="9" t="s">
        <v>33</v>
      </c>
      <c r="AN5" s="9" t="s">
        <v>34</v>
      </c>
      <c r="AO5" s="9" t="s">
        <v>35</v>
      </c>
      <c r="AP5" s="9" t="s">
        <v>36</v>
      </c>
      <c r="AQ5" s="9" t="s">
        <v>37</v>
      </c>
      <c r="AR5" s="9" t="s">
        <v>38</v>
      </c>
      <c r="AS5" s="9" t="s">
        <v>39</v>
      </c>
      <c r="AT5" s="9" t="s">
        <v>40</v>
      </c>
      <c r="AU5" s="9" t="s">
        <v>41</v>
      </c>
      <c r="AV5" s="9" t="s">
        <v>42</v>
      </c>
      <c r="AW5" s="9" t="s">
        <v>43</v>
      </c>
      <c r="AX5" s="9" t="s">
        <v>44</v>
      </c>
      <c r="AY5" s="9" t="s">
        <v>45</v>
      </c>
      <c r="AZ5" s="9" t="s">
        <v>46</v>
      </c>
      <c r="BA5" s="9" t="s">
        <v>47</v>
      </c>
      <c r="BB5" s="9" t="s">
        <v>48</v>
      </c>
      <c r="BC5" s="9" t="s">
        <v>49</v>
      </c>
      <c r="BD5" s="9" t="s">
        <v>50</v>
      </c>
      <c r="BE5" s="9" t="s">
        <v>51</v>
      </c>
      <c r="BF5" s="9" t="s">
        <v>52</v>
      </c>
      <c r="BG5" s="9" t="s">
        <v>53</v>
      </c>
      <c r="BH5" s="9" t="s">
        <v>54</v>
      </c>
      <c r="BI5" s="9" t="s">
        <v>55</v>
      </c>
      <c r="BJ5" s="9" t="s">
        <v>56</v>
      </c>
      <c r="BK5" s="9" t="s">
        <v>57</v>
      </c>
      <c r="BL5" s="9" t="s">
        <v>58</v>
      </c>
      <c r="BM5" s="9" t="s">
        <v>59</v>
      </c>
      <c r="BN5" s="9" t="s">
        <v>60</v>
      </c>
      <c r="BO5" s="9" t="s">
        <v>61</v>
      </c>
      <c r="BP5" s="9" t="s">
        <v>62</v>
      </c>
      <c r="BQ5" s="9" t="s">
        <v>63</v>
      </c>
      <c r="BR5" s="9" t="s">
        <v>64</v>
      </c>
      <c r="BS5" s="9" t="s">
        <v>65</v>
      </c>
      <c r="BT5" s="9" t="s">
        <v>66</v>
      </c>
      <c r="BU5" s="9" t="s">
        <v>67</v>
      </c>
      <c r="BV5" s="9" t="s">
        <v>68</v>
      </c>
      <c r="BW5" s="9" t="s">
        <v>69</v>
      </c>
      <c r="BX5" s="9" t="s">
        <v>70</v>
      </c>
      <c r="BY5" s="9" t="s">
        <v>71</v>
      </c>
      <c r="BZ5" s="9" t="s">
        <v>72</v>
      </c>
      <c r="CA5" s="9" t="s">
        <v>73</v>
      </c>
      <c r="CB5" s="9" t="s">
        <v>74</v>
      </c>
      <c r="CC5" s="9" t="s">
        <v>75</v>
      </c>
      <c r="CD5" s="9" t="s">
        <v>76</v>
      </c>
      <c r="CE5" s="9" t="s">
        <v>77</v>
      </c>
      <c r="CF5" s="9" t="s">
        <v>78</v>
      </c>
      <c r="CG5" s="9" t="s">
        <v>79</v>
      </c>
      <c r="CH5" s="9" t="s">
        <v>80</v>
      </c>
      <c r="CI5" s="9" t="s">
        <v>81</v>
      </c>
      <c r="CJ5" s="9" t="s">
        <v>82</v>
      </c>
      <c r="CK5" s="9" t="s">
        <v>83</v>
      </c>
      <c r="CL5" s="9" t="s">
        <v>84</v>
      </c>
      <c r="CM5" s="9" t="s">
        <v>85</v>
      </c>
      <c r="CN5" s="9" t="s">
        <v>86</v>
      </c>
      <c r="CO5" s="9" t="s">
        <v>87</v>
      </c>
      <c r="CP5" s="9" t="s">
        <v>88</v>
      </c>
      <c r="CQ5" s="9" t="s">
        <v>89</v>
      </c>
      <c r="CR5" s="9" t="s">
        <v>90</v>
      </c>
    </row>
    <row r="6" spans="1:97" ht="17">
      <c r="A6" s="15" t="s">
        <v>190</v>
      </c>
      <c r="B6" s="10"/>
      <c r="C6" s="10" t="s">
        <v>94</v>
      </c>
      <c r="D6" s="10" t="s">
        <v>92</v>
      </c>
      <c r="E6" s="11" t="s">
        <v>101</v>
      </c>
      <c r="F6" s="11" t="s">
        <v>95</v>
      </c>
      <c r="G6" s="10">
        <v>15.6</v>
      </c>
      <c r="H6" s="10">
        <v>11.7</v>
      </c>
      <c r="I6" s="10">
        <v>7.7</v>
      </c>
      <c r="J6" s="10">
        <v>4.2</v>
      </c>
      <c r="K6" s="10">
        <v>3.7</v>
      </c>
      <c r="L6" s="10">
        <v>4.9000000000000004</v>
      </c>
      <c r="M6" s="10">
        <v>6.2</v>
      </c>
      <c r="N6" s="10">
        <v>8.1999999999999993</v>
      </c>
      <c r="O6" s="10">
        <v>10.3</v>
      </c>
      <c r="P6" s="10">
        <v>8.5</v>
      </c>
      <c r="Q6" s="10">
        <v>10</v>
      </c>
      <c r="R6" s="10">
        <v>12.2</v>
      </c>
      <c r="S6" s="10">
        <v>15</v>
      </c>
      <c r="T6" s="10">
        <v>9.9</v>
      </c>
      <c r="U6" s="10">
        <v>8.1999999999999993</v>
      </c>
      <c r="V6" s="10">
        <v>10.1</v>
      </c>
      <c r="W6" s="10">
        <v>13.9</v>
      </c>
      <c r="X6" s="10">
        <v>27.1</v>
      </c>
      <c r="Y6" s="10">
        <v>37.700000000000003</v>
      </c>
      <c r="Z6" s="10">
        <v>44.7</v>
      </c>
      <c r="AA6" s="10">
        <v>41.8</v>
      </c>
      <c r="AB6" s="10">
        <v>50.8</v>
      </c>
      <c r="AC6" s="10">
        <v>52.8</v>
      </c>
      <c r="AD6" s="10">
        <v>53.8</v>
      </c>
      <c r="AE6" s="10">
        <v>58.5</v>
      </c>
      <c r="AF6" s="10">
        <v>60</v>
      </c>
      <c r="AG6" s="10">
        <v>68.8</v>
      </c>
      <c r="AH6" s="10">
        <v>73.7</v>
      </c>
      <c r="AI6" s="10">
        <v>75.7</v>
      </c>
      <c r="AJ6" s="10">
        <v>71.3</v>
      </c>
      <c r="AK6" s="10">
        <v>81.8</v>
      </c>
      <c r="AL6" s="10">
        <v>83.2</v>
      </c>
      <c r="AM6" s="10">
        <v>83.6</v>
      </c>
      <c r="AN6" s="10">
        <v>90.9</v>
      </c>
      <c r="AO6" s="10">
        <v>97.7</v>
      </c>
      <c r="AP6" s="10">
        <v>107.3</v>
      </c>
      <c r="AQ6" s="10">
        <v>120.4</v>
      </c>
      <c r="AR6" s="10">
        <v>130.6</v>
      </c>
      <c r="AS6" s="10">
        <v>132.80000000000001</v>
      </c>
      <c r="AT6" s="10">
        <v>147.9</v>
      </c>
      <c r="AU6" s="10">
        <v>164.4</v>
      </c>
      <c r="AV6" s="10">
        <v>168</v>
      </c>
      <c r="AW6" s="10">
        <v>188.6</v>
      </c>
      <c r="AX6" s="10">
        <v>219</v>
      </c>
      <c r="AY6" s="10">
        <v>251</v>
      </c>
      <c r="AZ6" s="10">
        <v>260.5</v>
      </c>
      <c r="BA6" s="10">
        <v>263.5</v>
      </c>
      <c r="BB6" s="10">
        <v>306.10000000000002</v>
      </c>
      <c r="BC6" s="10">
        <v>374.3</v>
      </c>
      <c r="BD6" s="10">
        <v>452.6</v>
      </c>
      <c r="BE6" s="10">
        <v>521.70000000000005</v>
      </c>
      <c r="BF6" s="10">
        <v>536.4</v>
      </c>
      <c r="BG6" s="10">
        <v>601.4</v>
      </c>
      <c r="BH6" s="10">
        <v>595.9</v>
      </c>
      <c r="BI6" s="10">
        <v>643.29999999999995</v>
      </c>
      <c r="BJ6" s="10">
        <v>754.7</v>
      </c>
      <c r="BK6" s="10">
        <v>807.8</v>
      </c>
      <c r="BL6" s="10">
        <v>842.6</v>
      </c>
      <c r="BM6" s="10">
        <v>865</v>
      </c>
      <c r="BN6" s="10">
        <v>918.5</v>
      </c>
      <c r="BO6" s="10">
        <v>972</v>
      </c>
      <c r="BP6" s="10">
        <v>978.9</v>
      </c>
      <c r="BQ6" s="10">
        <v>944.7</v>
      </c>
      <c r="BR6" s="10">
        <v>996.7</v>
      </c>
      <c r="BS6" s="10">
        <v>1086</v>
      </c>
      <c r="BT6" s="10">
        <v>1192.7</v>
      </c>
      <c r="BU6" s="10">
        <v>1286.3</v>
      </c>
      <c r="BV6" s="10">
        <v>1401.3</v>
      </c>
      <c r="BW6" s="10">
        <v>1524.7</v>
      </c>
      <c r="BX6" s="10">
        <v>1673</v>
      </c>
      <c r="BY6" s="10">
        <v>1826.2</v>
      </c>
      <c r="BZ6" s="10">
        <v>1983.9</v>
      </c>
      <c r="CA6" s="10">
        <v>1973.1</v>
      </c>
      <c r="CB6" s="10">
        <v>1910.4</v>
      </c>
      <c r="CC6" s="10">
        <v>2013</v>
      </c>
      <c r="CD6" s="10">
        <v>2217.1999999999998</v>
      </c>
      <c r="CE6" s="10">
        <v>2477.1999999999998</v>
      </c>
      <c r="CF6" s="10">
        <v>2632</v>
      </c>
      <c r="CG6" s="10">
        <v>2639.1</v>
      </c>
      <c r="CH6" s="10">
        <v>2506.9</v>
      </c>
      <c r="CI6" s="10">
        <v>2080.4</v>
      </c>
      <c r="CJ6" s="10">
        <v>2111.6</v>
      </c>
      <c r="CK6" s="10">
        <v>2286.3000000000002</v>
      </c>
      <c r="CL6" s="10">
        <v>2550.5</v>
      </c>
      <c r="CM6" s="10">
        <v>2721.5</v>
      </c>
      <c r="CN6" s="10">
        <v>2960.2</v>
      </c>
      <c r="CO6" s="10">
        <v>3091.2</v>
      </c>
      <c r="CP6" s="10">
        <v>3151.6</v>
      </c>
      <c r="CQ6" s="10">
        <v>3340.5</v>
      </c>
      <c r="CR6" s="10">
        <v>3573.6</v>
      </c>
    </row>
    <row r="7" spans="1:97" ht="17">
      <c r="A7" s="12" t="s">
        <v>190</v>
      </c>
      <c r="B7" s="10" t="s">
        <v>132</v>
      </c>
      <c r="C7" s="10" t="s">
        <v>99</v>
      </c>
      <c r="D7" s="10" t="s">
        <v>96</v>
      </c>
      <c r="E7" s="10" t="s">
        <v>102</v>
      </c>
      <c r="F7" s="11" t="s">
        <v>95</v>
      </c>
      <c r="G7" s="10">
        <v>5.5</v>
      </c>
      <c r="H7" s="10">
        <v>4.4000000000000004</v>
      </c>
      <c r="I7" s="10">
        <v>2.6</v>
      </c>
      <c r="J7" s="10">
        <v>1.4</v>
      </c>
      <c r="K7" s="10">
        <v>1.1000000000000001</v>
      </c>
      <c r="L7" s="10">
        <v>1.2</v>
      </c>
      <c r="M7" s="10">
        <v>1.4</v>
      </c>
      <c r="N7" s="10">
        <v>1.9</v>
      </c>
      <c r="O7" s="10">
        <v>2.7</v>
      </c>
      <c r="P7" s="10">
        <v>2.1</v>
      </c>
      <c r="Q7" s="10">
        <v>2.2000000000000002</v>
      </c>
      <c r="R7" s="10">
        <v>2.6</v>
      </c>
      <c r="S7" s="10">
        <v>3.3</v>
      </c>
      <c r="T7" s="10">
        <v>2.2000000000000002</v>
      </c>
      <c r="U7" s="10">
        <v>1.8</v>
      </c>
      <c r="V7" s="10">
        <v>2.4</v>
      </c>
      <c r="W7" s="10">
        <v>3.3</v>
      </c>
      <c r="X7" s="10">
        <v>7.4</v>
      </c>
      <c r="Y7" s="10">
        <v>8.1</v>
      </c>
      <c r="Z7" s="10">
        <v>9.5</v>
      </c>
      <c r="AA7" s="10">
        <v>9.1999999999999993</v>
      </c>
      <c r="AB7" s="10">
        <v>10</v>
      </c>
      <c r="AC7" s="10">
        <v>12</v>
      </c>
      <c r="AD7" s="10">
        <v>12.2</v>
      </c>
      <c r="AE7" s="10">
        <v>13.6</v>
      </c>
      <c r="AF7" s="10">
        <v>13.9</v>
      </c>
      <c r="AG7" s="10">
        <v>15.2</v>
      </c>
      <c r="AH7" s="10">
        <v>18.2</v>
      </c>
      <c r="AI7" s="10">
        <v>19</v>
      </c>
      <c r="AJ7" s="10">
        <v>17.600000000000001</v>
      </c>
      <c r="AK7" s="10">
        <v>18.100000000000001</v>
      </c>
      <c r="AL7" s="10">
        <v>19.600000000000001</v>
      </c>
      <c r="AM7" s="10">
        <v>19.7</v>
      </c>
      <c r="AN7" s="10">
        <v>20.8</v>
      </c>
      <c r="AO7" s="10">
        <v>21.2</v>
      </c>
      <c r="AP7" s="10">
        <v>23.7</v>
      </c>
      <c r="AQ7" s="10">
        <v>28.3</v>
      </c>
      <c r="AR7" s="10">
        <v>31.3</v>
      </c>
      <c r="AS7" s="10">
        <v>31.5</v>
      </c>
      <c r="AT7" s="10">
        <v>33.6</v>
      </c>
      <c r="AU7" s="10">
        <v>37.700000000000003</v>
      </c>
      <c r="AV7" s="10">
        <v>40.299999999999997</v>
      </c>
      <c r="AW7" s="10">
        <v>42.7</v>
      </c>
      <c r="AX7" s="10">
        <v>47.2</v>
      </c>
      <c r="AY7" s="10">
        <v>55</v>
      </c>
      <c r="AZ7" s="10">
        <v>61.2</v>
      </c>
      <c r="BA7" s="10">
        <v>61.4</v>
      </c>
      <c r="BB7" s="10">
        <v>65.900000000000006</v>
      </c>
      <c r="BC7" s="10">
        <v>74.599999999999994</v>
      </c>
      <c r="BD7" s="10">
        <v>93.6</v>
      </c>
      <c r="BE7" s="10">
        <v>117.7</v>
      </c>
      <c r="BF7" s="10">
        <v>136.19999999999999</v>
      </c>
      <c r="BG7" s="10">
        <v>167.3</v>
      </c>
      <c r="BH7" s="10">
        <v>177.6</v>
      </c>
      <c r="BI7" s="10">
        <v>154.30000000000001</v>
      </c>
      <c r="BJ7" s="10">
        <v>177.4</v>
      </c>
      <c r="BK7" s="10">
        <v>194.5</v>
      </c>
      <c r="BL7" s="10">
        <v>176.5</v>
      </c>
      <c r="BM7" s="10">
        <v>174.2</v>
      </c>
      <c r="BN7" s="10">
        <v>182.8</v>
      </c>
      <c r="BO7" s="10">
        <v>193.7</v>
      </c>
      <c r="BP7" s="10">
        <v>202.9</v>
      </c>
      <c r="BQ7" s="10">
        <v>183.6</v>
      </c>
      <c r="BR7" s="10">
        <v>172.6</v>
      </c>
      <c r="BS7" s="10">
        <v>177.2</v>
      </c>
      <c r="BT7" s="10">
        <v>186.8</v>
      </c>
      <c r="BU7" s="10">
        <v>207.3</v>
      </c>
      <c r="BV7" s="10">
        <v>224.6</v>
      </c>
      <c r="BW7" s="10">
        <v>250.3</v>
      </c>
      <c r="BX7" s="10">
        <v>276</v>
      </c>
      <c r="BY7" s="10">
        <v>285.7</v>
      </c>
      <c r="BZ7" s="10">
        <v>321</v>
      </c>
      <c r="CA7" s="10">
        <v>333.5</v>
      </c>
      <c r="CB7" s="10">
        <v>287</v>
      </c>
      <c r="CC7" s="10">
        <v>286.60000000000002</v>
      </c>
      <c r="CD7" s="10">
        <v>307.7</v>
      </c>
      <c r="CE7" s="10">
        <v>353</v>
      </c>
      <c r="CF7" s="10">
        <v>425.2</v>
      </c>
      <c r="CG7" s="10">
        <v>510.3</v>
      </c>
      <c r="CH7" s="10">
        <v>571.1</v>
      </c>
      <c r="CI7" s="10">
        <v>455.8</v>
      </c>
      <c r="CJ7" s="10">
        <v>379.8</v>
      </c>
      <c r="CK7" s="10">
        <v>404.5</v>
      </c>
      <c r="CL7" s="10">
        <v>479.4</v>
      </c>
      <c r="CM7" s="10">
        <v>492.5</v>
      </c>
      <c r="CN7" s="10">
        <v>577.6</v>
      </c>
      <c r="CO7" s="10">
        <v>572.6</v>
      </c>
      <c r="CP7" s="10">
        <v>545.79999999999995</v>
      </c>
      <c r="CQ7" s="10">
        <v>586.79999999999995</v>
      </c>
      <c r="CR7" s="10">
        <v>633.20000000000005</v>
      </c>
    </row>
    <row r="8" spans="1:97" ht="17">
      <c r="A8" s="12" t="s">
        <v>190</v>
      </c>
      <c r="B8" s="10" t="s">
        <v>131</v>
      </c>
      <c r="C8" s="10" t="s">
        <v>99</v>
      </c>
      <c r="D8" s="10" t="s">
        <v>97</v>
      </c>
      <c r="E8" s="10" t="s">
        <v>103</v>
      </c>
      <c r="F8" s="11" t="s">
        <v>95</v>
      </c>
      <c r="G8" s="10">
        <v>5.5</v>
      </c>
      <c r="H8" s="10">
        <v>4.2</v>
      </c>
      <c r="I8" s="10">
        <v>2.6</v>
      </c>
      <c r="J8" s="10">
        <v>1.5</v>
      </c>
      <c r="K8" s="10">
        <v>1.4</v>
      </c>
      <c r="L8" s="10">
        <v>2.1</v>
      </c>
      <c r="M8" s="10">
        <v>2.8</v>
      </c>
      <c r="N8" s="10">
        <v>3.9</v>
      </c>
      <c r="O8" s="10">
        <v>4.8</v>
      </c>
      <c r="P8" s="10">
        <v>3.4</v>
      </c>
      <c r="Q8" s="10">
        <v>3.9</v>
      </c>
      <c r="R8" s="10">
        <v>5.2</v>
      </c>
      <c r="S8" s="10">
        <v>6.4</v>
      </c>
      <c r="T8" s="10">
        <v>4.0999999999999996</v>
      </c>
      <c r="U8" s="10">
        <v>3.7</v>
      </c>
      <c r="V8" s="10">
        <v>5</v>
      </c>
      <c r="W8" s="10">
        <v>7.3</v>
      </c>
      <c r="X8" s="10">
        <v>9.9</v>
      </c>
      <c r="Y8" s="10">
        <v>15.3</v>
      </c>
      <c r="Z8" s="10">
        <v>17.3</v>
      </c>
      <c r="AA8" s="10">
        <v>15.7</v>
      </c>
      <c r="AB8" s="10">
        <v>17.8</v>
      </c>
      <c r="AC8" s="10">
        <v>19.899999999999999</v>
      </c>
      <c r="AD8" s="10">
        <v>19.7</v>
      </c>
      <c r="AE8" s="10">
        <v>21.5</v>
      </c>
      <c r="AF8" s="10">
        <v>20.8</v>
      </c>
      <c r="AG8" s="10">
        <v>23.9</v>
      </c>
      <c r="AH8" s="10">
        <v>26.3</v>
      </c>
      <c r="AI8" s="10">
        <v>28.6</v>
      </c>
      <c r="AJ8" s="10">
        <v>24.9</v>
      </c>
      <c r="AK8" s="10">
        <v>28.3</v>
      </c>
      <c r="AL8" s="10">
        <v>29.7</v>
      </c>
      <c r="AM8" s="10">
        <v>28.9</v>
      </c>
      <c r="AN8" s="10">
        <v>32.1</v>
      </c>
      <c r="AO8" s="10">
        <v>34.4</v>
      </c>
      <c r="AP8" s="10">
        <v>38.700000000000003</v>
      </c>
      <c r="AQ8" s="10">
        <v>45.8</v>
      </c>
      <c r="AR8" s="10">
        <v>53</v>
      </c>
      <c r="AS8" s="10">
        <v>53.7</v>
      </c>
      <c r="AT8" s="10">
        <v>58.5</v>
      </c>
      <c r="AU8" s="10">
        <v>65.2</v>
      </c>
      <c r="AV8" s="10">
        <v>66.400000000000006</v>
      </c>
      <c r="AW8" s="10">
        <v>69.099999999999994</v>
      </c>
      <c r="AX8" s="10">
        <v>78.900000000000006</v>
      </c>
      <c r="AY8" s="10">
        <v>95.1</v>
      </c>
      <c r="AZ8" s="10">
        <v>104.3</v>
      </c>
      <c r="BA8" s="10">
        <v>107.6</v>
      </c>
      <c r="BB8" s="10">
        <v>121.2</v>
      </c>
      <c r="BC8" s="10">
        <v>148.69999999999999</v>
      </c>
      <c r="BD8" s="10">
        <v>180.6</v>
      </c>
      <c r="BE8" s="10">
        <v>208.1</v>
      </c>
      <c r="BF8" s="10">
        <v>216.4</v>
      </c>
      <c r="BG8" s="10">
        <v>240.9</v>
      </c>
      <c r="BH8" s="10">
        <v>234.9</v>
      </c>
      <c r="BI8" s="10">
        <v>246.5</v>
      </c>
      <c r="BJ8" s="10">
        <v>291.89999999999998</v>
      </c>
      <c r="BK8" s="10">
        <v>307.89999999999998</v>
      </c>
      <c r="BL8" s="10">
        <v>317.7</v>
      </c>
      <c r="BM8" s="10">
        <v>320.89999999999998</v>
      </c>
      <c r="BN8" s="10">
        <v>346.8</v>
      </c>
      <c r="BO8" s="10">
        <v>372.2</v>
      </c>
      <c r="BP8" s="10">
        <v>371.9</v>
      </c>
      <c r="BQ8" s="10">
        <v>360.8</v>
      </c>
      <c r="BR8" s="10">
        <v>381.7</v>
      </c>
      <c r="BS8" s="10">
        <v>425.1</v>
      </c>
      <c r="BT8" s="10">
        <v>476.4</v>
      </c>
      <c r="BU8" s="10">
        <v>528.1</v>
      </c>
      <c r="BV8" s="10">
        <v>565.29999999999995</v>
      </c>
      <c r="BW8" s="10">
        <v>610.9</v>
      </c>
      <c r="BX8" s="10">
        <v>660</v>
      </c>
      <c r="BY8" s="10">
        <v>713.6</v>
      </c>
      <c r="BZ8" s="10">
        <v>766.1</v>
      </c>
      <c r="CA8" s="10">
        <v>711.5</v>
      </c>
      <c r="CB8" s="10">
        <v>659.6</v>
      </c>
      <c r="CC8" s="10">
        <v>670.6</v>
      </c>
      <c r="CD8" s="10">
        <v>721.9</v>
      </c>
      <c r="CE8" s="10">
        <v>794.9</v>
      </c>
      <c r="CF8" s="10">
        <v>862.3</v>
      </c>
      <c r="CG8" s="10">
        <v>893.4</v>
      </c>
      <c r="CH8" s="10">
        <v>845.4</v>
      </c>
      <c r="CI8" s="10">
        <v>670.3</v>
      </c>
      <c r="CJ8" s="10">
        <v>777</v>
      </c>
      <c r="CK8" s="10">
        <v>881.3</v>
      </c>
      <c r="CL8" s="10">
        <v>983.4</v>
      </c>
      <c r="CM8" s="10">
        <v>1027</v>
      </c>
      <c r="CN8" s="10">
        <v>1091.9000000000001</v>
      </c>
      <c r="CO8" s="10">
        <v>1121.5</v>
      </c>
      <c r="CP8" s="10">
        <v>1093.5999999999999</v>
      </c>
      <c r="CQ8" s="10">
        <v>1143.7</v>
      </c>
      <c r="CR8" s="10">
        <v>1222.5999999999999</v>
      </c>
    </row>
    <row r="9" spans="1:97" ht="17">
      <c r="A9" s="12" t="s">
        <v>190</v>
      </c>
      <c r="B9" s="10" t="s">
        <v>130</v>
      </c>
      <c r="C9" s="10" t="s">
        <v>99</v>
      </c>
      <c r="D9" s="10" t="s">
        <v>98</v>
      </c>
      <c r="E9" s="10" t="s">
        <v>104</v>
      </c>
      <c r="F9" s="11" t="s">
        <v>95</v>
      </c>
      <c r="G9" s="10">
        <v>0.6</v>
      </c>
      <c r="H9" s="10">
        <v>0.6</v>
      </c>
      <c r="I9" s="10">
        <v>0.5</v>
      </c>
      <c r="J9" s="10">
        <v>0.4</v>
      </c>
      <c r="K9" s="10">
        <v>0.4</v>
      </c>
      <c r="L9" s="10">
        <v>0.5</v>
      </c>
      <c r="M9" s="10">
        <v>0.6</v>
      </c>
      <c r="N9" s="10">
        <v>0.6</v>
      </c>
      <c r="O9" s="10">
        <v>0.7</v>
      </c>
      <c r="P9" s="10">
        <v>0.8</v>
      </c>
      <c r="Q9" s="10">
        <v>0.8</v>
      </c>
      <c r="R9" s="10">
        <v>0.8</v>
      </c>
      <c r="S9" s="10">
        <v>1.1000000000000001</v>
      </c>
      <c r="T9" s="10">
        <v>1.2</v>
      </c>
      <c r="U9" s="10">
        <v>1.1000000000000001</v>
      </c>
      <c r="V9" s="10">
        <v>1.2</v>
      </c>
      <c r="W9" s="10">
        <v>1.4</v>
      </c>
      <c r="X9" s="10">
        <v>1.8</v>
      </c>
      <c r="Y9" s="10">
        <v>2</v>
      </c>
      <c r="Z9" s="10">
        <v>2.1</v>
      </c>
      <c r="AA9" s="10">
        <v>2</v>
      </c>
      <c r="AB9" s="10">
        <v>2.2999999999999998</v>
      </c>
      <c r="AC9" s="10">
        <v>2.4</v>
      </c>
      <c r="AD9" s="10">
        <v>3</v>
      </c>
      <c r="AE9" s="10">
        <v>3.7</v>
      </c>
      <c r="AF9" s="10">
        <v>3.9</v>
      </c>
      <c r="AG9" s="10">
        <v>4.3</v>
      </c>
      <c r="AH9" s="10">
        <v>5.2</v>
      </c>
      <c r="AI9" s="10">
        <v>5.6</v>
      </c>
      <c r="AJ9" s="10">
        <v>6</v>
      </c>
      <c r="AK9" s="10">
        <v>6.6</v>
      </c>
      <c r="AL9" s="10">
        <v>7.1</v>
      </c>
      <c r="AM9" s="10">
        <v>8</v>
      </c>
      <c r="AN9" s="10">
        <v>8.4</v>
      </c>
      <c r="AO9" s="10">
        <v>9.1999999999999993</v>
      </c>
      <c r="AP9" s="10">
        <v>9.8000000000000007</v>
      </c>
      <c r="AQ9" s="10">
        <v>11.1</v>
      </c>
      <c r="AR9" s="10">
        <v>12.8</v>
      </c>
      <c r="AS9" s="10">
        <v>14</v>
      </c>
      <c r="AT9" s="10">
        <v>15.6</v>
      </c>
      <c r="AU9" s="10">
        <v>17.2</v>
      </c>
      <c r="AV9" s="10">
        <v>17.899999999999999</v>
      </c>
      <c r="AW9" s="10">
        <v>18.7</v>
      </c>
      <c r="AX9" s="10">
        <v>20.6</v>
      </c>
      <c r="AY9" s="10">
        <v>22.7</v>
      </c>
      <c r="AZ9" s="10">
        <v>25.5</v>
      </c>
      <c r="BA9" s="10">
        <v>27.8</v>
      </c>
      <c r="BB9" s="10">
        <v>32.200000000000003</v>
      </c>
      <c r="BC9" s="10">
        <v>35.799999999999997</v>
      </c>
      <c r="BD9" s="10">
        <v>40.4</v>
      </c>
      <c r="BE9" s="10">
        <v>48.1</v>
      </c>
      <c r="BF9" s="10">
        <v>54.4</v>
      </c>
      <c r="BG9" s="10">
        <v>64.8</v>
      </c>
      <c r="BH9" s="10">
        <v>72.7</v>
      </c>
      <c r="BI9" s="10">
        <v>81.3</v>
      </c>
      <c r="BJ9" s="10">
        <v>95</v>
      </c>
      <c r="BK9" s="10">
        <v>105.3</v>
      </c>
      <c r="BL9" s="10">
        <v>113.5</v>
      </c>
      <c r="BM9" s="10">
        <v>120.1</v>
      </c>
      <c r="BN9" s="10">
        <v>132.69999999999999</v>
      </c>
      <c r="BO9" s="10">
        <v>150.1</v>
      </c>
      <c r="BP9" s="10">
        <v>164.4</v>
      </c>
      <c r="BQ9" s="10">
        <v>179.1</v>
      </c>
      <c r="BR9" s="10">
        <v>187.7</v>
      </c>
      <c r="BS9" s="10">
        <v>196.9</v>
      </c>
      <c r="BT9" s="10">
        <v>205.7</v>
      </c>
      <c r="BU9" s="10">
        <v>226.8</v>
      </c>
      <c r="BV9" s="10">
        <v>253.3</v>
      </c>
      <c r="BW9" s="10">
        <v>288</v>
      </c>
      <c r="BX9" s="10">
        <v>318.10000000000002</v>
      </c>
      <c r="BY9" s="10">
        <v>365.1</v>
      </c>
      <c r="BZ9" s="10">
        <v>411.3</v>
      </c>
      <c r="CA9" s="10">
        <v>415</v>
      </c>
      <c r="CB9" s="10">
        <v>406.2</v>
      </c>
      <c r="CC9" s="10">
        <v>418.7</v>
      </c>
      <c r="CD9" s="10">
        <v>437.8</v>
      </c>
      <c r="CE9" s="10">
        <v>473.1</v>
      </c>
      <c r="CF9" s="10">
        <v>506.3</v>
      </c>
      <c r="CG9" s="10">
        <v>544.79999999999995</v>
      </c>
      <c r="CH9" s="10">
        <v>574.4</v>
      </c>
      <c r="CI9" s="10">
        <v>564.4</v>
      </c>
      <c r="CJ9" s="10">
        <v>578.20000000000005</v>
      </c>
      <c r="CK9" s="10">
        <v>621.70000000000005</v>
      </c>
      <c r="CL9" s="10">
        <v>655.7</v>
      </c>
      <c r="CM9" s="10">
        <v>691.9</v>
      </c>
      <c r="CN9" s="10">
        <v>730.5</v>
      </c>
      <c r="CO9" s="10">
        <v>763.3</v>
      </c>
      <c r="CP9" s="10">
        <v>813.8</v>
      </c>
      <c r="CQ9" s="10">
        <v>854.2</v>
      </c>
      <c r="CR9" s="10">
        <v>931.1</v>
      </c>
    </row>
    <row r="10" spans="1:97" ht="17">
      <c r="A10" s="12" t="s">
        <v>190</v>
      </c>
      <c r="B10" s="10" t="s">
        <v>116</v>
      </c>
      <c r="C10" s="10" t="s">
        <v>99</v>
      </c>
      <c r="D10" s="10" t="s">
        <v>100</v>
      </c>
      <c r="E10" s="11" t="s">
        <v>107</v>
      </c>
      <c r="F10" s="11" t="s">
        <v>95</v>
      </c>
      <c r="G10" s="10">
        <v>104.6</v>
      </c>
      <c r="H10" s="10">
        <v>92.2</v>
      </c>
      <c r="I10" s="10">
        <v>77.400000000000006</v>
      </c>
      <c r="J10" s="10">
        <v>59.5</v>
      </c>
      <c r="K10" s="10">
        <v>57.2</v>
      </c>
      <c r="L10" s="10">
        <v>66.8</v>
      </c>
      <c r="M10" s="10">
        <v>74.2</v>
      </c>
      <c r="N10" s="10">
        <v>84.8</v>
      </c>
      <c r="O10" s="10">
        <v>93</v>
      </c>
      <c r="P10" s="10">
        <v>87.4</v>
      </c>
      <c r="Q10" s="10">
        <v>93.4</v>
      </c>
      <c r="R10" s="10">
        <v>102.9</v>
      </c>
      <c r="S10" s="10">
        <v>129.30000000000001</v>
      </c>
      <c r="T10" s="10">
        <v>166</v>
      </c>
      <c r="U10" s="10">
        <v>203.1</v>
      </c>
      <c r="V10" s="10">
        <v>224.4</v>
      </c>
      <c r="W10" s="10">
        <v>228</v>
      </c>
      <c r="X10" s="10">
        <v>227.5</v>
      </c>
      <c r="Y10" s="10">
        <v>249.6</v>
      </c>
      <c r="Z10" s="10">
        <v>274.5</v>
      </c>
      <c r="AA10" s="10">
        <v>272.5</v>
      </c>
      <c r="AB10" s="10">
        <v>299.8</v>
      </c>
      <c r="AC10" s="10">
        <v>346.9</v>
      </c>
      <c r="AD10" s="10">
        <v>367.3</v>
      </c>
      <c r="AE10" s="10">
        <v>389.2</v>
      </c>
      <c r="AF10" s="10">
        <v>390.5</v>
      </c>
      <c r="AG10" s="10">
        <v>425.5</v>
      </c>
      <c r="AH10" s="10">
        <v>449.4</v>
      </c>
      <c r="AI10" s="10">
        <v>474</v>
      </c>
      <c r="AJ10" s="10">
        <v>481.2</v>
      </c>
      <c r="AK10" s="10">
        <v>521.70000000000005</v>
      </c>
      <c r="AL10" s="10">
        <v>542.4</v>
      </c>
      <c r="AM10" s="10">
        <v>562.20000000000005</v>
      </c>
      <c r="AN10" s="10">
        <v>603.9</v>
      </c>
      <c r="AO10" s="10">
        <v>637.5</v>
      </c>
      <c r="AP10" s="10">
        <v>684.5</v>
      </c>
      <c r="AQ10" s="10">
        <v>742.3</v>
      </c>
      <c r="AR10" s="10">
        <v>813.4</v>
      </c>
      <c r="AS10" s="10">
        <v>860</v>
      </c>
      <c r="AT10" s="10">
        <v>940.7</v>
      </c>
      <c r="AU10" s="10">
        <v>1017.6</v>
      </c>
      <c r="AV10" s="10">
        <v>1073.3</v>
      </c>
      <c r="AW10" s="10">
        <v>1164.9000000000001</v>
      </c>
      <c r="AX10" s="10">
        <v>1279.0999999999999</v>
      </c>
      <c r="AY10" s="10">
        <v>1425.4</v>
      </c>
      <c r="AZ10" s="10">
        <v>1545.2</v>
      </c>
      <c r="BA10" s="10">
        <v>1684.9</v>
      </c>
      <c r="BB10" s="10">
        <v>1873.4</v>
      </c>
      <c r="BC10" s="10">
        <v>2081.8000000000002</v>
      </c>
      <c r="BD10" s="10">
        <v>2351.6</v>
      </c>
      <c r="BE10" s="10">
        <v>2627.3</v>
      </c>
      <c r="BF10" s="10">
        <v>2857.3</v>
      </c>
      <c r="BG10" s="10">
        <v>3207</v>
      </c>
      <c r="BH10" s="10">
        <v>3343.8</v>
      </c>
      <c r="BI10" s="10">
        <v>3634</v>
      </c>
      <c r="BJ10" s="10">
        <v>4037.6</v>
      </c>
      <c r="BK10" s="10">
        <v>4339</v>
      </c>
      <c r="BL10" s="10">
        <v>4579.6000000000004</v>
      </c>
      <c r="BM10" s="10">
        <v>4855.2</v>
      </c>
      <c r="BN10" s="10">
        <v>5236.3999999999996</v>
      </c>
      <c r="BO10" s="10">
        <v>5641.6</v>
      </c>
      <c r="BP10" s="10">
        <v>5963.1</v>
      </c>
      <c r="BQ10" s="10">
        <v>6158.1</v>
      </c>
      <c r="BR10" s="10">
        <v>6520.3</v>
      </c>
      <c r="BS10" s="10">
        <v>6858.6</v>
      </c>
      <c r="BT10" s="10">
        <v>7287.2</v>
      </c>
      <c r="BU10" s="10">
        <v>7639.7</v>
      </c>
      <c r="BV10" s="10">
        <v>8073.1</v>
      </c>
      <c r="BW10" s="10">
        <v>8577.6</v>
      </c>
      <c r="BX10" s="10">
        <v>9062.7999999999993</v>
      </c>
      <c r="BY10" s="10">
        <v>9630.7000000000007</v>
      </c>
      <c r="BZ10" s="10">
        <v>10252.299999999999</v>
      </c>
      <c r="CA10" s="10">
        <v>10581.8</v>
      </c>
      <c r="CB10" s="10">
        <v>10936.4</v>
      </c>
      <c r="CC10" s="10">
        <v>11458.2</v>
      </c>
      <c r="CD10" s="10">
        <v>12213.7</v>
      </c>
      <c r="CE10" s="10">
        <v>13036.6</v>
      </c>
      <c r="CF10" s="10">
        <v>13814.6</v>
      </c>
      <c r="CG10" s="10">
        <v>14451.9</v>
      </c>
      <c r="CH10" s="10">
        <v>14712.8</v>
      </c>
      <c r="CI10" s="10">
        <v>14448.9</v>
      </c>
      <c r="CJ10" s="10">
        <v>14992.1</v>
      </c>
      <c r="CK10" s="10">
        <v>15542.6</v>
      </c>
      <c r="CL10" s="10">
        <v>16197</v>
      </c>
      <c r="CM10" s="10">
        <v>16784.900000000001</v>
      </c>
      <c r="CN10" s="10">
        <v>17527.3</v>
      </c>
      <c r="CO10" s="10">
        <v>18224.8</v>
      </c>
      <c r="CP10" s="10">
        <v>18715</v>
      </c>
      <c r="CQ10" s="10">
        <v>19519.400000000001</v>
      </c>
      <c r="CR10" s="10">
        <v>20580.2</v>
      </c>
    </row>
    <row r="11" spans="1:97" s="1" customFormat="1" ht="17">
      <c r="A11" s="12" t="s">
        <v>190</v>
      </c>
      <c r="B11" s="12" t="s">
        <v>175</v>
      </c>
      <c r="C11" s="12" t="s">
        <v>99</v>
      </c>
      <c r="D11" s="12" t="s">
        <v>105</v>
      </c>
      <c r="E11" s="12" t="s">
        <v>106</v>
      </c>
      <c r="F11" s="13" t="s">
        <v>95</v>
      </c>
      <c r="G11" s="12">
        <v>5.6</v>
      </c>
      <c r="H11" s="12">
        <v>4.0999999999999996</v>
      </c>
      <c r="I11" s="12">
        <v>2.9</v>
      </c>
      <c r="J11" s="12">
        <v>1.9</v>
      </c>
      <c r="K11" s="12">
        <v>1.9</v>
      </c>
      <c r="L11" s="12">
        <v>2.2000000000000002</v>
      </c>
      <c r="M11" s="12">
        <v>3</v>
      </c>
      <c r="N11" s="12">
        <v>3.2</v>
      </c>
      <c r="O11" s="12">
        <v>4</v>
      </c>
      <c r="P11" s="12">
        <v>2.8</v>
      </c>
      <c r="Q11" s="12">
        <v>3.1</v>
      </c>
      <c r="R11" s="12">
        <v>3.4</v>
      </c>
      <c r="S11" s="12">
        <v>4.4000000000000004</v>
      </c>
      <c r="T11" s="12">
        <v>4.5999999999999996</v>
      </c>
      <c r="U11" s="12">
        <v>6.3</v>
      </c>
      <c r="V11" s="12">
        <v>6.9</v>
      </c>
      <c r="W11" s="12">
        <v>7.5</v>
      </c>
      <c r="X11" s="12">
        <v>7</v>
      </c>
      <c r="Y11" s="12">
        <v>7.9</v>
      </c>
      <c r="Z11" s="12">
        <v>10.1</v>
      </c>
      <c r="AA11" s="12">
        <v>9.1999999999999993</v>
      </c>
      <c r="AB11" s="12">
        <v>11.6</v>
      </c>
      <c r="AC11" s="12">
        <v>14.6</v>
      </c>
      <c r="AD11" s="12">
        <v>15.3</v>
      </c>
      <c r="AE11" s="12">
        <v>16</v>
      </c>
      <c r="AF11" s="12">
        <v>15.4</v>
      </c>
      <c r="AG11" s="12">
        <v>17.2</v>
      </c>
      <c r="AH11" s="12">
        <v>18.899999999999999</v>
      </c>
      <c r="AI11" s="12">
        <v>19.899999999999999</v>
      </c>
      <c r="AJ11" s="12">
        <v>20</v>
      </c>
      <c r="AK11" s="12">
        <v>22.3</v>
      </c>
      <c r="AL11" s="12">
        <v>22.8</v>
      </c>
      <c r="AM11" s="12">
        <v>22.7</v>
      </c>
      <c r="AN11" s="12">
        <v>25</v>
      </c>
      <c r="AO11" s="12">
        <v>26.1</v>
      </c>
      <c r="AP11" s="12">
        <v>28.1</v>
      </c>
      <c r="AQ11" s="12">
        <v>31.5</v>
      </c>
      <c r="AR11" s="12">
        <v>37.1</v>
      </c>
      <c r="AS11" s="12">
        <v>39.9</v>
      </c>
      <c r="AT11" s="12">
        <v>46.6</v>
      </c>
      <c r="AU11" s="12">
        <v>50.5</v>
      </c>
      <c r="AV11" s="12">
        <v>55.8</v>
      </c>
      <c r="AW11" s="12">
        <v>62.3</v>
      </c>
      <c r="AX11" s="12">
        <v>74.2</v>
      </c>
      <c r="AY11" s="12">
        <v>91.2</v>
      </c>
      <c r="AZ11" s="12">
        <v>127.5</v>
      </c>
      <c r="BA11" s="12">
        <v>122.7</v>
      </c>
      <c r="BB11" s="12">
        <v>151.1</v>
      </c>
      <c r="BC11" s="12">
        <v>182.4</v>
      </c>
      <c r="BD11" s="12">
        <v>212.3</v>
      </c>
      <c r="BE11" s="12">
        <v>252.7</v>
      </c>
      <c r="BF11" s="12">
        <v>293.8</v>
      </c>
      <c r="BG11" s="12">
        <v>317.8</v>
      </c>
      <c r="BH11" s="12">
        <v>303.2</v>
      </c>
      <c r="BI11" s="12">
        <v>328.6</v>
      </c>
      <c r="BJ11" s="12">
        <v>405.1</v>
      </c>
      <c r="BK11" s="12">
        <v>417.2</v>
      </c>
      <c r="BL11" s="12">
        <v>452.9</v>
      </c>
      <c r="BM11" s="12">
        <v>508.7</v>
      </c>
      <c r="BN11" s="12">
        <v>554</v>
      </c>
      <c r="BO11" s="12">
        <v>591</v>
      </c>
      <c r="BP11" s="12">
        <v>629.70000000000005</v>
      </c>
      <c r="BQ11" s="12">
        <v>623.5</v>
      </c>
      <c r="BR11" s="12">
        <v>667.8</v>
      </c>
      <c r="BS11" s="12">
        <v>720</v>
      </c>
      <c r="BT11" s="12">
        <v>813.4</v>
      </c>
      <c r="BU11" s="12">
        <v>902.6</v>
      </c>
      <c r="BV11" s="12">
        <v>964</v>
      </c>
      <c r="BW11" s="12">
        <v>1055.8</v>
      </c>
      <c r="BX11" s="12">
        <v>1115.7</v>
      </c>
      <c r="BY11" s="12">
        <v>1248.5999999999999</v>
      </c>
      <c r="BZ11" s="12">
        <v>1471.3</v>
      </c>
      <c r="CA11" s="12">
        <v>1392.6</v>
      </c>
      <c r="CB11" s="12">
        <v>1424.1</v>
      </c>
      <c r="CC11" s="12">
        <v>1539.3</v>
      </c>
      <c r="CD11" s="12">
        <v>1796.7</v>
      </c>
      <c r="CE11" s="12">
        <v>2026.4</v>
      </c>
      <c r="CF11" s="12">
        <v>2243.5</v>
      </c>
      <c r="CG11" s="12">
        <v>2379.3000000000002</v>
      </c>
      <c r="CH11" s="12">
        <v>2560.1</v>
      </c>
      <c r="CI11" s="12">
        <v>1978.4</v>
      </c>
      <c r="CJ11" s="12">
        <v>2360.1999999999998</v>
      </c>
      <c r="CK11" s="12">
        <v>2682.5</v>
      </c>
      <c r="CL11" s="12">
        <v>2759.9</v>
      </c>
      <c r="CM11" s="12">
        <v>2764.2</v>
      </c>
      <c r="CN11" s="12">
        <v>2879.4</v>
      </c>
      <c r="CO11" s="12">
        <v>2786.6</v>
      </c>
      <c r="CP11" s="12">
        <v>2739.4</v>
      </c>
      <c r="CQ11" s="12">
        <v>2932.1</v>
      </c>
      <c r="CR11" s="12">
        <v>3148.5</v>
      </c>
    </row>
    <row r="12" spans="1:97" s="1" customFormat="1" ht="17">
      <c r="A12" s="12" t="s">
        <v>190</v>
      </c>
      <c r="B12" s="12"/>
      <c r="C12" s="12" t="s">
        <v>109</v>
      </c>
      <c r="D12" s="12">
        <v>1</v>
      </c>
      <c r="E12" s="13" t="s">
        <v>186</v>
      </c>
      <c r="F12" s="13" t="s">
        <v>108</v>
      </c>
      <c r="G12" s="12"/>
      <c r="H12" s="12">
        <v>-8.5</v>
      </c>
      <c r="I12" s="12">
        <v>-6.4</v>
      </c>
      <c r="J12" s="12">
        <v>-12.9</v>
      </c>
      <c r="K12" s="12">
        <v>-1.2</v>
      </c>
      <c r="L12" s="12">
        <v>10.8</v>
      </c>
      <c r="M12" s="12">
        <v>8.9</v>
      </c>
      <c r="N12" s="12">
        <v>12.9</v>
      </c>
      <c r="O12" s="12">
        <v>5.0999999999999996</v>
      </c>
      <c r="P12" s="12">
        <v>-3.3</v>
      </c>
      <c r="Q12" s="12">
        <v>8</v>
      </c>
      <c r="R12" s="12">
        <v>8.8000000000000007</v>
      </c>
      <c r="S12" s="12">
        <v>17.7</v>
      </c>
      <c r="T12" s="12">
        <v>18.899999999999999</v>
      </c>
      <c r="U12" s="12">
        <v>17</v>
      </c>
      <c r="V12" s="12">
        <v>8</v>
      </c>
      <c r="W12" s="12">
        <v>-1</v>
      </c>
      <c r="X12" s="12">
        <v>-11.6</v>
      </c>
      <c r="Y12" s="12">
        <v>-1.1000000000000001</v>
      </c>
      <c r="Z12" s="12">
        <v>4.0999999999999996</v>
      </c>
      <c r="AA12" s="12">
        <v>-0.6</v>
      </c>
      <c r="AB12" s="12">
        <v>8.6999999999999993</v>
      </c>
      <c r="AC12" s="12">
        <v>8</v>
      </c>
      <c r="AD12" s="12">
        <v>4.0999999999999996</v>
      </c>
      <c r="AE12" s="12">
        <v>4.7</v>
      </c>
      <c r="AF12" s="12">
        <v>-0.6</v>
      </c>
      <c r="AG12" s="12">
        <v>7.1</v>
      </c>
      <c r="AH12" s="12">
        <v>2.1</v>
      </c>
      <c r="AI12" s="12">
        <v>2.1</v>
      </c>
      <c r="AJ12" s="12">
        <v>-0.7</v>
      </c>
      <c r="AK12" s="12">
        <v>6.9</v>
      </c>
      <c r="AL12" s="12">
        <v>2.6</v>
      </c>
      <c r="AM12" s="12">
        <v>2.6</v>
      </c>
      <c r="AN12" s="12">
        <v>6.1</v>
      </c>
      <c r="AO12" s="12">
        <v>4.4000000000000004</v>
      </c>
      <c r="AP12" s="12">
        <v>5.8</v>
      </c>
      <c r="AQ12" s="12">
        <v>6.5</v>
      </c>
      <c r="AR12" s="12">
        <v>6.6</v>
      </c>
      <c r="AS12" s="12">
        <v>2.7</v>
      </c>
      <c r="AT12" s="12">
        <v>4.9000000000000004</v>
      </c>
      <c r="AU12" s="12">
        <v>3.1</v>
      </c>
      <c r="AV12" s="12">
        <v>0.2</v>
      </c>
      <c r="AW12" s="12">
        <v>3.3</v>
      </c>
      <c r="AX12" s="12">
        <v>5.3</v>
      </c>
      <c r="AY12" s="12">
        <v>5.6</v>
      </c>
      <c r="AZ12" s="12">
        <v>-0.5</v>
      </c>
      <c r="BA12" s="12">
        <v>-0.2</v>
      </c>
      <c r="BB12" s="12">
        <v>5.4</v>
      </c>
      <c r="BC12" s="12">
        <v>4.5999999999999996</v>
      </c>
      <c r="BD12" s="12">
        <v>5.5</v>
      </c>
      <c r="BE12" s="12">
        <v>3.2</v>
      </c>
      <c r="BF12" s="12">
        <v>-0.3</v>
      </c>
      <c r="BG12" s="12">
        <v>2.5</v>
      </c>
      <c r="BH12" s="12">
        <v>-1.8</v>
      </c>
      <c r="BI12" s="12">
        <v>4.5999999999999996</v>
      </c>
      <c r="BJ12" s="12">
        <v>7.2</v>
      </c>
      <c r="BK12" s="12">
        <v>4.2</v>
      </c>
      <c r="BL12" s="12">
        <v>3.5</v>
      </c>
      <c r="BM12" s="12">
        <v>3.5</v>
      </c>
      <c r="BN12" s="12">
        <v>4.2</v>
      </c>
      <c r="BO12" s="12">
        <v>3.7</v>
      </c>
      <c r="BP12" s="12">
        <v>1.9</v>
      </c>
      <c r="BQ12" s="12">
        <v>-0.1</v>
      </c>
      <c r="BR12" s="12">
        <v>3.5</v>
      </c>
      <c r="BS12" s="12">
        <v>2.8</v>
      </c>
      <c r="BT12" s="12">
        <v>4</v>
      </c>
      <c r="BU12" s="12">
        <v>2.7</v>
      </c>
      <c r="BV12" s="12">
        <v>3.8</v>
      </c>
      <c r="BW12" s="12">
        <v>4.4000000000000004</v>
      </c>
      <c r="BX12" s="12">
        <v>4.5</v>
      </c>
      <c r="BY12" s="12">
        <v>4.8</v>
      </c>
      <c r="BZ12" s="12">
        <v>4.0999999999999996</v>
      </c>
      <c r="CA12" s="12">
        <v>1</v>
      </c>
      <c r="CB12" s="12">
        <v>1.7</v>
      </c>
      <c r="CC12" s="12">
        <v>2.9</v>
      </c>
      <c r="CD12" s="12">
        <v>3.8</v>
      </c>
      <c r="CE12" s="12">
        <v>3.5</v>
      </c>
      <c r="CF12" s="12">
        <v>2.9</v>
      </c>
      <c r="CG12" s="12">
        <v>1.9</v>
      </c>
      <c r="CH12" s="12">
        <v>-0.1</v>
      </c>
      <c r="CI12" s="12">
        <v>-2.5</v>
      </c>
      <c r="CJ12" s="12">
        <v>2.6</v>
      </c>
      <c r="CK12" s="12">
        <v>1.6</v>
      </c>
      <c r="CL12" s="12">
        <v>2.2000000000000002</v>
      </c>
      <c r="CM12" s="12">
        <v>1.8</v>
      </c>
      <c r="CN12" s="12">
        <v>2.5</v>
      </c>
      <c r="CO12" s="12">
        <v>2.9</v>
      </c>
      <c r="CP12" s="12">
        <v>1.6</v>
      </c>
      <c r="CQ12" s="12">
        <v>2.4</v>
      </c>
      <c r="CR12" s="12">
        <v>2.9</v>
      </c>
    </row>
    <row r="13" spans="1:97" s="1" customFormat="1" ht="17">
      <c r="A13" s="12" t="s">
        <v>190</v>
      </c>
      <c r="B13" s="12" t="s">
        <v>119</v>
      </c>
      <c r="C13" s="12">
        <v>1.1200000000000001</v>
      </c>
      <c r="D13" s="10" t="s">
        <v>110</v>
      </c>
      <c r="E13" s="11" t="s">
        <v>124</v>
      </c>
      <c r="F13" s="13" t="s">
        <v>95</v>
      </c>
      <c r="G13" s="10">
        <v>14</v>
      </c>
      <c r="H13" s="10">
        <v>10.9</v>
      </c>
      <c r="I13" s="10">
        <v>8.3000000000000007</v>
      </c>
      <c r="J13" s="10">
        <v>5</v>
      </c>
      <c r="K13" s="10">
        <v>5.3</v>
      </c>
      <c r="L13" s="10">
        <v>7</v>
      </c>
      <c r="M13" s="10">
        <v>10.1</v>
      </c>
      <c r="N13" s="10">
        <v>10.4</v>
      </c>
      <c r="O13" s="10">
        <v>12.5</v>
      </c>
      <c r="P13" s="10">
        <v>10.6</v>
      </c>
      <c r="Q13" s="10">
        <v>11.1</v>
      </c>
      <c r="R13" s="10">
        <v>12.2</v>
      </c>
      <c r="S13" s="10">
        <v>16.7</v>
      </c>
      <c r="T13" s="10">
        <v>23.3</v>
      </c>
      <c r="U13" s="10">
        <v>28.2</v>
      </c>
      <c r="V13" s="10">
        <v>29.3</v>
      </c>
      <c r="W13" s="10">
        <v>30.8</v>
      </c>
      <c r="X13" s="10">
        <v>35.700000000000003</v>
      </c>
      <c r="Y13" s="10">
        <v>34.6</v>
      </c>
      <c r="Z13" s="10">
        <v>39.299999999999997</v>
      </c>
      <c r="AA13" s="10">
        <v>34.700000000000003</v>
      </c>
      <c r="AB13" s="10">
        <v>37.5</v>
      </c>
      <c r="AC13" s="10">
        <v>42.6</v>
      </c>
      <c r="AD13" s="10">
        <v>43</v>
      </c>
      <c r="AE13" s="10">
        <v>42</v>
      </c>
      <c r="AF13" s="10">
        <v>42.3</v>
      </c>
      <c r="AG13" s="10">
        <v>44.3</v>
      </c>
      <c r="AH13" s="10">
        <v>45.8</v>
      </c>
      <c r="AI13" s="10">
        <v>47.8</v>
      </c>
      <c r="AJ13" s="10">
        <v>50.2</v>
      </c>
      <c r="AK13" s="10">
        <v>50.3</v>
      </c>
      <c r="AL13" s="10">
        <v>50.6</v>
      </c>
      <c r="AM13" s="10">
        <v>53.2</v>
      </c>
      <c r="AN13" s="10">
        <v>55.2</v>
      </c>
      <c r="AO13" s="10">
        <v>56.4</v>
      </c>
      <c r="AP13" s="10">
        <v>59.1</v>
      </c>
      <c r="AQ13" s="10">
        <v>63.7</v>
      </c>
      <c r="AR13" s="10">
        <v>67.900000000000006</v>
      </c>
      <c r="AS13" s="10">
        <v>69.5</v>
      </c>
      <c r="AT13" s="10">
        <v>73.8</v>
      </c>
      <c r="AU13" s="10">
        <v>77</v>
      </c>
      <c r="AV13" s="10">
        <v>77.8</v>
      </c>
      <c r="AW13" s="10">
        <v>83.9</v>
      </c>
      <c r="AX13" s="10">
        <v>95.1</v>
      </c>
      <c r="AY13" s="10">
        <v>112.5</v>
      </c>
      <c r="AZ13" s="10">
        <v>112.2</v>
      </c>
      <c r="BA13" s="10">
        <v>118.2</v>
      </c>
      <c r="BB13" s="10">
        <v>131</v>
      </c>
      <c r="BC13" s="10">
        <v>144.5</v>
      </c>
      <c r="BD13" s="10">
        <v>166</v>
      </c>
      <c r="BE13" s="10">
        <v>179.4</v>
      </c>
      <c r="BF13" s="10">
        <v>171.6</v>
      </c>
      <c r="BG13" s="10">
        <v>179.7</v>
      </c>
      <c r="BH13" s="10">
        <v>171.2</v>
      </c>
      <c r="BI13" s="10">
        <v>186.3</v>
      </c>
      <c r="BJ13" s="10">
        <v>228.2</v>
      </c>
      <c r="BK13" s="10">
        <v>241.1</v>
      </c>
      <c r="BL13" s="10">
        <v>256.5</v>
      </c>
      <c r="BM13" s="10">
        <v>286.5</v>
      </c>
      <c r="BN13" s="10">
        <v>325.5</v>
      </c>
      <c r="BO13" s="10">
        <v>341.1</v>
      </c>
      <c r="BP13" s="10">
        <v>353.2</v>
      </c>
      <c r="BQ13" s="10">
        <v>354.2</v>
      </c>
      <c r="BR13" s="10">
        <v>400.2</v>
      </c>
      <c r="BS13" s="10">
        <v>428</v>
      </c>
      <c r="BT13" s="10">
        <v>456.6</v>
      </c>
      <c r="BU13" s="10">
        <v>481.2</v>
      </c>
      <c r="BV13" s="10">
        <v>543.79999999999995</v>
      </c>
      <c r="BW13" s="10">
        <v>584</v>
      </c>
      <c r="BX13" s="10">
        <v>640.20000000000005</v>
      </c>
      <c r="BY13" s="10">
        <v>696.4</v>
      </c>
      <c r="BZ13" s="10">
        <v>753.9</v>
      </c>
      <c r="CA13" s="10">
        <v>831</v>
      </c>
      <c r="CB13" s="10">
        <v>869.8</v>
      </c>
      <c r="CC13" s="10">
        <v>896.9</v>
      </c>
      <c r="CD13" s="10">
        <v>962</v>
      </c>
      <c r="CE13" s="10">
        <v>978</v>
      </c>
      <c r="CF13" s="10">
        <v>1049.5999999999999</v>
      </c>
      <c r="CG13" s="10">
        <v>994</v>
      </c>
      <c r="CH13" s="10">
        <v>960.9</v>
      </c>
      <c r="CI13" s="10">
        <v>938.5</v>
      </c>
      <c r="CJ13" s="10">
        <v>1108.7</v>
      </c>
      <c r="CK13" s="10">
        <v>1229.3</v>
      </c>
      <c r="CL13" s="10">
        <v>1347.3</v>
      </c>
      <c r="CM13" s="10">
        <v>1403.6</v>
      </c>
      <c r="CN13" s="10">
        <v>1447.7</v>
      </c>
      <c r="CO13" s="10">
        <v>1422.2</v>
      </c>
      <c r="CP13" s="10">
        <v>1423.7</v>
      </c>
      <c r="CQ13" s="10">
        <v>1518.2</v>
      </c>
      <c r="CR13" s="10">
        <v>1588.8</v>
      </c>
    </row>
    <row r="14" spans="1:97" s="1" customFormat="1" ht="17">
      <c r="A14" s="12" t="s">
        <v>190</v>
      </c>
      <c r="B14" s="12" t="s">
        <v>125</v>
      </c>
      <c r="C14" s="12">
        <v>1.1200000000000001</v>
      </c>
      <c r="D14" s="10" t="s">
        <v>98</v>
      </c>
      <c r="E14" s="11" t="s">
        <v>122</v>
      </c>
      <c r="F14" s="13" t="s">
        <v>95</v>
      </c>
      <c r="G14" s="10">
        <v>6.1</v>
      </c>
      <c r="H14" s="10">
        <v>5.4</v>
      </c>
      <c r="I14" s="10">
        <v>4.4000000000000004</v>
      </c>
      <c r="J14" s="10">
        <v>3.6</v>
      </c>
      <c r="K14" s="10">
        <v>2.9</v>
      </c>
      <c r="L14" s="10">
        <v>2.5</v>
      </c>
      <c r="M14" s="10">
        <v>2.6</v>
      </c>
      <c r="N14" s="10">
        <v>2.7</v>
      </c>
      <c r="O14" s="10">
        <v>3</v>
      </c>
      <c r="P14" s="10">
        <v>3.5</v>
      </c>
      <c r="Q14" s="10">
        <v>3.7</v>
      </c>
      <c r="R14" s="10">
        <v>3.8</v>
      </c>
      <c r="S14" s="10">
        <v>4.4000000000000004</v>
      </c>
      <c r="T14" s="10">
        <v>5.5</v>
      </c>
      <c r="U14" s="10">
        <v>6</v>
      </c>
      <c r="V14" s="10">
        <v>6.3</v>
      </c>
      <c r="W14" s="10">
        <v>6.6</v>
      </c>
      <c r="X14" s="10">
        <v>6.9</v>
      </c>
      <c r="Y14" s="10">
        <v>6.9</v>
      </c>
      <c r="Z14" s="10">
        <v>7.5</v>
      </c>
      <c r="AA14" s="10">
        <v>7.8</v>
      </c>
      <c r="AB14" s="10">
        <v>8.8000000000000007</v>
      </c>
      <c r="AC14" s="10">
        <v>9.6999999999999993</v>
      </c>
      <c r="AD14" s="10">
        <v>10.8</v>
      </c>
      <c r="AE14" s="10">
        <v>12</v>
      </c>
      <c r="AF14" s="10">
        <v>13.1</v>
      </c>
      <c r="AG14" s="10">
        <v>13.4</v>
      </c>
      <c r="AH14" s="10">
        <v>13.7</v>
      </c>
      <c r="AI14" s="10">
        <v>14.1</v>
      </c>
      <c r="AJ14" s="10">
        <v>14.8</v>
      </c>
      <c r="AK14" s="10">
        <v>15.6</v>
      </c>
      <c r="AL14" s="10">
        <v>16.5</v>
      </c>
      <c r="AM14" s="10">
        <v>17.2</v>
      </c>
      <c r="AN14" s="10">
        <v>18</v>
      </c>
      <c r="AO14" s="10">
        <v>18.7</v>
      </c>
      <c r="AP14" s="10">
        <v>18.8</v>
      </c>
      <c r="AQ14" s="10">
        <v>19.3</v>
      </c>
      <c r="AR14" s="10">
        <v>19.899999999999999</v>
      </c>
      <c r="AS14" s="10">
        <v>20.3</v>
      </c>
      <c r="AT14" s="10">
        <v>20.100000000000001</v>
      </c>
      <c r="AU14" s="10">
        <v>20.3</v>
      </c>
      <c r="AV14" s="10">
        <v>20.7</v>
      </c>
      <c r="AW14" s="10">
        <v>21.8</v>
      </c>
      <c r="AX14" s="10">
        <v>22.7</v>
      </c>
      <c r="AY14" s="10">
        <v>23.1</v>
      </c>
      <c r="AZ14" s="10">
        <v>23.2</v>
      </c>
      <c r="BA14" s="10">
        <v>22.3</v>
      </c>
      <c r="BB14" s="10">
        <v>20.3</v>
      </c>
      <c r="BC14" s="10">
        <v>15.9</v>
      </c>
      <c r="BD14" s="10">
        <v>16.5</v>
      </c>
      <c r="BE14" s="10">
        <v>16.100000000000001</v>
      </c>
      <c r="BF14" s="10">
        <v>19</v>
      </c>
      <c r="BG14" s="10">
        <v>23.8</v>
      </c>
      <c r="BH14" s="10">
        <v>23.8</v>
      </c>
      <c r="BI14" s="10">
        <v>24.4</v>
      </c>
      <c r="BJ14" s="10">
        <v>24.7</v>
      </c>
      <c r="BK14" s="10">
        <v>26.2</v>
      </c>
      <c r="BL14" s="10">
        <v>18.3</v>
      </c>
      <c r="BM14" s="10">
        <v>16.600000000000001</v>
      </c>
      <c r="BN14" s="10">
        <v>22.5</v>
      </c>
      <c r="BO14" s="10">
        <v>21.5</v>
      </c>
      <c r="BP14" s="10">
        <v>28.2</v>
      </c>
      <c r="BQ14" s="10">
        <v>38.6</v>
      </c>
      <c r="BR14" s="10">
        <v>60.6</v>
      </c>
      <c r="BS14" s="10">
        <v>90.1</v>
      </c>
      <c r="BT14" s="10">
        <v>113.7</v>
      </c>
      <c r="BU14" s="10">
        <v>124.9</v>
      </c>
      <c r="BV14" s="10">
        <v>142.5</v>
      </c>
      <c r="BW14" s="10">
        <v>147.1</v>
      </c>
      <c r="BX14" s="10">
        <v>165.2</v>
      </c>
      <c r="BY14" s="10">
        <v>178.5</v>
      </c>
      <c r="BZ14" s="10">
        <v>183.5</v>
      </c>
      <c r="CA14" s="10">
        <v>202.4</v>
      </c>
      <c r="CB14" s="10">
        <v>211.1</v>
      </c>
      <c r="CC14" s="10">
        <v>231.5</v>
      </c>
      <c r="CD14" s="10">
        <v>248.9</v>
      </c>
      <c r="CE14" s="10">
        <v>232</v>
      </c>
      <c r="CF14" s="10">
        <v>202.3</v>
      </c>
      <c r="CG14" s="10">
        <v>184.4</v>
      </c>
      <c r="CH14" s="10">
        <v>256.7</v>
      </c>
      <c r="CI14" s="10">
        <v>327.3</v>
      </c>
      <c r="CJ14" s="10">
        <v>394.2</v>
      </c>
      <c r="CK14" s="10">
        <v>478.6</v>
      </c>
      <c r="CL14" s="10">
        <v>518</v>
      </c>
      <c r="CM14" s="10">
        <v>557</v>
      </c>
      <c r="CN14" s="10">
        <v>604.6</v>
      </c>
      <c r="CO14" s="10">
        <v>648.1</v>
      </c>
      <c r="CP14" s="10">
        <v>681.4</v>
      </c>
      <c r="CQ14" s="10">
        <v>718.8</v>
      </c>
      <c r="CR14" s="10">
        <v>756.8</v>
      </c>
    </row>
    <row r="15" spans="1:97" s="1" customFormat="1" ht="17">
      <c r="A15" s="12" t="s">
        <v>190</v>
      </c>
      <c r="B15" s="12" t="s">
        <v>126</v>
      </c>
      <c r="C15" s="12">
        <v>1.1200000000000001</v>
      </c>
      <c r="D15" s="10" t="s">
        <v>111</v>
      </c>
      <c r="E15" s="11" t="s">
        <v>123</v>
      </c>
      <c r="F15" s="13" t="s">
        <v>95</v>
      </c>
      <c r="G15" s="10">
        <v>10.8</v>
      </c>
      <c r="H15" s="10">
        <v>7.5</v>
      </c>
      <c r="I15" s="10">
        <v>3</v>
      </c>
      <c r="J15" s="10">
        <v>-0.2</v>
      </c>
      <c r="K15" s="10">
        <v>-0.2</v>
      </c>
      <c r="L15" s="10">
        <v>2.5</v>
      </c>
      <c r="M15" s="10">
        <v>4</v>
      </c>
      <c r="N15" s="10">
        <v>6.2</v>
      </c>
      <c r="O15" s="10">
        <v>7.1</v>
      </c>
      <c r="P15" s="10">
        <v>5</v>
      </c>
      <c r="Q15" s="10">
        <v>6.6</v>
      </c>
      <c r="R15" s="10">
        <v>9.9</v>
      </c>
      <c r="S15" s="10">
        <v>15.7</v>
      </c>
      <c r="T15" s="10">
        <v>20.8</v>
      </c>
      <c r="U15" s="10">
        <v>24.9</v>
      </c>
      <c r="V15" s="10">
        <v>25</v>
      </c>
      <c r="W15" s="10">
        <v>20.5</v>
      </c>
      <c r="X15" s="10">
        <v>18.2</v>
      </c>
      <c r="Y15" s="10">
        <v>24.2</v>
      </c>
      <c r="Z15" s="10">
        <v>31.4</v>
      </c>
      <c r="AA15" s="10">
        <v>29.1</v>
      </c>
      <c r="AB15" s="10">
        <v>36.1</v>
      </c>
      <c r="AC15" s="10">
        <v>41.2</v>
      </c>
      <c r="AD15" s="10">
        <v>39.700000000000003</v>
      </c>
      <c r="AE15" s="10">
        <v>40.299999999999997</v>
      </c>
      <c r="AF15" s="10">
        <v>39.5</v>
      </c>
      <c r="AG15" s="10">
        <v>50.2</v>
      </c>
      <c r="AH15" s="10">
        <v>49.6</v>
      </c>
      <c r="AI15" s="10">
        <v>49.1</v>
      </c>
      <c r="AJ15" s="10">
        <v>43.9</v>
      </c>
      <c r="AK15" s="10">
        <v>55.5</v>
      </c>
      <c r="AL15" s="10">
        <v>54.7</v>
      </c>
      <c r="AM15" s="10">
        <v>55.9</v>
      </c>
      <c r="AN15" s="10">
        <v>64</v>
      </c>
      <c r="AO15" s="10">
        <v>70.5</v>
      </c>
      <c r="AP15" s="10">
        <v>77.7</v>
      </c>
      <c r="AQ15" s="10">
        <v>89.3</v>
      </c>
      <c r="AR15" s="10">
        <v>96.1</v>
      </c>
      <c r="AS15" s="10">
        <v>93.9</v>
      </c>
      <c r="AT15" s="10">
        <v>101.7</v>
      </c>
      <c r="AU15" s="10">
        <v>98.4</v>
      </c>
      <c r="AV15" s="10">
        <v>86.2</v>
      </c>
      <c r="AW15" s="10">
        <v>100.6</v>
      </c>
      <c r="AX15" s="10">
        <v>117.2</v>
      </c>
      <c r="AY15" s="10">
        <v>133.4</v>
      </c>
      <c r="AZ15" s="10">
        <v>125.7</v>
      </c>
      <c r="BA15" s="10">
        <v>138.9</v>
      </c>
      <c r="BB15" s="10">
        <v>174.3</v>
      </c>
      <c r="BC15" s="10">
        <v>205.8</v>
      </c>
      <c r="BD15" s="10">
        <v>238.6</v>
      </c>
      <c r="BE15" s="10">
        <v>249</v>
      </c>
      <c r="BF15" s="10">
        <v>223.6</v>
      </c>
      <c r="BG15" s="10">
        <v>247.5</v>
      </c>
      <c r="BH15" s="10">
        <v>229.9</v>
      </c>
      <c r="BI15" s="10">
        <v>279.8</v>
      </c>
      <c r="BJ15" s="10">
        <v>337.9</v>
      </c>
      <c r="BK15" s="10">
        <v>354.5</v>
      </c>
      <c r="BL15" s="10">
        <v>324.39999999999998</v>
      </c>
      <c r="BM15" s="10">
        <v>366</v>
      </c>
      <c r="BN15" s="10">
        <v>414.5</v>
      </c>
      <c r="BO15" s="10">
        <v>414.3</v>
      </c>
      <c r="BP15" s="10">
        <v>417.7</v>
      </c>
      <c r="BQ15" s="10">
        <v>452.6</v>
      </c>
      <c r="BR15" s="10">
        <v>477.2</v>
      </c>
      <c r="BS15" s="10">
        <v>524.6</v>
      </c>
      <c r="BT15" s="10">
        <v>624.79999999999995</v>
      </c>
      <c r="BU15" s="10">
        <v>706.2</v>
      </c>
      <c r="BV15" s="10">
        <v>789.5</v>
      </c>
      <c r="BW15" s="10">
        <v>869.7</v>
      </c>
      <c r="BX15" s="10">
        <v>808.5</v>
      </c>
      <c r="BY15" s="10">
        <v>834.9</v>
      </c>
      <c r="BZ15" s="10">
        <v>786.6</v>
      </c>
      <c r="CA15" s="10">
        <v>758.7</v>
      </c>
      <c r="CB15" s="10">
        <v>911.7</v>
      </c>
      <c r="CC15" s="10">
        <v>1056.3</v>
      </c>
      <c r="CD15" s="10">
        <v>1289.3</v>
      </c>
      <c r="CE15" s="10">
        <v>1488.6</v>
      </c>
      <c r="CF15" s="10">
        <v>1646.3</v>
      </c>
      <c r="CG15" s="10">
        <v>1533.2</v>
      </c>
      <c r="CH15" s="10">
        <v>1285.8</v>
      </c>
      <c r="CI15" s="10">
        <v>1386.8</v>
      </c>
      <c r="CJ15" s="10">
        <v>1728.7</v>
      </c>
      <c r="CK15" s="10">
        <v>1809.8</v>
      </c>
      <c r="CL15" s="10">
        <v>1997.4</v>
      </c>
      <c r="CM15" s="10">
        <v>2010.7</v>
      </c>
      <c r="CN15" s="10">
        <v>2120.1999999999998</v>
      </c>
      <c r="CO15" s="10">
        <v>2061.5</v>
      </c>
      <c r="CP15" s="10">
        <v>2011.5</v>
      </c>
      <c r="CQ15" s="10">
        <v>2005.9</v>
      </c>
      <c r="CR15" s="10">
        <v>2074.6</v>
      </c>
    </row>
    <row r="16" spans="1:97" s="1" customFormat="1" ht="17">
      <c r="A16" s="12" t="s">
        <v>190</v>
      </c>
      <c r="B16" s="12" t="s">
        <v>117</v>
      </c>
      <c r="C16" s="12">
        <v>1.1200000000000001</v>
      </c>
      <c r="D16" s="10" t="s">
        <v>105</v>
      </c>
      <c r="E16" s="11" t="s">
        <v>113</v>
      </c>
      <c r="F16" s="13" t="s">
        <v>95</v>
      </c>
      <c r="G16" s="10">
        <v>6.8</v>
      </c>
      <c r="H16" s="10">
        <v>7</v>
      </c>
      <c r="I16" s="10">
        <v>6.7</v>
      </c>
      <c r="J16" s="10">
        <v>6.6</v>
      </c>
      <c r="K16" s="10">
        <v>6.9</v>
      </c>
      <c r="L16" s="10">
        <v>7.6</v>
      </c>
      <c r="M16" s="10">
        <v>8</v>
      </c>
      <c r="N16" s="10">
        <v>8.5</v>
      </c>
      <c r="O16" s="10">
        <v>8.9</v>
      </c>
      <c r="P16" s="10">
        <v>8.9</v>
      </c>
      <c r="Q16" s="10">
        <v>9.1</v>
      </c>
      <c r="R16" s="10">
        <v>9.8000000000000007</v>
      </c>
      <c r="S16" s="10">
        <v>11.1</v>
      </c>
      <c r="T16" s="10">
        <v>11.5</v>
      </c>
      <c r="U16" s="10">
        <v>12.4</v>
      </c>
      <c r="V16" s="10">
        <v>13.7</v>
      </c>
      <c r="W16" s="10">
        <v>15.1</v>
      </c>
      <c r="X16" s="10">
        <v>16.8</v>
      </c>
      <c r="Y16" s="10">
        <v>18.100000000000001</v>
      </c>
      <c r="Z16" s="10">
        <v>19.7</v>
      </c>
      <c r="AA16" s="10">
        <v>20.9</v>
      </c>
      <c r="AB16" s="10">
        <v>23</v>
      </c>
      <c r="AC16" s="10">
        <v>24.7</v>
      </c>
      <c r="AD16" s="10">
        <v>27.1</v>
      </c>
      <c r="AE16" s="10">
        <v>29.1</v>
      </c>
      <c r="AF16" s="10">
        <v>28.9</v>
      </c>
      <c r="AG16" s="10">
        <v>31.5</v>
      </c>
      <c r="AH16" s="10">
        <v>34.200000000000003</v>
      </c>
      <c r="AI16" s="10">
        <v>36.6</v>
      </c>
      <c r="AJ16" s="10">
        <v>37.700000000000003</v>
      </c>
      <c r="AK16" s="10">
        <v>41.1</v>
      </c>
      <c r="AL16" s="10">
        <v>44.5</v>
      </c>
      <c r="AM16" s="10">
        <v>47</v>
      </c>
      <c r="AN16" s="10">
        <v>50.4</v>
      </c>
      <c r="AO16" s="10">
        <v>53.4</v>
      </c>
      <c r="AP16" s="10">
        <v>57.3</v>
      </c>
      <c r="AQ16" s="10">
        <v>60.7</v>
      </c>
      <c r="AR16" s="10">
        <v>63.2</v>
      </c>
      <c r="AS16" s="10">
        <v>67.900000000000006</v>
      </c>
      <c r="AT16" s="10">
        <v>76.400000000000006</v>
      </c>
      <c r="AU16" s="10">
        <v>83.9</v>
      </c>
      <c r="AV16" s="10">
        <v>91.4</v>
      </c>
      <c r="AW16" s="10">
        <v>100.5</v>
      </c>
      <c r="AX16" s="10">
        <v>107.9</v>
      </c>
      <c r="AY16" s="10">
        <v>117.2</v>
      </c>
      <c r="AZ16" s="10">
        <v>124.9</v>
      </c>
      <c r="BA16" s="10">
        <v>135.30000000000001</v>
      </c>
      <c r="BB16" s="10">
        <v>146.4</v>
      </c>
      <c r="BC16" s="10">
        <v>159.69999999999999</v>
      </c>
      <c r="BD16" s="10">
        <v>170.9</v>
      </c>
      <c r="BE16" s="10">
        <v>180.1</v>
      </c>
      <c r="BF16" s="10">
        <v>200.3</v>
      </c>
      <c r="BG16" s="10">
        <v>235.6</v>
      </c>
      <c r="BH16" s="10">
        <v>240.9</v>
      </c>
      <c r="BI16" s="10">
        <v>263.3</v>
      </c>
      <c r="BJ16" s="10">
        <v>289.8</v>
      </c>
      <c r="BK16" s="10">
        <v>308.10000000000002</v>
      </c>
      <c r="BL16" s="10">
        <v>323.39999999999998</v>
      </c>
      <c r="BM16" s="10">
        <v>347.5</v>
      </c>
      <c r="BN16" s="10">
        <v>374.5</v>
      </c>
      <c r="BO16" s="10">
        <v>398.9</v>
      </c>
      <c r="BP16" s="10">
        <v>425</v>
      </c>
      <c r="BQ16" s="10">
        <v>457.1</v>
      </c>
      <c r="BR16" s="10">
        <v>483.4</v>
      </c>
      <c r="BS16" s="10">
        <v>503.1</v>
      </c>
      <c r="BT16" s="10">
        <v>545.20000000000005</v>
      </c>
      <c r="BU16" s="10">
        <v>557.9</v>
      </c>
      <c r="BV16" s="10">
        <v>580.79999999999995</v>
      </c>
      <c r="BW16" s="10">
        <v>611.6</v>
      </c>
      <c r="BX16" s="10">
        <v>639.5</v>
      </c>
      <c r="BY16" s="10">
        <v>673.6</v>
      </c>
      <c r="BZ16" s="10">
        <v>708.6</v>
      </c>
      <c r="CA16" s="10">
        <v>727.7</v>
      </c>
      <c r="CB16" s="10">
        <v>760</v>
      </c>
      <c r="CC16" s="10">
        <v>805.6</v>
      </c>
      <c r="CD16" s="10">
        <v>868.1</v>
      </c>
      <c r="CE16" s="10">
        <v>942.4</v>
      </c>
      <c r="CF16" s="10">
        <v>997</v>
      </c>
      <c r="CG16" s="10">
        <v>1036.8</v>
      </c>
      <c r="CH16" s="10">
        <v>1049.7</v>
      </c>
      <c r="CI16" s="10">
        <v>1026.8</v>
      </c>
      <c r="CJ16" s="10">
        <v>1063.0999999999999</v>
      </c>
      <c r="CK16" s="10">
        <v>1103.7</v>
      </c>
      <c r="CL16" s="10">
        <v>1136.0999999999999</v>
      </c>
      <c r="CM16" s="10">
        <v>1188.7</v>
      </c>
      <c r="CN16" s="10">
        <v>1240.8</v>
      </c>
      <c r="CO16" s="10">
        <v>1277.0999999999999</v>
      </c>
      <c r="CP16" s="10">
        <v>1312.8</v>
      </c>
      <c r="CQ16" s="10">
        <v>1364.5</v>
      </c>
      <c r="CR16" s="10">
        <v>1441.8</v>
      </c>
      <c r="CS16"/>
    </row>
    <row r="17" spans="1:97" s="1" customFormat="1" ht="17">
      <c r="A17" s="12" t="s">
        <v>190</v>
      </c>
      <c r="B17" s="12" t="s">
        <v>118</v>
      </c>
      <c r="C17" s="12">
        <v>1.1200000000000001</v>
      </c>
      <c r="D17" s="10" t="s">
        <v>114</v>
      </c>
      <c r="E17" s="11" t="s">
        <v>115</v>
      </c>
      <c r="F17" s="13" t="s">
        <v>95</v>
      </c>
      <c r="G17" s="10">
        <v>0</v>
      </c>
      <c r="H17" s="10">
        <v>0.1</v>
      </c>
      <c r="I17" s="10">
        <v>0.1</v>
      </c>
      <c r="J17" s="10">
        <v>0.1</v>
      </c>
      <c r="K17" s="10">
        <v>0.2</v>
      </c>
      <c r="L17" s="10">
        <v>0.5</v>
      </c>
      <c r="M17" s="10">
        <v>0.6</v>
      </c>
      <c r="N17" s="10">
        <v>0.3</v>
      </c>
      <c r="O17" s="10">
        <v>0.3</v>
      </c>
      <c r="P17" s="10">
        <v>0.5</v>
      </c>
      <c r="Q17" s="10">
        <v>0.8</v>
      </c>
      <c r="R17" s="10">
        <v>0.7</v>
      </c>
      <c r="S17" s="10">
        <v>0.5</v>
      </c>
      <c r="T17" s="10">
        <v>0.5</v>
      </c>
      <c r="U17" s="10">
        <v>0.6</v>
      </c>
      <c r="V17" s="10">
        <v>1</v>
      </c>
      <c r="W17" s="10">
        <v>1.1000000000000001</v>
      </c>
      <c r="X17" s="10">
        <v>1.4</v>
      </c>
      <c r="Y17" s="10">
        <v>0.4</v>
      </c>
      <c r="Z17" s="10">
        <v>0.5</v>
      </c>
      <c r="AA17" s="10">
        <v>0.5</v>
      </c>
      <c r="AB17" s="10">
        <v>0.8</v>
      </c>
      <c r="AC17" s="10">
        <v>1</v>
      </c>
      <c r="AD17" s="10">
        <v>0.8</v>
      </c>
      <c r="AE17" s="10">
        <v>0.5</v>
      </c>
      <c r="AF17" s="10">
        <v>0.3</v>
      </c>
      <c r="AG17" s="10">
        <v>0.2</v>
      </c>
      <c r="AH17" s="10">
        <v>0.7</v>
      </c>
      <c r="AI17" s="10">
        <v>1.1000000000000001</v>
      </c>
      <c r="AJ17" s="10">
        <v>1.4</v>
      </c>
      <c r="AK17" s="10">
        <v>1.1000000000000001</v>
      </c>
      <c r="AL17" s="10">
        <v>1.1000000000000001</v>
      </c>
      <c r="AM17" s="10">
        <v>2</v>
      </c>
      <c r="AN17" s="10">
        <v>2.2999999999999998</v>
      </c>
      <c r="AO17" s="10">
        <v>2.2000000000000002</v>
      </c>
      <c r="AP17" s="10">
        <v>2.7</v>
      </c>
      <c r="AQ17" s="10">
        <v>3</v>
      </c>
      <c r="AR17" s="10">
        <v>3.9</v>
      </c>
      <c r="AS17" s="10">
        <v>3.8</v>
      </c>
      <c r="AT17" s="10">
        <v>4.2</v>
      </c>
      <c r="AU17" s="10">
        <v>4.5</v>
      </c>
      <c r="AV17" s="10">
        <v>4.8</v>
      </c>
      <c r="AW17" s="10">
        <v>4.7</v>
      </c>
      <c r="AX17" s="10">
        <v>6.6</v>
      </c>
      <c r="AY17" s="10">
        <v>5.2</v>
      </c>
      <c r="AZ17" s="10">
        <v>3.3</v>
      </c>
      <c r="BA17" s="10">
        <v>4.5</v>
      </c>
      <c r="BB17" s="10">
        <v>5.0999999999999996</v>
      </c>
      <c r="BC17" s="10">
        <v>7.1</v>
      </c>
      <c r="BD17" s="10">
        <v>8.9</v>
      </c>
      <c r="BE17" s="10">
        <v>8.5</v>
      </c>
      <c r="BF17" s="10">
        <v>9.8000000000000007</v>
      </c>
      <c r="BG17" s="10">
        <v>11.5</v>
      </c>
      <c r="BH17" s="10">
        <v>15</v>
      </c>
      <c r="BI17" s="10">
        <v>21.3</v>
      </c>
      <c r="BJ17" s="10">
        <v>21.1</v>
      </c>
      <c r="BK17" s="10">
        <v>21.4</v>
      </c>
      <c r="BL17" s="10">
        <v>24.9</v>
      </c>
      <c r="BM17" s="10">
        <v>30.3</v>
      </c>
      <c r="BN17" s="10">
        <v>29.5</v>
      </c>
      <c r="BO17" s="10">
        <v>27.4</v>
      </c>
      <c r="BP17" s="10">
        <v>27</v>
      </c>
      <c r="BQ17" s="10">
        <v>27.5</v>
      </c>
      <c r="BR17" s="10">
        <v>30.1</v>
      </c>
      <c r="BS17" s="10">
        <v>36.700000000000003</v>
      </c>
      <c r="BT17" s="10">
        <v>32.5</v>
      </c>
      <c r="BU17" s="10">
        <v>34.799999999999997</v>
      </c>
      <c r="BV17" s="10">
        <v>35.200000000000003</v>
      </c>
      <c r="BW17" s="10">
        <v>33.799999999999997</v>
      </c>
      <c r="BX17" s="10">
        <v>36.4</v>
      </c>
      <c r="BY17" s="10">
        <v>45.2</v>
      </c>
      <c r="BZ17" s="10">
        <v>45.8</v>
      </c>
      <c r="CA17" s="10">
        <v>58.7</v>
      </c>
      <c r="CB17" s="10">
        <v>41.4</v>
      </c>
      <c r="CC17" s="10">
        <v>49.1</v>
      </c>
      <c r="CD17" s="10">
        <v>46.4</v>
      </c>
      <c r="CE17" s="10">
        <v>60.9</v>
      </c>
      <c r="CF17" s="10">
        <v>51.5</v>
      </c>
      <c r="CG17" s="10">
        <v>54.6</v>
      </c>
      <c r="CH17" s="10">
        <v>52.6</v>
      </c>
      <c r="CI17" s="10">
        <v>58.3</v>
      </c>
      <c r="CJ17" s="10">
        <v>55.8</v>
      </c>
      <c r="CK17" s="10">
        <v>60</v>
      </c>
      <c r="CL17" s="10">
        <v>58</v>
      </c>
      <c r="CM17" s="10">
        <v>59.7</v>
      </c>
      <c r="CN17" s="10">
        <v>58.1</v>
      </c>
      <c r="CO17" s="10">
        <v>57.3</v>
      </c>
      <c r="CP17" s="10">
        <v>61.8</v>
      </c>
      <c r="CQ17" s="10">
        <v>61.1</v>
      </c>
      <c r="CR17" s="10">
        <v>64.400000000000006</v>
      </c>
      <c r="CS17"/>
    </row>
    <row r="18" spans="1:97" s="1" customFormat="1" ht="17">
      <c r="A18" s="12" t="s">
        <v>190</v>
      </c>
      <c r="B18" s="12" t="s">
        <v>163</v>
      </c>
      <c r="C18" s="12">
        <v>1.1200000000000001</v>
      </c>
      <c r="D18" s="10" t="s">
        <v>120</v>
      </c>
      <c r="E18" s="11" t="s">
        <v>121</v>
      </c>
      <c r="F18" s="13" t="s">
        <v>95</v>
      </c>
      <c r="G18" s="10">
        <v>4.5999999999999996</v>
      </c>
      <c r="H18" s="10">
        <v>4.8</v>
      </c>
      <c r="I18" s="10">
        <v>4.8</v>
      </c>
      <c r="J18" s="10">
        <v>4.5</v>
      </c>
      <c r="K18" s="10">
        <v>4</v>
      </c>
      <c r="L18" s="10">
        <v>4</v>
      </c>
      <c r="M18" s="10">
        <v>4.0999999999999996</v>
      </c>
      <c r="N18" s="10">
        <v>3.8</v>
      </c>
      <c r="O18" s="10">
        <v>3.7</v>
      </c>
      <c r="P18" s="10">
        <v>3.6</v>
      </c>
      <c r="Q18" s="10">
        <v>3.6</v>
      </c>
      <c r="R18" s="10">
        <v>3.3</v>
      </c>
      <c r="S18" s="10">
        <v>3.3</v>
      </c>
      <c r="T18" s="10">
        <v>3.2</v>
      </c>
      <c r="U18" s="10">
        <v>2.9</v>
      </c>
      <c r="V18" s="10">
        <v>2.4</v>
      </c>
      <c r="W18" s="10">
        <v>2.2999999999999998</v>
      </c>
      <c r="X18" s="10">
        <v>1.8</v>
      </c>
      <c r="Y18" s="10">
        <v>2.2999999999999998</v>
      </c>
      <c r="Z18" s="10">
        <v>2.5</v>
      </c>
      <c r="AA18" s="10">
        <v>2.8</v>
      </c>
      <c r="AB18" s="10">
        <v>3.1</v>
      </c>
      <c r="AC18" s="10">
        <v>3.6</v>
      </c>
      <c r="AD18" s="10">
        <v>4</v>
      </c>
      <c r="AE18" s="10">
        <v>4.5</v>
      </c>
      <c r="AF18" s="10">
        <v>5.4</v>
      </c>
      <c r="AG18" s="10">
        <v>5.9</v>
      </c>
      <c r="AH18" s="10">
        <v>6.5</v>
      </c>
      <c r="AI18" s="10">
        <v>7.7</v>
      </c>
      <c r="AJ18" s="10">
        <v>9.1999999999999993</v>
      </c>
      <c r="AK18" s="10">
        <v>9.3000000000000007</v>
      </c>
      <c r="AL18" s="10">
        <v>10.3</v>
      </c>
      <c r="AM18" s="10">
        <v>12.1</v>
      </c>
      <c r="AN18" s="10">
        <v>13.8</v>
      </c>
      <c r="AO18" s="10">
        <v>14.8</v>
      </c>
      <c r="AP18" s="10">
        <v>17</v>
      </c>
      <c r="AQ18" s="10">
        <v>19.100000000000001</v>
      </c>
      <c r="AR18" s="10">
        <v>21.8</v>
      </c>
      <c r="AS18" s="10">
        <v>24.9</v>
      </c>
      <c r="AT18" s="10">
        <v>27</v>
      </c>
      <c r="AU18" s="10">
        <v>32.700000000000003</v>
      </c>
      <c r="AV18" s="10">
        <v>39.5</v>
      </c>
      <c r="AW18" s="10">
        <v>44.2</v>
      </c>
      <c r="AX18" s="10">
        <v>48</v>
      </c>
      <c r="AY18" s="10">
        <v>55.7</v>
      </c>
      <c r="AZ18" s="10">
        <v>71.7</v>
      </c>
      <c r="BA18" s="10">
        <v>83.7</v>
      </c>
      <c r="BB18" s="10">
        <v>87.4</v>
      </c>
      <c r="BC18" s="10">
        <v>103.2</v>
      </c>
      <c r="BD18" s="10">
        <v>114.8</v>
      </c>
      <c r="BE18" s="10">
        <v>137</v>
      </c>
      <c r="BF18" s="10">
        <v>182.2</v>
      </c>
      <c r="BG18" s="10">
        <v>234.8</v>
      </c>
      <c r="BH18" s="10">
        <v>274.8</v>
      </c>
      <c r="BI18" s="10">
        <v>286.8</v>
      </c>
      <c r="BJ18" s="10">
        <v>330.2</v>
      </c>
      <c r="BK18" s="10">
        <v>338.2</v>
      </c>
      <c r="BL18" s="10">
        <v>353.1</v>
      </c>
      <c r="BM18" s="10">
        <v>353.7</v>
      </c>
      <c r="BN18" s="10">
        <v>377.9</v>
      </c>
      <c r="BO18" s="10">
        <v>426.6</v>
      </c>
      <c r="BP18" s="10">
        <v>433.4</v>
      </c>
      <c r="BQ18" s="10">
        <v>391.8</v>
      </c>
      <c r="BR18" s="10">
        <v>365.6</v>
      </c>
      <c r="BS18" s="10">
        <v>353.1</v>
      </c>
      <c r="BT18" s="10">
        <v>347.3</v>
      </c>
      <c r="BU18" s="10">
        <v>357.4</v>
      </c>
      <c r="BV18" s="10">
        <v>361.9</v>
      </c>
      <c r="BW18" s="10">
        <v>394.4</v>
      </c>
      <c r="BX18" s="10">
        <v>456.7</v>
      </c>
      <c r="BY18" s="10">
        <v>464.8</v>
      </c>
      <c r="BZ18" s="10">
        <v>541.1</v>
      </c>
      <c r="CA18" s="10">
        <v>539.1</v>
      </c>
      <c r="CB18" s="10">
        <v>461.4</v>
      </c>
      <c r="CC18" s="10">
        <v>434.6</v>
      </c>
      <c r="CD18" s="10">
        <v>368.1</v>
      </c>
      <c r="CE18" s="10">
        <v>462.3</v>
      </c>
      <c r="CF18" s="10">
        <v>550.6</v>
      </c>
      <c r="CG18" s="10">
        <v>633.6</v>
      </c>
      <c r="CH18" s="10">
        <v>672.4</v>
      </c>
      <c r="CI18" s="10">
        <v>539.29999999999995</v>
      </c>
      <c r="CJ18" s="10">
        <v>465.2</v>
      </c>
      <c r="CK18" s="10">
        <v>461.7</v>
      </c>
      <c r="CL18" s="10">
        <v>503.7</v>
      </c>
      <c r="CM18" s="10">
        <v>465.9</v>
      </c>
      <c r="CN18" s="10">
        <v>516.1</v>
      </c>
      <c r="CO18" s="10">
        <v>586.79999999999995</v>
      </c>
      <c r="CP18" s="10">
        <v>560</v>
      </c>
      <c r="CQ18" s="10">
        <v>608</v>
      </c>
      <c r="CR18" s="10">
        <v>672.6</v>
      </c>
    </row>
    <row r="19" spans="1:97" s="1" customFormat="1" ht="17">
      <c r="A19" s="12" t="s">
        <v>190</v>
      </c>
      <c r="B19" s="12"/>
      <c r="C19" s="12">
        <v>1.1200000000000001</v>
      </c>
      <c r="D19" s="10" t="s">
        <v>100</v>
      </c>
      <c r="E19" s="11" t="s">
        <v>189</v>
      </c>
      <c r="F19" s="13" t="s">
        <v>95</v>
      </c>
      <c r="G19" s="10">
        <v>94.2</v>
      </c>
      <c r="H19" s="10">
        <v>83.1</v>
      </c>
      <c r="I19" s="10">
        <v>67.7</v>
      </c>
      <c r="J19" s="10">
        <v>51.3</v>
      </c>
      <c r="K19" s="10">
        <v>48.9</v>
      </c>
      <c r="L19" s="10">
        <v>58.3</v>
      </c>
      <c r="M19" s="10">
        <v>66.3</v>
      </c>
      <c r="N19" s="10">
        <v>75.099999999999994</v>
      </c>
      <c r="O19" s="10">
        <v>83.7</v>
      </c>
      <c r="P19" s="10">
        <v>77</v>
      </c>
      <c r="Q19" s="10">
        <v>82.4</v>
      </c>
      <c r="R19" s="10">
        <v>91.5</v>
      </c>
      <c r="S19" s="10">
        <v>117.3</v>
      </c>
      <c r="T19" s="10">
        <v>152.4</v>
      </c>
      <c r="U19" s="10">
        <v>187.2</v>
      </c>
      <c r="V19" s="10">
        <v>200.9</v>
      </c>
      <c r="W19" s="10">
        <v>201.3</v>
      </c>
      <c r="X19" s="10">
        <v>201.3</v>
      </c>
      <c r="Y19" s="10">
        <v>218.7</v>
      </c>
      <c r="Z19" s="10">
        <v>244.8</v>
      </c>
      <c r="AA19" s="10">
        <v>239.7</v>
      </c>
      <c r="AB19" s="10">
        <v>266.60000000000002</v>
      </c>
      <c r="AC19" s="10">
        <v>307.60000000000002</v>
      </c>
      <c r="AD19" s="10">
        <v>326.10000000000002</v>
      </c>
      <c r="AE19" s="10">
        <v>343.8</v>
      </c>
      <c r="AF19" s="10">
        <v>343.8</v>
      </c>
      <c r="AG19" s="10">
        <v>376.9</v>
      </c>
      <c r="AH19" s="10">
        <v>400.1</v>
      </c>
      <c r="AI19" s="10">
        <v>418.5</v>
      </c>
      <c r="AJ19" s="10">
        <v>420.8</v>
      </c>
      <c r="AK19" s="10">
        <v>458.8</v>
      </c>
      <c r="AL19" s="10">
        <v>478.9</v>
      </c>
      <c r="AM19" s="10">
        <v>496</v>
      </c>
      <c r="AN19" s="10">
        <v>533.9</v>
      </c>
      <c r="AO19" s="10">
        <v>565.4</v>
      </c>
      <c r="AP19" s="10">
        <v>607</v>
      </c>
      <c r="AQ19" s="10">
        <v>658.8</v>
      </c>
      <c r="AR19" s="10">
        <v>718.1</v>
      </c>
      <c r="AS19" s="10">
        <v>758.4</v>
      </c>
      <c r="AT19" s="10">
        <v>830.2</v>
      </c>
      <c r="AU19" s="10">
        <v>897.2</v>
      </c>
      <c r="AV19" s="10">
        <v>937.5</v>
      </c>
      <c r="AW19" s="10">
        <v>1014</v>
      </c>
      <c r="AX19" s="10">
        <v>1119.5</v>
      </c>
      <c r="AY19" s="10">
        <v>1253.2</v>
      </c>
      <c r="AZ19" s="10">
        <v>1346.4</v>
      </c>
      <c r="BA19" s="10">
        <v>1446</v>
      </c>
      <c r="BB19" s="10">
        <v>1609.4</v>
      </c>
      <c r="BC19" s="10">
        <v>1792.8</v>
      </c>
      <c r="BD19" s="10">
        <v>2022.7</v>
      </c>
      <c r="BE19" s="10">
        <v>2240.3000000000002</v>
      </c>
      <c r="BF19" s="10">
        <v>2418.6</v>
      </c>
      <c r="BG19" s="10">
        <v>2714.7</v>
      </c>
      <c r="BH19" s="10">
        <v>2834.5</v>
      </c>
      <c r="BI19" s="10">
        <v>3051.5</v>
      </c>
      <c r="BJ19" s="10">
        <v>3433.9</v>
      </c>
      <c r="BK19" s="10">
        <v>3669.9</v>
      </c>
      <c r="BL19" s="10">
        <v>3831.2</v>
      </c>
      <c r="BM19" s="10">
        <v>4098.5</v>
      </c>
      <c r="BN19" s="10">
        <v>4471.6000000000004</v>
      </c>
      <c r="BO19" s="10">
        <v>4760.1000000000004</v>
      </c>
      <c r="BP19" s="10">
        <v>5013.8</v>
      </c>
      <c r="BQ19" s="10">
        <v>5164.3999999999996</v>
      </c>
      <c r="BR19" s="10">
        <v>5475.2</v>
      </c>
      <c r="BS19" s="10">
        <v>5730.3</v>
      </c>
      <c r="BT19" s="10">
        <v>6114.6</v>
      </c>
      <c r="BU19" s="10">
        <v>6452.3</v>
      </c>
      <c r="BV19" s="10">
        <v>6870.6</v>
      </c>
      <c r="BW19" s="10">
        <v>7349.9</v>
      </c>
      <c r="BX19" s="10">
        <v>7825.7</v>
      </c>
      <c r="BY19" s="10">
        <v>8290.4</v>
      </c>
      <c r="BZ19" s="10">
        <v>8872.6</v>
      </c>
      <c r="CA19" s="10">
        <v>9144.2000000000007</v>
      </c>
      <c r="CB19" s="10">
        <v>9396.4</v>
      </c>
      <c r="CC19" s="10">
        <v>9811.2000000000007</v>
      </c>
      <c r="CD19" s="10">
        <v>10492.2</v>
      </c>
      <c r="CE19" s="10">
        <v>11198.7</v>
      </c>
      <c r="CF19" s="10">
        <v>11948.8</v>
      </c>
      <c r="CG19" s="10">
        <v>12290.4</v>
      </c>
      <c r="CH19" s="10">
        <v>12325.8</v>
      </c>
      <c r="CI19" s="10">
        <v>12027.2</v>
      </c>
      <c r="CJ19" s="10">
        <v>12735.8</v>
      </c>
      <c r="CK19" s="10">
        <v>13357.7</v>
      </c>
      <c r="CL19" s="10">
        <v>14094.7</v>
      </c>
      <c r="CM19" s="10">
        <v>14494.7</v>
      </c>
      <c r="CN19" s="10">
        <v>15242.5</v>
      </c>
      <c r="CO19" s="10">
        <v>15787.9</v>
      </c>
      <c r="CP19" s="10">
        <v>16053.6</v>
      </c>
      <c r="CQ19" s="10">
        <v>16708.8</v>
      </c>
      <c r="CR19" s="10">
        <v>17545.900000000001</v>
      </c>
    </row>
    <row r="20" spans="1:97" s="1" customFormat="1" ht="17">
      <c r="A20" s="12" t="s">
        <v>190</v>
      </c>
      <c r="B20" s="12" t="s">
        <v>129</v>
      </c>
      <c r="C20" s="12">
        <v>1.1200000000000001</v>
      </c>
      <c r="D20" s="10" t="s">
        <v>127</v>
      </c>
      <c r="E20" s="11" t="s">
        <v>128</v>
      </c>
      <c r="F20" s="13" t="s">
        <v>95</v>
      </c>
      <c r="G20" s="10">
        <v>51.4</v>
      </c>
      <c r="H20" s="10">
        <v>47.2</v>
      </c>
      <c r="I20" s="10">
        <v>40.1</v>
      </c>
      <c r="J20" s="10">
        <v>31.3</v>
      </c>
      <c r="K20" s="10">
        <v>29.8</v>
      </c>
      <c r="L20" s="10">
        <v>34.6</v>
      </c>
      <c r="M20" s="10">
        <v>37.700000000000003</v>
      </c>
      <c r="N20" s="10">
        <v>43.3</v>
      </c>
      <c r="O20" s="10">
        <v>48.3</v>
      </c>
      <c r="P20" s="10">
        <v>45.4</v>
      </c>
      <c r="Q20" s="10">
        <v>48.6</v>
      </c>
      <c r="R20" s="10">
        <v>52.7</v>
      </c>
      <c r="S20" s="10">
        <v>66.2</v>
      </c>
      <c r="T20" s="10">
        <v>88</v>
      </c>
      <c r="U20" s="10">
        <v>112.7</v>
      </c>
      <c r="V20" s="10">
        <v>124.3</v>
      </c>
      <c r="W20" s="10">
        <v>126.3</v>
      </c>
      <c r="X20" s="10">
        <v>122.5</v>
      </c>
      <c r="Y20" s="10">
        <v>132.4</v>
      </c>
      <c r="Z20" s="10">
        <v>144.30000000000001</v>
      </c>
      <c r="AA20" s="10">
        <v>144.30000000000001</v>
      </c>
      <c r="AB20" s="10">
        <v>158.30000000000001</v>
      </c>
      <c r="AC20" s="10">
        <v>185.7</v>
      </c>
      <c r="AD20" s="10">
        <v>201.1</v>
      </c>
      <c r="AE20" s="10">
        <v>215.2</v>
      </c>
      <c r="AF20" s="10">
        <v>214.1</v>
      </c>
      <c r="AG20" s="10">
        <v>230.6</v>
      </c>
      <c r="AH20" s="10">
        <v>249.3</v>
      </c>
      <c r="AI20" s="10">
        <v>262.60000000000002</v>
      </c>
      <c r="AJ20" s="10">
        <v>264.7</v>
      </c>
      <c r="AK20" s="10">
        <v>285.8</v>
      </c>
      <c r="AL20" s="10">
        <v>301.3</v>
      </c>
      <c r="AM20" s="10">
        <v>310.39999999999998</v>
      </c>
      <c r="AN20" s="10">
        <v>332.2</v>
      </c>
      <c r="AO20" s="10">
        <v>350.4</v>
      </c>
      <c r="AP20" s="10">
        <v>376</v>
      </c>
      <c r="AQ20" s="10">
        <v>405.4</v>
      </c>
      <c r="AR20" s="10">
        <v>449.2</v>
      </c>
      <c r="AS20" s="10">
        <v>481.8</v>
      </c>
      <c r="AT20" s="10">
        <v>530.79999999999995</v>
      </c>
      <c r="AU20" s="10">
        <v>584.5</v>
      </c>
      <c r="AV20" s="10">
        <v>623.29999999999995</v>
      </c>
      <c r="AW20" s="10">
        <v>665</v>
      </c>
      <c r="AX20" s="10">
        <v>731.3</v>
      </c>
      <c r="AY20" s="10">
        <v>812.7</v>
      </c>
      <c r="AZ20" s="10">
        <v>887.7</v>
      </c>
      <c r="BA20" s="10">
        <v>947.2</v>
      </c>
      <c r="BB20" s="10">
        <v>1048.3</v>
      </c>
      <c r="BC20" s="10">
        <v>1165.8</v>
      </c>
      <c r="BD20" s="10">
        <v>1316.8</v>
      </c>
      <c r="BE20" s="10">
        <v>1477.2</v>
      </c>
      <c r="BF20" s="10">
        <v>1622.2</v>
      </c>
      <c r="BG20" s="10">
        <v>1792.5</v>
      </c>
      <c r="BH20" s="10">
        <v>1893</v>
      </c>
      <c r="BI20" s="10">
        <v>2012.5</v>
      </c>
      <c r="BJ20" s="10">
        <v>2215.9</v>
      </c>
      <c r="BK20" s="10">
        <v>2387.3000000000002</v>
      </c>
      <c r="BL20" s="10">
        <v>2542.1</v>
      </c>
      <c r="BM20" s="10">
        <v>2722.4</v>
      </c>
      <c r="BN20" s="10">
        <v>2948</v>
      </c>
      <c r="BO20" s="10">
        <v>3139.6</v>
      </c>
      <c r="BP20" s="10">
        <v>3340.4</v>
      </c>
      <c r="BQ20" s="10">
        <v>3450.5</v>
      </c>
      <c r="BR20" s="10">
        <v>3668.2</v>
      </c>
      <c r="BS20" s="10">
        <v>3817.3</v>
      </c>
      <c r="BT20" s="10">
        <v>4006.2</v>
      </c>
      <c r="BU20" s="10">
        <v>4198.1000000000004</v>
      </c>
      <c r="BV20" s="10">
        <v>4416.8999999999996</v>
      </c>
      <c r="BW20" s="10">
        <v>4708.8</v>
      </c>
      <c r="BX20" s="10">
        <v>5071.1000000000004</v>
      </c>
      <c r="BY20" s="10">
        <v>5402.8</v>
      </c>
      <c r="BZ20" s="10">
        <v>5848.1</v>
      </c>
      <c r="CA20" s="10">
        <v>6039.1</v>
      </c>
      <c r="CB20" s="10">
        <v>6135.6</v>
      </c>
      <c r="CC20" s="10">
        <v>6354.1</v>
      </c>
      <c r="CD20" s="10">
        <v>6720.1</v>
      </c>
      <c r="CE20" s="10">
        <v>7066.6</v>
      </c>
      <c r="CF20" s="10">
        <v>7479.9</v>
      </c>
      <c r="CG20" s="10">
        <v>7878.9</v>
      </c>
      <c r="CH20" s="10">
        <v>8057</v>
      </c>
      <c r="CI20" s="10">
        <v>7758.5</v>
      </c>
      <c r="CJ20" s="10">
        <v>7924.9</v>
      </c>
      <c r="CK20" s="10">
        <v>8225.9</v>
      </c>
      <c r="CL20" s="10">
        <v>8566.7000000000007</v>
      </c>
      <c r="CM20" s="10">
        <v>8834.2000000000007</v>
      </c>
      <c r="CN20" s="10">
        <v>9249.1</v>
      </c>
      <c r="CO20" s="10">
        <v>9698.2000000000007</v>
      </c>
      <c r="CP20" s="10">
        <v>9960.2999999999993</v>
      </c>
      <c r="CQ20" s="10">
        <v>10411.6</v>
      </c>
      <c r="CR20" s="10">
        <v>10928.5</v>
      </c>
    </row>
    <row r="21" spans="1:97" ht="17">
      <c r="A21" s="12" t="s">
        <v>116</v>
      </c>
      <c r="B21" s="10" t="s">
        <v>150</v>
      </c>
      <c r="C21" s="10" t="s">
        <v>192</v>
      </c>
      <c r="D21" s="10" t="s">
        <v>151</v>
      </c>
      <c r="E21" s="11" t="s">
        <v>152</v>
      </c>
      <c r="F21" s="13" t="s">
        <v>95</v>
      </c>
      <c r="G21" s="10">
        <f t="shared" ref="G21:AL21" si="0">G10-G9</f>
        <v>104</v>
      </c>
      <c r="H21" s="10">
        <f t="shared" si="0"/>
        <v>91.600000000000009</v>
      </c>
      <c r="I21" s="10">
        <f t="shared" si="0"/>
        <v>76.900000000000006</v>
      </c>
      <c r="J21" s="10">
        <f t="shared" si="0"/>
        <v>59.1</v>
      </c>
      <c r="K21" s="10">
        <f t="shared" si="0"/>
        <v>56.800000000000004</v>
      </c>
      <c r="L21" s="10">
        <f t="shared" si="0"/>
        <v>66.3</v>
      </c>
      <c r="M21" s="10">
        <f t="shared" si="0"/>
        <v>73.600000000000009</v>
      </c>
      <c r="N21" s="10">
        <f t="shared" si="0"/>
        <v>84.2</v>
      </c>
      <c r="O21" s="10">
        <f t="shared" si="0"/>
        <v>92.3</v>
      </c>
      <c r="P21" s="10">
        <f t="shared" si="0"/>
        <v>86.600000000000009</v>
      </c>
      <c r="Q21" s="10">
        <f t="shared" si="0"/>
        <v>92.600000000000009</v>
      </c>
      <c r="R21" s="10">
        <f t="shared" si="0"/>
        <v>102.10000000000001</v>
      </c>
      <c r="S21" s="10">
        <f t="shared" si="0"/>
        <v>128.20000000000002</v>
      </c>
      <c r="T21" s="10">
        <f t="shared" si="0"/>
        <v>164.8</v>
      </c>
      <c r="U21" s="10">
        <f t="shared" si="0"/>
        <v>202</v>
      </c>
      <c r="V21" s="10">
        <f t="shared" si="0"/>
        <v>223.20000000000002</v>
      </c>
      <c r="W21" s="10">
        <f t="shared" si="0"/>
        <v>226.6</v>
      </c>
      <c r="X21" s="10">
        <f t="shared" si="0"/>
        <v>225.7</v>
      </c>
      <c r="Y21" s="10">
        <f t="shared" si="0"/>
        <v>247.6</v>
      </c>
      <c r="Z21" s="10">
        <f t="shared" si="0"/>
        <v>272.39999999999998</v>
      </c>
      <c r="AA21" s="10">
        <f t="shared" si="0"/>
        <v>270.5</v>
      </c>
      <c r="AB21" s="10">
        <f t="shared" si="0"/>
        <v>297.5</v>
      </c>
      <c r="AC21" s="10">
        <f t="shared" si="0"/>
        <v>344.5</v>
      </c>
      <c r="AD21" s="10">
        <f t="shared" si="0"/>
        <v>364.3</v>
      </c>
      <c r="AE21" s="10">
        <f t="shared" si="0"/>
        <v>385.5</v>
      </c>
      <c r="AF21" s="10">
        <f t="shared" si="0"/>
        <v>386.6</v>
      </c>
      <c r="AG21" s="10">
        <f t="shared" si="0"/>
        <v>421.2</v>
      </c>
      <c r="AH21" s="10">
        <f t="shared" si="0"/>
        <v>444.2</v>
      </c>
      <c r="AI21" s="10">
        <f t="shared" si="0"/>
        <v>468.4</v>
      </c>
      <c r="AJ21" s="10">
        <f t="shared" si="0"/>
        <v>475.2</v>
      </c>
      <c r="AK21" s="10">
        <f t="shared" si="0"/>
        <v>515.1</v>
      </c>
      <c r="AL21" s="10">
        <f t="shared" si="0"/>
        <v>535.29999999999995</v>
      </c>
      <c r="AM21" s="10">
        <f t="shared" ref="AM21:BR21" si="1">AM10-AM9</f>
        <v>554.20000000000005</v>
      </c>
      <c r="AN21" s="10">
        <f t="shared" si="1"/>
        <v>595.5</v>
      </c>
      <c r="AO21" s="10">
        <f t="shared" si="1"/>
        <v>628.29999999999995</v>
      </c>
      <c r="AP21" s="10">
        <f t="shared" si="1"/>
        <v>674.7</v>
      </c>
      <c r="AQ21" s="10">
        <f t="shared" si="1"/>
        <v>731.19999999999993</v>
      </c>
      <c r="AR21" s="10">
        <f t="shared" si="1"/>
        <v>800.6</v>
      </c>
      <c r="AS21" s="10">
        <f t="shared" si="1"/>
        <v>846</v>
      </c>
      <c r="AT21" s="10">
        <f t="shared" si="1"/>
        <v>925.1</v>
      </c>
      <c r="AU21" s="10">
        <f t="shared" si="1"/>
        <v>1000.4</v>
      </c>
      <c r="AV21" s="10">
        <f t="shared" si="1"/>
        <v>1055.3999999999999</v>
      </c>
      <c r="AW21" s="10">
        <f t="shared" si="1"/>
        <v>1146.2</v>
      </c>
      <c r="AX21" s="10">
        <f t="shared" si="1"/>
        <v>1258.5</v>
      </c>
      <c r="AY21" s="10">
        <f t="shared" si="1"/>
        <v>1402.7</v>
      </c>
      <c r="AZ21" s="10">
        <f t="shared" si="1"/>
        <v>1519.7</v>
      </c>
      <c r="BA21" s="10">
        <f t="shared" si="1"/>
        <v>1657.1000000000001</v>
      </c>
      <c r="BB21" s="10">
        <f t="shared" si="1"/>
        <v>1841.2</v>
      </c>
      <c r="BC21" s="10">
        <f t="shared" si="1"/>
        <v>2046.0000000000002</v>
      </c>
      <c r="BD21" s="10">
        <f t="shared" si="1"/>
        <v>2311.1999999999998</v>
      </c>
      <c r="BE21" s="10">
        <f t="shared" si="1"/>
        <v>2579.2000000000003</v>
      </c>
      <c r="BF21" s="10">
        <f t="shared" si="1"/>
        <v>2802.9</v>
      </c>
      <c r="BG21" s="10">
        <f t="shared" si="1"/>
        <v>3142.2</v>
      </c>
      <c r="BH21" s="10">
        <f t="shared" si="1"/>
        <v>3271.1000000000004</v>
      </c>
      <c r="BI21" s="10">
        <f t="shared" si="1"/>
        <v>3552.7</v>
      </c>
      <c r="BJ21" s="10">
        <f t="shared" si="1"/>
        <v>3942.6</v>
      </c>
      <c r="BK21" s="10">
        <f t="shared" si="1"/>
        <v>4233.7</v>
      </c>
      <c r="BL21" s="10">
        <f t="shared" si="1"/>
        <v>4466.1000000000004</v>
      </c>
      <c r="BM21" s="10">
        <f t="shared" si="1"/>
        <v>4735.0999999999995</v>
      </c>
      <c r="BN21" s="10">
        <f t="shared" si="1"/>
        <v>5103.7</v>
      </c>
      <c r="BO21" s="10">
        <f t="shared" si="1"/>
        <v>5491.5</v>
      </c>
      <c r="BP21" s="10">
        <f t="shared" si="1"/>
        <v>5798.7000000000007</v>
      </c>
      <c r="BQ21" s="10">
        <f t="shared" si="1"/>
        <v>5979</v>
      </c>
      <c r="BR21" s="10">
        <f t="shared" si="1"/>
        <v>6332.6</v>
      </c>
      <c r="BS21" s="10">
        <f t="shared" ref="BS21:CR21" si="2">BS10-BS9</f>
        <v>6661.7000000000007</v>
      </c>
      <c r="BT21" s="10">
        <f t="shared" si="2"/>
        <v>7081.5</v>
      </c>
      <c r="BU21" s="10">
        <f t="shared" si="2"/>
        <v>7412.9</v>
      </c>
      <c r="BV21" s="10">
        <f t="shared" si="2"/>
        <v>7819.8</v>
      </c>
      <c r="BW21" s="10">
        <f t="shared" si="2"/>
        <v>8289.6</v>
      </c>
      <c r="BX21" s="10">
        <f t="shared" si="2"/>
        <v>8744.6999999999989</v>
      </c>
      <c r="BY21" s="10">
        <f t="shared" si="2"/>
        <v>9265.6</v>
      </c>
      <c r="BZ21" s="10">
        <f t="shared" si="2"/>
        <v>9841</v>
      </c>
      <c r="CA21" s="10">
        <f t="shared" si="2"/>
        <v>10166.799999999999</v>
      </c>
      <c r="CB21" s="10">
        <f t="shared" si="2"/>
        <v>10530.199999999999</v>
      </c>
      <c r="CC21" s="10">
        <f t="shared" si="2"/>
        <v>11039.5</v>
      </c>
      <c r="CD21" s="10">
        <f t="shared" si="2"/>
        <v>11775.900000000001</v>
      </c>
      <c r="CE21" s="10">
        <f t="shared" si="2"/>
        <v>12563.5</v>
      </c>
      <c r="CF21" s="10">
        <f t="shared" si="2"/>
        <v>13308.300000000001</v>
      </c>
      <c r="CG21" s="10">
        <f t="shared" si="2"/>
        <v>13907.1</v>
      </c>
      <c r="CH21" s="10">
        <f t="shared" si="2"/>
        <v>14138.4</v>
      </c>
      <c r="CI21" s="10">
        <f t="shared" si="2"/>
        <v>13884.5</v>
      </c>
      <c r="CJ21" s="10">
        <f t="shared" si="2"/>
        <v>14413.9</v>
      </c>
      <c r="CK21" s="10">
        <f t="shared" si="2"/>
        <v>14920.9</v>
      </c>
      <c r="CL21" s="10">
        <f t="shared" si="2"/>
        <v>15541.3</v>
      </c>
      <c r="CM21" s="10">
        <f t="shared" si="2"/>
        <v>16093.000000000002</v>
      </c>
      <c r="CN21" s="10">
        <f t="shared" si="2"/>
        <v>16796.8</v>
      </c>
      <c r="CO21" s="10">
        <f t="shared" si="2"/>
        <v>17461.5</v>
      </c>
      <c r="CP21" s="10">
        <f t="shared" si="2"/>
        <v>17901.2</v>
      </c>
      <c r="CQ21" s="10">
        <f t="shared" si="2"/>
        <v>18665.2</v>
      </c>
      <c r="CR21" s="10">
        <f t="shared" si="2"/>
        <v>19649.100000000002</v>
      </c>
    </row>
    <row r="22" spans="1:97" ht="17">
      <c r="A22" s="10" t="s">
        <v>161</v>
      </c>
      <c r="B22" s="10" t="s">
        <v>161</v>
      </c>
      <c r="C22" s="10">
        <v>1.1299999999999999</v>
      </c>
      <c r="D22" s="10" t="s">
        <v>157</v>
      </c>
      <c r="E22" s="11" t="s">
        <v>174</v>
      </c>
      <c r="F22" s="11" t="s">
        <v>95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0">
        <v>134.6</v>
      </c>
      <c r="AA22" s="10">
        <v>130.6</v>
      </c>
      <c r="AB22" s="10">
        <v>148.80000000000001</v>
      </c>
      <c r="AC22" s="10">
        <v>170.7</v>
      </c>
      <c r="AD22" s="10">
        <v>178.9</v>
      </c>
      <c r="AE22" s="10">
        <v>191.9</v>
      </c>
      <c r="AF22" s="10">
        <v>188.5</v>
      </c>
      <c r="AG22" s="10">
        <v>213.5</v>
      </c>
      <c r="AH22" s="10">
        <v>228</v>
      </c>
      <c r="AI22" s="10">
        <v>237.1</v>
      </c>
      <c r="AJ22" s="10">
        <v>230.4</v>
      </c>
      <c r="AK22" s="10">
        <v>259.8</v>
      </c>
      <c r="AL22" s="10">
        <v>271.39999999999998</v>
      </c>
      <c r="AM22" s="10">
        <v>279.2</v>
      </c>
      <c r="AN22" s="10">
        <v>305.10000000000002</v>
      </c>
      <c r="AO22" s="10">
        <v>324.89999999999998</v>
      </c>
      <c r="AP22" s="10">
        <v>351.6</v>
      </c>
      <c r="AQ22" s="10">
        <v>386.6</v>
      </c>
      <c r="AR22" s="10">
        <v>424.2</v>
      </c>
      <c r="AS22" s="10">
        <v>446.1</v>
      </c>
      <c r="AT22" s="10">
        <v>492.1</v>
      </c>
      <c r="AU22" s="10">
        <v>534.9</v>
      </c>
      <c r="AV22" s="10">
        <v>550.29999999999995</v>
      </c>
      <c r="AW22" s="10">
        <v>593.29999999999995</v>
      </c>
      <c r="AX22" s="10">
        <v>659.5</v>
      </c>
      <c r="AY22" s="10">
        <v>738.2</v>
      </c>
      <c r="AZ22" s="10">
        <v>793.5</v>
      </c>
      <c r="BA22" s="10">
        <v>852</v>
      </c>
      <c r="BB22" s="10">
        <v>962.3</v>
      </c>
      <c r="BC22" s="10">
        <v>1092.0999999999999</v>
      </c>
      <c r="BD22" s="10">
        <v>1247.5999999999999</v>
      </c>
      <c r="BE22" s="10">
        <v>1380.9</v>
      </c>
      <c r="BF22" s="10">
        <v>1490.1</v>
      </c>
      <c r="BG22" s="10">
        <v>1689.9</v>
      </c>
      <c r="BH22" s="10">
        <v>1745.9</v>
      </c>
      <c r="BI22" s="10">
        <v>1886.5</v>
      </c>
      <c r="BJ22" s="10">
        <v>2131.5</v>
      </c>
      <c r="BK22" s="10">
        <v>2274.4</v>
      </c>
      <c r="BL22" s="10">
        <v>2356.6999999999998</v>
      </c>
      <c r="BM22" s="10">
        <v>2523.6</v>
      </c>
      <c r="BN22" s="10">
        <v>2742.5</v>
      </c>
      <c r="BO22" s="10">
        <v>2892.8</v>
      </c>
      <c r="BP22" s="10">
        <v>3012.5</v>
      </c>
      <c r="BQ22" s="10">
        <v>3074.8</v>
      </c>
      <c r="BR22" s="10">
        <v>3247.6</v>
      </c>
      <c r="BS22" s="10">
        <v>3401.2</v>
      </c>
      <c r="BT22" s="10">
        <v>3661.8</v>
      </c>
      <c r="BU22" s="10">
        <v>3882.9</v>
      </c>
      <c r="BV22" s="10">
        <v>4142.8</v>
      </c>
      <c r="BW22" s="10">
        <v>4471.8</v>
      </c>
      <c r="BX22" s="10">
        <v>4758.3999999999996</v>
      </c>
      <c r="BY22" s="10">
        <v>5032.5</v>
      </c>
      <c r="BZ22" s="10">
        <v>5376</v>
      </c>
      <c r="CA22" s="10">
        <v>5313.4</v>
      </c>
      <c r="CB22" s="10">
        <v>5379</v>
      </c>
      <c r="CC22" s="10">
        <v>5583</v>
      </c>
      <c r="CD22" s="10">
        <v>5975.3</v>
      </c>
      <c r="CE22" s="10">
        <v>6431.4</v>
      </c>
      <c r="CF22" s="10">
        <v>6889.5</v>
      </c>
      <c r="CG22" s="10">
        <v>6991.8</v>
      </c>
      <c r="CH22" s="10">
        <v>6837.7</v>
      </c>
      <c r="CI22" s="10">
        <v>6540.1</v>
      </c>
      <c r="CJ22" s="10">
        <v>6960.9</v>
      </c>
      <c r="CK22" s="10">
        <v>7302.9</v>
      </c>
      <c r="CL22" s="10">
        <v>7790.3</v>
      </c>
      <c r="CM22" s="10">
        <v>8027.9</v>
      </c>
      <c r="CN22" s="10">
        <v>8528.9</v>
      </c>
      <c r="CO22" s="10">
        <v>8902.7999999999993</v>
      </c>
      <c r="CP22" s="10">
        <v>9031.9</v>
      </c>
      <c r="CQ22" s="10">
        <v>9326.5</v>
      </c>
      <c r="CR22" s="10">
        <v>9780</v>
      </c>
    </row>
    <row r="23" spans="1:97" ht="17">
      <c r="A23" s="10" t="s">
        <v>161</v>
      </c>
      <c r="B23" s="10" t="s">
        <v>160</v>
      </c>
      <c r="C23" s="10">
        <v>1.1299999999999999</v>
      </c>
      <c r="D23" s="10" t="s">
        <v>158</v>
      </c>
      <c r="E23" s="10" t="s">
        <v>128</v>
      </c>
      <c r="F23" s="11" t="s">
        <v>95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0">
        <v>91.1</v>
      </c>
      <c r="AA23" s="10">
        <v>88.8</v>
      </c>
      <c r="AB23" s="10">
        <v>98.7</v>
      </c>
      <c r="AC23" s="10">
        <v>114.6</v>
      </c>
      <c r="AD23" s="10">
        <v>123</v>
      </c>
      <c r="AE23" s="10">
        <v>134</v>
      </c>
      <c r="AF23" s="10">
        <v>132.19999999999999</v>
      </c>
      <c r="AG23" s="10">
        <v>144.6</v>
      </c>
      <c r="AH23" s="10">
        <v>158.19999999999999</v>
      </c>
      <c r="AI23" s="10">
        <v>166.5</v>
      </c>
      <c r="AJ23" s="10">
        <v>164</v>
      </c>
      <c r="AK23" s="10">
        <v>180.3</v>
      </c>
      <c r="AL23" s="10">
        <v>190.7</v>
      </c>
      <c r="AM23" s="10">
        <v>195.6</v>
      </c>
      <c r="AN23" s="10">
        <v>211</v>
      </c>
      <c r="AO23" s="10">
        <v>222.7</v>
      </c>
      <c r="AP23" s="10">
        <v>239.2</v>
      </c>
      <c r="AQ23" s="10">
        <v>259.89999999999998</v>
      </c>
      <c r="AR23" s="10">
        <v>288.5</v>
      </c>
      <c r="AS23" s="10">
        <v>308.39999999999998</v>
      </c>
      <c r="AT23" s="10">
        <v>340.2</v>
      </c>
      <c r="AU23" s="10">
        <v>377.5</v>
      </c>
      <c r="AV23" s="10">
        <v>398</v>
      </c>
      <c r="AW23" s="10">
        <v>421.7</v>
      </c>
      <c r="AX23" s="10">
        <v>468.2</v>
      </c>
      <c r="AY23" s="10">
        <v>526.1</v>
      </c>
      <c r="AZ23" s="10">
        <v>577.29999999999995</v>
      </c>
      <c r="BA23" s="10">
        <v>607.79999999999995</v>
      </c>
      <c r="BB23" s="10">
        <v>682.8</v>
      </c>
      <c r="BC23" s="10">
        <v>771.7</v>
      </c>
      <c r="BD23" s="10">
        <v>884.7</v>
      </c>
      <c r="BE23" s="10">
        <v>1004.4</v>
      </c>
      <c r="BF23" s="10">
        <v>1102</v>
      </c>
      <c r="BG23" s="10">
        <v>1220.5999999999999</v>
      </c>
      <c r="BH23" s="10">
        <v>1275.0999999999999</v>
      </c>
      <c r="BI23" s="10">
        <v>1353</v>
      </c>
      <c r="BJ23" s="10">
        <v>1501.1</v>
      </c>
      <c r="BK23" s="10">
        <v>1615.9</v>
      </c>
      <c r="BL23" s="10">
        <v>1723.4</v>
      </c>
      <c r="BM23" s="10">
        <v>1847.6</v>
      </c>
      <c r="BN23" s="10">
        <v>2002.3</v>
      </c>
      <c r="BO23" s="10">
        <v>2119.3000000000002</v>
      </c>
      <c r="BP23" s="10">
        <v>2234.9</v>
      </c>
      <c r="BQ23" s="10">
        <v>2277.8000000000002</v>
      </c>
      <c r="BR23" s="10">
        <v>2420.5</v>
      </c>
      <c r="BS23" s="10">
        <v>2515.6999999999998</v>
      </c>
      <c r="BT23" s="10">
        <v>2649</v>
      </c>
      <c r="BU23" s="10">
        <v>2787.9</v>
      </c>
      <c r="BV23" s="10">
        <v>2953.7</v>
      </c>
      <c r="BW23" s="10">
        <v>3176.6</v>
      </c>
      <c r="BX23" s="10">
        <v>3447.5</v>
      </c>
      <c r="BY23" s="10">
        <v>3684.3</v>
      </c>
      <c r="BZ23" s="10">
        <v>4008.9</v>
      </c>
      <c r="CA23" s="10">
        <v>4013.8</v>
      </c>
      <c r="CB23" s="10">
        <v>3972.7</v>
      </c>
      <c r="CC23" s="10">
        <v>4040.9</v>
      </c>
      <c r="CD23" s="10">
        <v>4240.2</v>
      </c>
      <c r="CE23" s="10">
        <v>4443</v>
      </c>
      <c r="CF23" s="10">
        <v>4681.2</v>
      </c>
      <c r="CG23" s="10">
        <v>4894.2</v>
      </c>
      <c r="CH23" s="10">
        <v>4940.3</v>
      </c>
      <c r="CI23" s="10">
        <v>4607.5</v>
      </c>
      <c r="CJ23" s="10">
        <v>4700.8</v>
      </c>
      <c r="CK23" s="10">
        <v>4928</v>
      </c>
      <c r="CL23" s="10">
        <v>5182.7</v>
      </c>
      <c r="CM23" s="10">
        <v>5352.4</v>
      </c>
      <c r="CN23" s="10">
        <v>5645.2</v>
      </c>
      <c r="CO23" s="10">
        <v>5941.8</v>
      </c>
      <c r="CP23" s="10">
        <v>6095.5</v>
      </c>
      <c r="CQ23" s="10">
        <v>6412.9</v>
      </c>
      <c r="CR23" s="10">
        <v>6750.3</v>
      </c>
    </row>
    <row r="24" spans="1:97" ht="17">
      <c r="A24" s="10" t="s">
        <v>161</v>
      </c>
      <c r="B24" s="10"/>
      <c r="C24" s="10">
        <v>1.1299999999999999</v>
      </c>
      <c r="D24" s="10" t="s">
        <v>92</v>
      </c>
      <c r="E24" s="10" t="s">
        <v>123</v>
      </c>
      <c r="F24" s="11" t="s">
        <v>95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>
        <v>30.1</v>
      </c>
      <c r="AA24" s="10">
        <v>27.9</v>
      </c>
      <c r="AB24" s="10">
        <v>34.799999999999997</v>
      </c>
      <c r="AC24" s="10">
        <v>39.5</v>
      </c>
      <c r="AD24" s="10">
        <v>37.799999999999997</v>
      </c>
      <c r="AE24" s="10">
        <v>38.5</v>
      </c>
      <c r="AF24" s="10">
        <v>37.5</v>
      </c>
      <c r="AG24" s="10">
        <v>47.8</v>
      </c>
      <c r="AH24" s="10">
        <v>46.8</v>
      </c>
      <c r="AI24" s="10">
        <v>46</v>
      </c>
      <c r="AJ24" s="10">
        <v>41.3</v>
      </c>
      <c r="AK24" s="10">
        <v>52.8</v>
      </c>
      <c r="AL24" s="10">
        <v>51.5</v>
      </c>
      <c r="AM24" s="10">
        <v>52.6</v>
      </c>
      <c r="AN24" s="10">
        <v>60.3</v>
      </c>
      <c r="AO24" s="10">
        <v>66.400000000000006</v>
      </c>
      <c r="AP24" s="10">
        <v>73.2</v>
      </c>
      <c r="AQ24" s="10">
        <v>84.6</v>
      </c>
      <c r="AR24" s="10">
        <v>91.6</v>
      </c>
      <c r="AS24" s="10">
        <v>89.1</v>
      </c>
      <c r="AT24" s="10">
        <v>96.1</v>
      </c>
      <c r="AU24" s="10">
        <v>91.8</v>
      </c>
      <c r="AV24" s="10">
        <v>79.099999999999994</v>
      </c>
      <c r="AW24" s="10">
        <v>92.8</v>
      </c>
      <c r="AX24" s="10">
        <v>107.7</v>
      </c>
      <c r="AY24" s="10">
        <v>118.5</v>
      </c>
      <c r="AZ24" s="10">
        <v>108.2</v>
      </c>
      <c r="BA24" s="10">
        <v>124.2</v>
      </c>
      <c r="BB24" s="10">
        <v>157.80000000000001</v>
      </c>
      <c r="BC24" s="10">
        <v>186.7</v>
      </c>
      <c r="BD24" s="10">
        <v>215.7</v>
      </c>
      <c r="BE24" s="10">
        <v>214.4</v>
      </c>
      <c r="BF24" s="10">
        <v>188.1</v>
      </c>
      <c r="BG24" s="10">
        <v>217.8</v>
      </c>
      <c r="BH24" s="10">
        <v>197.3</v>
      </c>
      <c r="BI24" s="10">
        <v>244.7</v>
      </c>
      <c r="BJ24" s="10">
        <v>301.3</v>
      </c>
      <c r="BK24" s="10">
        <v>316.39999999999998</v>
      </c>
      <c r="BL24" s="10">
        <v>284.89999999999998</v>
      </c>
      <c r="BM24" s="10">
        <v>318</v>
      </c>
      <c r="BN24" s="10">
        <v>357.5</v>
      </c>
      <c r="BO24" s="10">
        <v>347.2</v>
      </c>
      <c r="BP24" s="10">
        <v>341.6</v>
      </c>
      <c r="BQ24" s="10">
        <v>376.1</v>
      </c>
      <c r="BR24" s="10">
        <v>404.1</v>
      </c>
      <c r="BS24" s="10">
        <v>447.6</v>
      </c>
      <c r="BT24" s="10">
        <v>546.79999999999995</v>
      </c>
      <c r="BU24" s="10">
        <v>613.29999999999995</v>
      </c>
      <c r="BV24" s="10">
        <v>687.5</v>
      </c>
      <c r="BW24" s="10">
        <v>762.2</v>
      </c>
      <c r="BX24" s="10">
        <v>705.7</v>
      </c>
      <c r="BY24" s="10">
        <v>713.2</v>
      </c>
      <c r="BZ24" s="10">
        <v>640.9</v>
      </c>
      <c r="CA24" s="10">
        <v>589.9</v>
      </c>
      <c r="CB24" s="10">
        <v>754.9</v>
      </c>
      <c r="CC24" s="10">
        <v>897.3</v>
      </c>
      <c r="CD24" s="10">
        <v>1094.2</v>
      </c>
      <c r="CE24" s="10">
        <v>1262.9000000000001</v>
      </c>
      <c r="CF24" s="10">
        <v>1406.5</v>
      </c>
      <c r="CG24" s="10">
        <v>1195.4000000000001</v>
      </c>
      <c r="CH24" s="10">
        <v>895.7</v>
      </c>
      <c r="CI24" s="10">
        <v>1038</v>
      </c>
      <c r="CJ24" s="10">
        <v>1343</v>
      </c>
      <c r="CK24" s="10">
        <v>1397.2</v>
      </c>
      <c r="CL24" s="10">
        <v>1592.1</v>
      </c>
      <c r="CM24" s="10">
        <v>1611.9</v>
      </c>
      <c r="CN24" s="10">
        <v>1715.3</v>
      </c>
      <c r="CO24" s="10">
        <v>1659</v>
      </c>
      <c r="CP24" s="10">
        <v>1599.6</v>
      </c>
      <c r="CQ24" s="10">
        <v>1551.9</v>
      </c>
      <c r="CR24" s="10">
        <v>1573</v>
      </c>
    </row>
    <row r="25" spans="1:97" ht="17">
      <c r="A25" s="10" t="s">
        <v>161</v>
      </c>
      <c r="B25" s="12" t="s">
        <v>163</v>
      </c>
      <c r="C25" s="10">
        <v>1.1299999999999999</v>
      </c>
      <c r="D25" s="10" t="s">
        <v>159</v>
      </c>
      <c r="E25" s="10" t="s">
        <v>121</v>
      </c>
      <c r="F25" s="13" t="s">
        <v>95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0">
        <v>0</v>
      </c>
      <c r="AA25" s="10">
        <v>0</v>
      </c>
      <c r="AB25" s="10">
        <v>-0.1</v>
      </c>
      <c r="AC25" s="10">
        <v>-0.2</v>
      </c>
      <c r="AD25" s="10">
        <v>-0.2</v>
      </c>
      <c r="AE25" s="10">
        <v>0</v>
      </c>
      <c r="AF25" s="10">
        <v>0.2</v>
      </c>
      <c r="AG25" s="10">
        <v>0.1</v>
      </c>
      <c r="AH25" s="10">
        <v>0</v>
      </c>
      <c r="AI25" s="10">
        <v>0.2</v>
      </c>
      <c r="AJ25" s="10">
        <v>0.6</v>
      </c>
      <c r="AK25" s="10">
        <v>-0.2</v>
      </c>
      <c r="AL25" s="10">
        <v>-0.2</v>
      </c>
      <c r="AM25" s="10">
        <v>0.4</v>
      </c>
      <c r="AN25" s="10">
        <v>0.8</v>
      </c>
      <c r="AO25" s="10">
        <v>0.4</v>
      </c>
      <c r="AP25" s="10">
        <v>0.8</v>
      </c>
      <c r="AQ25" s="10">
        <v>1.2</v>
      </c>
      <c r="AR25" s="10">
        <v>2.2999999999999998</v>
      </c>
      <c r="AS25" s="10">
        <v>4</v>
      </c>
      <c r="AT25" s="10">
        <v>4.3</v>
      </c>
      <c r="AU25" s="10">
        <v>8.5</v>
      </c>
      <c r="AV25" s="10">
        <v>12.5</v>
      </c>
      <c r="AW25" s="10">
        <v>12.6</v>
      </c>
      <c r="AX25" s="10">
        <v>12.4</v>
      </c>
      <c r="AY25" s="10">
        <v>14.7</v>
      </c>
      <c r="AZ25" s="10">
        <v>23.1</v>
      </c>
      <c r="BA25" s="10">
        <v>27.2</v>
      </c>
      <c r="BB25" s="10">
        <v>22.7</v>
      </c>
      <c r="BC25" s="10">
        <v>27.7</v>
      </c>
      <c r="BD25" s="10">
        <v>30.6</v>
      </c>
      <c r="BE25" s="10">
        <v>36.299999999999997</v>
      </c>
      <c r="BF25" s="10">
        <v>59.4</v>
      </c>
      <c r="BG25" s="10">
        <v>82.8</v>
      </c>
      <c r="BH25" s="10">
        <v>95.5</v>
      </c>
      <c r="BI25" s="10">
        <v>91.9</v>
      </c>
      <c r="BJ25" s="10">
        <v>106.6</v>
      </c>
      <c r="BK25" s="10">
        <v>102.2</v>
      </c>
      <c r="BL25" s="10">
        <v>99.5</v>
      </c>
      <c r="BM25" s="10">
        <v>99.7</v>
      </c>
      <c r="BN25" s="10">
        <v>104.4</v>
      </c>
      <c r="BO25" s="10">
        <v>125.2</v>
      </c>
      <c r="BP25" s="10">
        <v>117.4</v>
      </c>
      <c r="BQ25" s="10">
        <v>79.3</v>
      </c>
      <c r="BR25" s="10">
        <v>63.2</v>
      </c>
      <c r="BS25" s="10">
        <v>62.3</v>
      </c>
      <c r="BT25" s="10">
        <v>57.7</v>
      </c>
      <c r="BU25" s="10">
        <v>60.2</v>
      </c>
      <c r="BV25" s="10">
        <v>59.4</v>
      </c>
      <c r="BW25" s="10">
        <v>81.7</v>
      </c>
      <c r="BX25" s="10">
        <v>121.6</v>
      </c>
      <c r="BY25" s="10">
        <v>127.2</v>
      </c>
      <c r="BZ25" s="10">
        <v>174</v>
      </c>
      <c r="CA25" s="10">
        <v>155.4</v>
      </c>
      <c r="CB25" s="10">
        <v>92.3</v>
      </c>
      <c r="CC25" s="10">
        <v>70</v>
      </c>
      <c r="CD25" s="10">
        <v>16.899999999999999</v>
      </c>
      <c r="CE25" s="10">
        <v>50.3</v>
      </c>
      <c r="CF25" s="10">
        <v>98.9</v>
      </c>
      <c r="CG25" s="10">
        <v>156.5</v>
      </c>
      <c r="CH25" s="10">
        <v>220.8</v>
      </c>
      <c r="CI25" s="10">
        <v>141.4</v>
      </c>
      <c r="CJ25" s="10">
        <v>132</v>
      </c>
      <c r="CK25" s="10">
        <v>151</v>
      </c>
      <c r="CL25" s="10">
        <v>210.2</v>
      </c>
      <c r="CM25" s="10">
        <v>202.4</v>
      </c>
      <c r="CN25" s="10">
        <v>245.1</v>
      </c>
      <c r="CO25" s="10">
        <v>326.8</v>
      </c>
      <c r="CP25" s="10">
        <v>324.39999999999998</v>
      </c>
      <c r="CQ25" s="10">
        <v>352.8</v>
      </c>
      <c r="CR25" s="10">
        <v>381.3</v>
      </c>
    </row>
    <row r="26" spans="1:97" ht="17">
      <c r="A26" s="10" t="s">
        <v>161</v>
      </c>
      <c r="B26" s="12" t="s">
        <v>154</v>
      </c>
      <c r="C26" s="10">
        <v>1.1299999999999999</v>
      </c>
      <c r="D26" s="10" t="s">
        <v>110</v>
      </c>
      <c r="E26" s="10" t="s">
        <v>162</v>
      </c>
      <c r="F26" s="13" t="s">
        <v>95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0">
        <v>13.3</v>
      </c>
      <c r="AA26" s="10">
        <v>13.9</v>
      </c>
      <c r="AB26" s="10">
        <v>15.5</v>
      </c>
      <c r="AC26" s="10">
        <v>16.899999999999999</v>
      </c>
      <c r="AD26" s="10">
        <v>18.399999999999999</v>
      </c>
      <c r="AE26" s="10">
        <v>19.399999999999999</v>
      </c>
      <c r="AF26" s="10">
        <v>18.7</v>
      </c>
      <c r="AG26" s="10">
        <v>20.9</v>
      </c>
      <c r="AH26" s="10">
        <v>22.9</v>
      </c>
      <c r="AI26" s="10">
        <v>24.4</v>
      </c>
      <c r="AJ26" s="10">
        <v>24.6</v>
      </c>
      <c r="AK26" s="10">
        <v>26.9</v>
      </c>
      <c r="AL26" s="10">
        <v>29.3</v>
      </c>
      <c r="AM26" s="10">
        <v>30.6</v>
      </c>
      <c r="AN26" s="10">
        <v>33.1</v>
      </c>
      <c r="AO26" s="10">
        <v>35.5</v>
      </c>
      <c r="AP26" s="10">
        <v>38.299999999999997</v>
      </c>
      <c r="AQ26" s="10">
        <v>41</v>
      </c>
      <c r="AR26" s="10">
        <v>41.8</v>
      </c>
      <c r="AS26" s="10">
        <v>44.5</v>
      </c>
      <c r="AT26" s="10">
        <v>51.6</v>
      </c>
      <c r="AU26" s="10">
        <v>57.2</v>
      </c>
      <c r="AV26" s="10">
        <v>60.7</v>
      </c>
      <c r="AW26" s="10">
        <v>66.2</v>
      </c>
      <c r="AX26" s="10">
        <v>71.2</v>
      </c>
      <c r="AY26" s="10">
        <v>78.900000000000006</v>
      </c>
      <c r="AZ26" s="10">
        <v>84.9</v>
      </c>
      <c r="BA26" s="10">
        <v>92.7</v>
      </c>
      <c r="BB26" s="10">
        <v>99</v>
      </c>
      <c r="BC26" s="10">
        <v>106</v>
      </c>
      <c r="BD26" s="10">
        <v>116.6</v>
      </c>
      <c r="BE26" s="10">
        <v>125.8</v>
      </c>
      <c r="BF26" s="10">
        <v>140.6</v>
      </c>
      <c r="BG26" s="10">
        <v>168.7</v>
      </c>
      <c r="BH26" s="10">
        <v>177.9</v>
      </c>
      <c r="BI26" s="10">
        <v>196.9</v>
      </c>
      <c r="BJ26" s="10">
        <v>222.5</v>
      </c>
      <c r="BK26" s="10">
        <v>239.9</v>
      </c>
      <c r="BL26" s="10">
        <v>248.9</v>
      </c>
      <c r="BM26" s="10">
        <v>258.3</v>
      </c>
      <c r="BN26" s="10">
        <v>278.39999999999998</v>
      </c>
      <c r="BO26" s="10">
        <v>301.2</v>
      </c>
      <c r="BP26" s="10">
        <v>318.5</v>
      </c>
      <c r="BQ26" s="10">
        <v>341.6</v>
      </c>
      <c r="BR26" s="10">
        <v>359.9</v>
      </c>
      <c r="BS26" s="10">
        <v>375.5</v>
      </c>
      <c r="BT26" s="10">
        <v>408.3</v>
      </c>
      <c r="BU26" s="10">
        <v>421.6</v>
      </c>
      <c r="BV26" s="10">
        <v>442.2</v>
      </c>
      <c r="BW26" s="10">
        <v>451.3</v>
      </c>
      <c r="BX26" s="10">
        <v>483.6</v>
      </c>
      <c r="BY26" s="10">
        <v>507.9</v>
      </c>
      <c r="BZ26" s="10">
        <v>552.20000000000005</v>
      </c>
      <c r="CA26" s="10">
        <v>554.20000000000005</v>
      </c>
      <c r="CB26" s="10">
        <v>559.1</v>
      </c>
      <c r="CC26" s="10">
        <v>574.79999999999995</v>
      </c>
      <c r="CD26" s="10">
        <v>624</v>
      </c>
      <c r="CE26" s="10">
        <v>675.2</v>
      </c>
      <c r="CF26" s="10">
        <v>702.8</v>
      </c>
      <c r="CG26" s="10">
        <v>745.7</v>
      </c>
      <c r="CH26" s="10">
        <v>781</v>
      </c>
      <c r="CI26" s="10">
        <v>753.2</v>
      </c>
      <c r="CJ26" s="10">
        <v>785.2</v>
      </c>
      <c r="CK26" s="10">
        <v>826.7</v>
      </c>
      <c r="CL26" s="10">
        <v>805.4</v>
      </c>
      <c r="CM26" s="10">
        <v>861.2</v>
      </c>
      <c r="CN26" s="10">
        <v>923.2</v>
      </c>
      <c r="CO26" s="10">
        <v>975.2</v>
      </c>
      <c r="CP26" s="10">
        <v>1012.4</v>
      </c>
      <c r="CQ26" s="10">
        <v>1008.9</v>
      </c>
      <c r="CR26" s="10">
        <v>1075.4000000000001</v>
      </c>
    </row>
    <row r="27" spans="1:97" ht="17">
      <c r="A27" s="10" t="s">
        <v>116</v>
      </c>
      <c r="B27" s="12" t="s">
        <v>116</v>
      </c>
      <c r="C27" s="10" t="s">
        <v>169</v>
      </c>
      <c r="D27" s="10" t="s">
        <v>100</v>
      </c>
      <c r="E27" s="11" t="s">
        <v>107</v>
      </c>
      <c r="F27" s="11" t="s">
        <v>134</v>
      </c>
      <c r="G27" s="11"/>
      <c r="H27" s="10">
        <v>-3.9</v>
      </c>
      <c r="I27" s="10">
        <v>-9.9</v>
      </c>
      <c r="J27" s="10">
        <v>-11.4</v>
      </c>
      <c r="K27" s="10">
        <v>-2.7</v>
      </c>
      <c r="L27" s="10">
        <v>4.9000000000000004</v>
      </c>
      <c r="M27" s="10">
        <v>2</v>
      </c>
      <c r="N27" s="10">
        <v>1.3</v>
      </c>
      <c r="O27" s="10">
        <v>3.6</v>
      </c>
      <c r="P27" s="10">
        <v>-1.8</v>
      </c>
      <c r="Q27" s="10">
        <v>-1.3</v>
      </c>
      <c r="R27" s="10">
        <v>0.9</v>
      </c>
      <c r="S27" s="10">
        <v>6.6</v>
      </c>
      <c r="T27" s="10">
        <v>8.3000000000000007</v>
      </c>
      <c r="U27" s="10">
        <v>4.8</v>
      </c>
      <c r="V27" s="10">
        <v>2.4</v>
      </c>
      <c r="W27" s="10">
        <v>2.5</v>
      </c>
      <c r="X27" s="10">
        <v>12.6</v>
      </c>
      <c r="Y27" s="10">
        <v>11.2</v>
      </c>
      <c r="Z27" s="10">
        <v>5.7</v>
      </c>
      <c r="AA27" s="10">
        <v>0</v>
      </c>
      <c r="AB27" s="10">
        <v>0.9</v>
      </c>
      <c r="AC27" s="10">
        <v>6.8</v>
      </c>
      <c r="AD27" s="10">
        <v>2.2000000000000002</v>
      </c>
      <c r="AE27" s="10">
        <v>1.3</v>
      </c>
      <c r="AF27" s="10">
        <v>1</v>
      </c>
      <c r="AG27" s="10">
        <v>1.4</v>
      </c>
      <c r="AH27" s="10">
        <v>3.4</v>
      </c>
      <c r="AI27" s="10">
        <v>3.5</v>
      </c>
      <c r="AJ27" s="10">
        <v>2.2999999999999998</v>
      </c>
      <c r="AK27" s="10">
        <v>1.3</v>
      </c>
      <c r="AL27" s="10">
        <v>1.4</v>
      </c>
      <c r="AM27" s="10">
        <v>1.1000000000000001</v>
      </c>
      <c r="AN27" s="10">
        <v>1.2</v>
      </c>
      <c r="AO27" s="10">
        <v>1.1000000000000001</v>
      </c>
      <c r="AP27" s="10">
        <v>1.5</v>
      </c>
      <c r="AQ27" s="10">
        <v>1.8</v>
      </c>
      <c r="AR27" s="10">
        <v>2.8</v>
      </c>
      <c r="AS27" s="10">
        <v>2.9</v>
      </c>
      <c r="AT27" s="10">
        <v>4.3</v>
      </c>
      <c r="AU27" s="10">
        <v>4.9000000000000004</v>
      </c>
      <c r="AV27" s="10">
        <v>5.3</v>
      </c>
      <c r="AW27" s="10">
        <v>5.0999999999999996</v>
      </c>
      <c r="AX27" s="10">
        <v>4.3</v>
      </c>
      <c r="AY27" s="10">
        <v>5.5</v>
      </c>
      <c r="AZ27" s="10">
        <v>9</v>
      </c>
      <c r="BA27" s="10">
        <v>9.3000000000000007</v>
      </c>
      <c r="BB27" s="10">
        <v>5.5</v>
      </c>
      <c r="BC27" s="10">
        <v>6.2</v>
      </c>
      <c r="BD27" s="10">
        <v>7</v>
      </c>
      <c r="BE27" s="10">
        <v>8.3000000000000007</v>
      </c>
      <c r="BF27" s="10">
        <v>9.1</v>
      </c>
      <c r="BG27" s="10">
        <v>9.4</v>
      </c>
      <c r="BH27" s="10">
        <v>6.2</v>
      </c>
      <c r="BI27" s="10">
        <v>3.9</v>
      </c>
      <c r="BJ27" s="10">
        <v>3.6</v>
      </c>
      <c r="BK27" s="10">
        <v>3.2</v>
      </c>
      <c r="BL27" s="10">
        <v>2</v>
      </c>
      <c r="BM27" s="10">
        <v>2.5</v>
      </c>
      <c r="BN27" s="10">
        <v>3.5</v>
      </c>
      <c r="BO27" s="10">
        <v>3.9</v>
      </c>
      <c r="BP27" s="10">
        <v>3.8</v>
      </c>
      <c r="BQ27" s="10">
        <v>3.4</v>
      </c>
      <c r="BR27" s="10">
        <v>2.2999999999999998</v>
      </c>
      <c r="BS27" s="10">
        <v>2.4</v>
      </c>
      <c r="BT27" s="10">
        <v>2.1</v>
      </c>
      <c r="BU27" s="10">
        <v>2.1</v>
      </c>
      <c r="BV27" s="10">
        <v>1.8</v>
      </c>
      <c r="BW27" s="10">
        <v>1.7</v>
      </c>
      <c r="BX27" s="10">
        <v>1.1000000000000001</v>
      </c>
      <c r="BY27" s="10">
        <v>1.4</v>
      </c>
      <c r="BZ27" s="10">
        <v>2.2999999999999998</v>
      </c>
      <c r="CA27" s="10">
        <v>2.2000000000000002</v>
      </c>
      <c r="CB27" s="10">
        <v>1.5</v>
      </c>
      <c r="CC27" s="10">
        <v>1.9</v>
      </c>
      <c r="CD27" s="10">
        <v>2.7</v>
      </c>
      <c r="CE27" s="10">
        <v>3.1</v>
      </c>
      <c r="CF27" s="10">
        <v>3.1</v>
      </c>
      <c r="CG27" s="10">
        <v>2.7</v>
      </c>
      <c r="CH27" s="10">
        <v>1.9</v>
      </c>
      <c r="CI27" s="10">
        <v>0.8</v>
      </c>
      <c r="CJ27" s="10">
        <v>1.2</v>
      </c>
      <c r="CK27" s="10">
        <v>2.1</v>
      </c>
      <c r="CL27" s="10">
        <v>1.9</v>
      </c>
      <c r="CM27" s="10">
        <v>1.8</v>
      </c>
      <c r="CN27" s="10">
        <v>1.8</v>
      </c>
      <c r="CO27" s="10">
        <v>1</v>
      </c>
      <c r="CP27" s="10">
        <v>1</v>
      </c>
      <c r="CQ27" s="10">
        <v>1.9</v>
      </c>
      <c r="CR27" s="10">
        <v>2.4</v>
      </c>
    </row>
    <row r="28" spans="1:97" ht="17">
      <c r="A28" s="10" t="s">
        <v>116</v>
      </c>
      <c r="B28" s="10" t="s">
        <v>116</v>
      </c>
      <c r="C28" s="10" t="s">
        <v>99</v>
      </c>
      <c r="D28" s="10" t="s">
        <v>100</v>
      </c>
      <c r="E28" s="11" t="s">
        <v>187</v>
      </c>
      <c r="F28" s="11" t="s">
        <v>95</v>
      </c>
      <c r="G28" s="10">
        <v>104.6</v>
      </c>
      <c r="H28" s="10">
        <v>92.2</v>
      </c>
      <c r="I28" s="10">
        <v>77.400000000000006</v>
      </c>
      <c r="J28" s="10">
        <v>59.5</v>
      </c>
      <c r="K28" s="10">
        <v>57.2</v>
      </c>
      <c r="L28" s="10">
        <v>66.8</v>
      </c>
      <c r="M28" s="10">
        <v>74.2</v>
      </c>
      <c r="N28" s="10">
        <v>84.8</v>
      </c>
      <c r="O28" s="10">
        <v>93</v>
      </c>
      <c r="P28" s="10">
        <v>87.4</v>
      </c>
      <c r="Q28" s="10">
        <v>93.4</v>
      </c>
      <c r="R28" s="10">
        <v>102.9</v>
      </c>
      <c r="S28" s="10">
        <v>129.30000000000001</v>
      </c>
      <c r="T28" s="10">
        <v>166</v>
      </c>
      <c r="U28" s="10">
        <v>203.1</v>
      </c>
      <c r="V28" s="10">
        <v>224.4</v>
      </c>
      <c r="W28" s="10">
        <v>228</v>
      </c>
      <c r="X28" s="10">
        <v>227.5</v>
      </c>
      <c r="Y28" s="10">
        <v>249.6</v>
      </c>
      <c r="Z28" s="10">
        <v>274.5</v>
      </c>
      <c r="AA28" s="10">
        <v>272.5</v>
      </c>
      <c r="AB28" s="10">
        <v>299.8</v>
      </c>
      <c r="AC28" s="10">
        <v>346.9</v>
      </c>
      <c r="AD28" s="10">
        <v>367.3</v>
      </c>
      <c r="AE28" s="10">
        <v>389.2</v>
      </c>
      <c r="AF28" s="10">
        <v>390.5</v>
      </c>
      <c r="AG28" s="10">
        <v>425.5</v>
      </c>
      <c r="AH28" s="10">
        <v>449.4</v>
      </c>
      <c r="AI28" s="10">
        <v>474</v>
      </c>
      <c r="AJ28" s="10">
        <v>481.2</v>
      </c>
      <c r="AK28" s="10">
        <v>521.70000000000005</v>
      </c>
      <c r="AL28" s="10">
        <v>542.4</v>
      </c>
      <c r="AM28" s="10">
        <v>562.20000000000005</v>
      </c>
      <c r="AN28" s="10">
        <v>603.9</v>
      </c>
      <c r="AO28" s="10">
        <v>637.5</v>
      </c>
      <c r="AP28" s="10">
        <v>684.5</v>
      </c>
      <c r="AQ28" s="10">
        <v>742.3</v>
      </c>
      <c r="AR28" s="10">
        <v>813.4</v>
      </c>
      <c r="AS28" s="10">
        <v>860</v>
      </c>
      <c r="AT28" s="10">
        <v>940.7</v>
      </c>
      <c r="AU28" s="10">
        <v>1017.6</v>
      </c>
      <c r="AV28" s="10">
        <v>1073.3</v>
      </c>
      <c r="AW28" s="10">
        <v>1164.9000000000001</v>
      </c>
      <c r="AX28" s="10">
        <v>1279.0999999999999</v>
      </c>
      <c r="AY28" s="10">
        <v>1425.4</v>
      </c>
      <c r="AZ28" s="10">
        <v>1545.2</v>
      </c>
      <c r="BA28" s="10">
        <v>1684.9</v>
      </c>
      <c r="BB28" s="10">
        <v>1873.4</v>
      </c>
      <c r="BC28" s="10">
        <v>2081.8000000000002</v>
      </c>
      <c r="BD28" s="10">
        <v>2351.6</v>
      </c>
      <c r="BE28" s="10">
        <v>2627.3</v>
      </c>
      <c r="BF28" s="10">
        <v>2857.3</v>
      </c>
      <c r="BG28" s="10">
        <v>3207</v>
      </c>
      <c r="BH28" s="10">
        <v>3343.8</v>
      </c>
      <c r="BI28" s="10">
        <v>3634</v>
      </c>
      <c r="BJ28" s="10">
        <v>4037.6</v>
      </c>
      <c r="BK28" s="10">
        <v>4339</v>
      </c>
      <c r="BL28" s="10">
        <v>4579.6000000000004</v>
      </c>
      <c r="BM28" s="10">
        <v>4855.2</v>
      </c>
      <c r="BN28" s="10">
        <v>5236.3999999999996</v>
      </c>
      <c r="BO28" s="10">
        <v>5641.6</v>
      </c>
      <c r="BP28" s="10">
        <v>5963.1</v>
      </c>
      <c r="BQ28" s="10">
        <v>6158.1</v>
      </c>
      <c r="BR28" s="10">
        <v>6520.3</v>
      </c>
      <c r="BS28" s="10">
        <v>6858.6</v>
      </c>
      <c r="BT28" s="10">
        <v>7287.2</v>
      </c>
      <c r="BU28" s="10">
        <v>7639.7</v>
      </c>
      <c r="BV28" s="10">
        <v>8073.1</v>
      </c>
      <c r="BW28" s="10">
        <v>8577.6</v>
      </c>
      <c r="BX28" s="10">
        <v>9062.7999999999993</v>
      </c>
      <c r="BY28" s="10">
        <v>9630.7000000000007</v>
      </c>
      <c r="BZ28" s="10">
        <v>10252.299999999999</v>
      </c>
      <c r="CA28" s="10">
        <v>10581.8</v>
      </c>
      <c r="CB28" s="10">
        <v>10936.4</v>
      </c>
      <c r="CC28" s="10">
        <v>11458.2</v>
      </c>
      <c r="CD28" s="10">
        <v>12213.7</v>
      </c>
      <c r="CE28" s="10">
        <v>13036.6</v>
      </c>
      <c r="CF28" s="10">
        <v>13814.6</v>
      </c>
      <c r="CG28" s="10">
        <v>14451.9</v>
      </c>
      <c r="CH28" s="10">
        <v>14712.8</v>
      </c>
      <c r="CI28" s="10">
        <v>14448.9</v>
      </c>
      <c r="CJ28" s="10">
        <v>14992.1</v>
      </c>
      <c r="CK28" s="10">
        <v>15542.6</v>
      </c>
      <c r="CL28" s="10">
        <v>16197</v>
      </c>
      <c r="CM28" s="10">
        <v>16784.900000000001</v>
      </c>
      <c r="CN28" s="10">
        <v>17527.3</v>
      </c>
      <c r="CO28" s="10">
        <v>18224.8</v>
      </c>
      <c r="CP28" s="10">
        <v>18715</v>
      </c>
      <c r="CQ28" s="10">
        <v>19519.400000000001</v>
      </c>
      <c r="CR28" s="10">
        <v>20580.2</v>
      </c>
    </row>
    <row r="29" spans="1:97" ht="17">
      <c r="A29" s="10" t="s">
        <v>116</v>
      </c>
      <c r="B29" s="10"/>
      <c r="C29" s="10" t="s">
        <v>191</v>
      </c>
      <c r="D29" s="10" t="s">
        <v>151</v>
      </c>
      <c r="E29" s="10" t="s">
        <v>188</v>
      </c>
      <c r="F29" s="10" t="s">
        <v>95</v>
      </c>
      <c r="G29" s="10">
        <v>104.6</v>
      </c>
      <c r="H29" s="10">
        <f t="shared" ref="H29:AM29" si="3">(100+H$27)*G$10/100</f>
        <v>100.5206</v>
      </c>
      <c r="I29" s="10">
        <f t="shared" si="3"/>
        <v>83.072199999999995</v>
      </c>
      <c r="J29" s="10">
        <f t="shared" si="3"/>
        <v>68.576400000000007</v>
      </c>
      <c r="K29" s="10">
        <f t="shared" si="3"/>
        <v>57.893499999999996</v>
      </c>
      <c r="L29" s="10">
        <f t="shared" si="3"/>
        <v>60.002800000000008</v>
      </c>
      <c r="M29" s="10">
        <f t="shared" si="3"/>
        <v>68.135999999999996</v>
      </c>
      <c r="N29" s="10">
        <f t="shared" si="3"/>
        <v>75.164600000000007</v>
      </c>
      <c r="O29" s="10">
        <f t="shared" si="3"/>
        <v>87.852799999999988</v>
      </c>
      <c r="P29" s="10">
        <f t="shared" si="3"/>
        <v>91.326000000000008</v>
      </c>
      <c r="Q29" s="10">
        <f t="shared" si="3"/>
        <v>86.263800000000003</v>
      </c>
      <c r="R29" s="10">
        <f t="shared" si="3"/>
        <v>94.240600000000015</v>
      </c>
      <c r="S29" s="10">
        <f t="shared" si="3"/>
        <v>109.69139999999999</v>
      </c>
      <c r="T29" s="10">
        <f t="shared" si="3"/>
        <v>140.03190000000001</v>
      </c>
      <c r="U29" s="10">
        <f t="shared" si="3"/>
        <v>173.96799999999999</v>
      </c>
      <c r="V29" s="10">
        <f t="shared" si="3"/>
        <v>207.97440000000003</v>
      </c>
      <c r="W29" s="10">
        <f t="shared" si="3"/>
        <v>230.01</v>
      </c>
      <c r="X29" s="10">
        <f t="shared" si="3"/>
        <v>256.72800000000001</v>
      </c>
      <c r="Y29" s="10">
        <f t="shared" si="3"/>
        <v>252.98</v>
      </c>
      <c r="Z29" s="10">
        <f t="shared" si="3"/>
        <v>263.8272</v>
      </c>
      <c r="AA29" s="10">
        <f t="shared" si="3"/>
        <v>274.5</v>
      </c>
      <c r="AB29" s="10">
        <f t="shared" si="3"/>
        <v>274.95249999999999</v>
      </c>
      <c r="AC29" s="10">
        <f t="shared" si="3"/>
        <v>320.18639999999999</v>
      </c>
      <c r="AD29" s="10">
        <f t="shared" si="3"/>
        <v>354.53179999999998</v>
      </c>
      <c r="AE29" s="10">
        <f t="shared" si="3"/>
        <v>372.07489999999996</v>
      </c>
      <c r="AF29" s="10">
        <f t="shared" si="3"/>
        <v>393.09199999999998</v>
      </c>
      <c r="AG29" s="10">
        <f t="shared" si="3"/>
        <v>395.96700000000004</v>
      </c>
      <c r="AH29" s="10">
        <f t="shared" si="3"/>
        <v>439.96700000000004</v>
      </c>
      <c r="AI29" s="10">
        <f t="shared" si="3"/>
        <v>465.12899999999996</v>
      </c>
      <c r="AJ29" s="10">
        <f t="shared" si="3"/>
        <v>484.90199999999999</v>
      </c>
      <c r="AK29" s="10">
        <f t="shared" si="3"/>
        <v>487.4556</v>
      </c>
      <c r="AL29" s="10">
        <f t="shared" si="3"/>
        <v>529.00380000000007</v>
      </c>
      <c r="AM29" s="10">
        <f t="shared" si="3"/>
        <v>548.36639999999989</v>
      </c>
      <c r="AN29" s="10">
        <f t="shared" ref="AN29:BS29" si="4">(100+AN$27)*AM$10/100</f>
        <v>568.94640000000004</v>
      </c>
      <c r="AO29" s="10">
        <f t="shared" si="4"/>
        <v>610.54289999999992</v>
      </c>
      <c r="AP29" s="10">
        <f t="shared" si="4"/>
        <v>647.0625</v>
      </c>
      <c r="AQ29" s="10">
        <f t="shared" si="4"/>
        <v>696.82099999999991</v>
      </c>
      <c r="AR29" s="10">
        <f t="shared" si="4"/>
        <v>763.08439999999985</v>
      </c>
      <c r="AS29" s="10">
        <f t="shared" si="4"/>
        <v>836.98860000000002</v>
      </c>
      <c r="AT29" s="10">
        <f t="shared" si="4"/>
        <v>896.98</v>
      </c>
      <c r="AU29" s="10">
        <f t="shared" si="4"/>
        <v>986.79430000000002</v>
      </c>
      <c r="AV29" s="10">
        <f t="shared" si="4"/>
        <v>1071.5328</v>
      </c>
      <c r="AW29" s="10">
        <f t="shared" si="4"/>
        <v>1128.0382999999999</v>
      </c>
      <c r="AX29" s="10">
        <f t="shared" si="4"/>
        <v>1214.9907000000001</v>
      </c>
      <c r="AY29" s="10">
        <f t="shared" si="4"/>
        <v>1349.4504999999999</v>
      </c>
      <c r="AZ29" s="10">
        <f t="shared" si="4"/>
        <v>1553.6860000000001</v>
      </c>
      <c r="BA29" s="10">
        <f t="shared" si="4"/>
        <v>1688.9035999999999</v>
      </c>
      <c r="BB29" s="10">
        <f t="shared" si="4"/>
        <v>1777.5695000000001</v>
      </c>
      <c r="BC29" s="10">
        <f t="shared" si="4"/>
        <v>1989.5508000000002</v>
      </c>
      <c r="BD29" s="10">
        <f t="shared" si="4"/>
        <v>2227.5259999999998</v>
      </c>
      <c r="BE29" s="10">
        <f t="shared" si="4"/>
        <v>2546.7827999999995</v>
      </c>
      <c r="BF29" s="10">
        <f t="shared" si="4"/>
        <v>2866.3842999999997</v>
      </c>
      <c r="BG29" s="10">
        <f t="shared" si="4"/>
        <v>3125.8862000000004</v>
      </c>
      <c r="BH29" s="10">
        <f t="shared" si="4"/>
        <v>3405.8340000000003</v>
      </c>
      <c r="BI29" s="10">
        <f t="shared" si="4"/>
        <v>3474.2082000000005</v>
      </c>
      <c r="BJ29" s="10">
        <f t="shared" si="4"/>
        <v>3764.8239999999996</v>
      </c>
      <c r="BK29" s="10">
        <f t="shared" si="4"/>
        <v>4166.8032000000003</v>
      </c>
      <c r="BL29" s="10">
        <f t="shared" si="4"/>
        <v>4425.78</v>
      </c>
      <c r="BM29" s="10">
        <f t="shared" si="4"/>
        <v>4694.09</v>
      </c>
      <c r="BN29" s="10">
        <f t="shared" si="4"/>
        <v>5025.1319999999996</v>
      </c>
      <c r="BO29" s="10">
        <f t="shared" si="4"/>
        <v>5440.6196</v>
      </c>
      <c r="BP29" s="10">
        <f t="shared" si="4"/>
        <v>5855.9808000000012</v>
      </c>
      <c r="BQ29" s="10">
        <f t="shared" si="4"/>
        <v>6165.8454000000002</v>
      </c>
      <c r="BR29" s="10">
        <f t="shared" si="4"/>
        <v>6299.7363000000005</v>
      </c>
      <c r="BS29" s="10">
        <f t="shared" si="4"/>
        <v>6676.7872000000007</v>
      </c>
      <c r="BT29" s="10">
        <f t="shared" ref="BT29:CR29" si="5">(100+BT$27)*BS$10/100</f>
        <v>7002.6306000000004</v>
      </c>
      <c r="BU29" s="10">
        <f t="shared" si="5"/>
        <v>7440.2312000000002</v>
      </c>
      <c r="BV29" s="10">
        <f t="shared" si="5"/>
        <v>7777.2145999999993</v>
      </c>
      <c r="BW29" s="10">
        <f t="shared" si="5"/>
        <v>8210.3427000000011</v>
      </c>
      <c r="BX29" s="10">
        <f t="shared" si="5"/>
        <v>8671.9536000000007</v>
      </c>
      <c r="BY29" s="10">
        <f t="shared" si="5"/>
        <v>9189.6791999999987</v>
      </c>
      <c r="BZ29" s="10">
        <f t="shared" si="5"/>
        <v>9852.2061000000012</v>
      </c>
      <c r="CA29" s="10">
        <f t="shared" si="5"/>
        <v>10477.8506</v>
      </c>
      <c r="CB29" s="10">
        <f t="shared" si="5"/>
        <v>10740.527</v>
      </c>
      <c r="CC29" s="10">
        <f t="shared" si="5"/>
        <v>11144.191599999998</v>
      </c>
      <c r="CD29" s="10">
        <f t="shared" si="5"/>
        <v>11767.571400000001</v>
      </c>
      <c r="CE29" s="10">
        <f t="shared" si="5"/>
        <v>12592.324699999999</v>
      </c>
      <c r="CF29" s="10">
        <f t="shared" si="5"/>
        <v>13440.7346</v>
      </c>
      <c r="CG29" s="10">
        <f t="shared" si="5"/>
        <v>14187.594200000001</v>
      </c>
      <c r="CH29" s="10">
        <f t="shared" si="5"/>
        <v>14726.486100000002</v>
      </c>
      <c r="CI29" s="10">
        <f t="shared" si="5"/>
        <v>14830.502399999999</v>
      </c>
      <c r="CJ29" s="10">
        <f t="shared" si="5"/>
        <v>14622.2868</v>
      </c>
      <c r="CK29" s="10">
        <f t="shared" si="5"/>
        <v>15306.934099999999</v>
      </c>
      <c r="CL29" s="10">
        <f t="shared" si="5"/>
        <v>15837.909400000002</v>
      </c>
      <c r="CM29" s="10">
        <f t="shared" si="5"/>
        <v>16488.545999999998</v>
      </c>
      <c r="CN29" s="10">
        <f t="shared" si="5"/>
        <v>17087.028200000001</v>
      </c>
      <c r="CO29" s="10">
        <f t="shared" si="5"/>
        <v>17702.572999999997</v>
      </c>
      <c r="CP29" s="10">
        <f t="shared" si="5"/>
        <v>18407.047999999999</v>
      </c>
      <c r="CQ29" s="10">
        <f t="shared" si="5"/>
        <v>19070.584999999999</v>
      </c>
      <c r="CR29" s="10">
        <f t="shared" si="5"/>
        <v>19987.865600000005</v>
      </c>
    </row>
    <row r="30" spans="1:97" ht="17">
      <c r="A30" s="10" t="s">
        <v>185</v>
      </c>
      <c r="B30" s="10"/>
      <c r="C30" s="10">
        <v>6.2</v>
      </c>
      <c r="D30" s="10">
        <v>1</v>
      </c>
      <c r="E30" s="10" t="s">
        <v>178</v>
      </c>
      <c r="F30" s="11" t="s">
        <v>173</v>
      </c>
      <c r="G30" s="10">
        <v>13.154999999999999</v>
      </c>
      <c r="H30" s="10">
        <v>13.332000000000001</v>
      </c>
      <c r="I30" s="10">
        <v>13.329000000000001</v>
      </c>
      <c r="J30" s="10">
        <v>13.183999999999999</v>
      </c>
      <c r="K30" s="10">
        <v>13.01</v>
      </c>
      <c r="L30" s="10">
        <v>12.896000000000001</v>
      </c>
      <c r="M30" s="10">
        <v>12.85</v>
      </c>
      <c r="N30" s="10">
        <v>12.904999999999999</v>
      </c>
      <c r="O30" s="10">
        <v>13.026999999999999</v>
      </c>
      <c r="P30" s="10">
        <v>13.064</v>
      </c>
      <c r="Q30" s="10">
        <v>13.162000000000001</v>
      </c>
      <c r="R30" s="10">
        <v>13.332000000000001</v>
      </c>
      <c r="S30" s="10">
        <v>13.56</v>
      </c>
      <c r="T30" s="10">
        <v>13.542999999999999</v>
      </c>
      <c r="U30" s="10">
        <v>13.442</v>
      </c>
      <c r="V30" s="10">
        <v>13.412000000000001</v>
      </c>
      <c r="W30" s="10">
        <v>13.494</v>
      </c>
      <c r="X30" s="10">
        <v>13.898999999999999</v>
      </c>
      <c r="Y30" s="10">
        <v>14.486000000000001</v>
      </c>
      <c r="Z30" s="10">
        <v>15.135</v>
      </c>
      <c r="AA30" s="10">
        <v>15.654999999999999</v>
      </c>
      <c r="AB30" s="10">
        <v>16.353000000000002</v>
      </c>
      <c r="AC30" s="10">
        <v>16.963999999999999</v>
      </c>
      <c r="AD30" s="10">
        <v>17.54</v>
      </c>
      <c r="AE30" s="10">
        <v>18.173999999999999</v>
      </c>
      <c r="AF30" s="10">
        <v>18.797000000000001</v>
      </c>
      <c r="AG30" s="10">
        <v>19.553000000000001</v>
      </c>
      <c r="AH30" s="10">
        <v>20.297999999999998</v>
      </c>
      <c r="AI30" s="10">
        <v>20.992999999999999</v>
      </c>
      <c r="AJ30" s="10">
        <v>21.55</v>
      </c>
      <c r="AK30" s="10">
        <v>22.266999999999999</v>
      </c>
      <c r="AL30" s="10">
        <v>22.978999999999999</v>
      </c>
      <c r="AM30" s="10">
        <v>23.669</v>
      </c>
      <c r="AN30" s="10">
        <v>24.468</v>
      </c>
      <c r="AO30" s="10">
        <v>25.356999999999999</v>
      </c>
      <c r="AP30" s="10">
        <v>26.373999999999999</v>
      </c>
      <c r="AQ30" s="10">
        <v>27.538</v>
      </c>
      <c r="AR30" s="10">
        <v>28.745000000000001</v>
      </c>
      <c r="AS30" s="10">
        <v>29.838999999999999</v>
      </c>
      <c r="AT30" s="10">
        <v>31.016999999999999</v>
      </c>
      <c r="AU30" s="10">
        <v>32.258000000000003</v>
      </c>
      <c r="AV30" s="10">
        <v>33.351999999999997</v>
      </c>
      <c r="AW30" s="10">
        <v>34.545999999999999</v>
      </c>
      <c r="AX30" s="10">
        <v>35.950000000000003</v>
      </c>
      <c r="AY30" s="10">
        <v>37.51</v>
      </c>
      <c r="AZ30" s="10">
        <v>38.777000000000001</v>
      </c>
      <c r="BA30" s="10">
        <v>39.673999999999999</v>
      </c>
      <c r="BB30" s="10">
        <v>40.76</v>
      </c>
      <c r="BC30" s="10">
        <v>42.16</v>
      </c>
      <c r="BD30" s="10">
        <v>43.823</v>
      </c>
      <c r="BE30" s="10">
        <v>45.558</v>
      </c>
      <c r="BF30" s="10">
        <v>46.927</v>
      </c>
      <c r="BG30" s="10">
        <v>48.283000000000001</v>
      </c>
      <c r="BH30" s="10">
        <v>49.279000000000003</v>
      </c>
      <c r="BI30" s="10">
        <v>50.439</v>
      </c>
      <c r="BJ30" s="10">
        <v>52.085999999999999</v>
      </c>
      <c r="BK30" s="10">
        <v>53.807000000000002</v>
      </c>
      <c r="BL30" s="10">
        <v>55.454999999999998</v>
      </c>
      <c r="BM30" s="10">
        <v>57.018000000000001</v>
      </c>
      <c r="BN30" s="10">
        <v>58.582999999999998</v>
      </c>
      <c r="BO30" s="10">
        <v>60.109000000000002</v>
      </c>
      <c r="BP30" s="10">
        <v>61.493000000000002</v>
      </c>
      <c r="BQ30" s="10">
        <v>62.514000000000003</v>
      </c>
      <c r="BR30" s="10">
        <v>63.576999999999998</v>
      </c>
      <c r="BS30" s="10">
        <v>64.947999999999993</v>
      </c>
      <c r="BT30" s="10">
        <v>66.480999999999995</v>
      </c>
      <c r="BU30" s="10">
        <v>68.2</v>
      </c>
      <c r="BV30" s="10">
        <v>70.197999999999993</v>
      </c>
      <c r="BW30" s="10">
        <v>72.394999999999996</v>
      </c>
      <c r="BX30" s="10">
        <v>74.882000000000005</v>
      </c>
      <c r="BY30" s="10">
        <v>77.558999999999997</v>
      </c>
      <c r="BZ30" s="10">
        <v>80.352999999999994</v>
      </c>
      <c r="CA30" s="10">
        <v>82.652000000000001</v>
      </c>
      <c r="CB30" s="10">
        <v>84.548000000000002</v>
      </c>
      <c r="CC30" s="10">
        <v>86.563000000000002</v>
      </c>
      <c r="CD30" s="10">
        <v>88.769000000000005</v>
      </c>
      <c r="CE30" s="10">
        <v>91.034000000000006</v>
      </c>
      <c r="CF30" s="10">
        <v>93.527000000000001</v>
      </c>
      <c r="CG30" s="10">
        <v>95.686000000000007</v>
      </c>
      <c r="CH30" s="10">
        <v>97.192999999999998</v>
      </c>
      <c r="CI30" s="10">
        <v>97.561999999999998</v>
      </c>
      <c r="CJ30" s="10">
        <v>98.058000000000007</v>
      </c>
      <c r="CK30" s="10">
        <v>98.858000000000004</v>
      </c>
      <c r="CL30" s="10">
        <v>100</v>
      </c>
      <c r="CM30" s="10">
        <v>101.42</v>
      </c>
      <c r="CN30" s="10">
        <v>103.083</v>
      </c>
      <c r="CO30" s="10">
        <v>104.75700000000001</v>
      </c>
      <c r="CP30" s="10">
        <v>106.377</v>
      </c>
      <c r="CQ30" s="10">
        <v>107.88200000000001</v>
      </c>
      <c r="CR30" s="10">
        <v>109.66800000000001</v>
      </c>
    </row>
    <row r="31" spans="1:97" ht="17">
      <c r="A31" s="10" t="s">
        <v>185</v>
      </c>
      <c r="B31" s="10"/>
      <c r="C31" s="10">
        <v>7.2</v>
      </c>
      <c r="D31" s="10">
        <v>1</v>
      </c>
      <c r="E31" s="10" t="s">
        <v>177</v>
      </c>
      <c r="F31" s="11" t="s">
        <v>173</v>
      </c>
      <c r="G31" s="10">
        <v>6.5810000000000004</v>
      </c>
      <c r="H31" s="10">
        <v>6.95</v>
      </c>
      <c r="I31" s="10">
        <v>7.3369999999999997</v>
      </c>
      <c r="J31" s="10">
        <v>7.6459999999999999</v>
      </c>
      <c r="K31" s="10">
        <v>7.8620000000000001</v>
      </c>
      <c r="L31" s="10">
        <v>8.1210000000000004</v>
      </c>
      <c r="M31" s="10">
        <v>8.4120000000000008</v>
      </c>
      <c r="N31" s="10">
        <v>8.8949999999999996</v>
      </c>
      <c r="O31" s="10">
        <v>9.2989999999999995</v>
      </c>
      <c r="P31" s="10">
        <v>9.7539999999999996</v>
      </c>
      <c r="Q31" s="10">
        <v>10.266</v>
      </c>
      <c r="R31" s="10">
        <v>10.754</v>
      </c>
      <c r="S31" s="10">
        <v>12.257999999999999</v>
      </c>
      <c r="T31" s="10">
        <v>16.260999999999999</v>
      </c>
      <c r="U31" s="10">
        <v>20.77</v>
      </c>
      <c r="V31" s="10">
        <v>24.440999999999999</v>
      </c>
      <c r="W31" s="10">
        <v>25.841999999999999</v>
      </c>
      <c r="X31" s="10">
        <v>23.943999999999999</v>
      </c>
      <c r="Y31" s="10">
        <v>22.289000000000001</v>
      </c>
      <c r="Z31" s="10">
        <v>21.126999999999999</v>
      </c>
      <c r="AA31" s="10">
        <v>20.788</v>
      </c>
      <c r="AB31" s="10">
        <v>20.518000000000001</v>
      </c>
      <c r="AC31" s="10">
        <v>21.361000000000001</v>
      </c>
      <c r="AD31" s="10">
        <v>22.535</v>
      </c>
      <c r="AE31" s="10">
        <v>23.795999999999999</v>
      </c>
      <c r="AF31" s="10">
        <v>24.879000000000001</v>
      </c>
      <c r="AG31" s="10">
        <v>25.806999999999999</v>
      </c>
      <c r="AH31" s="10">
        <v>26.765000000000001</v>
      </c>
      <c r="AI31" s="10">
        <v>27.806000000000001</v>
      </c>
      <c r="AJ31" s="10">
        <v>28.969000000000001</v>
      </c>
      <c r="AK31" s="10">
        <v>30.289000000000001</v>
      </c>
      <c r="AL31" s="10">
        <v>31.545000000000002</v>
      </c>
      <c r="AM31" s="10">
        <v>33.012</v>
      </c>
      <c r="AN31" s="10">
        <v>34.546999999999997</v>
      </c>
      <c r="AO31" s="10">
        <v>36.08</v>
      </c>
      <c r="AP31" s="10">
        <v>37.646999999999998</v>
      </c>
      <c r="AQ31" s="10">
        <v>39.198</v>
      </c>
      <c r="AR31" s="10">
        <v>40.948</v>
      </c>
      <c r="AS31" s="10">
        <v>42.765999999999998</v>
      </c>
      <c r="AT31" s="10">
        <v>44.421999999999997</v>
      </c>
      <c r="AU31" s="10">
        <v>45.847000000000001</v>
      </c>
      <c r="AV31" s="10">
        <v>46.994</v>
      </c>
      <c r="AW31" s="10">
        <v>47.856999999999999</v>
      </c>
      <c r="AX31" s="10">
        <v>48.694000000000003</v>
      </c>
      <c r="AY31" s="10">
        <v>49.53</v>
      </c>
      <c r="AZ31" s="10">
        <v>50.371000000000002</v>
      </c>
      <c r="BA31" s="10">
        <v>51.195</v>
      </c>
      <c r="BB31" s="10">
        <v>52.039000000000001</v>
      </c>
      <c r="BC31" s="10">
        <v>52.802</v>
      </c>
      <c r="BD31" s="10">
        <v>53.691000000000003</v>
      </c>
      <c r="BE31" s="10">
        <v>54.679000000000002</v>
      </c>
      <c r="BF31" s="10">
        <v>55.695999999999998</v>
      </c>
      <c r="BG31" s="10">
        <v>56.627000000000002</v>
      </c>
      <c r="BH31" s="10">
        <v>57.470999999999997</v>
      </c>
      <c r="BI31" s="10">
        <v>58.42</v>
      </c>
      <c r="BJ31" s="10">
        <v>59.576000000000001</v>
      </c>
      <c r="BK31" s="10">
        <v>61.033000000000001</v>
      </c>
      <c r="BL31" s="10">
        <v>62.646999999999998</v>
      </c>
      <c r="BM31" s="10">
        <v>64.325000000000003</v>
      </c>
      <c r="BN31" s="10">
        <v>65.793000000000006</v>
      </c>
      <c r="BO31" s="10">
        <v>67.198999999999998</v>
      </c>
      <c r="BP31" s="10">
        <v>68.722999999999999</v>
      </c>
      <c r="BQ31" s="10">
        <v>70.093999999999994</v>
      </c>
      <c r="BR31" s="10">
        <v>71.373999999999995</v>
      </c>
      <c r="BS31" s="10">
        <v>72.430999999999997</v>
      </c>
      <c r="BT31" s="10">
        <v>73.337000000000003</v>
      </c>
      <c r="BU31" s="10">
        <v>74.350999999999999</v>
      </c>
      <c r="BV31" s="10">
        <v>75.534000000000006</v>
      </c>
      <c r="BW31" s="10">
        <v>76.603999999999999</v>
      </c>
      <c r="BX31" s="10">
        <v>77.81</v>
      </c>
      <c r="BY31" s="10">
        <v>79.16</v>
      </c>
      <c r="BZ31" s="10">
        <v>80.564999999999998</v>
      </c>
      <c r="CA31" s="10">
        <v>82.096999999999994</v>
      </c>
      <c r="CB31" s="10">
        <v>83.908000000000001</v>
      </c>
      <c r="CC31" s="10">
        <v>85.775000000000006</v>
      </c>
      <c r="CD31" s="10">
        <v>87.620999999999995</v>
      </c>
      <c r="CE31" s="10">
        <v>89.183999999999997</v>
      </c>
      <c r="CF31" s="10">
        <v>90.944999999999993</v>
      </c>
      <c r="CG31" s="10">
        <v>92.718000000000004</v>
      </c>
      <c r="CH31" s="10">
        <v>94.480999999999995</v>
      </c>
      <c r="CI31" s="10">
        <v>96.188999999999993</v>
      </c>
      <c r="CJ31" s="10">
        <v>97.775000000000006</v>
      </c>
      <c r="CK31" s="10">
        <v>99.07</v>
      </c>
      <c r="CL31" s="10">
        <v>100</v>
      </c>
      <c r="CM31" s="10">
        <v>100.733</v>
      </c>
      <c r="CN31" s="10">
        <v>101.386</v>
      </c>
      <c r="CO31" s="10">
        <v>102.126</v>
      </c>
      <c r="CP31" s="10">
        <v>102.935</v>
      </c>
      <c r="CQ31" s="10">
        <v>103.773</v>
      </c>
      <c r="CR31" s="10">
        <v>104.6</v>
      </c>
    </row>
    <row r="32" spans="1:97" ht="17">
      <c r="A32" s="10" t="s">
        <v>185</v>
      </c>
      <c r="B32" s="10"/>
      <c r="C32" s="10">
        <v>1.1000000000000001</v>
      </c>
      <c r="D32" s="10" t="s">
        <v>127</v>
      </c>
      <c r="E32" s="11" t="s">
        <v>176</v>
      </c>
      <c r="F32" s="11" t="s">
        <v>95</v>
      </c>
      <c r="G32" s="10">
        <v>294.39999999999998</v>
      </c>
      <c r="H32" s="10">
        <v>281.7</v>
      </c>
      <c r="I32" s="10">
        <v>245.5</v>
      </c>
      <c r="J32" s="10">
        <v>222.3</v>
      </c>
      <c r="K32" s="10">
        <v>236.3</v>
      </c>
      <c r="L32" s="10">
        <v>246</v>
      </c>
      <c r="M32" s="10">
        <v>247.3</v>
      </c>
      <c r="N32" s="10">
        <v>275.10000000000002</v>
      </c>
      <c r="O32" s="10">
        <v>289.89999999999998</v>
      </c>
      <c r="P32" s="10">
        <v>292.7</v>
      </c>
      <c r="Q32" s="10">
        <v>298.2</v>
      </c>
      <c r="R32" s="10">
        <v>320.5</v>
      </c>
      <c r="S32" s="10">
        <v>365.5</v>
      </c>
      <c r="T32" s="10">
        <v>424.9</v>
      </c>
      <c r="U32" s="10">
        <v>478.7</v>
      </c>
      <c r="V32" s="10">
        <v>513.4</v>
      </c>
      <c r="W32" s="10">
        <v>554.9</v>
      </c>
      <c r="X32" s="10">
        <v>639.70000000000005</v>
      </c>
      <c r="Y32" s="10">
        <v>734.2</v>
      </c>
      <c r="Z32" s="10">
        <v>780</v>
      </c>
      <c r="AA32" s="10">
        <v>785.1</v>
      </c>
      <c r="AB32" s="10">
        <v>872.1</v>
      </c>
      <c r="AC32" s="10">
        <v>957.4</v>
      </c>
      <c r="AD32" s="10">
        <v>1013</v>
      </c>
      <c r="AE32" s="10">
        <v>1051.3</v>
      </c>
      <c r="AF32" s="10">
        <v>1100</v>
      </c>
      <c r="AG32" s="10">
        <v>1197.2</v>
      </c>
      <c r="AH32" s="10">
        <v>1301.5999999999999</v>
      </c>
      <c r="AI32" s="10">
        <v>1369.5</v>
      </c>
      <c r="AJ32" s="10">
        <v>1415.1</v>
      </c>
      <c r="AK32" s="10">
        <v>1471.2</v>
      </c>
      <c r="AL32" s="10">
        <v>1520.5</v>
      </c>
      <c r="AM32" s="10">
        <v>1580.2</v>
      </c>
      <c r="AN32" s="10">
        <v>1652.8</v>
      </c>
      <c r="AO32" s="10">
        <v>1717.5</v>
      </c>
      <c r="AP32" s="10">
        <v>1829.7</v>
      </c>
      <c r="AQ32" s="10">
        <v>1954.3</v>
      </c>
      <c r="AR32" s="10">
        <v>2119.9</v>
      </c>
      <c r="AS32" s="10">
        <v>2285.4</v>
      </c>
      <c r="AT32" s="10">
        <v>2511.4</v>
      </c>
      <c r="AU32" s="10">
        <v>2744</v>
      </c>
      <c r="AV32" s="10">
        <v>2990.8</v>
      </c>
      <c r="AW32" s="10">
        <v>3294.5</v>
      </c>
      <c r="AX32" s="10">
        <v>3621.8</v>
      </c>
      <c r="AY32" s="10">
        <v>4110.6000000000004</v>
      </c>
      <c r="AZ32" s="10">
        <v>4887.7</v>
      </c>
      <c r="BA32" s="10">
        <v>5277.3</v>
      </c>
      <c r="BB32" s="10">
        <v>5747.3</v>
      </c>
      <c r="BC32" s="10">
        <v>6415.5</v>
      </c>
      <c r="BD32" s="10">
        <v>7261.1</v>
      </c>
      <c r="BE32" s="10">
        <v>8360.7000000000007</v>
      </c>
      <c r="BF32" s="10">
        <v>9512.5</v>
      </c>
      <c r="BG32" s="10">
        <v>10490.4</v>
      </c>
      <c r="BH32" s="10">
        <v>11083.9</v>
      </c>
      <c r="BI32" s="10">
        <v>11468.9</v>
      </c>
      <c r="BJ32" s="10">
        <v>12140.1</v>
      </c>
      <c r="BK32" s="10">
        <v>12759</v>
      </c>
      <c r="BL32" s="10">
        <v>13548.2</v>
      </c>
      <c r="BM32" s="10">
        <v>14342.5</v>
      </c>
      <c r="BN32" s="10">
        <v>15253</v>
      </c>
      <c r="BO32" s="10">
        <v>16120.6</v>
      </c>
      <c r="BP32" s="10">
        <v>16885.5</v>
      </c>
      <c r="BQ32" s="10">
        <v>17305</v>
      </c>
      <c r="BR32" s="10">
        <v>18034.2</v>
      </c>
      <c r="BS32" s="10">
        <v>18937.5</v>
      </c>
      <c r="BT32" s="10">
        <v>20066.8</v>
      </c>
      <c r="BU32" s="10">
        <v>21042</v>
      </c>
      <c r="BV32" s="10">
        <v>22046.6</v>
      </c>
      <c r="BW32" s="10">
        <v>23219</v>
      </c>
      <c r="BX32" s="10">
        <v>24525.4</v>
      </c>
      <c r="BY32" s="10">
        <v>26101</v>
      </c>
      <c r="BZ32" s="10">
        <v>27823.599999999999</v>
      </c>
      <c r="CA32" s="10">
        <v>29376.5</v>
      </c>
      <c r="CB32" s="10">
        <v>30805.4</v>
      </c>
      <c r="CC32" s="10">
        <v>32468.3</v>
      </c>
      <c r="CD32" s="10">
        <v>35787.699999999997</v>
      </c>
      <c r="CE32" s="10">
        <v>39374.9</v>
      </c>
      <c r="CF32" s="10">
        <v>42596</v>
      </c>
      <c r="CG32" s="10">
        <v>44509.5</v>
      </c>
      <c r="CH32" s="10">
        <v>46019.3</v>
      </c>
      <c r="CI32" s="10">
        <v>45191.4</v>
      </c>
      <c r="CJ32" s="10">
        <v>46099.4</v>
      </c>
      <c r="CK32" s="10">
        <v>47690.3</v>
      </c>
      <c r="CL32" s="10">
        <v>49215.9</v>
      </c>
      <c r="CM32" s="10">
        <v>51642.8</v>
      </c>
      <c r="CN32" s="10">
        <v>53723.9</v>
      </c>
      <c r="CO32" s="10">
        <v>55038.6</v>
      </c>
      <c r="CP32" s="10">
        <v>57296.1</v>
      </c>
      <c r="CQ32" s="10">
        <v>59806.5</v>
      </c>
      <c r="CR32" s="10">
        <v>62889.4</v>
      </c>
    </row>
    <row r="33" spans="1:96" ht="17">
      <c r="A33" s="10" t="s">
        <v>185</v>
      </c>
      <c r="B33" s="10"/>
      <c r="C33" s="10">
        <v>1.1000000000000001</v>
      </c>
      <c r="D33" s="10" t="s">
        <v>157</v>
      </c>
      <c r="E33" s="10" t="s">
        <v>179</v>
      </c>
      <c r="F33" s="11" t="s">
        <v>95</v>
      </c>
      <c r="G33" s="10">
        <v>251.7</v>
      </c>
      <c r="H33" s="10">
        <v>239.4</v>
      </c>
      <c r="I33" s="10">
        <v>205.4</v>
      </c>
      <c r="J33" s="10">
        <v>187.6</v>
      </c>
      <c r="K33" s="10">
        <v>196.5</v>
      </c>
      <c r="L33" s="10">
        <v>198.6</v>
      </c>
      <c r="M33" s="10">
        <v>199.5</v>
      </c>
      <c r="N33" s="10">
        <v>220.4</v>
      </c>
      <c r="O33" s="10">
        <v>231.7</v>
      </c>
      <c r="P33" s="10">
        <v>232</v>
      </c>
      <c r="Q33" s="10">
        <v>235.6</v>
      </c>
      <c r="R33" s="10">
        <v>254.4</v>
      </c>
      <c r="S33" s="10">
        <v>282.8</v>
      </c>
      <c r="T33" s="10">
        <v>302.3</v>
      </c>
      <c r="U33" s="10">
        <v>317.10000000000002</v>
      </c>
      <c r="V33" s="10">
        <v>329.3</v>
      </c>
      <c r="W33" s="10">
        <v>353</v>
      </c>
      <c r="X33" s="10">
        <v>434</v>
      </c>
      <c r="Y33" s="10">
        <v>516.6</v>
      </c>
      <c r="Z33" s="10">
        <v>562.20000000000005</v>
      </c>
      <c r="AA33" s="10">
        <v>581.1</v>
      </c>
      <c r="AB33" s="10">
        <v>655.8</v>
      </c>
      <c r="AC33" s="10">
        <v>713.9</v>
      </c>
      <c r="AD33" s="10">
        <v>751.9</v>
      </c>
      <c r="AE33" s="10">
        <v>783.3</v>
      </c>
      <c r="AF33" s="10">
        <v>815.2</v>
      </c>
      <c r="AG33" s="10">
        <v>888.8</v>
      </c>
      <c r="AH33" s="10">
        <v>958.5</v>
      </c>
      <c r="AI33" s="10">
        <v>1008.9</v>
      </c>
      <c r="AJ33" s="10">
        <v>1034</v>
      </c>
      <c r="AK33" s="10">
        <v>1078.0999999999999</v>
      </c>
      <c r="AL33" s="10">
        <v>1111</v>
      </c>
      <c r="AM33" s="10">
        <v>1147.5999999999999</v>
      </c>
      <c r="AN33" s="10">
        <v>1190.4000000000001</v>
      </c>
      <c r="AO33" s="10">
        <v>1228.7</v>
      </c>
      <c r="AP33" s="10">
        <v>1314</v>
      </c>
      <c r="AQ33" s="10">
        <v>1402.9</v>
      </c>
      <c r="AR33" s="10">
        <v>1522.1</v>
      </c>
      <c r="AS33" s="10">
        <v>1636.6</v>
      </c>
      <c r="AT33" s="10">
        <v>1804.7</v>
      </c>
      <c r="AU33" s="10">
        <v>1962.9</v>
      </c>
      <c r="AV33" s="10">
        <v>2121</v>
      </c>
      <c r="AW33" s="10">
        <v>2352.6999999999998</v>
      </c>
      <c r="AX33" s="10">
        <v>2594</v>
      </c>
      <c r="AY33" s="10">
        <v>2946.9</v>
      </c>
      <c r="AZ33" s="10">
        <v>3468.3</v>
      </c>
      <c r="BA33" s="10">
        <v>3786.4</v>
      </c>
      <c r="BB33" s="10">
        <v>4168.8999999999996</v>
      </c>
      <c r="BC33" s="10">
        <v>4735.7</v>
      </c>
      <c r="BD33" s="10">
        <v>5412.9</v>
      </c>
      <c r="BE33" s="10">
        <v>6264.5</v>
      </c>
      <c r="BF33" s="10">
        <v>7118</v>
      </c>
      <c r="BG33" s="10">
        <v>7860.3</v>
      </c>
      <c r="BH33" s="10">
        <v>8297</v>
      </c>
      <c r="BI33" s="10">
        <v>8599.6</v>
      </c>
      <c r="BJ33" s="10">
        <v>9112.5</v>
      </c>
      <c r="BK33" s="10">
        <v>9619</v>
      </c>
      <c r="BL33" s="10">
        <v>10230.6</v>
      </c>
      <c r="BM33" s="10">
        <v>10843.5</v>
      </c>
      <c r="BN33" s="10">
        <v>11560.9</v>
      </c>
      <c r="BO33" s="10">
        <v>12230</v>
      </c>
      <c r="BP33" s="10">
        <v>12802.8</v>
      </c>
      <c r="BQ33" s="10">
        <v>13090.9</v>
      </c>
      <c r="BR33" s="10">
        <v>13643.6</v>
      </c>
      <c r="BS33" s="10">
        <v>14358</v>
      </c>
      <c r="BT33" s="10">
        <v>15242.3</v>
      </c>
      <c r="BU33" s="10">
        <v>15993.5</v>
      </c>
      <c r="BV33" s="10">
        <v>16812.900000000001</v>
      </c>
      <c r="BW33" s="10">
        <v>17752.7</v>
      </c>
      <c r="BX33" s="10">
        <v>18828.3</v>
      </c>
      <c r="BY33" s="10">
        <v>20085.2</v>
      </c>
      <c r="BZ33" s="10">
        <v>21482.6</v>
      </c>
      <c r="CA33" s="10">
        <v>22772.5</v>
      </c>
      <c r="CB33" s="10">
        <v>23906.799999999999</v>
      </c>
      <c r="CC33" s="10">
        <v>25270.5</v>
      </c>
      <c r="CD33" s="10">
        <v>27811.3</v>
      </c>
      <c r="CE33" s="10">
        <v>30662.1</v>
      </c>
      <c r="CF33" s="10">
        <v>32986.800000000003</v>
      </c>
      <c r="CG33" s="10">
        <v>34154.6</v>
      </c>
      <c r="CH33" s="10">
        <v>34981.300000000003</v>
      </c>
      <c r="CI33" s="10">
        <v>34101.1</v>
      </c>
      <c r="CJ33" s="10">
        <v>34582.199999999997</v>
      </c>
      <c r="CK33" s="10">
        <v>35557.699999999997</v>
      </c>
      <c r="CL33" s="10">
        <v>36693.1</v>
      </c>
      <c r="CM33" s="10">
        <v>38699.599999999999</v>
      </c>
      <c r="CN33" s="10">
        <v>40485</v>
      </c>
      <c r="CO33" s="10">
        <v>41605.699999999997</v>
      </c>
      <c r="CP33" s="10">
        <v>43475</v>
      </c>
      <c r="CQ33" s="10">
        <v>45443.4</v>
      </c>
      <c r="CR33" s="10">
        <v>47831.7</v>
      </c>
    </row>
    <row r="34" spans="1:96" ht="17">
      <c r="A34" s="10" t="s">
        <v>185</v>
      </c>
      <c r="B34" s="10"/>
      <c r="C34" s="10">
        <v>1.1000000000000001</v>
      </c>
      <c r="D34" s="10" t="s">
        <v>110</v>
      </c>
      <c r="E34" s="10" t="s">
        <v>177</v>
      </c>
      <c r="F34" s="11" t="s">
        <v>95</v>
      </c>
      <c r="G34" s="10">
        <v>42.7</v>
      </c>
      <c r="H34" s="10">
        <v>42.3</v>
      </c>
      <c r="I34" s="10">
        <v>40</v>
      </c>
      <c r="J34" s="10">
        <v>34.700000000000003</v>
      </c>
      <c r="K34" s="10">
        <v>39.799999999999997</v>
      </c>
      <c r="L34" s="10">
        <v>47.4</v>
      </c>
      <c r="M34" s="10">
        <v>47.7</v>
      </c>
      <c r="N34" s="10">
        <v>54.7</v>
      </c>
      <c r="O34" s="10">
        <v>58.1</v>
      </c>
      <c r="P34" s="10">
        <v>60.7</v>
      </c>
      <c r="Q34" s="10">
        <v>62.6</v>
      </c>
      <c r="R34" s="10">
        <v>66.099999999999994</v>
      </c>
      <c r="S34" s="10">
        <v>82.7</v>
      </c>
      <c r="T34" s="10">
        <v>122.5</v>
      </c>
      <c r="U34" s="10">
        <v>161.6</v>
      </c>
      <c r="V34" s="10">
        <v>184</v>
      </c>
      <c r="W34" s="10">
        <v>201.9</v>
      </c>
      <c r="X34" s="10">
        <v>205.7</v>
      </c>
      <c r="Y34" s="10">
        <v>217.6</v>
      </c>
      <c r="Z34" s="10">
        <v>217.9</v>
      </c>
      <c r="AA34" s="10">
        <v>204</v>
      </c>
      <c r="AB34" s="10">
        <v>216.3</v>
      </c>
      <c r="AC34" s="10">
        <v>243.5</v>
      </c>
      <c r="AD34" s="10">
        <v>261.10000000000002</v>
      </c>
      <c r="AE34" s="10">
        <v>268.10000000000002</v>
      </c>
      <c r="AF34" s="10">
        <v>284.8</v>
      </c>
      <c r="AG34" s="10">
        <v>308.39999999999998</v>
      </c>
      <c r="AH34" s="10">
        <v>343.1</v>
      </c>
      <c r="AI34" s="10">
        <v>360.6</v>
      </c>
      <c r="AJ34" s="10">
        <v>381.1</v>
      </c>
      <c r="AK34" s="10">
        <v>393.1</v>
      </c>
      <c r="AL34" s="10">
        <v>409.6</v>
      </c>
      <c r="AM34" s="10">
        <v>432.6</v>
      </c>
      <c r="AN34" s="10">
        <v>462.4</v>
      </c>
      <c r="AO34" s="10">
        <v>488.8</v>
      </c>
      <c r="AP34" s="10">
        <v>515.70000000000005</v>
      </c>
      <c r="AQ34" s="10">
        <v>551.5</v>
      </c>
      <c r="AR34" s="10">
        <v>597.79999999999995</v>
      </c>
      <c r="AS34" s="10">
        <v>648.79999999999995</v>
      </c>
      <c r="AT34" s="10">
        <v>706.6</v>
      </c>
      <c r="AU34" s="10">
        <v>781.1</v>
      </c>
      <c r="AV34" s="10">
        <v>869.8</v>
      </c>
      <c r="AW34" s="10">
        <v>941.9</v>
      </c>
      <c r="AX34" s="10">
        <v>1027.9000000000001</v>
      </c>
      <c r="AY34" s="10">
        <v>1163.7</v>
      </c>
      <c r="AZ34" s="10">
        <v>1419.4</v>
      </c>
      <c r="BA34" s="10">
        <v>1490.9</v>
      </c>
      <c r="BB34" s="10">
        <v>1578.5</v>
      </c>
      <c r="BC34" s="10">
        <v>1679.7</v>
      </c>
      <c r="BD34" s="10">
        <v>1848.2</v>
      </c>
      <c r="BE34" s="10">
        <v>2096.1999999999998</v>
      </c>
      <c r="BF34" s="10">
        <v>2394.5</v>
      </c>
      <c r="BG34" s="10">
        <v>2630.1</v>
      </c>
      <c r="BH34" s="10">
        <v>2787</v>
      </c>
      <c r="BI34" s="10">
        <v>2869.3</v>
      </c>
      <c r="BJ34" s="10">
        <v>3027.5</v>
      </c>
      <c r="BK34" s="10">
        <v>3140</v>
      </c>
      <c r="BL34" s="10">
        <v>3317.6</v>
      </c>
      <c r="BM34" s="10">
        <v>3499</v>
      </c>
      <c r="BN34" s="10">
        <v>3692.1</v>
      </c>
      <c r="BO34" s="10">
        <v>3890.7</v>
      </c>
      <c r="BP34" s="10">
        <v>4082.8</v>
      </c>
      <c r="BQ34" s="10">
        <v>4214.1000000000004</v>
      </c>
      <c r="BR34" s="10">
        <v>4390.6000000000004</v>
      </c>
      <c r="BS34" s="10">
        <v>4579.6000000000004</v>
      </c>
      <c r="BT34" s="10">
        <v>4824.5</v>
      </c>
      <c r="BU34" s="10">
        <v>5048.5</v>
      </c>
      <c r="BV34" s="10">
        <v>5233.7</v>
      </c>
      <c r="BW34" s="10">
        <v>5466.3</v>
      </c>
      <c r="BX34" s="10">
        <v>5697.1</v>
      </c>
      <c r="BY34" s="10">
        <v>6015.7</v>
      </c>
      <c r="BZ34" s="10">
        <v>6341</v>
      </c>
      <c r="CA34" s="10">
        <v>6604</v>
      </c>
      <c r="CB34" s="10">
        <v>6898.7</v>
      </c>
      <c r="CC34" s="10">
        <v>7197.7</v>
      </c>
      <c r="CD34" s="10">
        <v>7976.3</v>
      </c>
      <c r="CE34" s="10">
        <v>8712.7999999999993</v>
      </c>
      <c r="CF34" s="10">
        <v>9609.2000000000007</v>
      </c>
      <c r="CG34" s="10">
        <v>10354.9</v>
      </c>
      <c r="CH34" s="10">
        <v>11038</v>
      </c>
      <c r="CI34" s="10">
        <v>11090.2</v>
      </c>
      <c r="CJ34" s="10">
        <v>11517.2</v>
      </c>
      <c r="CK34" s="10">
        <v>12132.5</v>
      </c>
      <c r="CL34" s="10">
        <v>12522.8</v>
      </c>
      <c r="CM34" s="10">
        <v>12943.2</v>
      </c>
      <c r="CN34" s="10">
        <v>13238.9</v>
      </c>
      <c r="CO34" s="10">
        <v>13432.9</v>
      </c>
      <c r="CP34" s="10">
        <v>13821.1</v>
      </c>
      <c r="CQ34" s="10">
        <v>14363</v>
      </c>
      <c r="CR34" s="10">
        <v>15057.7</v>
      </c>
    </row>
    <row r="35" spans="1:96" ht="17">
      <c r="A35" s="10" t="s">
        <v>185</v>
      </c>
      <c r="B35" s="10"/>
      <c r="C35" s="10" t="s">
        <v>191</v>
      </c>
      <c r="D35" s="10" t="s">
        <v>151</v>
      </c>
      <c r="E35" s="10" t="s">
        <v>180</v>
      </c>
      <c r="F35" s="11" t="s">
        <v>95</v>
      </c>
      <c r="G35" s="14">
        <f>$CL$35*G$30/100</f>
        <v>4826.9773049999994</v>
      </c>
      <c r="H35" s="14">
        <f>$CL$35*H$30/100</f>
        <v>4891.9240920000002</v>
      </c>
      <c r="I35" s="14">
        <f t="shared" ref="I35:BR35" si="6">$CL$35*I$30/100</f>
        <v>4890.8232989999997</v>
      </c>
      <c r="J35" s="14">
        <f t="shared" si="6"/>
        <v>4837.6183039999996</v>
      </c>
      <c r="K35" s="14">
        <f>$CL$35*K$30/100</f>
        <v>4773.7723099999994</v>
      </c>
      <c r="L35" s="14">
        <f t="shared" si="6"/>
        <v>4731.9421760000005</v>
      </c>
      <c r="M35" s="14">
        <f t="shared" si="6"/>
        <v>4715.0633499999994</v>
      </c>
      <c r="N35" s="14">
        <f t="shared" si="6"/>
        <v>4735.2445550000002</v>
      </c>
      <c r="O35" s="14">
        <f t="shared" si="6"/>
        <v>4780.0101369999993</v>
      </c>
      <c r="P35" s="14">
        <f t="shared" si="6"/>
        <v>4793.5865839999997</v>
      </c>
      <c r="Q35" s="14">
        <f t="shared" si="6"/>
        <v>4829.545822</v>
      </c>
      <c r="R35" s="14">
        <f t="shared" si="6"/>
        <v>4891.9240920000002</v>
      </c>
      <c r="S35" s="14">
        <f t="shared" si="6"/>
        <v>4975.5843599999998</v>
      </c>
      <c r="T35" s="14">
        <f t="shared" si="6"/>
        <v>4969.3465329999999</v>
      </c>
      <c r="U35" s="14">
        <f t="shared" si="6"/>
        <v>4932.2865019999999</v>
      </c>
      <c r="V35" s="14">
        <f t="shared" si="6"/>
        <v>4921.2785720000002</v>
      </c>
      <c r="W35" s="14">
        <f t="shared" si="6"/>
        <v>4951.3669139999993</v>
      </c>
      <c r="X35" s="14">
        <f t="shared" si="6"/>
        <v>5099.9739689999997</v>
      </c>
      <c r="Y35" s="14">
        <f t="shared" si="6"/>
        <v>5315.3624659999996</v>
      </c>
      <c r="Z35" s="14">
        <f t="shared" si="6"/>
        <v>5553.5006849999991</v>
      </c>
      <c r="AA35" s="14">
        <f t="shared" si="6"/>
        <v>5744.3048049999998</v>
      </c>
      <c r="AB35" s="14">
        <f t="shared" si="6"/>
        <v>6000.4226430000008</v>
      </c>
      <c r="AC35" s="14">
        <f t="shared" si="6"/>
        <v>6224.6174839999994</v>
      </c>
      <c r="AD35" s="14">
        <f t="shared" si="6"/>
        <v>6435.9697399999995</v>
      </c>
      <c r="AE35" s="14">
        <f t="shared" si="6"/>
        <v>6668.6039940000001</v>
      </c>
      <c r="AF35" s="14">
        <f t="shared" si="6"/>
        <v>6897.2020070000008</v>
      </c>
      <c r="AG35" s="14">
        <f t="shared" si="6"/>
        <v>7174.6018429999995</v>
      </c>
      <c r="AH35" s="14">
        <f t="shared" si="6"/>
        <v>7447.9654379999984</v>
      </c>
      <c r="AI35" s="14">
        <f t="shared" si="6"/>
        <v>7702.9824829999989</v>
      </c>
      <c r="AJ35" s="14">
        <f t="shared" si="6"/>
        <v>7907.3630500000008</v>
      </c>
      <c r="AK35" s="14">
        <f t="shared" si="6"/>
        <v>8170.452577</v>
      </c>
      <c r="AL35" s="14">
        <f t="shared" si="6"/>
        <v>8431.7074489999995</v>
      </c>
      <c r="AM35" s="14">
        <f t="shared" si="6"/>
        <v>8684.8898389999995</v>
      </c>
      <c r="AN35" s="14">
        <f t="shared" si="6"/>
        <v>8978.0677079999987</v>
      </c>
      <c r="AO35" s="14">
        <f t="shared" si="6"/>
        <v>9304.269366999999</v>
      </c>
      <c r="AP35" s="14">
        <f t="shared" si="6"/>
        <v>9677.4381939999985</v>
      </c>
      <c r="AQ35" s="14">
        <f t="shared" si="6"/>
        <v>10104.545877999999</v>
      </c>
      <c r="AR35" s="14">
        <f t="shared" si="6"/>
        <v>10547.431595</v>
      </c>
      <c r="AS35" s="14">
        <f t="shared" si="6"/>
        <v>10948.854109</v>
      </c>
      <c r="AT35" s="14">
        <f t="shared" si="6"/>
        <v>11381.098827</v>
      </c>
      <c r="AU35" s="14">
        <f t="shared" si="6"/>
        <v>11836.460198000001</v>
      </c>
      <c r="AV35" s="14">
        <f t="shared" si="6"/>
        <v>12237.882711999999</v>
      </c>
      <c r="AW35" s="14">
        <f t="shared" si="6"/>
        <v>12675.998325999999</v>
      </c>
      <c r="AX35" s="14">
        <f t="shared" si="6"/>
        <v>13191.169450000001</v>
      </c>
      <c r="AY35" s="14">
        <f t="shared" si="6"/>
        <v>13763.581809999998</v>
      </c>
      <c r="AZ35" s="14">
        <f t="shared" si="6"/>
        <v>14228.483387</v>
      </c>
      <c r="BA35" s="14">
        <f t="shared" si="6"/>
        <v>14557.620493999999</v>
      </c>
      <c r="BB35" s="14">
        <f t="shared" si="6"/>
        <v>14956.107559999999</v>
      </c>
      <c r="BC35" s="14">
        <f t="shared" si="6"/>
        <v>15469.810959999999</v>
      </c>
      <c r="BD35" s="14">
        <f t="shared" si="6"/>
        <v>16080.017212999999</v>
      </c>
      <c r="BE35" s="14">
        <f t="shared" si="6"/>
        <v>16716.642497999997</v>
      </c>
      <c r="BF35" s="14">
        <f t="shared" si="6"/>
        <v>17218.971036999999</v>
      </c>
      <c r="BG35" s="14">
        <f t="shared" si="6"/>
        <v>17716.529472999999</v>
      </c>
      <c r="BH35" s="14">
        <f t="shared" si="6"/>
        <v>18081.992749000001</v>
      </c>
      <c r="BI35" s="14">
        <f t="shared" si="6"/>
        <v>18507.632708999998</v>
      </c>
      <c r="BJ35" s="14">
        <f t="shared" si="6"/>
        <v>19111.968065999998</v>
      </c>
      <c r="BK35" s="14">
        <f t="shared" si="6"/>
        <v>19743.456317</v>
      </c>
      <c r="BL35" s="14">
        <f t="shared" si="6"/>
        <v>20348.158605000001</v>
      </c>
      <c r="BM35" s="14">
        <f t="shared" si="6"/>
        <v>20921.671757999997</v>
      </c>
      <c r="BN35" s="14">
        <f t="shared" si="6"/>
        <v>21495.918772999998</v>
      </c>
      <c r="BO35" s="14">
        <f t="shared" si="6"/>
        <v>22055.855479000002</v>
      </c>
      <c r="BP35" s="14">
        <f t="shared" si="6"/>
        <v>22563.687983</v>
      </c>
      <c r="BQ35" s="14">
        <f t="shared" si="6"/>
        <v>22938.324533999999</v>
      </c>
      <c r="BR35" s="14">
        <f t="shared" si="6"/>
        <v>23328.372186999997</v>
      </c>
      <c r="BS35" s="14">
        <f t="shared" ref="BS35:CJ35" si="7">$CL$35*BS$30/100</f>
        <v>23831.434587999996</v>
      </c>
      <c r="BT35" s="14">
        <f t="shared" si="7"/>
        <v>24393.939810999997</v>
      </c>
      <c r="BU35" s="14">
        <f t="shared" si="7"/>
        <v>25024.694199999998</v>
      </c>
      <c r="BV35" s="14">
        <f t="shared" si="7"/>
        <v>25757.822337999994</v>
      </c>
      <c r="BW35" s="14">
        <f t="shared" si="7"/>
        <v>26563.969744999995</v>
      </c>
      <c r="BX35" s="14">
        <f t="shared" si="7"/>
        <v>27476.527142000003</v>
      </c>
      <c r="BY35" s="14">
        <f t="shared" si="7"/>
        <v>28458.801428999999</v>
      </c>
      <c r="BZ35" s="14">
        <f t="shared" si="7"/>
        <v>29484.006642999997</v>
      </c>
      <c r="CA35" s="14">
        <f t="shared" si="7"/>
        <v>30327.581011999999</v>
      </c>
      <c r="CB35" s="14">
        <f t="shared" si="7"/>
        <v>31023.282187999997</v>
      </c>
      <c r="CC35" s="14">
        <f t="shared" si="7"/>
        <v>31762.648152999998</v>
      </c>
      <c r="CD35" s="14">
        <f t="shared" si="7"/>
        <v>32572.097938999999</v>
      </c>
      <c r="CE35" s="14">
        <f t="shared" si="7"/>
        <v>33403.196653999999</v>
      </c>
      <c r="CF35" s="14">
        <f t="shared" si="7"/>
        <v>34317.955636999999</v>
      </c>
      <c r="CG35" s="14">
        <f t="shared" si="7"/>
        <v>35110.159666</v>
      </c>
      <c r="CH35" s="14">
        <f t="shared" si="7"/>
        <v>35663.124683000002</v>
      </c>
      <c r="CI35" s="14">
        <f t="shared" si="7"/>
        <v>35798.522222</v>
      </c>
      <c r="CJ35" s="14">
        <f t="shared" si="7"/>
        <v>35980.519998000003</v>
      </c>
      <c r="CK35" s="14">
        <f>$CL$35*CK$30/100</f>
        <v>36274.064797999999</v>
      </c>
      <c r="CL35" s="10">
        <f>CL33</f>
        <v>36693.1</v>
      </c>
      <c r="CM35" s="14">
        <f t="shared" ref="CM35:CR35" si="8">$CL$35*CM$30/100</f>
        <v>37214.142019999999</v>
      </c>
      <c r="CN35" s="14">
        <f t="shared" si="8"/>
        <v>37824.348273000003</v>
      </c>
      <c r="CO35" s="14">
        <f t="shared" si="8"/>
        <v>38438.590767000002</v>
      </c>
      <c r="CP35" s="14">
        <f t="shared" si="8"/>
        <v>39033.018986999996</v>
      </c>
      <c r="CQ35" s="14">
        <f t="shared" si="8"/>
        <v>39585.250142000004</v>
      </c>
      <c r="CR35" s="14">
        <f t="shared" si="8"/>
        <v>40240.588908000005</v>
      </c>
    </row>
    <row r="36" spans="1:96" ht="17">
      <c r="A36" s="10" t="s">
        <v>185</v>
      </c>
      <c r="B36" s="10"/>
      <c r="C36" s="10" t="s">
        <v>191</v>
      </c>
      <c r="D36" s="10" t="s">
        <v>151</v>
      </c>
      <c r="E36" s="10" t="s">
        <v>181</v>
      </c>
      <c r="F36" s="11" t="s">
        <v>95</v>
      </c>
      <c r="G36" s="14">
        <f t="shared" ref="G36:BR36" si="9">$CL$36*G$31/100</f>
        <v>824.12546799999996</v>
      </c>
      <c r="H36" s="14">
        <f t="shared" si="9"/>
        <v>870.33459999999991</v>
      </c>
      <c r="I36" s="14">
        <f t="shared" si="9"/>
        <v>918.79783599999996</v>
      </c>
      <c r="J36" s="14">
        <f t="shared" si="9"/>
        <v>957.49328799999989</v>
      </c>
      <c r="K36" s="14">
        <f t="shared" si="9"/>
        <v>984.54253599999993</v>
      </c>
      <c r="L36" s="14">
        <f t="shared" si="9"/>
        <v>1016.976588</v>
      </c>
      <c r="M36" s="14">
        <f t="shared" si="9"/>
        <v>1053.4179360000001</v>
      </c>
      <c r="N36" s="14">
        <f t="shared" si="9"/>
        <v>1113.9030599999999</v>
      </c>
      <c r="O36" s="14">
        <f t="shared" si="9"/>
        <v>1164.4951719999999</v>
      </c>
      <c r="P36" s="14">
        <f t="shared" si="9"/>
        <v>1221.4739119999999</v>
      </c>
      <c r="Q36" s="14">
        <f t="shared" si="9"/>
        <v>1285.5906479999999</v>
      </c>
      <c r="R36" s="14">
        <f t="shared" si="9"/>
        <v>1346.701912</v>
      </c>
      <c r="S36" s="14">
        <f t="shared" si="9"/>
        <v>1535.0448239999998</v>
      </c>
      <c r="T36" s="14">
        <f t="shared" si="9"/>
        <v>2036.3325079999997</v>
      </c>
      <c r="U36" s="14">
        <f t="shared" si="9"/>
        <v>2600.9855599999996</v>
      </c>
      <c r="V36" s="14">
        <f t="shared" si="9"/>
        <v>3060.6975480000001</v>
      </c>
      <c r="W36" s="14">
        <f t="shared" si="9"/>
        <v>3236.1419759999994</v>
      </c>
      <c r="X36" s="14">
        <f t="shared" si="9"/>
        <v>2998.4592319999997</v>
      </c>
      <c r="Y36" s="14">
        <f t="shared" si="9"/>
        <v>2791.2068920000002</v>
      </c>
      <c r="Z36" s="14">
        <f t="shared" si="9"/>
        <v>2645.6919559999997</v>
      </c>
      <c r="AA36" s="14">
        <f t="shared" si="9"/>
        <v>2603.2396639999997</v>
      </c>
      <c r="AB36" s="14">
        <f t="shared" si="9"/>
        <v>2569.4281040000001</v>
      </c>
      <c r="AC36" s="14">
        <f t="shared" si="9"/>
        <v>2674.995308</v>
      </c>
      <c r="AD36" s="14">
        <f t="shared" si="9"/>
        <v>2822.01298</v>
      </c>
      <c r="AE36" s="14">
        <f t="shared" si="9"/>
        <v>2979.9254879999999</v>
      </c>
      <c r="AF36" s="14">
        <f t="shared" si="9"/>
        <v>3115.5474119999999</v>
      </c>
      <c r="AG36" s="14">
        <f t="shared" si="9"/>
        <v>3231.7589959999996</v>
      </c>
      <c r="AH36" s="14">
        <f t="shared" si="9"/>
        <v>3351.7274199999997</v>
      </c>
      <c r="AI36" s="14">
        <f t="shared" si="9"/>
        <v>3482.0897679999998</v>
      </c>
      <c r="AJ36" s="14">
        <f t="shared" si="9"/>
        <v>3627.7299319999997</v>
      </c>
      <c r="AK36" s="14">
        <f t="shared" si="9"/>
        <v>3793.0308919999998</v>
      </c>
      <c r="AL36" s="14">
        <f t="shared" si="9"/>
        <v>3950.3172600000003</v>
      </c>
      <c r="AM36" s="14">
        <f t="shared" si="9"/>
        <v>4134.0267359999998</v>
      </c>
      <c r="AN36" s="14">
        <f t="shared" si="9"/>
        <v>4326.2517159999998</v>
      </c>
      <c r="AO36" s="14">
        <f t="shared" si="9"/>
        <v>4518.22624</v>
      </c>
      <c r="AP36" s="14">
        <f t="shared" si="9"/>
        <v>4714.4585159999997</v>
      </c>
      <c r="AQ36" s="14">
        <f t="shared" si="9"/>
        <v>4908.6871439999995</v>
      </c>
      <c r="AR36" s="14">
        <f t="shared" si="9"/>
        <v>5127.8361439999999</v>
      </c>
      <c r="AS36" s="14">
        <f t="shared" si="9"/>
        <v>5355.5006479999993</v>
      </c>
      <c r="AT36" s="14">
        <f t="shared" si="9"/>
        <v>5562.8782159999992</v>
      </c>
      <c r="AU36" s="14">
        <f t="shared" si="9"/>
        <v>5741.3281160000006</v>
      </c>
      <c r="AV36" s="14">
        <f t="shared" si="9"/>
        <v>5884.9646320000002</v>
      </c>
      <c r="AW36" s="14">
        <f t="shared" si="9"/>
        <v>5993.0363959999995</v>
      </c>
      <c r="AX36" s="14">
        <f t="shared" si="9"/>
        <v>6097.8522320000002</v>
      </c>
      <c r="AY36" s="14">
        <f t="shared" si="9"/>
        <v>6202.5428400000001</v>
      </c>
      <c r="AZ36" s="14">
        <f t="shared" si="9"/>
        <v>6307.8595880000003</v>
      </c>
      <c r="BA36" s="14">
        <f t="shared" si="9"/>
        <v>6411.0474599999989</v>
      </c>
      <c r="BB36" s="14">
        <f t="shared" si="9"/>
        <v>6516.7398919999996</v>
      </c>
      <c r="BC36" s="14">
        <f t="shared" si="9"/>
        <v>6612.2888559999992</v>
      </c>
      <c r="BD36" s="14">
        <f t="shared" si="9"/>
        <v>6723.616548</v>
      </c>
      <c r="BE36" s="14">
        <f t="shared" si="9"/>
        <v>6847.3418119999997</v>
      </c>
      <c r="BF36" s="14">
        <f t="shared" si="9"/>
        <v>6974.6986879999995</v>
      </c>
      <c r="BG36" s="14">
        <f t="shared" si="9"/>
        <v>7091.2859559999997</v>
      </c>
      <c r="BH36" s="14">
        <f t="shared" si="9"/>
        <v>7196.9783879999995</v>
      </c>
      <c r="BI36" s="14">
        <f t="shared" si="9"/>
        <v>7315.8197600000003</v>
      </c>
      <c r="BJ36" s="14">
        <f t="shared" si="9"/>
        <v>7460.5833279999997</v>
      </c>
      <c r="BK36" s="14">
        <f t="shared" si="9"/>
        <v>7643.0405239999991</v>
      </c>
      <c r="BL36" s="14">
        <f t="shared" si="9"/>
        <v>7845.1585159999995</v>
      </c>
      <c r="BM36" s="14">
        <f t="shared" si="9"/>
        <v>8055.2910999999995</v>
      </c>
      <c r="BN36" s="14">
        <f t="shared" si="9"/>
        <v>8239.1258039999993</v>
      </c>
      <c r="BO36" s="14">
        <f t="shared" si="9"/>
        <v>8415.1963719999985</v>
      </c>
      <c r="BP36" s="14">
        <f t="shared" si="9"/>
        <v>8606.0438439999998</v>
      </c>
      <c r="BQ36" s="14">
        <f t="shared" si="9"/>
        <v>8777.7314319999987</v>
      </c>
      <c r="BR36" s="14">
        <f t="shared" si="9"/>
        <v>8938.0232719999985</v>
      </c>
      <c r="BS36" s="14">
        <f t="shared" ref="BS36:CJ36" si="10">$CL$36*BS$31/100</f>
        <v>9070.389267999999</v>
      </c>
      <c r="BT36" s="14">
        <f t="shared" si="10"/>
        <v>9183.8458360000004</v>
      </c>
      <c r="BU36" s="14">
        <f t="shared" si="10"/>
        <v>9310.8270279999997</v>
      </c>
      <c r="BV36" s="14">
        <f t="shared" si="10"/>
        <v>9458.9717520000013</v>
      </c>
      <c r="BW36" s="14">
        <f t="shared" si="10"/>
        <v>9592.9657119999993</v>
      </c>
      <c r="BX36" s="14">
        <f t="shared" si="10"/>
        <v>9743.990679999999</v>
      </c>
      <c r="BY36" s="14">
        <f t="shared" si="10"/>
        <v>9913.0484799999995</v>
      </c>
      <c r="BZ36" s="14">
        <f t="shared" si="10"/>
        <v>10088.993819999998</v>
      </c>
      <c r="CA36" s="14">
        <f t="shared" si="10"/>
        <v>10280.843115999998</v>
      </c>
      <c r="CB36" s="14">
        <f t="shared" si="10"/>
        <v>10507.631024</v>
      </c>
      <c r="CC36" s="14">
        <f t="shared" si="10"/>
        <v>10741.431699999999</v>
      </c>
      <c r="CD36" s="14">
        <f t="shared" si="10"/>
        <v>10972.602588</v>
      </c>
      <c r="CE36" s="14">
        <f t="shared" si="10"/>
        <v>11168.333951999999</v>
      </c>
      <c r="CF36" s="14">
        <f t="shared" si="10"/>
        <v>11388.860459999998</v>
      </c>
      <c r="CG36" s="14">
        <f t="shared" si="10"/>
        <v>11610.889703999999</v>
      </c>
      <c r="CH36" s="14">
        <f t="shared" si="10"/>
        <v>11831.666667999998</v>
      </c>
      <c r="CI36" s="14">
        <f t="shared" si="10"/>
        <v>12045.556091999999</v>
      </c>
      <c r="CJ36" s="14">
        <f t="shared" si="10"/>
        <v>12244.1677</v>
      </c>
      <c r="CK36" s="14">
        <f>$CL$36*CK$31/100</f>
        <v>12406.337959999999</v>
      </c>
      <c r="CL36" s="10">
        <f>CL34</f>
        <v>12522.8</v>
      </c>
      <c r="CM36" s="14">
        <f t="shared" ref="CM36:CR36" si="11">$CL$36*CM$31/100</f>
        <v>12614.592124000001</v>
      </c>
      <c r="CN36" s="14">
        <f t="shared" si="11"/>
        <v>12696.366007999999</v>
      </c>
      <c r="CO36" s="14">
        <f t="shared" si="11"/>
        <v>12789.034727999999</v>
      </c>
      <c r="CP36" s="14">
        <f t="shared" si="11"/>
        <v>12890.34418</v>
      </c>
      <c r="CQ36" s="14">
        <f t="shared" si="11"/>
        <v>12995.285243999997</v>
      </c>
      <c r="CR36" s="14">
        <f t="shared" si="11"/>
        <v>13098.8488</v>
      </c>
    </row>
    <row r="37" spans="1:96" ht="17">
      <c r="A37" s="10" t="s">
        <v>116</v>
      </c>
      <c r="B37" s="10"/>
      <c r="C37" s="10" t="s">
        <v>209</v>
      </c>
      <c r="D37" s="10">
        <v>1</v>
      </c>
      <c r="E37" s="11" t="s">
        <v>210</v>
      </c>
      <c r="F37" s="11" t="s">
        <v>173</v>
      </c>
      <c r="G37" s="10">
        <v>9.4239999999999995</v>
      </c>
      <c r="H37" s="10">
        <v>9.0790000000000006</v>
      </c>
      <c r="I37" s="10">
        <v>8.1460000000000008</v>
      </c>
      <c r="J37" s="10">
        <v>7.1929999999999996</v>
      </c>
      <c r="K37" s="10">
        <v>6.9930000000000003</v>
      </c>
      <c r="L37" s="10">
        <v>7.3760000000000003</v>
      </c>
      <c r="M37" s="10">
        <v>7.5279999999999996</v>
      </c>
      <c r="N37" s="10">
        <v>7.62</v>
      </c>
      <c r="O37" s="10">
        <v>7.9470000000000001</v>
      </c>
      <c r="P37" s="10">
        <v>7.72</v>
      </c>
      <c r="Q37" s="10">
        <v>7.6440000000000001</v>
      </c>
      <c r="R37" s="10">
        <v>7.7359999999999998</v>
      </c>
      <c r="S37" s="10">
        <v>8.2579999999999991</v>
      </c>
      <c r="T37" s="10">
        <v>8.9149999999999991</v>
      </c>
      <c r="U37" s="10">
        <v>9.3230000000000004</v>
      </c>
      <c r="V37" s="10">
        <v>9.5440000000000005</v>
      </c>
      <c r="W37" s="10">
        <v>9.7910000000000004</v>
      </c>
      <c r="X37" s="10">
        <v>11.054</v>
      </c>
      <c r="Y37" s="10">
        <v>12.266999999999999</v>
      </c>
      <c r="Z37" s="10">
        <v>12.956</v>
      </c>
      <c r="AA37" s="10">
        <v>12.935</v>
      </c>
      <c r="AB37" s="10">
        <v>13.095000000000001</v>
      </c>
      <c r="AC37" s="10">
        <v>14.023999999999999</v>
      </c>
      <c r="AD37" s="10">
        <v>14.266</v>
      </c>
      <c r="AE37" s="10">
        <v>14.439</v>
      </c>
      <c r="AF37" s="10">
        <v>14.573</v>
      </c>
      <c r="AG37" s="10">
        <v>14.819000000000001</v>
      </c>
      <c r="AH37" s="10">
        <v>15.324</v>
      </c>
      <c r="AI37" s="10">
        <v>15.832000000000001</v>
      </c>
      <c r="AJ37" s="10">
        <v>16.192</v>
      </c>
      <c r="AK37" s="10">
        <v>16.414000000000001</v>
      </c>
      <c r="AL37" s="10">
        <v>16.638000000000002</v>
      </c>
      <c r="AM37" s="10">
        <v>16.815000000000001</v>
      </c>
      <c r="AN37" s="10">
        <v>17.02</v>
      </c>
      <c r="AO37" s="10">
        <v>17.215</v>
      </c>
      <c r="AP37" s="10">
        <v>17.477</v>
      </c>
      <c r="AQ37" s="10">
        <v>17.797999999999998</v>
      </c>
      <c r="AR37" s="10">
        <v>18.295999999999999</v>
      </c>
      <c r="AS37" s="10">
        <v>18.827000000000002</v>
      </c>
      <c r="AT37" s="10">
        <v>19.628</v>
      </c>
      <c r="AU37" s="10">
        <v>20.591000000000001</v>
      </c>
      <c r="AV37" s="10">
        <v>21.677</v>
      </c>
      <c r="AW37" s="10">
        <v>22.776</v>
      </c>
      <c r="AX37" s="10">
        <v>23.760999999999999</v>
      </c>
      <c r="AY37" s="10">
        <v>25.062999999999999</v>
      </c>
      <c r="AZ37" s="10">
        <v>27.318000000000001</v>
      </c>
      <c r="BA37" s="10">
        <v>29.849</v>
      </c>
      <c r="BB37" s="10">
        <v>31.491</v>
      </c>
      <c r="BC37" s="10">
        <v>33.448</v>
      </c>
      <c r="BD37" s="10">
        <v>35.801000000000002</v>
      </c>
      <c r="BE37" s="10">
        <v>38.771000000000001</v>
      </c>
      <c r="BF37" s="10">
        <v>42.273000000000003</v>
      </c>
      <c r="BG37" s="10">
        <v>46.273000000000003</v>
      </c>
      <c r="BH37" s="10">
        <v>49.131999999999998</v>
      </c>
      <c r="BI37" s="10">
        <v>51.055999999999997</v>
      </c>
      <c r="BJ37" s="10">
        <v>52.898000000000003</v>
      </c>
      <c r="BK37" s="10">
        <v>54.570999999999998</v>
      </c>
      <c r="BL37" s="10">
        <v>55.67</v>
      </c>
      <c r="BM37" s="10">
        <v>57.045999999999999</v>
      </c>
      <c r="BN37" s="10">
        <v>59.058999999999997</v>
      </c>
      <c r="BO37" s="10">
        <v>61.374000000000002</v>
      </c>
      <c r="BP37" s="10">
        <v>63.670999999999999</v>
      </c>
      <c r="BQ37" s="10">
        <v>65.825000000000003</v>
      </c>
      <c r="BR37" s="10">
        <v>67.325000000000003</v>
      </c>
      <c r="BS37" s="10">
        <v>68.92</v>
      </c>
      <c r="BT37" s="10">
        <v>70.391999999999996</v>
      </c>
      <c r="BU37" s="10">
        <v>71.867999999999995</v>
      </c>
      <c r="BV37" s="10">
        <v>73.183000000000007</v>
      </c>
      <c r="BW37" s="10">
        <v>74.444999999999993</v>
      </c>
      <c r="BX37" s="10">
        <v>75.283000000000001</v>
      </c>
      <c r="BY37" s="10">
        <v>76.37</v>
      </c>
      <c r="BZ37" s="10">
        <v>78.078000000000003</v>
      </c>
      <c r="CA37" s="10">
        <v>79.790000000000006</v>
      </c>
      <c r="CB37" s="10">
        <v>81.052000000000007</v>
      </c>
      <c r="CC37" s="10">
        <v>82.557000000000002</v>
      </c>
      <c r="CD37" s="10">
        <v>84.78</v>
      </c>
      <c r="CE37" s="10">
        <v>87.421000000000006</v>
      </c>
      <c r="CF37" s="10">
        <v>90.066000000000003</v>
      </c>
      <c r="CG37" s="10">
        <v>92.486000000000004</v>
      </c>
      <c r="CH37" s="10">
        <v>94.284999999999997</v>
      </c>
      <c r="CI37" s="10">
        <v>95.004000000000005</v>
      </c>
      <c r="CJ37" s="10">
        <v>96.111000000000004</v>
      </c>
      <c r="CK37" s="10">
        <v>98.117999999999995</v>
      </c>
      <c r="CL37" s="10">
        <v>100</v>
      </c>
      <c r="CM37" s="10">
        <v>101.755</v>
      </c>
      <c r="CN37" s="10">
        <v>103.63800000000001</v>
      </c>
      <c r="CO37" s="10">
        <v>104.717</v>
      </c>
      <c r="CP37" s="10">
        <v>105.801</v>
      </c>
      <c r="CQ37" s="10">
        <v>107.794</v>
      </c>
      <c r="CR37" s="10">
        <v>110.42</v>
      </c>
    </row>
    <row r="38" spans="1:96" ht="17">
      <c r="A38" s="10" t="s">
        <v>116</v>
      </c>
      <c r="B38" s="10"/>
      <c r="C38" s="10" t="s">
        <v>191</v>
      </c>
      <c r="D38" s="10" t="s">
        <v>151</v>
      </c>
      <c r="E38" s="11" t="s">
        <v>211</v>
      </c>
      <c r="F38" s="11" t="s">
        <v>95</v>
      </c>
      <c r="G38" s="10">
        <f t="shared" ref="G38:BR38" si="12">($CL$38*G$37)/100</f>
        <v>1526.4052799999999</v>
      </c>
      <c r="H38" s="10">
        <f t="shared" si="12"/>
        <v>1470.5256300000003</v>
      </c>
      <c r="I38" s="10">
        <f t="shared" si="12"/>
        <v>1319.4076200000002</v>
      </c>
      <c r="J38" s="10">
        <f t="shared" si="12"/>
        <v>1165.0502099999999</v>
      </c>
      <c r="K38" s="10">
        <f t="shared" si="12"/>
        <v>1132.6562100000001</v>
      </c>
      <c r="L38" s="10">
        <f t="shared" si="12"/>
        <v>1194.6907200000001</v>
      </c>
      <c r="M38" s="10">
        <f t="shared" si="12"/>
        <v>1219.31016</v>
      </c>
      <c r="N38" s="10">
        <f t="shared" si="12"/>
        <v>1234.2113999999999</v>
      </c>
      <c r="O38" s="10">
        <f t="shared" si="12"/>
        <v>1287.1755899999998</v>
      </c>
      <c r="P38" s="10">
        <f t="shared" si="12"/>
        <v>1250.4084</v>
      </c>
      <c r="Q38" s="10">
        <f t="shared" si="12"/>
        <v>1238.0986800000001</v>
      </c>
      <c r="R38" s="10">
        <f t="shared" si="12"/>
        <v>1252.99992</v>
      </c>
      <c r="S38" s="10">
        <f t="shared" si="12"/>
        <v>1337.5482599999998</v>
      </c>
      <c r="T38" s="10">
        <f t="shared" si="12"/>
        <v>1443.9625499999997</v>
      </c>
      <c r="U38" s="10">
        <f t="shared" si="12"/>
        <v>1510.0463099999999</v>
      </c>
      <c r="V38" s="10">
        <f t="shared" si="12"/>
        <v>1545.84168</v>
      </c>
      <c r="W38" s="10">
        <f t="shared" si="12"/>
        <v>1585.8482700000002</v>
      </c>
      <c r="X38" s="10">
        <f t="shared" si="12"/>
        <v>1790.4163800000001</v>
      </c>
      <c r="Y38" s="10">
        <f t="shared" si="12"/>
        <v>1986.8859899999998</v>
      </c>
      <c r="Z38" s="10">
        <f t="shared" si="12"/>
        <v>2098.4833199999998</v>
      </c>
      <c r="AA38" s="10">
        <f t="shared" si="12"/>
        <v>2095.0819500000002</v>
      </c>
      <c r="AB38" s="10">
        <f t="shared" si="12"/>
        <v>2120.9971500000001</v>
      </c>
      <c r="AC38" s="10">
        <f t="shared" si="12"/>
        <v>2271.4672799999998</v>
      </c>
      <c r="AD38" s="10">
        <f t="shared" si="12"/>
        <v>2310.6640200000002</v>
      </c>
      <c r="AE38" s="10">
        <f t="shared" si="12"/>
        <v>2338.6848300000001</v>
      </c>
      <c r="AF38" s="10">
        <f t="shared" si="12"/>
        <v>2360.3888099999999</v>
      </c>
      <c r="AG38" s="10">
        <f t="shared" si="12"/>
        <v>2400.2334300000002</v>
      </c>
      <c r="AH38" s="10">
        <f t="shared" si="12"/>
        <v>2482.02828</v>
      </c>
      <c r="AI38" s="10">
        <f t="shared" si="12"/>
        <v>2564.3090400000001</v>
      </c>
      <c r="AJ38" s="10">
        <f t="shared" si="12"/>
        <v>2622.6182400000002</v>
      </c>
      <c r="AK38" s="10">
        <f t="shared" si="12"/>
        <v>2658.5755800000002</v>
      </c>
      <c r="AL38" s="10">
        <f t="shared" si="12"/>
        <v>2694.8568600000003</v>
      </c>
      <c r="AM38" s="10">
        <f t="shared" si="12"/>
        <v>2723.5255499999998</v>
      </c>
      <c r="AN38" s="10">
        <f t="shared" si="12"/>
        <v>2756.7294000000002</v>
      </c>
      <c r="AO38" s="10">
        <f t="shared" si="12"/>
        <v>2788.3135499999999</v>
      </c>
      <c r="AP38" s="10">
        <f t="shared" si="12"/>
        <v>2830.7496899999996</v>
      </c>
      <c r="AQ38" s="10">
        <f t="shared" si="12"/>
        <v>2882.7420599999996</v>
      </c>
      <c r="AR38" s="10">
        <f t="shared" si="12"/>
        <v>2963.4031199999999</v>
      </c>
      <c r="AS38" s="10">
        <f t="shared" si="12"/>
        <v>3049.4091900000003</v>
      </c>
      <c r="AT38" s="10">
        <f t="shared" si="12"/>
        <v>3179.14716</v>
      </c>
      <c r="AU38" s="10">
        <f t="shared" si="12"/>
        <v>3335.1242700000003</v>
      </c>
      <c r="AV38" s="10">
        <f t="shared" si="12"/>
        <v>3511.02369</v>
      </c>
      <c r="AW38" s="10">
        <f t="shared" si="12"/>
        <v>3689.0287199999998</v>
      </c>
      <c r="AX38" s="10">
        <f t="shared" si="12"/>
        <v>3848.5691700000002</v>
      </c>
      <c r="AY38" s="10">
        <f t="shared" si="12"/>
        <v>4059.4541099999997</v>
      </c>
      <c r="AZ38" s="10">
        <f t="shared" si="12"/>
        <v>4424.6964600000001</v>
      </c>
      <c r="BA38" s="10">
        <f t="shared" si="12"/>
        <v>4834.6425300000001</v>
      </c>
      <c r="BB38" s="10">
        <f t="shared" si="12"/>
        <v>5100.5972700000002</v>
      </c>
      <c r="BC38" s="10">
        <f t="shared" si="12"/>
        <v>5417.5725600000005</v>
      </c>
      <c r="BD38" s="10">
        <f t="shared" si="12"/>
        <v>5798.68797</v>
      </c>
      <c r="BE38" s="10">
        <f t="shared" si="12"/>
        <v>6279.7388700000001</v>
      </c>
      <c r="BF38" s="10">
        <f t="shared" si="12"/>
        <v>6846.9578100000008</v>
      </c>
      <c r="BG38" s="10">
        <f t="shared" si="12"/>
        <v>7494.8378100000009</v>
      </c>
      <c r="BH38" s="10">
        <f t="shared" si="12"/>
        <v>7957.9100399999998</v>
      </c>
      <c r="BI38" s="10">
        <f t="shared" si="12"/>
        <v>8269.5403200000001</v>
      </c>
      <c r="BJ38" s="10">
        <f t="shared" si="12"/>
        <v>8567.8890600000013</v>
      </c>
      <c r="BK38" s="10">
        <f t="shared" si="12"/>
        <v>8838.8648699999994</v>
      </c>
      <c r="BL38" s="10">
        <f t="shared" si="12"/>
        <v>9016.8698999999997</v>
      </c>
      <c r="BM38" s="10">
        <f t="shared" si="12"/>
        <v>9239.7406200000005</v>
      </c>
      <c r="BN38" s="10">
        <f t="shared" si="12"/>
        <v>9565.7862299999997</v>
      </c>
      <c r="BO38" s="10">
        <f t="shared" si="12"/>
        <v>9940.7467800000013</v>
      </c>
      <c r="BP38" s="10">
        <f t="shared" si="12"/>
        <v>10312.791870000001</v>
      </c>
      <c r="BQ38" s="10">
        <f t="shared" si="12"/>
        <v>10661.675250000002</v>
      </c>
      <c r="BR38" s="10">
        <f t="shared" si="12"/>
        <v>10904.630250000002</v>
      </c>
      <c r="BS38" s="10">
        <f t="shared" ref="BS38:CJ38" si="13">($CL$38*BS$37)/100</f>
        <v>11162.972400000001</v>
      </c>
      <c r="BT38" s="10">
        <f t="shared" si="13"/>
        <v>11401.392239999999</v>
      </c>
      <c r="BU38" s="10">
        <f t="shared" si="13"/>
        <v>11640.459959999998</v>
      </c>
      <c r="BV38" s="10">
        <f t="shared" si="13"/>
        <v>11853.450510000002</v>
      </c>
      <c r="BW38" s="10">
        <f t="shared" si="13"/>
        <v>12057.856649999998</v>
      </c>
      <c r="BX38" s="10">
        <f t="shared" si="13"/>
        <v>12193.587509999999</v>
      </c>
      <c r="BY38" s="10">
        <f t="shared" si="13"/>
        <v>12369.648900000002</v>
      </c>
      <c r="BZ38" s="10">
        <f t="shared" si="13"/>
        <v>12646.293660000001</v>
      </c>
      <c r="CA38" s="10">
        <f t="shared" si="13"/>
        <v>12923.586300000001</v>
      </c>
      <c r="CB38" s="10">
        <f t="shared" si="13"/>
        <v>13127.992440000002</v>
      </c>
      <c r="CC38" s="10">
        <f t="shared" si="13"/>
        <v>13371.757290000001</v>
      </c>
      <c r="CD38" s="10">
        <f t="shared" si="13"/>
        <v>13731.816599999998</v>
      </c>
      <c r="CE38" s="10">
        <f t="shared" si="13"/>
        <v>14159.579370000001</v>
      </c>
      <c r="CF38" s="10">
        <f t="shared" si="13"/>
        <v>14587.990020000001</v>
      </c>
      <c r="CG38" s="10">
        <f t="shared" si="13"/>
        <v>14979.957420000001</v>
      </c>
      <c r="CH38" s="10">
        <f t="shared" si="13"/>
        <v>15271.34145</v>
      </c>
      <c r="CI38" s="10">
        <f t="shared" si="13"/>
        <v>15387.797880000002</v>
      </c>
      <c r="CJ38" s="10">
        <f t="shared" si="13"/>
        <v>15567.098670000001</v>
      </c>
      <c r="CK38" s="10">
        <f>($CL$38*CK$37)/100</f>
        <v>15892.172459999998</v>
      </c>
      <c r="CL38" s="10">
        <f>CL28</f>
        <v>16197</v>
      </c>
      <c r="CM38" s="10">
        <f t="shared" ref="CM38:CR38" si="14">($CL$38*CM$37)/100</f>
        <v>16481.25735</v>
      </c>
      <c r="CN38" s="10">
        <f t="shared" si="14"/>
        <v>16786.246859999999</v>
      </c>
      <c r="CO38" s="10">
        <f t="shared" si="14"/>
        <v>16961.012490000001</v>
      </c>
      <c r="CP38" s="10">
        <f t="shared" si="14"/>
        <v>17136.58797</v>
      </c>
      <c r="CQ38" s="10">
        <f t="shared" si="14"/>
        <v>17459.394179999999</v>
      </c>
      <c r="CR38" s="10">
        <f t="shared" si="14"/>
        <v>17884.7274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33F5-CEAB-B046-912D-B0D3BA813DD1}">
  <dimension ref="A1:CP99"/>
  <sheetViews>
    <sheetView tabSelected="1" topLeftCell="A95" workbookViewId="0">
      <selection activeCell="J103" sqref="J103"/>
    </sheetView>
  </sheetViews>
  <sheetFormatPr baseColWidth="10" defaultRowHeight="17"/>
  <cols>
    <col min="1" max="1" width="20.5" style="3" customWidth="1"/>
    <col min="2" max="2" width="28.83203125" style="3" customWidth="1"/>
    <col min="3" max="3" width="10.83203125" style="3"/>
    <col min="4" max="4" width="17.6640625" style="3" customWidth="1"/>
    <col min="5" max="5" width="12.1640625" style="3" bestFit="1" customWidth="1"/>
    <col min="6" max="16384" width="10.83203125" style="3"/>
  </cols>
  <sheetData>
    <row r="1" spans="1:94">
      <c r="A1" s="8" t="s">
        <v>136</v>
      </c>
      <c r="B1" s="8" t="s">
        <v>145</v>
      </c>
      <c r="C1" s="2"/>
      <c r="D1" s="2"/>
      <c r="E1" s="4" t="s">
        <v>141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94">
      <c r="A2" s="2">
        <v>1.1000000000000001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>
      <c r="A3" s="5" t="s">
        <v>135</v>
      </c>
      <c r="B3" s="5"/>
      <c r="C3" s="5" t="s">
        <v>140</v>
      </c>
      <c r="D3" s="5" t="s">
        <v>139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5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  <c r="AZ3" s="5" t="s">
        <v>48</v>
      </c>
      <c r="BA3" s="5" t="s">
        <v>49</v>
      </c>
      <c r="BB3" s="5" t="s">
        <v>50</v>
      </c>
      <c r="BC3" s="5" t="s">
        <v>51</v>
      </c>
      <c r="BD3" s="5" t="s">
        <v>52</v>
      </c>
      <c r="BE3" s="5" t="s">
        <v>53</v>
      </c>
      <c r="BF3" s="5" t="s">
        <v>54</v>
      </c>
      <c r="BG3" s="5" t="s">
        <v>55</v>
      </c>
      <c r="BH3" s="5" t="s">
        <v>56</v>
      </c>
      <c r="BI3" s="5" t="s">
        <v>57</v>
      </c>
      <c r="BJ3" s="5" t="s">
        <v>58</v>
      </c>
      <c r="BK3" s="5" t="s">
        <v>59</v>
      </c>
      <c r="BL3" s="5" t="s">
        <v>60</v>
      </c>
      <c r="BM3" s="5" t="s">
        <v>61</v>
      </c>
      <c r="BN3" s="5" t="s">
        <v>62</v>
      </c>
      <c r="BO3" s="5" t="s">
        <v>63</v>
      </c>
      <c r="BP3" s="5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  <c r="BV3" s="5" t="s">
        <v>70</v>
      </c>
      <c r="BW3" s="5" t="s">
        <v>71</v>
      </c>
      <c r="BX3" s="5" t="s">
        <v>72</v>
      </c>
      <c r="BY3" s="5" t="s">
        <v>73</v>
      </c>
      <c r="BZ3" s="5" t="s">
        <v>74</v>
      </c>
      <c r="CA3" s="5" t="s">
        <v>75</v>
      </c>
      <c r="CB3" s="5" t="s">
        <v>76</v>
      </c>
      <c r="CC3" s="5" t="s">
        <v>77</v>
      </c>
      <c r="CD3" s="5" t="s">
        <v>78</v>
      </c>
      <c r="CE3" s="5" t="s">
        <v>79</v>
      </c>
      <c r="CF3" s="5" t="s">
        <v>80</v>
      </c>
      <c r="CG3" s="5" t="s">
        <v>81</v>
      </c>
      <c r="CH3" s="5" t="s">
        <v>82</v>
      </c>
      <c r="CI3" s="5" t="s">
        <v>83</v>
      </c>
      <c r="CJ3" s="5" t="s">
        <v>84</v>
      </c>
      <c r="CK3" s="5" t="s">
        <v>85</v>
      </c>
      <c r="CL3" s="5" t="s">
        <v>86</v>
      </c>
      <c r="CM3" s="5" t="s">
        <v>87</v>
      </c>
      <c r="CN3" s="5" t="s">
        <v>88</v>
      </c>
      <c r="CO3" s="5" t="s">
        <v>89</v>
      </c>
      <c r="CP3" s="5" t="s">
        <v>90</v>
      </c>
    </row>
    <row r="4" spans="1:94">
      <c r="A4" s="3" t="s">
        <v>170</v>
      </c>
      <c r="B4" s="3" t="s">
        <v>194</v>
      </c>
      <c r="C4" s="3" t="s">
        <v>133</v>
      </c>
      <c r="D4" s="3" t="s">
        <v>137</v>
      </c>
      <c r="E4" s="3">
        <f>(DATA!G$16-DATA!G$17)/DATA!G$10</f>
        <v>6.5009560229445512E-2</v>
      </c>
      <c r="F4" s="3">
        <f>(DATA!H$16-DATA!H$17)/DATA!H$10</f>
        <v>7.4837310195227769E-2</v>
      </c>
      <c r="G4" s="3">
        <f>(DATA!I$16-DATA!I$17)/DATA!I$10</f>
        <v>8.5271317829457363E-2</v>
      </c>
      <c r="H4" s="3">
        <f>(DATA!J$16-DATA!J$17)/DATA!J$10</f>
        <v>0.1092436974789916</v>
      </c>
      <c r="I4" s="3">
        <f>(DATA!K$16-DATA!K$17)/DATA!K$10</f>
        <v>0.11713286713286714</v>
      </c>
      <c r="J4" s="3">
        <f>(DATA!L$16-DATA!L$17)/DATA!L$10</f>
        <v>0.1062874251497006</v>
      </c>
      <c r="K4" s="3">
        <f>(DATA!M$16-DATA!M$17)/DATA!M$10</f>
        <v>9.9730458221024262E-2</v>
      </c>
      <c r="L4" s="3">
        <f>(DATA!N$16-DATA!N$17)/DATA!N$10</f>
        <v>9.6698113207547162E-2</v>
      </c>
      <c r="M4" s="3">
        <f>(DATA!O$16-DATA!O$17)/DATA!O$10</f>
        <v>9.2473118279569888E-2</v>
      </c>
      <c r="N4" s="3">
        <f>(DATA!P$16-DATA!P$17)/DATA!P$10</f>
        <v>9.6109839816933634E-2</v>
      </c>
      <c r="O4" s="3">
        <f>(DATA!Q$16-DATA!Q$17)/DATA!Q$10</f>
        <v>8.8865096359743018E-2</v>
      </c>
      <c r="P4" s="3">
        <f>(DATA!R$16-DATA!R$17)/DATA!R$10</f>
        <v>8.8435374149659879E-2</v>
      </c>
      <c r="Q4" s="3">
        <f>(DATA!S$16-DATA!S$17)/DATA!S$10</f>
        <v>8.1979891724671294E-2</v>
      </c>
      <c r="R4" s="3">
        <f>(DATA!T$16-DATA!T$17)/DATA!T$10</f>
        <v>6.6265060240963861E-2</v>
      </c>
      <c r="S4" s="3">
        <f>(DATA!U$16-DATA!U$17)/DATA!U$10</f>
        <v>5.8099458394879372E-2</v>
      </c>
      <c r="T4" s="3">
        <f>(DATA!V$16-DATA!V$17)/DATA!V$10</f>
        <v>5.6595365418894823E-2</v>
      </c>
      <c r="U4" s="3">
        <f>(DATA!W$16-DATA!W$17)/DATA!W$10</f>
        <v>6.1403508771929821E-2</v>
      </c>
      <c r="V4" s="3">
        <f>(DATA!X$16-DATA!X$17)/DATA!X$10</f>
        <v>6.7692307692307691E-2</v>
      </c>
      <c r="W4" s="3">
        <f>(DATA!Y$16-DATA!Y$17)/DATA!Y$10</f>
        <v>7.091346153846155E-2</v>
      </c>
      <c r="X4" s="3">
        <f>(DATA!Z$16-DATA!Z$17)/DATA!Z$10</f>
        <v>6.9945355191256831E-2</v>
      </c>
      <c r="Y4" s="3">
        <f>(DATA!AA$16-DATA!AA$17)/DATA!AA$10</f>
        <v>7.4862385321100913E-2</v>
      </c>
      <c r="Z4" s="3">
        <f>(DATA!AB$16-DATA!AB$17)/DATA!AB$10</f>
        <v>7.4049366244162765E-2</v>
      </c>
      <c r="AA4" s="3">
        <f>(DATA!AC$16-DATA!AC$17)/DATA!AC$10</f>
        <v>6.8319400403574523E-2</v>
      </c>
      <c r="AB4" s="3">
        <f>(DATA!AD$16-DATA!AD$17)/DATA!AD$10</f>
        <v>7.1603593792540152E-2</v>
      </c>
      <c r="AC4" s="3">
        <f>(DATA!AE$16-DATA!AE$17)/DATA!AE$10</f>
        <v>7.3484069886947584E-2</v>
      </c>
      <c r="AD4" s="3">
        <f>(DATA!AF$16-DATA!AF$17)/DATA!AF$10</f>
        <v>7.3239436619718309E-2</v>
      </c>
      <c r="AE4" s="3">
        <f>(DATA!AG$16-DATA!AG$17)/DATA!AG$10</f>
        <v>7.3560517038777903E-2</v>
      </c>
      <c r="AF4" s="3">
        <f>(DATA!AH$16-DATA!AH$17)/DATA!AH$10</f>
        <v>7.4543836226079227E-2</v>
      </c>
      <c r="AG4" s="3">
        <f>(DATA!AI$16-DATA!AI$17)/DATA!AI$10</f>
        <v>7.4894514767932491E-2</v>
      </c>
      <c r="AH4" s="3">
        <f>(DATA!AJ$16-DATA!AJ$17)/DATA!AJ$10</f>
        <v>7.5436408977556116E-2</v>
      </c>
      <c r="AI4" s="3">
        <f>(DATA!AK$16-DATA!AK$17)/DATA!AK$10</f>
        <v>7.6672417097949003E-2</v>
      </c>
      <c r="AJ4" s="3">
        <f>(DATA!AL$16-DATA!AL$17)/DATA!AL$10</f>
        <v>8.0014749262536877E-2</v>
      </c>
      <c r="AK4" s="3">
        <f>(DATA!AM$16-DATA!AM$17)/DATA!AM$10</f>
        <v>8.0042689434364989E-2</v>
      </c>
      <c r="AL4" s="3">
        <f>(DATA!AN$16-DATA!AN$17)/DATA!AN$10</f>
        <v>7.9648948501407524E-2</v>
      </c>
      <c r="AM4" s="3">
        <f>(DATA!AO$16-DATA!AO$17)/DATA!AO$10</f>
        <v>8.0313725490196067E-2</v>
      </c>
      <c r="AN4" s="3">
        <f>(DATA!AP$16-DATA!AP$17)/DATA!AP$10</f>
        <v>7.9766252739225704E-2</v>
      </c>
      <c r="AO4" s="3">
        <f>(DATA!AQ$16-DATA!AQ$17)/DATA!AQ$10</f>
        <v>7.7731375454667934E-2</v>
      </c>
      <c r="AP4" s="3">
        <f>(DATA!AR$16-DATA!AR$17)/DATA!AR$10</f>
        <v>7.2903860339316451E-2</v>
      </c>
      <c r="AQ4" s="3">
        <f>(DATA!AS$16-DATA!AS$17)/DATA!AS$10</f>
        <v>7.4534883720930242E-2</v>
      </c>
      <c r="AR4" s="3">
        <f>(DATA!AT$16-DATA!AT$17)/DATA!AT$10</f>
        <v>7.6751355373657917E-2</v>
      </c>
      <c r="AS4" s="3">
        <f>(DATA!AU$16-DATA!AU$17)/DATA!AU$10</f>
        <v>7.8026729559748431E-2</v>
      </c>
      <c r="AT4" s="3">
        <f>(DATA!AV$16-DATA!AV$17)/DATA!AV$10</f>
        <v>8.0685735581850382E-2</v>
      </c>
      <c r="AU4" s="3">
        <f>(DATA!AW$16-DATA!AW$17)/DATA!AW$10</f>
        <v>8.2238818782728124E-2</v>
      </c>
      <c r="AV4" s="3">
        <f>(DATA!AX$16-DATA!AX$17)/DATA!AX$10</f>
        <v>7.9196309905402246E-2</v>
      </c>
      <c r="AW4" s="3">
        <f>(DATA!AY$16-DATA!AY$17)/DATA!AY$10</f>
        <v>7.857443524624666E-2</v>
      </c>
      <c r="AX4" s="3">
        <f>(DATA!AZ$16-DATA!AZ$17)/DATA!AZ$10</f>
        <v>7.8695314522391924E-2</v>
      </c>
      <c r="AY4" s="3">
        <f>(DATA!BA$16-DATA!BA$17)/DATA!BA$10</f>
        <v>7.7630719924031102E-2</v>
      </c>
      <c r="AZ4" s="3">
        <f>(DATA!BB$16-DATA!BB$17)/DATA!BB$10</f>
        <v>7.5424362122344407E-2</v>
      </c>
      <c r="BA4" s="3">
        <f>(DATA!BC$16-DATA!BC$17)/DATA!BC$10</f>
        <v>7.3301950235373226E-2</v>
      </c>
      <c r="BB4" s="3">
        <f>(DATA!BD$16-DATA!BD$17)/DATA!BD$10</f>
        <v>6.888926688212281E-2</v>
      </c>
      <c r="BC4" s="3">
        <f>(DATA!BE$16-DATA!BE$17)/DATA!BE$10</f>
        <v>6.5314200890648183E-2</v>
      </c>
      <c r="BD4" s="3">
        <f>(DATA!BF$16-DATA!BF$17)/DATA!BF$10</f>
        <v>6.6671333076680772E-2</v>
      </c>
      <c r="BE4" s="3">
        <f>(DATA!BG$16-DATA!BG$17)/DATA!BG$10</f>
        <v>6.987839101964452E-2</v>
      </c>
      <c r="BF4" s="3">
        <f>(DATA!BH$16-DATA!BH$17)/DATA!BH$10</f>
        <v>6.7557868293558226E-2</v>
      </c>
      <c r="BG4" s="3">
        <f>(DATA!BI$16-DATA!BI$17)/DATA!BI$10</f>
        <v>6.6593285635663177E-2</v>
      </c>
      <c r="BH4" s="3">
        <f>(DATA!BJ$16-DATA!BJ$17)/DATA!BJ$10</f>
        <v>6.6549435308103824E-2</v>
      </c>
      <c r="BI4" s="3">
        <f>(DATA!BK$16-DATA!BK$17)/DATA!BK$10</f>
        <v>6.6075132519013605E-2</v>
      </c>
      <c r="BJ4" s="3">
        <f>(DATA!BL$16-DATA!BL$17)/DATA!BL$10</f>
        <v>6.5180365097388407E-2</v>
      </c>
      <c r="BK4" s="3">
        <f>(DATA!BM$16-DATA!BM$17)/DATA!BM$10</f>
        <v>6.5332015159004775E-2</v>
      </c>
      <c r="BL4" s="3">
        <f>(DATA!BN$16-DATA!BN$17)/DATA!BN$10</f>
        <v>6.5884959132228249E-2</v>
      </c>
      <c r="BM4" s="3">
        <f>(DATA!BO$16-DATA!BO$17)/DATA!BO$10</f>
        <v>6.5850113442994893E-2</v>
      </c>
      <c r="BN4" s="3">
        <f>(DATA!BP$16-DATA!BP$17)/DATA!BP$10</f>
        <v>6.6743807751001985E-2</v>
      </c>
      <c r="BO4" s="3">
        <f>(DATA!BQ$16-DATA!BQ$17)/DATA!BQ$10</f>
        <v>6.9761777171530176E-2</v>
      </c>
      <c r="BP4" s="3">
        <f>(DATA!BR$16-DATA!BR$17)/DATA!BR$10</f>
        <v>6.9521341042590057E-2</v>
      </c>
      <c r="BQ4" s="3">
        <f>(DATA!BS$16-DATA!BS$17)/DATA!BS$10</f>
        <v>6.8002216195725079E-2</v>
      </c>
      <c r="BR4" s="3">
        <f>(DATA!BT$16-DATA!BT$17)/DATA!BT$10</f>
        <v>7.0356241080250306E-2</v>
      </c>
      <c r="BS4" s="3">
        <f>(DATA!BU$16-DATA!BU$17)/DATA!BU$10</f>
        <v>6.8471275050067421E-2</v>
      </c>
      <c r="BT4" s="3">
        <f>(DATA!BV$16-DATA!BV$17)/DATA!BV$10</f>
        <v>6.758246522401555E-2</v>
      </c>
      <c r="BU4" s="3">
        <f>(DATA!BW$16-DATA!BW$17)/DATA!BW$10</f>
        <v>6.7361499720201459E-2</v>
      </c>
      <c r="BV4" s="3">
        <f>(DATA!BX$16-DATA!BX$17)/DATA!BX$10</f>
        <v>6.654676258992806E-2</v>
      </c>
      <c r="BW4" s="3">
        <f>(DATA!BY$16-DATA!BY$17)/DATA!BY$10</f>
        <v>6.524967032510616E-2</v>
      </c>
      <c r="BX4" s="3">
        <f>(DATA!BZ$16-DATA!BZ$17)/DATA!BZ$10</f>
        <v>6.4648908049901005E-2</v>
      </c>
      <c r="BY4" s="3">
        <f>(DATA!CA$16-DATA!CA$17)/DATA!CA$10</f>
        <v>6.3221758112986456E-2</v>
      </c>
      <c r="BZ4" s="3">
        <f>(DATA!CB$16-DATA!CB$17)/DATA!CB$10</f>
        <v>6.5707179693500609E-2</v>
      </c>
      <c r="CA4" s="3">
        <f>(DATA!CC$16-DATA!CC$17)/DATA!CC$10</f>
        <v>6.6022586444642262E-2</v>
      </c>
      <c r="CB4" s="3">
        <f>(DATA!CD$16-DATA!CD$17)/DATA!CD$10</f>
        <v>6.7276910354765546E-2</v>
      </c>
      <c r="CC4" s="3">
        <f>(DATA!CE$16-DATA!CE$17)/DATA!CE$10</f>
        <v>6.7617323535277607E-2</v>
      </c>
      <c r="CD4" s="3">
        <f>(DATA!CF$16-DATA!CF$17)/DATA!CF$10</f>
        <v>6.844208301362327E-2</v>
      </c>
      <c r="CE4" s="3">
        <f>(DATA!CG$16-DATA!CG$17)/DATA!CG$10</f>
        <v>6.7963381977456244E-2</v>
      </c>
      <c r="CF4" s="3">
        <f>(DATA!CH$16-DATA!CH$17)/DATA!CH$10</f>
        <v>6.7770920558969064E-2</v>
      </c>
      <c r="CG4" s="3">
        <f>(DATA!CI$16-DATA!CI$17)/DATA!CI$10</f>
        <v>6.7029324031587179E-2</v>
      </c>
      <c r="CH4" s="3">
        <f>(DATA!CJ$16-DATA!CJ$17)/DATA!CJ$10</f>
        <v>6.7188719392213228E-2</v>
      </c>
      <c r="CI4" s="3">
        <f>(DATA!CK$16-DATA!CK$17)/DATA!CK$10</f>
        <v>6.7150927129309132E-2</v>
      </c>
      <c r="CJ4" s="3">
        <f>(DATA!CL$16-DATA!CL$17)/DATA!CL$10</f>
        <v>6.6561708958449095E-2</v>
      </c>
      <c r="CK4" s="3">
        <f>(DATA!CM$16-DATA!CM$17)/DATA!CM$10</f>
        <v>6.7262837431262615E-2</v>
      </c>
      <c r="CL4" s="3">
        <f>(DATA!CN$16-DATA!CN$17)/DATA!CN$10</f>
        <v>6.7477592099182429E-2</v>
      </c>
      <c r="CM4" s="3">
        <f>(DATA!CO$16-DATA!CO$17)/DATA!CO$10</f>
        <v>6.6930775646371982E-2</v>
      </c>
      <c r="CN4" s="3">
        <f>(DATA!CP$16-DATA!CP$17)/DATA!CP$10</f>
        <v>6.6844776916911569E-2</v>
      </c>
      <c r="CO4" s="3">
        <f>(DATA!CQ$16-DATA!CQ$17)/DATA!CQ$10</f>
        <v>6.6774593481357003E-2</v>
      </c>
      <c r="CP4" s="3">
        <f>(DATA!CR$16-DATA!CR$17)/DATA!CR$10</f>
        <v>6.6928406915384681E-2</v>
      </c>
    </row>
    <row r="5" spans="1:94">
      <c r="A5" s="3" t="s">
        <v>171</v>
      </c>
      <c r="B5" s="3" t="s">
        <v>195</v>
      </c>
      <c r="C5" s="3" t="s">
        <v>134</v>
      </c>
      <c r="D5" s="3" t="s">
        <v>138</v>
      </c>
      <c r="E5" s="3">
        <f>DATA!G$13/DATA!G$10</f>
        <v>0.13384321223709369</v>
      </c>
      <c r="F5" s="3">
        <f>DATA!H$13/DATA!H$10</f>
        <v>0.11822125813449023</v>
      </c>
      <c r="G5" s="3">
        <f>DATA!I$13/DATA!I$10</f>
        <v>0.10723514211886305</v>
      </c>
      <c r="H5" s="3">
        <f>DATA!J$13/DATA!J$10</f>
        <v>8.4033613445378158E-2</v>
      </c>
      <c r="I5" s="3">
        <f>DATA!K$13/DATA!K$10</f>
        <v>9.2657342657342656E-2</v>
      </c>
      <c r="J5" s="3">
        <f>DATA!L$13/DATA!L$10</f>
        <v>0.10479041916167665</v>
      </c>
      <c r="K5" s="3">
        <f>DATA!M$13/DATA!M$10</f>
        <v>0.13611859838274931</v>
      </c>
      <c r="L5" s="3">
        <f>DATA!N$13/DATA!N$10</f>
        <v>0.12264150943396228</v>
      </c>
      <c r="M5" s="3">
        <f>DATA!O$13/DATA!O$10</f>
        <v>0.13440860215053763</v>
      </c>
      <c r="N5" s="3">
        <f>DATA!P$13/DATA!P$10</f>
        <v>0.12128146453089243</v>
      </c>
      <c r="O5" s="3">
        <f>DATA!Q$13/DATA!Q$10</f>
        <v>0.11884368308351177</v>
      </c>
      <c r="P5" s="3">
        <f>DATA!R$13/DATA!R$10</f>
        <v>0.11856171039844508</v>
      </c>
      <c r="Q5" s="3">
        <f>DATA!S$13/DATA!S$10</f>
        <v>0.12915699922660479</v>
      </c>
      <c r="R5" s="3">
        <f>DATA!T$13/DATA!T$10</f>
        <v>0.14036144578313253</v>
      </c>
      <c r="S5" s="3">
        <f>DATA!U$13/DATA!U$10</f>
        <v>0.13884785819793205</v>
      </c>
      <c r="T5" s="3">
        <f>DATA!V$13/DATA!V$10</f>
        <v>0.1305704099821747</v>
      </c>
      <c r="U5" s="3">
        <f>DATA!W$13/DATA!W$10</f>
        <v>0.13508771929824562</v>
      </c>
      <c r="V5" s="3">
        <f>DATA!X$13/DATA!X$10</f>
        <v>0.15692307692307694</v>
      </c>
      <c r="W5" s="3">
        <f>DATA!Y$13/DATA!Y$10</f>
        <v>0.13862179487179488</v>
      </c>
      <c r="X5" s="3">
        <f>DATA!Z$13/DATA!Z$10</f>
        <v>0.14316939890710381</v>
      </c>
      <c r="Y5" s="3">
        <f>DATA!AA$13/DATA!AA$10</f>
        <v>0.12733944954128443</v>
      </c>
      <c r="Z5" s="3">
        <f>DATA!AB$13/DATA!AB$10</f>
        <v>0.12508338892595064</v>
      </c>
      <c r="AA5" s="3">
        <f>DATA!AC$13/DATA!AC$10</f>
        <v>0.12280196021908332</v>
      </c>
      <c r="AB5" s="3">
        <f>DATA!AD$13/DATA!AD$10</f>
        <v>0.11707051456575006</v>
      </c>
      <c r="AC5" s="3">
        <f>DATA!AE$13/DATA!AE$10</f>
        <v>0.10791366906474821</v>
      </c>
      <c r="AD5" s="3">
        <f>DATA!AF$13/DATA!AF$10</f>
        <v>0.10832266325224071</v>
      </c>
      <c r="AE5" s="3">
        <f>DATA!AG$13/DATA!AG$10</f>
        <v>0.10411280846063455</v>
      </c>
      <c r="AF5" s="3">
        <f>DATA!AH$13/DATA!AH$10</f>
        <v>0.10191366266132622</v>
      </c>
      <c r="AG5" s="3">
        <f>DATA!AI$13/DATA!AI$10</f>
        <v>0.10084388185654009</v>
      </c>
      <c r="AH5" s="3">
        <f>DATA!AJ$13/DATA!AJ$10</f>
        <v>0.10432252701579385</v>
      </c>
      <c r="AI5" s="3">
        <f>DATA!AK$13/DATA!AK$10</f>
        <v>9.6415564500670875E-2</v>
      </c>
      <c r="AJ5" s="3">
        <f>DATA!AL$13/DATA!AL$10</f>
        <v>9.3289085545722725E-2</v>
      </c>
      <c r="AK5" s="3">
        <f>DATA!AM$13/DATA!AM$10</f>
        <v>9.4628246175738173E-2</v>
      </c>
      <c r="AL5" s="3">
        <f>DATA!AN$13/DATA!AN$10</f>
        <v>9.1405861897665183E-2</v>
      </c>
      <c r="AM5" s="3">
        <f>DATA!AO$13/DATA!AO$10</f>
        <v>8.847058823529412E-2</v>
      </c>
      <c r="AN5" s="3">
        <f>DATA!AP$13/DATA!AP$10</f>
        <v>8.6340394448502555E-2</v>
      </c>
      <c r="AO5" s="3">
        <f>DATA!AQ$13/DATA!AQ$10</f>
        <v>8.5814360770577941E-2</v>
      </c>
      <c r="AP5" s="3">
        <f>DATA!AR$13/DATA!AR$10</f>
        <v>8.3476764199655773E-2</v>
      </c>
      <c r="AQ5" s="3">
        <f>DATA!AS$13/DATA!AS$10</f>
        <v>8.0813953488372087E-2</v>
      </c>
      <c r="AR5" s="3">
        <f>DATA!AT$13/DATA!AT$10</f>
        <v>7.8452216434569996E-2</v>
      </c>
      <c r="AS5" s="3">
        <f>DATA!AU$13/DATA!AU$10</f>
        <v>7.5668238993710696E-2</v>
      </c>
      <c r="AT5" s="3">
        <f>DATA!AV$13/DATA!AV$10</f>
        <v>7.2486723190161181E-2</v>
      </c>
      <c r="AU5" s="3">
        <f>DATA!AW$13/DATA!AW$10</f>
        <v>7.2023349643746237E-2</v>
      </c>
      <c r="AV5" s="3">
        <f>DATA!AX$13/DATA!AX$10</f>
        <v>7.4349151747322331E-2</v>
      </c>
      <c r="AW5" s="3">
        <f>DATA!AY$13/DATA!AY$10</f>
        <v>7.8925213975024555E-2</v>
      </c>
      <c r="AX5" s="3">
        <f>DATA!AZ$13/DATA!AZ$10</f>
        <v>7.261195961687808E-2</v>
      </c>
      <c r="AY5" s="3">
        <f>DATA!BA$13/DATA!BA$10</f>
        <v>7.0152531307495991E-2</v>
      </c>
      <c r="AZ5" s="3">
        <f>DATA!BB$13/DATA!BB$10</f>
        <v>6.9926337141027001E-2</v>
      </c>
      <c r="BA5" s="3">
        <f>DATA!BC$13/DATA!BC$10</f>
        <v>6.9411086559707943E-2</v>
      </c>
      <c r="BB5" s="3">
        <f>DATA!BD$13/DATA!BD$10</f>
        <v>7.059023643476782E-2</v>
      </c>
      <c r="BC5" s="3">
        <f>DATA!BE$13/DATA!BE$10</f>
        <v>6.8283028203859467E-2</v>
      </c>
      <c r="BD5" s="3">
        <f>DATA!BF$13/DATA!BF$10</f>
        <v>6.0056696881671499E-2</v>
      </c>
      <c r="BE5" s="3">
        <f>DATA!BG$13/DATA!BG$10</f>
        <v>5.6033676333021511E-2</v>
      </c>
      <c r="BF5" s="3">
        <f>DATA!BH$13/DATA!BH$10</f>
        <v>5.1199234403971526E-2</v>
      </c>
      <c r="BG5" s="3">
        <f>DATA!BI$13/DATA!BI$10</f>
        <v>5.1265822784810129E-2</v>
      </c>
      <c r="BH5" s="3">
        <f>DATA!BJ$13/DATA!BJ$10</f>
        <v>5.6518723994452146E-2</v>
      </c>
      <c r="BI5" s="3">
        <f>DATA!BK$13/DATA!BK$10</f>
        <v>5.5565798571099327E-2</v>
      </c>
      <c r="BJ5" s="3">
        <f>DATA!BL$13/DATA!BL$10</f>
        <v>5.600925845051969E-2</v>
      </c>
      <c r="BK5" s="3">
        <f>DATA!BM$13/DATA!BM$10</f>
        <v>5.9008897676717749E-2</v>
      </c>
      <c r="BL5" s="3">
        <f>DATA!BN$13/DATA!BN$10</f>
        <v>6.2161026659537093E-2</v>
      </c>
      <c r="BM5" s="3">
        <f>DATA!BO$13/DATA!BO$10</f>
        <v>6.0461571185479297E-2</v>
      </c>
      <c r="BN5" s="3">
        <f>DATA!BP$13/DATA!BP$10</f>
        <v>5.9230936928778649E-2</v>
      </c>
      <c r="BO5" s="3">
        <f>DATA!BQ$13/DATA!BQ$10</f>
        <v>5.7517740861629391E-2</v>
      </c>
      <c r="BP5" s="3">
        <f>DATA!BR$13/DATA!BR$10</f>
        <v>6.1377543978037817E-2</v>
      </c>
      <c r="BQ5" s="3">
        <f>DATA!BS$13/DATA!BS$10</f>
        <v>6.2403405942903799E-2</v>
      </c>
      <c r="BR5" s="3">
        <f>DATA!BT$13/DATA!BT$10</f>
        <v>6.2657810956197171E-2</v>
      </c>
      <c r="BS5" s="3">
        <f>DATA!BU$13/DATA!BU$10</f>
        <v>6.2986766496066604E-2</v>
      </c>
      <c r="BT5" s="3">
        <f>DATA!BV$13/DATA!BV$10</f>
        <v>6.7359502545490571E-2</v>
      </c>
      <c r="BU5" s="3">
        <f>DATA!BW$13/DATA!BW$10</f>
        <v>6.8084312628240995E-2</v>
      </c>
      <c r="BV5" s="3">
        <f>DATA!BX$13/DATA!BX$10</f>
        <v>7.0640420179194086E-2</v>
      </c>
      <c r="BW5" s="3">
        <f>DATA!BY$13/DATA!BY$10</f>
        <v>7.2310423956721728E-2</v>
      </c>
      <c r="BX5" s="3">
        <f>DATA!BZ$13/DATA!BZ$10</f>
        <v>7.3534719038654744E-2</v>
      </c>
      <c r="BY5" s="3">
        <f>DATA!CA$13/DATA!CA$10</f>
        <v>7.8531062768149085E-2</v>
      </c>
      <c r="BZ5" s="3">
        <f>DATA!CB$13/DATA!CB$10</f>
        <v>7.9532570132767641E-2</v>
      </c>
      <c r="CA5" s="3">
        <f>DATA!CC$13/DATA!CC$10</f>
        <v>7.8275819936813804E-2</v>
      </c>
      <c r="CB5" s="3">
        <f>DATA!CD$13/DATA!CD$10</f>
        <v>7.8764010905786122E-2</v>
      </c>
      <c r="CC5" s="3">
        <f>DATA!CE$13/DATA!CE$10</f>
        <v>7.5019560314806E-2</v>
      </c>
      <c r="CD5" s="3">
        <f>DATA!CF$13/DATA!CF$10</f>
        <v>7.5977588927656242E-2</v>
      </c>
      <c r="CE5" s="3">
        <f>DATA!CG$13/DATA!CG$10</f>
        <v>6.8779883613919277E-2</v>
      </c>
      <c r="CF5" s="3">
        <f>DATA!CH$13/DATA!CH$10</f>
        <v>6.5310477951171772E-2</v>
      </c>
      <c r="CG5" s="3">
        <f>DATA!CI$13/DATA!CI$10</f>
        <v>6.4953041407996459E-2</v>
      </c>
      <c r="CH5" s="3">
        <f>DATA!CJ$13/DATA!CJ$10</f>
        <v>7.3952281534941738E-2</v>
      </c>
      <c r="CI5" s="3">
        <f>DATA!CK$13/DATA!CK$10</f>
        <v>7.9092301159394182E-2</v>
      </c>
      <c r="CJ5" s="3">
        <f>DATA!CL$13/DATA!CL$10</f>
        <v>8.3182070753843304E-2</v>
      </c>
      <c r="CK5" s="3">
        <f>DATA!CM$13/DATA!CM$10</f>
        <v>8.3622779998689292E-2</v>
      </c>
      <c r="CL5" s="3">
        <f>DATA!CN$13/DATA!CN$10</f>
        <v>8.2596863179154809E-2</v>
      </c>
      <c r="CM5" s="3">
        <f>DATA!CO$13/DATA!CO$10</f>
        <v>7.8036521662789168E-2</v>
      </c>
      <c r="CN5" s="3">
        <f>DATA!CP$13/DATA!CP$10</f>
        <v>7.6072668982099925E-2</v>
      </c>
      <c r="CO5" s="3">
        <f>DATA!CQ$13/DATA!CQ$10</f>
        <v>7.7779030093138107E-2</v>
      </c>
      <c r="CP5" s="3">
        <f>DATA!CR$13/DATA!CR$10</f>
        <v>7.7200415933761576E-2</v>
      </c>
    </row>
    <row r="6" spans="1:94">
      <c r="A6" s="3" t="s">
        <v>172</v>
      </c>
      <c r="B6" s="3" t="s">
        <v>196</v>
      </c>
      <c r="C6" s="3" t="s">
        <v>134</v>
      </c>
      <c r="D6" s="3" t="s">
        <v>153</v>
      </c>
      <c r="E6" s="3">
        <f>DATA!G$9/DATA!G$10</f>
        <v>5.7361376673040155E-3</v>
      </c>
      <c r="F6" s="3">
        <f>DATA!H$9/DATA!H$10</f>
        <v>6.5075921908893707E-3</v>
      </c>
      <c r="G6" s="3">
        <f>DATA!I$9/DATA!I$10</f>
        <v>6.4599483204134363E-3</v>
      </c>
      <c r="H6" s="3">
        <f>DATA!J$9/DATA!J$10</f>
        <v>6.7226890756302525E-3</v>
      </c>
      <c r="I6" s="3">
        <f>DATA!K$9/DATA!K$10</f>
        <v>6.993006993006993E-3</v>
      </c>
      <c r="J6" s="3">
        <f>DATA!L$9/DATA!L$10</f>
        <v>7.4850299401197605E-3</v>
      </c>
      <c r="K6" s="3">
        <f>DATA!M$9/DATA!M$10</f>
        <v>8.0862533692722359E-3</v>
      </c>
      <c r="L6" s="3">
        <f>DATA!N$9/DATA!N$10</f>
        <v>7.0754716981132077E-3</v>
      </c>
      <c r="M6" s="3">
        <f>DATA!O$9/DATA!O$10</f>
        <v>7.5268817204301071E-3</v>
      </c>
      <c r="N6" s="3">
        <f>DATA!P$9/DATA!P$10</f>
        <v>9.1533180778032037E-3</v>
      </c>
      <c r="O6" s="3">
        <f>DATA!Q$9/DATA!Q$10</f>
        <v>8.5653104925053538E-3</v>
      </c>
      <c r="P6" s="3">
        <f>DATA!R$9/DATA!R$10</f>
        <v>7.7745383867832843E-3</v>
      </c>
      <c r="Q6" s="3">
        <f>DATA!S$9/DATA!S$10</f>
        <v>8.5073472544470227E-3</v>
      </c>
      <c r="R6" s="3">
        <f>DATA!T$9/DATA!T$10</f>
        <v>7.2289156626506017E-3</v>
      </c>
      <c r="S6" s="3">
        <f>DATA!U$9/DATA!U$10</f>
        <v>5.4160512063023145E-3</v>
      </c>
      <c r="T6" s="3">
        <f>DATA!V$9/DATA!V$10</f>
        <v>5.3475935828877002E-3</v>
      </c>
      <c r="U6" s="3">
        <f>DATA!W$9/DATA!W$10</f>
        <v>6.1403508771929825E-3</v>
      </c>
      <c r="V6" s="3">
        <f>DATA!X$9/DATA!X$10</f>
        <v>7.9120879120879121E-3</v>
      </c>
      <c r="W6" s="3">
        <f>DATA!Y$9/DATA!Y$10</f>
        <v>8.0128205128205138E-3</v>
      </c>
      <c r="X6" s="3">
        <f>DATA!Z$9/DATA!Z$10</f>
        <v>7.6502732240437158E-3</v>
      </c>
      <c r="Y6" s="3">
        <f>DATA!AA$9/DATA!AA$10</f>
        <v>7.3394495412844041E-3</v>
      </c>
      <c r="Z6" s="3">
        <f>DATA!AB$9/DATA!AB$10</f>
        <v>7.6717811874583049E-3</v>
      </c>
      <c r="AA6" s="3">
        <f>DATA!AC$9/DATA!AC$10</f>
        <v>6.9184202940328629E-3</v>
      </c>
      <c r="AB6" s="3">
        <f>DATA!AD$9/DATA!AD$10</f>
        <v>8.1677103185407024E-3</v>
      </c>
      <c r="AC6" s="3">
        <f>DATA!AE$9/DATA!AE$10</f>
        <v>9.5066803699897229E-3</v>
      </c>
      <c r="AD6" s="3">
        <f>DATA!AF$9/DATA!AF$10</f>
        <v>9.9871959026888602E-3</v>
      </c>
      <c r="AE6" s="3">
        <f>DATA!AG$9/DATA!AG$10</f>
        <v>1.0105757931844888E-2</v>
      </c>
      <c r="AF6" s="3">
        <f>DATA!AH$9/DATA!AH$10</f>
        <v>1.1570983533600357E-2</v>
      </c>
      <c r="AG6" s="3">
        <f>DATA!AI$9/DATA!AI$10</f>
        <v>1.1814345991561181E-2</v>
      </c>
      <c r="AH6" s="3">
        <f>DATA!AJ$9/DATA!AJ$10</f>
        <v>1.2468827930174564E-2</v>
      </c>
      <c r="AI6" s="3">
        <f>DATA!AK$9/DATA!AK$10</f>
        <v>1.2650948821161585E-2</v>
      </c>
      <c r="AJ6" s="3">
        <f>DATA!AL$9/DATA!AL$10</f>
        <v>1.3089970501474927E-2</v>
      </c>
      <c r="AK6" s="3">
        <f>DATA!AM$9/DATA!AM$10</f>
        <v>1.422981145499822E-2</v>
      </c>
      <c r="AL6" s="3">
        <f>DATA!AN$9/DATA!AN$10</f>
        <v>1.3909587680079485E-2</v>
      </c>
      <c r="AM6" s="3">
        <f>DATA!AO$9/DATA!AO$10</f>
        <v>1.4431372549019607E-2</v>
      </c>
      <c r="AN6" s="3">
        <f>DATA!AP$9/DATA!AP$10</f>
        <v>1.4317019722425129E-2</v>
      </c>
      <c r="AO6" s="3">
        <f>DATA!AQ$9/DATA!AQ$10</f>
        <v>1.4953522834433517E-2</v>
      </c>
      <c r="AP6" s="3">
        <f>DATA!AR$9/DATA!AR$10</f>
        <v>1.573641504794689E-2</v>
      </c>
      <c r="AQ6" s="3">
        <f>DATA!AS$9/DATA!AS$10</f>
        <v>1.627906976744186E-2</v>
      </c>
      <c r="AR6" s="3">
        <f>DATA!AT$9/DATA!AT$10</f>
        <v>1.6583395343892846E-2</v>
      </c>
      <c r="AS6" s="3">
        <f>DATA!AU$9/DATA!AU$10</f>
        <v>1.690251572327044E-2</v>
      </c>
      <c r="AT6" s="3">
        <f>DATA!AV$9/DATA!AV$10</f>
        <v>1.6677536569458678E-2</v>
      </c>
      <c r="AU6" s="3">
        <f>DATA!AW$9/DATA!AW$10</f>
        <v>1.6052880075542963E-2</v>
      </c>
      <c r="AV6" s="3">
        <f>DATA!AX$9/DATA!AX$10</f>
        <v>1.610507388007193E-2</v>
      </c>
      <c r="AW6" s="3">
        <f>DATA!AY$9/DATA!AY$10</f>
        <v>1.5925354286516064E-2</v>
      </c>
      <c r="AX6" s="3">
        <f>DATA!AZ$9/DATA!AZ$10</f>
        <v>1.6502718094745017E-2</v>
      </c>
      <c r="AY6" s="3">
        <f>DATA!BA$9/DATA!BA$10</f>
        <v>1.6499495519021901E-2</v>
      </c>
      <c r="AZ6" s="3">
        <f>DATA!BB$9/DATA!BB$10</f>
        <v>1.7188000427031069E-2</v>
      </c>
      <c r="BA6" s="3">
        <f>DATA!BC$9/DATA!BC$10</f>
        <v>1.7196656739360165E-2</v>
      </c>
      <c r="BB6" s="3">
        <f>DATA!BD$9/DATA!BD$10</f>
        <v>1.7179792481714577E-2</v>
      </c>
      <c r="BC6" s="3">
        <f>DATA!BE$9/DATA!BE$10</f>
        <v>1.830776843146957E-2</v>
      </c>
      <c r="BD6" s="3">
        <f>DATA!BF$9/DATA!BF$10</f>
        <v>1.9038952857592831E-2</v>
      </c>
      <c r="BE6" s="3">
        <f>DATA!BG$9/DATA!BG$10</f>
        <v>2.0205799812909261E-2</v>
      </c>
      <c r="BF6" s="3">
        <f>DATA!BH$9/DATA!BH$10</f>
        <v>2.1741730964770618E-2</v>
      </c>
      <c r="BG6" s="3">
        <f>DATA!BI$9/DATA!BI$10</f>
        <v>2.2372041827187671E-2</v>
      </c>
      <c r="BH6" s="3">
        <f>DATA!BJ$9/DATA!BJ$10</f>
        <v>2.3528829007331088E-2</v>
      </c>
      <c r="BI6" s="3">
        <f>DATA!BK$9/DATA!BK$10</f>
        <v>2.4268264577091494E-2</v>
      </c>
      <c r="BJ6" s="3">
        <f>DATA!BL$9/DATA!BL$10</f>
        <v>2.4783823914752378E-2</v>
      </c>
      <c r="BK6" s="3">
        <f>DATA!BM$9/DATA!BM$10</f>
        <v>2.473636513428901E-2</v>
      </c>
      <c r="BL6" s="3">
        <f>DATA!BN$9/DATA!BN$10</f>
        <v>2.5341837903903444E-2</v>
      </c>
      <c r="BM6" s="3">
        <f>DATA!BO$9/DATA!BO$10</f>
        <v>2.6605927396483264E-2</v>
      </c>
      <c r="BN6" s="3">
        <f>DATA!BP$9/DATA!BP$10</f>
        <v>2.7569552749408865E-2</v>
      </c>
      <c r="BO6" s="3">
        <f>DATA!BQ$9/DATA!BQ$10</f>
        <v>2.9083645929751056E-2</v>
      </c>
      <c r="BP6" s="3">
        <f>DATA!BR$9/DATA!BR$10</f>
        <v>2.8787019002193149E-2</v>
      </c>
      <c r="BQ6" s="3">
        <f>DATA!BS$9/DATA!BS$10</f>
        <v>2.8708482780742426E-2</v>
      </c>
      <c r="BR6" s="3">
        <f>DATA!BT$9/DATA!BT$10</f>
        <v>2.8227577121528159E-2</v>
      </c>
      <c r="BS6" s="3">
        <f>DATA!BU$9/DATA!BU$10</f>
        <v>2.9687029595402963E-2</v>
      </c>
      <c r="BT6" s="3">
        <f>DATA!BV$9/DATA!BV$10</f>
        <v>3.1375803594653848E-2</v>
      </c>
      <c r="BU6" s="3">
        <f>DATA!BW$9/DATA!BW$10</f>
        <v>3.3575825405707888E-2</v>
      </c>
      <c r="BV6" s="3">
        <f>DATA!BX$9/DATA!BX$10</f>
        <v>3.5099527739771381E-2</v>
      </c>
      <c r="BW6" s="3">
        <f>DATA!BY$9/DATA!BY$10</f>
        <v>3.7910016925041791E-2</v>
      </c>
      <c r="BX6" s="3">
        <f>DATA!BZ$9/DATA!BZ$10</f>
        <v>4.011782721925812E-2</v>
      </c>
      <c r="BY6" s="3">
        <f>DATA!CA$9/DATA!CA$10</f>
        <v>3.9218280443780833E-2</v>
      </c>
      <c r="BZ6" s="3">
        <f>DATA!CB$9/DATA!CB$10</f>
        <v>3.7142021140411839E-2</v>
      </c>
      <c r="CA6" s="3">
        <f>DATA!CC$9/DATA!CC$10</f>
        <v>3.6541516119460299E-2</v>
      </c>
      <c r="CB6" s="3">
        <f>DATA!CD$9/DATA!CD$10</f>
        <v>3.584499373654175E-2</v>
      </c>
      <c r="CC6" s="3">
        <f>DATA!CE$9/DATA!CE$10</f>
        <v>3.629013699891076E-2</v>
      </c>
      <c r="CD6" s="3">
        <f>DATA!CF$9/DATA!CF$10</f>
        <v>3.6649631549230524E-2</v>
      </c>
      <c r="CE6" s="3">
        <f>DATA!CG$9/DATA!CG$10</f>
        <v>3.7697465385174267E-2</v>
      </c>
      <c r="CF6" s="3">
        <f>DATA!CH$9/DATA!CH$10</f>
        <v>3.9040835191126097E-2</v>
      </c>
      <c r="CG6" s="3">
        <f>DATA!CI$9/DATA!CI$10</f>
        <v>3.9061797091820137E-2</v>
      </c>
      <c r="CH6" s="3">
        <f>DATA!CJ$9/DATA!CJ$10</f>
        <v>3.8566978608733933E-2</v>
      </c>
      <c r="CI6" s="3">
        <f>DATA!CK$9/DATA!CK$10</f>
        <v>3.9999742642801081E-2</v>
      </c>
      <c r="CJ6" s="3">
        <f>DATA!CL$9/DATA!CL$10</f>
        <v>4.0482805457800829E-2</v>
      </c>
      <c r="CK6" s="3">
        <f>DATA!CM$9/DATA!CM$10</f>
        <v>4.1221574152958906E-2</v>
      </c>
      <c r="CL6" s="3">
        <f>DATA!CN$9/DATA!CN$10</f>
        <v>4.1677839712905014E-2</v>
      </c>
      <c r="CM6" s="3">
        <f>DATA!CO$9/DATA!CO$10</f>
        <v>4.1882489794126683E-2</v>
      </c>
      <c r="CN6" s="3">
        <f>DATA!CP$9/DATA!CP$10</f>
        <v>4.3483836494790276E-2</v>
      </c>
      <c r="CO6" s="3">
        <f>DATA!CQ$9/DATA!CQ$10</f>
        <v>4.3761591032511246E-2</v>
      </c>
      <c r="CP6" s="3">
        <f>DATA!CR$9/DATA!CR$10</f>
        <v>4.5242514650003403E-2</v>
      </c>
    </row>
    <row r="8" spans="1:94">
      <c r="A8" s="2">
        <v>1.2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</row>
    <row r="9" spans="1:94">
      <c r="A9" s="3" t="s">
        <v>197</v>
      </c>
      <c r="C9" s="3" t="s">
        <v>134</v>
      </c>
      <c r="D9" s="3" t="s">
        <v>142</v>
      </c>
      <c r="E9" s="3">
        <f>DATA!G$20/DATA!G$10</f>
        <v>0.491395793499044</v>
      </c>
      <c r="F9" s="3">
        <f>DATA!H$20/DATA!H$10</f>
        <v>0.51193058568329719</v>
      </c>
      <c r="G9" s="3">
        <f>DATA!I$20/DATA!I$10</f>
        <v>0.51808785529715762</v>
      </c>
      <c r="H9" s="3">
        <f>DATA!J$20/DATA!J$10</f>
        <v>0.52605042016806725</v>
      </c>
      <c r="I9" s="3">
        <f>DATA!K$20/DATA!K$10</f>
        <v>0.52097902097902093</v>
      </c>
      <c r="J9" s="3">
        <f>DATA!L$20/DATA!L$10</f>
        <v>0.51796407185628746</v>
      </c>
      <c r="K9" s="3">
        <f>DATA!M$20/DATA!M$10</f>
        <v>0.50808625336927227</v>
      </c>
      <c r="L9" s="3">
        <f>DATA!N$20/DATA!N$10</f>
        <v>0.51061320754716977</v>
      </c>
      <c r="M9" s="3">
        <f>DATA!O$20/DATA!O$10</f>
        <v>0.51935483870967736</v>
      </c>
      <c r="N9" s="3">
        <f>DATA!P$20/DATA!P$10</f>
        <v>0.5194508009153318</v>
      </c>
      <c r="O9" s="3">
        <f>DATA!Q$20/DATA!Q$10</f>
        <v>0.52034261241970015</v>
      </c>
      <c r="P9" s="3">
        <f>DATA!R$20/DATA!R$10</f>
        <v>0.51214771622934885</v>
      </c>
      <c r="Q9" s="3">
        <f>DATA!S$20/DATA!S$10</f>
        <v>0.51198762567672074</v>
      </c>
      <c r="R9" s="3">
        <f>DATA!T$20/DATA!T$10</f>
        <v>0.53012048192771088</v>
      </c>
      <c r="S9" s="3">
        <f>DATA!U$20/DATA!U$10</f>
        <v>0.55489906450024618</v>
      </c>
      <c r="T9" s="3">
        <f>DATA!V$20/DATA!V$10</f>
        <v>0.5539215686274509</v>
      </c>
      <c r="U9" s="3">
        <f>DATA!W$20/DATA!W$10</f>
        <v>0.55394736842105263</v>
      </c>
      <c r="V9" s="3">
        <f>DATA!X$20/DATA!X$10</f>
        <v>0.53846153846153844</v>
      </c>
      <c r="W9" s="3">
        <f>DATA!Y$20/DATA!Y$10</f>
        <v>0.53044871794871795</v>
      </c>
      <c r="X9" s="3">
        <f>DATA!Z$20/DATA!Z$10</f>
        <v>0.52568306010928967</v>
      </c>
      <c r="Y9" s="3">
        <f>DATA!AA$20/DATA!AA$10</f>
        <v>0.52954128440366977</v>
      </c>
      <c r="Z9" s="3">
        <f>DATA!AB$20/DATA!AB$10</f>
        <v>0.52801867911941291</v>
      </c>
      <c r="AA9" s="3">
        <f>DATA!AC$20/DATA!AC$10</f>
        <v>0.53531277025079271</v>
      </c>
      <c r="AB9" s="3">
        <f>DATA!AD$20/DATA!AD$10</f>
        <v>0.54750884835284508</v>
      </c>
      <c r="AC9" s="3">
        <f>DATA!AE$20/DATA!AE$10</f>
        <v>0.55292908530318596</v>
      </c>
      <c r="AD9" s="3">
        <f>DATA!AF$20/DATA!AF$10</f>
        <v>0.54827144686299611</v>
      </c>
      <c r="AE9" s="3">
        <f>DATA!AG$20/DATA!AG$10</f>
        <v>0.54195064629847234</v>
      </c>
      <c r="AF9" s="3">
        <f>DATA!AH$20/DATA!AH$10</f>
        <v>0.55473965287049409</v>
      </c>
      <c r="AG9" s="3">
        <f>DATA!AI$20/DATA!AI$10</f>
        <v>0.55400843881856543</v>
      </c>
      <c r="AH9" s="3">
        <f>DATA!AJ$20/DATA!AJ$10</f>
        <v>0.55008312551953453</v>
      </c>
      <c r="AI9" s="3">
        <f>DATA!AK$20/DATA!AK$10</f>
        <v>0.54782442016484567</v>
      </c>
      <c r="AJ9" s="3">
        <f>DATA!AL$20/DATA!AL$10</f>
        <v>0.55549410029498525</v>
      </c>
      <c r="AK9" s="3">
        <f>DATA!AM$20/DATA!AM$10</f>
        <v>0.55211668445393092</v>
      </c>
      <c r="AL9" s="3">
        <f>DATA!AN$20/DATA!AN$10</f>
        <v>0.55009107468123863</v>
      </c>
      <c r="AM9" s="3">
        <f>DATA!AO$20/DATA!AO$10</f>
        <v>0.54964705882352938</v>
      </c>
      <c r="AN9" s="3">
        <f>DATA!AP$20/DATA!AP$10</f>
        <v>0.54930606281957628</v>
      </c>
      <c r="AO9" s="3">
        <f>DATA!AQ$20/DATA!AQ$10</f>
        <v>0.54614037451165298</v>
      </c>
      <c r="AP9" s="3">
        <f>DATA!AR$20/DATA!AR$10</f>
        <v>0.55224981558888619</v>
      </c>
      <c r="AQ9" s="3">
        <f>DATA!AS$20/DATA!AS$10</f>
        <v>0.56023255813953488</v>
      </c>
      <c r="AR9" s="3">
        <f>DATA!AT$20/DATA!AT$10</f>
        <v>0.56426065695758465</v>
      </c>
      <c r="AS9" s="3">
        <f>DATA!AU$20/DATA!AU$10</f>
        <v>0.57439072327044027</v>
      </c>
      <c r="AT9" s="3">
        <f>DATA!AV$20/DATA!AV$10</f>
        <v>0.58073232087953042</v>
      </c>
      <c r="AU9" s="3">
        <f>DATA!AW$20/DATA!AW$10</f>
        <v>0.57086445188428192</v>
      </c>
      <c r="AV9" s="3">
        <f>DATA!AX$20/DATA!AX$10</f>
        <v>0.57173012274255341</v>
      </c>
      <c r="AW9" s="3">
        <f>DATA!AY$20/DATA!AY$10</f>
        <v>0.57015574575557737</v>
      </c>
      <c r="AX9" s="3">
        <f>DATA!AZ$20/DATA!AZ$10</f>
        <v>0.57448873932177069</v>
      </c>
      <c r="AY9" s="3">
        <f>DATA!BA$20/DATA!BA$10</f>
        <v>0.56216986171286132</v>
      </c>
      <c r="AZ9" s="3">
        <f>DATA!BB$20/DATA!BB$10</f>
        <v>0.55957083377815731</v>
      </c>
      <c r="BA9" s="3">
        <f>DATA!BC$20/DATA!BC$10</f>
        <v>0.55999615717167828</v>
      </c>
      <c r="BB9" s="3">
        <f>DATA!BD$20/DATA!BD$10</f>
        <v>0.55995917673073647</v>
      </c>
      <c r="BC9" s="3">
        <f>DATA!BE$20/DATA!BE$10</f>
        <v>0.56225021885585957</v>
      </c>
      <c r="BD9" s="3">
        <f>DATA!BF$20/DATA!BF$10</f>
        <v>0.56773877436740983</v>
      </c>
      <c r="BE9" s="3">
        <f>DATA!BG$20/DATA!BG$10</f>
        <v>0.55893358278765204</v>
      </c>
      <c r="BF9" s="3">
        <f>DATA!BH$20/DATA!BH$10</f>
        <v>0.56612237574017577</v>
      </c>
      <c r="BG9" s="3">
        <f>DATA!BI$20/DATA!BI$10</f>
        <v>0.55379746835443033</v>
      </c>
      <c r="BH9" s="3">
        <f>DATA!BJ$20/DATA!BJ$10</f>
        <v>0.5488161283931049</v>
      </c>
      <c r="BI9" s="3">
        <f>DATA!BK$20/DATA!BK$10</f>
        <v>0.55019589767227473</v>
      </c>
      <c r="BJ9" s="3">
        <f>DATA!BL$20/DATA!BL$10</f>
        <v>0.55509214778583271</v>
      </c>
      <c r="BK9" s="3">
        <f>DATA!BM$20/DATA!BM$10</f>
        <v>0.56071840500906245</v>
      </c>
      <c r="BL9" s="3">
        <f>DATA!BN$20/DATA!BN$10</f>
        <v>0.56298220151248957</v>
      </c>
      <c r="BM9" s="3">
        <f>DATA!BO$20/DATA!BO$10</f>
        <v>0.55650879183210433</v>
      </c>
      <c r="BN9" s="3">
        <f>DATA!BP$20/DATA!BP$10</f>
        <v>0.56017843068202777</v>
      </c>
      <c r="BO9" s="3">
        <f>DATA!BQ$20/DATA!BQ$10</f>
        <v>0.56031892953995543</v>
      </c>
      <c r="BP9" s="3">
        <f>DATA!BR$20/DATA!BR$10</f>
        <v>0.5625814763124396</v>
      </c>
      <c r="BQ9" s="3">
        <f>DATA!BS$20/DATA!BS$10</f>
        <v>0.55657131192954834</v>
      </c>
      <c r="BR9" s="3">
        <f>DATA!BT$20/DATA!BT$10</f>
        <v>0.54975848062355914</v>
      </c>
      <c r="BS9" s="3">
        <f>DATA!BU$20/DATA!BU$10</f>
        <v>0.54951110645705992</v>
      </c>
      <c r="BT9" s="3">
        <f>DATA!BV$20/DATA!BV$10</f>
        <v>0.54711325265387512</v>
      </c>
      <c r="BU9" s="3">
        <f>DATA!BW$20/DATA!BW$10</f>
        <v>0.54896474538332396</v>
      </c>
      <c r="BV9" s="3">
        <f>DATA!BX$20/DATA!BX$10</f>
        <v>0.55955113210045471</v>
      </c>
      <c r="BW9" s="3">
        <f>DATA!BY$20/DATA!BY$10</f>
        <v>0.56099764295430232</v>
      </c>
      <c r="BX9" s="3">
        <f>DATA!BZ$20/DATA!BZ$10</f>
        <v>0.57041834515181966</v>
      </c>
      <c r="BY9" s="3">
        <f>DATA!CA$20/DATA!CA$10</f>
        <v>0.57070630705551051</v>
      </c>
      <c r="BZ9" s="3">
        <f>DATA!CB$20/DATA!CB$10</f>
        <v>0.5610255659997806</v>
      </c>
      <c r="CA9" s="3">
        <f>DATA!CC$20/DATA!CC$10</f>
        <v>0.55454608926358417</v>
      </c>
      <c r="CB9" s="3">
        <f>DATA!CD$20/DATA!CD$10</f>
        <v>0.5502100100706584</v>
      </c>
      <c r="CC9" s="3">
        <f>DATA!CE$20/DATA!CE$10</f>
        <v>0.54205851218876089</v>
      </c>
      <c r="CD9" s="3">
        <f>DATA!CF$20/DATA!CF$10</f>
        <v>0.54144890188641004</v>
      </c>
      <c r="CE9" s="3">
        <f>DATA!CG$20/DATA!CG$10</f>
        <v>0.54518091046851969</v>
      </c>
      <c r="CF9" s="3">
        <f>DATA!CH$20/DATA!CH$10</f>
        <v>0.54761840030449682</v>
      </c>
      <c r="CG9" s="3">
        <f>DATA!CI$20/DATA!CI$10</f>
        <v>0.53696129117095426</v>
      </c>
      <c r="CH9" s="3">
        <f>DATA!CJ$20/DATA!CJ$10</f>
        <v>0.52860506533440943</v>
      </c>
      <c r="CI9" s="3">
        <f>DATA!CK$20/DATA!CK$10</f>
        <v>0.52924864565774066</v>
      </c>
      <c r="CJ9" s="3">
        <f>DATA!CL$20/DATA!CL$10</f>
        <v>0.52890658763968645</v>
      </c>
      <c r="CK9" s="3">
        <f>DATA!CM$20/DATA!CM$10</f>
        <v>0.52631829799403029</v>
      </c>
      <c r="CL9" s="3">
        <f>DATA!CN$20/DATA!CN$10</f>
        <v>0.5276967930029155</v>
      </c>
      <c r="CM9" s="3">
        <f>DATA!CO$20/DATA!CO$10</f>
        <v>0.53214301391510477</v>
      </c>
      <c r="CN9" s="3">
        <f>DATA!CP$20/DATA!CP$10</f>
        <v>0.53220945765428795</v>
      </c>
      <c r="CO9" s="3">
        <f>DATA!CQ$20/DATA!CQ$10</f>
        <v>0.53339754295726305</v>
      </c>
      <c r="CP9" s="3">
        <f>DATA!CR$20/DATA!CR$10</f>
        <v>0.53102010670450239</v>
      </c>
    </row>
    <row r="10" spans="1:94">
      <c r="A10" s="3" t="s">
        <v>198</v>
      </c>
      <c r="C10" s="3" t="s">
        <v>134</v>
      </c>
      <c r="D10" s="3" t="s">
        <v>143</v>
      </c>
      <c r="E10" s="3">
        <f>DATA!G$20/(DATA!G$10-(DATA!G$16-DATA!G$17))</f>
        <v>0.52556237218813906</v>
      </c>
      <c r="F10" s="3">
        <f>DATA!H$20/(DATA!H$10-(DATA!H$16-DATA!H$17))</f>
        <v>0.55334114888628372</v>
      </c>
      <c r="G10" s="3">
        <f>DATA!I$20/(DATA!I$10-(DATA!I$16-DATA!I$17))</f>
        <v>0.56638418079096042</v>
      </c>
      <c r="H10" s="3">
        <f>DATA!J$20/(DATA!J$10-(DATA!J$16-DATA!J$17))</f>
        <v>0.59056603773584904</v>
      </c>
      <c r="I10" s="3">
        <f>DATA!K$20/(DATA!K$10-(DATA!K$16-DATA!K$17))</f>
        <v>0.59009900990099007</v>
      </c>
      <c r="J10" s="3">
        <f>DATA!L$20/(DATA!L$10-(DATA!L$16-DATA!L$17))</f>
        <v>0.57956448911222791</v>
      </c>
      <c r="K10" s="3">
        <f>DATA!M$20/(DATA!M$10-(DATA!M$16-DATA!M$17))</f>
        <v>0.56437125748503003</v>
      </c>
      <c r="L10" s="3">
        <f>DATA!N$20/(DATA!N$10-(DATA!N$16-DATA!N$17))</f>
        <v>0.56527415143603132</v>
      </c>
      <c r="M10" s="3">
        <f>DATA!O$20/(DATA!O$10-(DATA!O$16-DATA!O$17))</f>
        <v>0.57227488151658756</v>
      </c>
      <c r="N10" s="3">
        <f>DATA!P$20/(DATA!P$10-(DATA!P$16-DATA!P$17))</f>
        <v>0.57468354430379742</v>
      </c>
      <c r="O10" s="3">
        <f>DATA!Q$20/(DATA!Q$10-(DATA!Q$16-DATA!Q$17))</f>
        <v>0.57109283196239713</v>
      </c>
      <c r="P10" s="3">
        <f>DATA!R$20/(DATA!R$10-(DATA!R$16-DATA!R$17))</f>
        <v>0.56183368869936035</v>
      </c>
      <c r="Q10" s="3">
        <f>DATA!S$20/(DATA!S$10-(DATA!S$16-DATA!S$17))</f>
        <v>0.55770850884582979</v>
      </c>
      <c r="R10" s="3">
        <f>DATA!T$20/(DATA!T$10-(DATA!T$16-DATA!T$17))</f>
        <v>0.56774193548387097</v>
      </c>
      <c r="S10" s="3">
        <f>DATA!U$20/(DATA!U$10-(DATA!U$16-DATA!U$17))</f>
        <v>0.58912702561421859</v>
      </c>
      <c r="T10" s="3">
        <f>DATA!V$20/(DATA!V$10-(DATA!V$16-DATA!V$17))</f>
        <v>0.58715162966461965</v>
      </c>
      <c r="U10" s="3">
        <f>DATA!W$20/(DATA!W$10-(DATA!W$16-DATA!W$17))</f>
        <v>0.59018691588785044</v>
      </c>
      <c r="V10" s="3">
        <f>DATA!X$20/(DATA!X$10-(DATA!X$16-DATA!X$17))</f>
        <v>0.57755775577557755</v>
      </c>
      <c r="W10" s="3">
        <f>DATA!Y$20/(DATA!Y$10-(DATA!Y$16-DATA!Y$17))</f>
        <v>0.57093574816731363</v>
      </c>
      <c r="X10" s="3">
        <f>DATA!Z$20/(DATA!Z$10-(DATA!Z$16-DATA!Z$17))</f>
        <v>0.56521739130434789</v>
      </c>
      <c r="Y10" s="3">
        <f>DATA!AA$20/(DATA!AA$10-(DATA!AA$16-DATA!AA$17))</f>
        <v>0.57239190797302664</v>
      </c>
      <c r="Z10" s="3">
        <f>DATA!AB$20/(DATA!AB$10-(DATA!AB$16-DATA!AB$17))</f>
        <v>0.57024495677233433</v>
      </c>
      <c r="AA10" s="3">
        <f>DATA!AC$20/(DATA!AC$10-(DATA!AC$16-DATA!AC$17))</f>
        <v>0.57456683168316836</v>
      </c>
      <c r="AB10" s="3">
        <f>DATA!AD$20/(DATA!AD$10-(DATA!AD$16-DATA!AD$17))</f>
        <v>0.58973607038123166</v>
      </c>
      <c r="AC10" s="3">
        <f>DATA!AE$20/(DATA!AE$10-(DATA!AE$16-DATA!AE$17))</f>
        <v>0.59678313921242376</v>
      </c>
      <c r="AD10" s="3">
        <f>DATA!AF$20/(DATA!AF$10-(DATA!AF$16-DATA!AF$17))</f>
        <v>0.59159988947222997</v>
      </c>
      <c r="AE10" s="3">
        <f>DATA!AG$20/(DATA!AG$10-(DATA!AG$16-DATA!AG$17))</f>
        <v>0.58498224251648911</v>
      </c>
      <c r="AF10" s="3">
        <f>DATA!AH$20/(DATA!AH$10-(DATA!AH$16-DATA!AH$17))</f>
        <v>0.59942293820629966</v>
      </c>
      <c r="AG10" s="3">
        <f>DATA!AI$20/(DATA!AI$10-(DATA!AI$16-DATA!AI$17))</f>
        <v>0.59885974914481188</v>
      </c>
      <c r="AH10" s="3">
        <f>DATA!AJ$20/(DATA!AJ$10-(DATA!AJ$16-DATA!AJ$17))</f>
        <v>0.59496516071027195</v>
      </c>
      <c r="AI10" s="3">
        <f>DATA!AK$20/(DATA!AK$10-(DATA!AK$16-DATA!AK$17))</f>
        <v>0.59331534149885823</v>
      </c>
      <c r="AJ10" s="3">
        <f>DATA!AL$20/(DATA!AL$10-(DATA!AL$16-DATA!AL$17))</f>
        <v>0.60380761523046089</v>
      </c>
      <c r="AK10" s="3">
        <f>DATA!AM$20/(DATA!AM$10-(DATA!AM$16-DATA!AM$17))</f>
        <v>0.60015467904098985</v>
      </c>
      <c r="AL10" s="3">
        <f>DATA!AN$20/(DATA!AN$10-(DATA!AN$16-DATA!AN$17))</f>
        <v>0.59769701331414182</v>
      </c>
      <c r="AM10" s="3">
        <f>DATA!AO$20/(DATA!AO$10-(DATA!AO$16-DATA!AO$17))</f>
        <v>0.59764625618284151</v>
      </c>
      <c r="AN10" s="3">
        <f>DATA!AP$20/(DATA!AP$10-(DATA!AP$16-DATA!AP$17))</f>
        <v>0.59692014605492938</v>
      </c>
      <c r="AO10" s="3">
        <f>DATA!AQ$20/(DATA!AQ$10-(DATA!AQ$16-DATA!AQ$17))</f>
        <v>0.59217061057551856</v>
      </c>
      <c r="AP10" s="3">
        <f>DATA!AR$20/(DATA!AR$10-(DATA!AR$16-DATA!AR$17))</f>
        <v>0.59567696591963926</v>
      </c>
      <c r="AQ10" s="3">
        <f>DATA!AS$20/(DATA!AS$10-(DATA!AS$16-DATA!AS$17))</f>
        <v>0.60535243120995108</v>
      </c>
      <c r="AR10" s="3">
        <f>DATA!AT$20/(DATA!AT$10-(DATA!AT$16-DATA!AT$17))</f>
        <v>0.61116868163500282</v>
      </c>
      <c r="AS10" s="3">
        <f>DATA!AU$20/(DATA!AU$10-(DATA!AU$16-DATA!AU$17))</f>
        <v>0.62300149221914303</v>
      </c>
      <c r="AT10" s="3">
        <f>DATA!AV$20/(DATA!AV$10-(DATA!AV$16-DATA!AV$17))</f>
        <v>0.63170163170163174</v>
      </c>
      <c r="AU10" s="3">
        <f>DATA!AW$20/(DATA!AW$10-(DATA!AW$16-DATA!AW$17))</f>
        <v>0.62201852025067805</v>
      </c>
      <c r="AV10" s="3">
        <f>DATA!AX$20/(DATA!AX$10-(DATA!AX$16-DATA!AX$17))</f>
        <v>0.62090337918152483</v>
      </c>
      <c r="AW10" s="3">
        <f>DATA!AY$20/(DATA!AY$10-(DATA!AY$16-DATA!AY$17))</f>
        <v>0.61877569666514387</v>
      </c>
      <c r="AX10" s="3">
        <f>DATA!AZ$20/(DATA!AZ$10-(DATA!AZ$16-DATA!AZ$17))</f>
        <v>0.62355998876088781</v>
      </c>
      <c r="AY10" s="3">
        <f>DATA!BA$20/(DATA!BA$10-(DATA!BA$16-DATA!BA$17))</f>
        <v>0.60948458915127723</v>
      </c>
      <c r="AZ10" s="3">
        <f>DATA!BB$20/(DATA!BB$10-(DATA!BB$16-DATA!BB$17))</f>
        <v>0.6052190982044916</v>
      </c>
      <c r="BA10" s="3">
        <f>DATA!BC$20/(DATA!BC$10-(DATA!BC$16-DATA!BC$17))</f>
        <v>0.60429193448061358</v>
      </c>
      <c r="BB10" s="3">
        <f>DATA!BD$20/(DATA!BD$10-(DATA!BD$16-DATA!BD$17))</f>
        <v>0.60138838143953233</v>
      </c>
      <c r="BC10" s="3">
        <f>DATA!BE$20/(DATA!BE$10-(DATA!BE$16-DATA!BE$17))</f>
        <v>0.60153927597019174</v>
      </c>
      <c r="BD10" s="3">
        <f>DATA!BF$20/(DATA!BF$10-(DATA!BF$16-DATA!BF$17))</f>
        <v>0.60829458527073643</v>
      </c>
      <c r="BE10" s="3">
        <f>DATA!BG$20/(DATA!BG$10-(DATA!BG$16-DATA!BG$17))</f>
        <v>0.60092527406215424</v>
      </c>
      <c r="BF10" s="3">
        <f>DATA!BH$20/(DATA!BH$10-(DATA!BH$16-DATA!BH$17))</f>
        <v>0.60713942076397576</v>
      </c>
      <c r="BG10" s="3">
        <f>DATA!BI$20/(DATA!BI$10-(DATA!BI$16-DATA!BI$17))</f>
        <v>0.59330778301886788</v>
      </c>
      <c r="BH10" s="3">
        <f>DATA!BJ$20/(DATA!BJ$10-(DATA!BJ$16-DATA!BJ$17))</f>
        <v>0.58794343177054309</v>
      </c>
      <c r="BI10" s="3">
        <f>DATA!BK$20/(DATA!BK$10-(DATA!BK$16-DATA!BK$17))</f>
        <v>0.58912222688349825</v>
      </c>
      <c r="BJ10" s="3">
        <f>DATA!BL$20/(DATA!BL$10-(DATA!BL$16-DATA!BL$17))</f>
        <v>0.59379598701268355</v>
      </c>
      <c r="BK10" s="3">
        <f>DATA!BM$20/(DATA!BM$10-(DATA!BM$16-DATA!BM$17))</f>
        <v>0.59991185544292647</v>
      </c>
      <c r="BL10" s="3">
        <f>DATA!BN$20/(DATA!BN$10-(DATA!BN$16-DATA!BN$17))</f>
        <v>0.6026904362759129</v>
      </c>
      <c r="BM10" s="3">
        <f>DATA!BO$20/(DATA!BO$10-(DATA!BO$16-DATA!BO$17))</f>
        <v>0.59573822128612353</v>
      </c>
      <c r="BN10" s="3">
        <f>DATA!BP$20/(DATA!BP$10-(DATA!BP$16-DATA!BP$17))</f>
        <v>0.60024078632908662</v>
      </c>
      <c r="BO10" s="3">
        <f>DATA!BQ$20/(DATA!BQ$10-(DATA!BQ$16-DATA!BQ$17))</f>
        <v>0.60233918128654973</v>
      </c>
      <c r="BP10" s="3">
        <f>DATA!BR$20/(DATA!BR$10-(DATA!BR$16-DATA!BR$17))</f>
        <v>0.60461513103675624</v>
      </c>
      <c r="BQ10" s="3">
        <f>DATA!BS$20/(DATA!BS$10-(DATA!BS$16-DATA!BS$17))</f>
        <v>0.59718093926973492</v>
      </c>
      <c r="BR10" s="3">
        <f>DATA!BT$20/(DATA!BT$10-(DATA!BT$16-DATA!BT$17))</f>
        <v>0.59136467635987888</v>
      </c>
      <c r="BS10" s="3">
        <f>DATA!BU$20/(DATA!BU$10-(DATA!BU$16-DATA!BU$17))</f>
        <v>0.58990248152207525</v>
      </c>
      <c r="BT10" s="3">
        <f>DATA!BV$20/(DATA!BV$10-(DATA!BV$16-DATA!BV$17))</f>
        <v>0.58676851544337427</v>
      </c>
      <c r="BU10" s="3">
        <f>DATA!BW$20/(DATA!BW$10-(DATA!BW$16-DATA!BW$17))</f>
        <v>0.58861471536788423</v>
      </c>
      <c r="BV10" s="3">
        <f>DATA!BX$20/(DATA!BX$10-(DATA!BX$16-DATA!BX$17))</f>
        <v>0.5994420605931654</v>
      </c>
      <c r="BW10" s="3">
        <f>DATA!BY$20/(DATA!BY$10-(DATA!BY$16-DATA!BY$17))</f>
        <v>0.60015773746709167</v>
      </c>
      <c r="BX10" s="3">
        <f>DATA!BZ$20/(DATA!BZ$10-(DATA!BZ$16-DATA!BZ$17))</f>
        <v>0.60984410031805625</v>
      </c>
      <c r="BY10" s="3">
        <f>DATA!CA$20/(DATA!CA$10-(DATA!CA$16-DATA!CA$17))</f>
        <v>0.6092224194980228</v>
      </c>
      <c r="BZ10" s="3">
        <f>DATA!CB$20/(DATA!CB$10-(DATA!CB$16-DATA!CB$17))</f>
        <v>0.60048151265438754</v>
      </c>
      <c r="CA10" s="3">
        <f>DATA!CC$20/(DATA!CC$10-(DATA!CC$16-DATA!CC$17))</f>
        <v>0.59374678789351221</v>
      </c>
      <c r="CB10" s="3">
        <f>DATA!CD$20/(DATA!CD$10-(DATA!CD$16-DATA!CD$17))</f>
        <v>0.58989641853932584</v>
      </c>
      <c r="CC10" s="3">
        <f>DATA!CE$20/(DATA!CE$10-(DATA!CE$16-DATA!CE$17))</f>
        <v>0.58136913723457639</v>
      </c>
      <c r="CD10" s="3">
        <f>DATA!CF$20/(DATA!CF$10-(DATA!CF$16-DATA!CF$17))</f>
        <v>0.58122945660535696</v>
      </c>
      <c r="CE10" s="3">
        <f>DATA!CG$20/(DATA!CG$10-(DATA!CG$16-DATA!CG$17))</f>
        <v>0.58493507650504473</v>
      </c>
      <c r="CF10" s="3">
        <f>DATA!CH$20/(DATA!CH$10-(DATA!CH$16-DATA!CH$17))</f>
        <v>0.58742900471722193</v>
      </c>
      <c r="CG10" s="3">
        <f>DATA!CI$20/(DATA!CI$10-(DATA!CI$16-DATA!CI$17))</f>
        <v>0.57553930150440646</v>
      </c>
      <c r="CH10" s="3">
        <f>DATA!CJ$20/(DATA!CJ$10-(DATA!CJ$16-DATA!CJ$17))</f>
        <v>0.56667953778387958</v>
      </c>
      <c r="CI10" s="3">
        <f>DATA!CK$20/(DATA!CK$10-(DATA!CK$16-DATA!CK$17))</f>
        <v>0.56734648835428891</v>
      </c>
      <c r="CJ10" s="3">
        <f>DATA!CL$20/(DATA!CL$10-(DATA!CL$16-DATA!CL$17))</f>
        <v>0.56662191032416387</v>
      </c>
      <c r="CK10" s="3">
        <f>DATA!CM$20/(DATA!CM$10-(DATA!CM$16-DATA!CM$17))</f>
        <v>0.56427289392497393</v>
      </c>
      <c r="CL10" s="3">
        <f>DATA!CN$20/(DATA!CN$10-(DATA!CN$16-DATA!CN$17))</f>
        <v>0.56588108610795007</v>
      </c>
      <c r="CM10" s="3">
        <f>DATA!CO$20/(DATA!CO$10-(DATA!CO$16-DATA!CO$17))</f>
        <v>0.57031461334901501</v>
      </c>
      <c r="CN10" s="3">
        <f>DATA!CP$20/(DATA!CP$10-(DATA!CP$16-DATA!CP$17))</f>
        <v>0.57033325698579929</v>
      </c>
      <c r="CO10" s="3">
        <f>DATA!CQ$20/(DATA!CQ$10-(DATA!CQ$16-DATA!CQ$17))</f>
        <v>0.57156346069389552</v>
      </c>
      <c r="CP10" s="3">
        <f>DATA!CR$20/(DATA!CR$10-(DATA!CR$16-DATA!CR$17))</f>
        <v>0.5691097131668299</v>
      </c>
    </row>
    <row r="11" spans="1:94">
      <c r="A11" s="3" t="s">
        <v>199</v>
      </c>
      <c r="C11" s="3" t="s">
        <v>134</v>
      </c>
      <c r="D11" s="3" t="s">
        <v>144</v>
      </c>
      <c r="E11" s="3">
        <f>DATA!G$20/((DATA!G$10-(DATA!G$16-DATA!G$17)-DATA!G$13))</f>
        <v>0.61336515513126488</v>
      </c>
      <c r="F11" s="3">
        <f>DATA!H$20/((DATA!H$10-(DATA!H$16-DATA!H$17)-DATA!H$13))</f>
        <v>0.63440860215053774</v>
      </c>
      <c r="G11" s="3">
        <f>DATA!I$20/((DATA!I$10-(DATA!I$16-DATA!I$17)-DATA!I$13))</f>
        <v>0.64159999999999984</v>
      </c>
      <c r="H11" s="3">
        <f>DATA!J$20/((DATA!J$10-(DATA!J$16-DATA!J$17)-DATA!J$13))</f>
        <v>0.65208333333333335</v>
      </c>
      <c r="I11" s="3">
        <f>DATA!K$20/((DATA!K$10-(DATA!K$16-DATA!K$17)-DATA!K$13))</f>
        <v>0.65929203539823011</v>
      </c>
      <c r="J11" s="3">
        <f>DATA!L$20/((DATA!L$10-(DATA!L$16-DATA!L$17)-DATA!L$13))</f>
        <v>0.65654648956356743</v>
      </c>
      <c r="K11" s="3">
        <f>DATA!M$20/((DATA!M$10-(DATA!M$16-DATA!M$17)-DATA!M$13))</f>
        <v>0.6649029982363317</v>
      </c>
      <c r="L11" s="3">
        <f>DATA!N$20/((DATA!N$10-(DATA!N$16-DATA!N$17)-DATA!N$13))</f>
        <v>0.65407854984894265</v>
      </c>
      <c r="M11" s="3">
        <f>DATA!O$20/((DATA!O$10-(DATA!O$16-DATA!O$17)-DATA!O$13))</f>
        <v>0.67176634214186359</v>
      </c>
      <c r="N11" s="3">
        <f>DATA!P$20/((DATA!P$10-(DATA!P$16-DATA!P$17)-DATA!P$13))</f>
        <v>0.66374269005847941</v>
      </c>
      <c r="O11" s="3">
        <f>DATA!Q$20/((DATA!Q$10-(DATA!Q$16-DATA!Q$17)-DATA!Q$13))</f>
        <v>0.6567567567567566</v>
      </c>
      <c r="P11" s="3">
        <f>DATA!R$20/((DATA!R$10-(DATA!R$16-DATA!R$17)-DATA!R$13))</f>
        <v>0.64583333333333326</v>
      </c>
      <c r="Q11" s="3">
        <f>DATA!S$20/((DATA!S$10-(DATA!S$16-DATA!S$17)-DATA!S$13))</f>
        <v>0.64901960784313717</v>
      </c>
      <c r="R11" s="3">
        <f>DATA!T$20/((DATA!T$10-(DATA!T$16-DATA!T$17)-DATA!T$13))</f>
        <v>0.66818526955201218</v>
      </c>
      <c r="S11" s="3">
        <f>DATA!U$20/((DATA!U$10-(DATA!U$16-DATA!U$17)-DATA!U$13))</f>
        <v>0.6909871244635194</v>
      </c>
      <c r="T11" s="3">
        <f>DATA!V$20/((DATA!V$10-(DATA!V$16-DATA!V$17)-DATA!V$13))</f>
        <v>0.68146929824561397</v>
      </c>
      <c r="U11" s="3">
        <f>DATA!W$20/((DATA!W$10-(DATA!W$16-DATA!W$17)-DATA!W$13))</f>
        <v>0.68941048034934505</v>
      </c>
      <c r="V11" s="3">
        <f>DATA!X$20/((DATA!X$10-(DATA!X$16-DATA!X$17)-DATA!X$13))</f>
        <v>0.69444444444444453</v>
      </c>
      <c r="W11" s="3">
        <f>DATA!Y$20/((DATA!Y$10-(DATA!Y$16-DATA!Y$17)-DATA!Y$13))</f>
        <v>0.67105930055752672</v>
      </c>
      <c r="X11" s="3">
        <f>DATA!Z$20/((DATA!Z$10-(DATA!Z$16-DATA!Z$17)-DATA!Z$13))</f>
        <v>0.66805555555555562</v>
      </c>
      <c r="Y11" s="3">
        <f>DATA!AA$20/((DATA!AA$10-(DATA!AA$16-DATA!AA$17)-DATA!AA$13))</f>
        <v>0.66375344986200568</v>
      </c>
      <c r="Z11" s="3">
        <f>DATA!AB$20/((DATA!AB$10-(DATA!AB$16-DATA!AB$17)-DATA!AB$13))</f>
        <v>0.65930862140774671</v>
      </c>
      <c r="AA11" s="3">
        <f>DATA!AC$20/((DATA!AC$10-(DATA!AC$16-DATA!AC$17)-DATA!AC$13))</f>
        <v>0.66179615110477552</v>
      </c>
      <c r="AB11" s="3">
        <f>DATA!AD$20/((DATA!AD$10-(DATA!AD$16-DATA!AD$17)-DATA!AD$13))</f>
        <v>0.67483221476510069</v>
      </c>
      <c r="AC11" s="3">
        <f>DATA!AE$20/((DATA!AE$10-(DATA!AE$16-DATA!AE$17)-DATA!AE$13))</f>
        <v>0.67545511613308229</v>
      </c>
      <c r="AD11" s="3">
        <f>DATA!AF$20/((DATA!AF$10-(DATA!AF$16-DATA!AF$17)-DATA!AF$13))</f>
        <v>0.66989987484355451</v>
      </c>
      <c r="AE11" s="3">
        <f>DATA!AG$20/((DATA!AG$10-(DATA!AG$16-DATA!AG$17)-DATA!AG$13))</f>
        <v>0.65904544155472999</v>
      </c>
      <c r="AF11" s="3">
        <f>DATA!AH$20/((DATA!AH$10-(DATA!AH$16-DATA!AH$17)-DATA!AH$13))</f>
        <v>0.67360172926236161</v>
      </c>
      <c r="AG11" s="3">
        <f>DATA!AI$20/((DATA!AI$10-(DATA!AI$16-DATA!AI$17)-DATA!AI$13))</f>
        <v>0.67212695162528802</v>
      </c>
      <c r="AH11" s="3">
        <f>DATA!AJ$20/((DATA!AJ$10-(DATA!AJ$16-DATA!AJ$17)-DATA!AJ$13))</f>
        <v>0.67063592601976185</v>
      </c>
      <c r="AI11" s="3">
        <f>DATA!AK$20/((DATA!AK$10-(DATA!AK$16-DATA!AK$17)-DATA!AK$13))</f>
        <v>0.66249420491423272</v>
      </c>
      <c r="AJ11" s="3">
        <f>DATA!AL$20/((DATA!AL$10-(DATA!AL$16-DATA!AL$17)-DATA!AL$13))</f>
        <v>0.67194469223907227</v>
      </c>
      <c r="AK11" s="3">
        <f>DATA!AM$20/((DATA!AM$10-(DATA!AM$16-DATA!AM$17)-DATA!AM$13))</f>
        <v>0.6689655172413792</v>
      </c>
      <c r="AL11" s="3">
        <f>DATA!AN$20/((DATA!AN$10-(DATA!AN$16-DATA!AN$17)-DATA!AN$13))</f>
        <v>0.6636036755892929</v>
      </c>
      <c r="AM11" s="3">
        <f>DATA!AO$20/((DATA!AO$10-(DATA!AO$16-DATA!AO$17)-DATA!AO$13))</f>
        <v>0.66125684091337988</v>
      </c>
      <c r="AN11" s="3">
        <f>DATA!AP$20/((DATA!AP$10-(DATA!AP$16-DATA!AP$17)-DATA!AP$13))</f>
        <v>0.65872459705676245</v>
      </c>
      <c r="AO11" s="3">
        <f>DATA!AQ$20/((DATA!AQ$10-(DATA!AQ$16-DATA!AQ$17)-DATA!AQ$13))</f>
        <v>0.65292317603478833</v>
      </c>
      <c r="AP11" s="3">
        <f>DATA!AR$20/((DATA!AR$10-(DATA!AR$16-DATA!AR$17)-DATA!AR$13))</f>
        <v>0.65461964441853682</v>
      </c>
      <c r="AQ11" s="3">
        <f>DATA!AS$20/((DATA!AS$10-(DATA!AS$16-DATA!AS$17)-DATA!AS$13))</f>
        <v>0.66327092511013219</v>
      </c>
      <c r="AR11" s="3">
        <f>DATA!AT$20/((DATA!AT$10-(DATA!AT$16-DATA!AT$17)-DATA!AT$13))</f>
        <v>0.66792500314584113</v>
      </c>
      <c r="AS11" s="3">
        <f>DATA!AU$20/((DATA!AU$10-(DATA!AU$16-DATA!AU$17)-DATA!AU$13))</f>
        <v>0.67870413376683691</v>
      </c>
      <c r="AT11" s="3">
        <f>DATA!AV$20/((DATA!AV$10-(DATA!AV$16-DATA!AV$17)-DATA!AV$13))</f>
        <v>0.68577401254263393</v>
      </c>
      <c r="AU11" s="3">
        <f>DATA!AW$20/((DATA!AW$10-(DATA!AW$16-DATA!AW$17)-DATA!AW$13))</f>
        <v>0.67498984977669496</v>
      </c>
      <c r="AV11" s="3">
        <f>DATA!AX$20/((DATA!AX$10-(DATA!AX$16-DATA!AX$17)-DATA!AX$13))</f>
        <v>0.67544102706197462</v>
      </c>
      <c r="AW11" s="3">
        <f>DATA!AY$20/((DATA!AY$10-(DATA!AY$16-DATA!AY$17)-DATA!AY$13))</f>
        <v>0.67674244316762422</v>
      </c>
      <c r="AX11" s="3">
        <f>DATA!AZ$20/((DATA!AZ$10-(DATA!AZ$16-DATA!AZ$17)-DATA!AZ$13))</f>
        <v>0.67691017233490924</v>
      </c>
      <c r="AY11" s="3">
        <f>DATA!BA$20/((DATA!BA$10-(DATA!BA$16-DATA!BA$17)-DATA!BA$13))</f>
        <v>0.65965596490006262</v>
      </c>
      <c r="AZ11" s="3">
        <f>DATA!BB$20/((DATA!BB$10-(DATA!BB$16-DATA!BB$17)-DATA!BB$13))</f>
        <v>0.65473736805945904</v>
      </c>
      <c r="BA11" s="3">
        <f>DATA!BC$20/((DATA!BC$10-(DATA!BC$16-DATA!BC$17)-DATA!BC$13))</f>
        <v>0.65321902840813573</v>
      </c>
      <c r="BB11" s="3">
        <f>DATA!BD$20/((DATA!BD$10-(DATA!BD$16-DATA!BD$17)-DATA!BD$13))</f>
        <v>0.65072148645977468</v>
      </c>
      <c r="BC11" s="3">
        <f>DATA!BE$20/((DATA!BE$10-(DATA!BE$16-DATA!BE$17)-DATA!BE$13))</f>
        <v>0.64894785397355359</v>
      </c>
      <c r="BD11" s="3">
        <f>DATA!BF$20/((DATA!BF$10-(DATA!BF$16-DATA!BF$17)-DATA!BF$13))</f>
        <v>0.65012824623276688</v>
      </c>
      <c r="BE11" s="3">
        <f>DATA!BG$20/((DATA!BG$10-(DATA!BG$16-DATA!BG$17)-DATA!BG$13))</f>
        <v>0.63944777397260266</v>
      </c>
      <c r="BF11" s="3">
        <f>DATA!BH$20/((DATA!BH$10-(DATA!BH$16-DATA!BH$17)-DATA!BH$13))</f>
        <v>0.64241354735806155</v>
      </c>
      <c r="BG11" s="3">
        <f>DATA!BI$20/((DATA!BI$10-(DATA!BI$16-DATA!BI$17)-DATA!BI$13))</f>
        <v>0.62778800262033252</v>
      </c>
      <c r="BH11" s="3">
        <f>DATA!BJ$20/((DATA!BJ$10-(DATA!BJ$16-DATA!BJ$17)-DATA!BJ$13))</f>
        <v>0.62583669895783323</v>
      </c>
      <c r="BI11" s="3">
        <f>DATA!BK$20/((DATA!BK$10-(DATA!BK$16-DATA!BK$17)-DATA!BK$13))</f>
        <v>0.62639063811922757</v>
      </c>
      <c r="BJ11" s="3">
        <f>DATA!BL$20/((DATA!BL$10-(DATA!BL$16-DATA!BL$17)-DATA!BL$13))</f>
        <v>0.6316404114694627</v>
      </c>
      <c r="BK11" s="3">
        <f>DATA!BM$20/((DATA!BM$10-(DATA!BM$16-DATA!BM$17)-DATA!BM$13))</f>
        <v>0.64033870398682824</v>
      </c>
      <c r="BL11" s="3">
        <f>DATA!BN$20/((DATA!BN$10-(DATA!BN$16-DATA!BN$17)-DATA!BN$13))</f>
        <v>0.6456558400315382</v>
      </c>
      <c r="BM11" s="3">
        <f>DATA!BO$20/((DATA!BO$10-(DATA!BO$16-DATA!BO$17)-DATA!BO$13))</f>
        <v>0.6369649016027592</v>
      </c>
      <c r="BN11" s="3">
        <f>DATA!BP$20/((DATA!BP$10-(DATA!BP$16-DATA!BP$17)-DATA!BP$13))</f>
        <v>0.64091789942247546</v>
      </c>
      <c r="BO11" s="3">
        <f>DATA!BQ$20/((DATA!BQ$10-(DATA!BQ$16-DATA!BQ$17)-DATA!BQ$13))</f>
        <v>0.64203710250637291</v>
      </c>
      <c r="BP11" s="3">
        <f>DATA!BR$20/((DATA!BR$10-(DATA!BR$16-DATA!BR$17)-DATA!BR$13))</f>
        <v>0.64731418084280368</v>
      </c>
      <c r="BQ11" s="3">
        <f>DATA!BS$20/((DATA!BS$10-(DATA!BS$16-DATA!BS$17)-DATA!BS$13))</f>
        <v>0.64003554542101204</v>
      </c>
      <c r="BR11" s="3">
        <f>DATA!BT$20/((DATA!BT$10-(DATA!BT$16-DATA!BT$17)-DATA!BT$13))</f>
        <v>0.63410310387945368</v>
      </c>
      <c r="BS11" s="3">
        <f>DATA!BU$20/((DATA!BU$10-(DATA!BU$16-DATA!BU$17)-DATA!BU$13))</f>
        <v>0.63268227989269687</v>
      </c>
      <c r="BT11" s="3">
        <f>DATA!BV$20/((DATA!BV$10-(DATA!BV$16-DATA!BV$17)-DATA!BV$13))</f>
        <v>0.63245843893638043</v>
      </c>
      <c r="BU11" s="3">
        <f>DATA!BW$20/((DATA!BW$10-(DATA!BW$16-DATA!BW$17)-DATA!BW$13))</f>
        <v>0.63496858059818229</v>
      </c>
      <c r="BV11" s="3">
        <f>DATA!BX$20/((DATA!BX$10-(DATA!BX$16-DATA!BX$17)-DATA!BX$13))</f>
        <v>0.64851972632521271</v>
      </c>
      <c r="BW11" s="3">
        <f>DATA!BY$20/((DATA!BY$10-(DATA!BY$16-DATA!BY$17)-DATA!BY$13))</f>
        <v>0.65047737150700091</v>
      </c>
      <c r="BX11" s="3">
        <f>DATA!BZ$20/((DATA!BZ$10-(DATA!BZ$16-DATA!BZ$17)-DATA!BZ$13))</f>
        <v>0.66187921589931642</v>
      </c>
      <c r="BY11" s="3">
        <f>DATA!CA$20/((DATA!CA$10-(DATA!CA$16-DATA!CA$17)-DATA!CA$13))</f>
        <v>0.66496729723182635</v>
      </c>
      <c r="BZ11" s="3">
        <f>DATA!CB$20/((DATA!CB$10-(DATA!CB$16-DATA!CB$17)-DATA!CB$13))</f>
        <v>0.65635430038510911</v>
      </c>
      <c r="CA11" s="3">
        <f>DATA!CC$20/((DATA!CC$10-(DATA!CC$16-DATA!CC$17)-DATA!CC$13))</f>
        <v>0.64806013381201044</v>
      </c>
      <c r="CB11" s="3">
        <f>DATA!CD$20/((DATA!CD$10-(DATA!CD$16-DATA!CD$17)-DATA!CD$13))</f>
        <v>0.64430488974113143</v>
      </c>
      <c r="CC11" s="3">
        <f>DATA!CE$20/((DATA!CE$10-(DATA!CE$16-DATA!CE$17)-DATA!CE$13))</f>
        <v>0.63223913179626201</v>
      </c>
      <c r="CD11" s="3">
        <f>DATA!CF$20/((DATA!CF$10-(DATA!CF$16-DATA!CF$17)-DATA!CF$13))</f>
        <v>0.63284402893523417</v>
      </c>
      <c r="CE11" s="3">
        <f>DATA!CG$20/((DATA!CG$10-(DATA!CG$16-DATA!CG$17)-DATA!CG$13))</f>
        <v>0.6315397132024656</v>
      </c>
      <c r="CF11" s="3">
        <f>DATA!CH$20/((DATA!CH$10-(DATA!CH$16-DATA!CH$17)-DATA!CH$13))</f>
        <v>0.63168375827139589</v>
      </c>
      <c r="CG11" s="3">
        <f>DATA!CI$20/((DATA!CI$10-(DATA!CI$16-DATA!CI$17)-DATA!CI$13))</f>
        <v>0.61860643124247527</v>
      </c>
      <c r="CH11" s="3">
        <f>DATA!CJ$20/((DATA!CJ$10-(DATA!CJ$16-DATA!CJ$17)-DATA!CJ$13))</f>
        <v>0.61547362943748496</v>
      </c>
      <c r="CI11" s="3">
        <f>DATA!CK$20/((DATA!CK$10-(DATA!CK$16-DATA!CK$17)-DATA!CK$13))</f>
        <v>0.61990564900223066</v>
      </c>
      <c r="CJ11" s="3">
        <f>DATA!CL$20/((DATA!CL$10-(DATA!CL$16-DATA!CL$17)-DATA!CL$13))</f>
        <v>0.62205553457840779</v>
      </c>
      <c r="CK11" s="3">
        <f>DATA!CM$20/((DATA!CM$10-(DATA!CM$16-DATA!CM$17)-DATA!CM$13))</f>
        <v>0.61984381468254246</v>
      </c>
      <c r="CL11" s="3">
        <f>DATA!CN$20/((DATA!CN$10-(DATA!CN$16-DATA!CN$17)-DATA!CN$13))</f>
        <v>0.62087414159993026</v>
      </c>
      <c r="CM11" s="3">
        <f>DATA!CO$20/((DATA!CO$10-(DATA!CO$16-DATA!CO$17)-DATA!CO$13))</f>
        <v>0.62236568524270353</v>
      </c>
      <c r="CN11" s="3">
        <f>DATA!CP$20/((DATA!CP$10-(DATA!CP$16-DATA!CP$17)-DATA!CP$13))</f>
        <v>0.62095472029824872</v>
      </c>
      <c r="CO11" s="3">
        <f>DATA!CQ$20/((DATA!CQ$10-(DATA!CQ$16-DATA!CQ$17)-DATA!CQ$13))</f>
        <v>0.62353124363688639</v>
      </c>
      <c r="CP11" s="3">
        <f>DATA!CR$20/((DATA!CR$10-(DATA!CR$16-DATA!CR$17)-DATA!CR$13))</f>
        <v>0.62044396502781873</v>
      </c>
    </row>
    <row r="36" spans="1:94">
      <c r="A36" s="8" t="s">
        <v>146</v>
      </c>
      <c r="B36" s="8" t="s">
        <v>147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>
      <c r="A37" s="2" t="s">
        <v>148</v>
      </c>
      <c r="B37" s="2" t="s">
        <v>168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94">
      <c r="A38" s="5" t="s">
        <v>135</v>
      </c>
      <c r="B38" s="5"/>
      <c r="C38" s="5" t="s">
        <v>140</v>
      </c>
      <c r="D38" s="5" t="s">
        <v>139</v>
      </c>
      <c r="E38" s="5" t="s">
        <v>1</v>
      </c>
      <c r="F38" s="5" t="s">
        <v>2</v>
      </c>
      <c r="G38" s="5" t="s">
        <v>3</v>
      </c>
      <c r="H38" s="5" t="s">
        <v>4</v>
      </c>
      <c r="I38" s="5" t="s">
        <v>5</v>
      </c>
      <c r="J38" s="5" t="s">
        <v>6</v>
      </c>
      <c r="K38" s="5" t="s">
        <v>7</v>
      </c>
      <c r="L38" s="5" t="s">
        <v>8</v>
      </c>
      <c r="M38" s="5" t="s">
        <v>9</v>
      </c>
      <c r="N38" s="5" t="s">
        <v>10</v>
      </c>
      <c r="O38" s="5" t="s">
        <v>11</v>
      </c>
      <c r="P38" s="5" t="s">
        <v>12</v>
      </c>
      <c r="Q38" s="5" t="s">
        <v>13</v>
      </c>
      <c r="R38" s="5" t="s">
        <v>14</v>
      </c>
      <c r="S38" s="5" t="s">
        <v>15</v>
      </c>
      <c r="T38" s="5" t="s">
        <v>16</v>
      </c>
      <c r="U38" s="5" t="s">
        <v>17</v>
      </c>
      <c r="V38" s="5" t="s">
        <v>18</v>
      </c>
      <c r="W38" s="5" t="s">
        <v>19</v>
      </c>
      <c r="X38" s="5" t="s">
        <v>20</v>
      </c>
      <c r="Y38" s="5" t="s">
        <v>21</v>
      </c>
      <c r="Z38" s="5" t="s">
        <v>22</v>
      </c>
      <c r="AA38" s="5" t="s">
        <v>23</v>
      </c>
      <c r="AB38" s="5" t="s">
        <v>24</v>
      </c>
      <c r="AC38" s="5" t="s">
        <v>25</v>
      </c>
      <c r="AD38" s="5" t="s">
        <v>26</v>
      </c>
      <c r="AE38" s="5" t="s">
        <v>27</v>
      </c>
      <c r="AF38" s="5" t="s">
        <v>28</v>
      </c>
      <c r="AG38" s="5" t="s">
        <v>29</v>
      </c>
      <c r="AH38" s="5" t="s">
        <v>30</v>
      </c>
      <c r="AI38" s="5" t="s">
        <v>31</v>
      </c>
      <c r="AJ38" s="5" t="s">
        <v>32</v>
      </c>
      <c r="AK38" s="5" t="s">
        <v>33</v>
      </c>
      <c r="AL38" s="5" t="s">
        <v>34</v>
      </c>
      <c r="AM38" s="5" t="s">
        <v>35</v>
      </c>
      <c r="AN38" s="5" t="s">
        <v>36</v>
      </c>
      <c r="AO38" s="5" t="s">
        <v>37</v>
      </c>
      <c r="AP38" s="5" t="s">
        <v>38</v>
      </c>
      <c r="AQ38" s="5" t="s">
        <v>39</v>
      </c>
      <c r="AR38" s="5" t="s">
        <v>40</v>
      </c>
      <c r="AS38" s="5" t="s">
        <v>41</v>
      </c>
      <c r="AT38" s="5" t="s">
        <v>42</v>
      </c>
      <c r="AU38" s="5" t="s">
        <v>43</v>
      </c>
      <c r="AV38" s="5" t="s">
        <v>44</v>
      </c>
      <c r="AW38" s="5" t="s">
        <v>45</v>
      </c>
      <c r="AX38" s="5" t="s">
        <v>46</v>
      </c>
      <c r="AY38" s="5" t="s">
        <v>47</v>
      </c>
      <c r="AZ38" s="5" t="s">
        <v>48</v>
      </c>
      <c r="BA38" s="5" t="s">
        <v>49</v>
      </c>
      <c r="BB38" s="5" t="s">
        <v>50</v>
      </c>
      <c r="BC38" s="5" t="s">
        <v>51</v>
      </c>
      <c r="BD38" s="5" t="s">
        <v>52</v>
      </c>
      <c r="BE38" s="5" t="s">
        <v>53</v>
      </c>
      <c r="BF38" s="5" t="s">
        <v>54</v>
      </c>
      <c r="BG38" s="5" t="s">
        <v>55</v>
      </c>
      <c r="BH38" s="5" t="s">
        <v>56</v>
      </c>
      <c r="BI38" s="5" t="s">
        <v>57</v>
      </c>
      <c r="BJ38" s="5" t="s">
        <v>58</v>
      </c>
      <c r="BK38" s="5" t="s">
        <v>59</v>
      </c>
      <c r="BL38" s="5" t="s">
        <v>60</v>
      </c>
      <c r="BM38" s="5" t="s">
        <v>61</v>
      </c>
      <c r="BN38" s="5" t="s">
        <v>62</v>
      </c>
      <c r="BO38" s="5" t="s">
        <v>63</v>
      </c>
      <c r="BP38" s="5" t="s">
        <v>64</v>
      </c>
      <c r="BQ38" s="5" t="s">
        <v>65</v>
      </c>
      <c r="BR38" s="5" t="s">
        <v>66</v>
      </c>
      <c r="BS38" s="5" t="s">
        <v>67</v>
      </c>
      <c r="BT38" s="5" t="s">
        <v>68</v>
      </c>
      <c r="BU38" s="5" t="s">
        <v>69</v>
      </c>
      <c r="BV38" s="5" t="s">
        <v>70</v>
      </c>
      <c r="BW38" s="5" t="s">
        <v>71</v>
      </c>
      <c r="BX38" s="5" t="s">
        <v>72</v>
      </c>
      <c r="BY38" s="5" t="s">
        <v>73</v>
      </c>
      <c r="BZ38" s="5" t="s">
        <v>74</v>
      </c>
      <c r="CA38" s="5" t="s">
        <v>75</v>
      </c>
      <c r="CB38" s="5" t="s">
        <v>76</v>
      </c>
      <c r="CC38" s="5" t="s">
        <v>77</v>
      </c>
      <c r="CD38" s="5" t="s">
        <v>78</v>
      </c>
      <c r="CE38" s="5" t="s">
        <v>79</v>
      </c>
      <c r="CF38" s="5" t="s">
        <v>80</v>
      </c>
      <c r="CG38" s="5" t="s">
        <v>81</v>
      </c>
      <c r="CH38" s="5" t="s">
        <v>82</v>
      </c>
      <c r="CI38" s="5" t="s">
        <v>83</v>
      </c>
      <c r="CJ38" s="5" t="s">
        <v>84</v>
      </c>
      <c r="CK38" s="5" t="s">
        <v>85</v>
      </c>
      <c r="CL38" s="5" t="s">
        <v>86</v>
      </c>
      <c r="CM38" s="5" t="s">
        <v>87</v>
      </c>
      <c r="CN38" s="5" t="s">
        <v>88</v>
      </c>
      <c r="CO38" s="5" t="s">
        <v>89</v>
      </c>
      <c r="CP38" s="5" t="s">
        <v>90</v>
      </c>
    </row>
    <row r="39" spans="1:94" ht="36">
      <c r="A39" s="16" t="s">
        <v>201</v>
      </c>
      <c r="B39" s="3" t="s">
        <v>200</v>
      </c>
      <c r="C39" s="3" t="s">
        <v>134</v>
      </c>
      <c r="D39" s="3" t="s">
        <v>142</v>
      </c>
      <c r="E39" s="3">
        <f>DATA!G$20/DATA!G$21</f>
        <v>0.4942307692307692</v>
      </c>
      <c r="F39" s="3">
        <f>DATA!H$20/DATA!H$21</f>
        <v>0.51528384279475981</v>
      </c>
      <c r="G39" s="3">
        <f>DATA!I$20/DATA!I$21</f>
        <v>0.52145643693107935</v>
      </c>
      <c r="H39" s="3">
        <f>DATA!J$20/DATA!J$21</f>
        <v>0.52961082910321489</v>
      </c>
      <c r="I39" s="3">
        <f>DATA!K$20/DATA!K$21</f>
        <v>0.52464788732394363</v>
      </c>
      <c r="J39" s="3">
        <f>DATA!L$20/DATA!L$21</f>
        <v>0.52187028657616896</v>
      </c>
      <c r="K39" s="3">
        <f>DATA!M$20/DATA!M$21</f>
        <v>0.51222826086956519</v>
      </c>
      <c r="L39" s="3">
        <f>DATA!N$20/DATA!N$21</f>
        <v>0.51425178147268402</v>
      </c>
      <c r="M39" s="3">
        <f>DATA!O$20/DATA!O$21</f>
        <v>0.52329360780065004</v>
      </c>
      <c r="N39" s="3">
        <f>DATA!P$20/DATA!P$21</f>
        <v>0.52424942263279439</v>
      </c>
      <c r="O39" s="3">
        <f>DATA!Q$20/DATA!Q$21</f>
        <v>0.52483801295896326</v>
      </c>
      <c r="P39" s="3">
        <f>DATA!R$20/DATA!R$21</f>
        <v>0.51616062683643482</v>
      </c>
      <c r="Q39" s="3">
        <f>DATA!S$20/DATA!S$21</f>
        <v>0.51638065522620902</v>
      </c>
      <c r="R39" s="3">
        <f>DATA!T$20/DATA!T$21</f>
        <v>0.53398058252427183</v>
      </c>
      <c r="S39" s="3">
        <f>DATA!U$20/DATA!U$21</f>
        <v>0.55792079207920797</v>
      </c>
      <c r="T39" s="3">
        <f>DATA!V$20/DATA!V$21</f>
        <v>0.55689964157706084</v>
      </c>
      <c r="U39" s="3">
        <f>DATA!W$20/DATA!W$21</f>
        <v>0.55736981465136803</v>
      </c>
      <c r="V39" s="3">
        <f>DATA!X$20/DATA!X$21</f>
        <v>0.54275587062472308</v>
      </c>
      <c r="W39" s="3">
        <f>DATA!Y$20/DATA!Y$21</f>
        <v>0.53473344103392573</v>
      </c>
      <c r="X39" s="3">
        <f>DATA!Z$20/DATA!Z$21</f>
        <v>0.52973568281938332</v>
      </c>
      <c r="Y39" s="3">
        <f>DATA!AA$20/DATA!AA$21</f>
        <v>0.53345656192236601</v>
      </c>
      <c r="Z39" s="3">
        <f>DATA!AB$20/DATA!AB$21</f>
        <v>0.53210084033613447</v>
      </c>
      <c r="AA39" s="3">
        <f>DATA!AC$20/DATA!AC$21</f>
        <v>0.53904208998548619</v>
      </c>
      <c r="AB39" s="3">
        <f>DATA!AD$20/DATA!AD$21</f>
        <v>0.5520175679385122</v>
      </c>
      <c r="AC39" s="3">
        <f>DATA!AE$20/DATA!AE$21</f>
        <v>0.55823605706874191</v>
      </c>
      <c r="AD39" s="3">
        <f>DATA!AF$20/DATA!AF$21</f>
        <v>0.55380237972064139</v>
      </c>
      <c r="AE39" s="3">
        <f>DATA!AG$20/DATA!AG$21</f>
        <v>0.5474833808167141</v>
      </c>
      <c r="AF39" s="3">
        <f>DATA!AH$20/DATA!AH$21</f>
        <v>0.56123367852318784</v>
      </c>
      <c r="AG39" s="3">
        <f>DATA!AI$20/DATA!AI$21</f>
        <v>0.56063193851409054</v>
      </c>
      <c r="AH39" s="3">
        <f>DATA!AJ$20/DATA!AJ$21</f>
        <v>0.55702861952861948</v>
      </c>
      <c r="AI39" s="3">
        <f>DATA!AK$20/DATA!AK$21</f>
        <v>0.55484371966608426</v>
      </c>
      <c r="AJ39" s="3">
        <f>DATA!AL$20/DATA!AL$21</f>
        <v>0.56286194657201571</v>
      </c>
      <c r="AK39" s="3">
        <f>DATA!AM$20/DATA!AM$21</f>
        <v>0.56008661133164916</v>
      </c>
      <c r="AL39" s="3">
        <f>DATA!AN$20/DATA!AN$21</f>
        <v>0.55785054575986559</v>
      </c>
      <c r="AM39" s="3">
        <f>DATA!AO$20/DATA!AO$21</f>
        <v>0.55769536845455991</v>
      </c>
      <c r="AN39" s="3">
        <f>DATA!AP$20/DATA!AP$21</f>
        <v>0.55728471913443012</v>
      </c>
      <c r="AO39" s="3">
        <f>DATA!AQ$20/DATA!AQ$21</f>
        <v>0.55443107221006571</v>
      </c>
      <c r="AP39" s="3">
        <f>DATA!AR$20/DATA!AR$21</f>
        <v>0.5610791906070447</v>
      </c>
      <c r="AQ39" s="3">
        <f>DATA!AS$20/DATA!AS$21</f>
        <v>0.56950354609929077</v>
      </c>
      <c r="AR39" s="3">
        <f>DATA!AT$20/DATA!AT$21</f>
        <v>0.57377580802075445</v>
      </c>
      <c r="AS39" s="3">
        <f>DATA!AU$20/DATA!AU$21</f>
        <v>0.58426629348260695</v>
      </c>
      <c r="AT39" s="3">
        <f>DATA!AV$20/DATA!AV$21</f>
        <v>0.59058176994504452</v>
      </c>
      <c r="AU39" s="3">
        <f>DATA!AW$20/DATA!AW$21</f>
        <v>0.58017797941022509</v>
      </c>
      <c r="AV39" s="3">
        <f>DATA!AX$20/DATA!AX$21</f>
        <v>0.58108859753675002</v>
      </c>
      <c r="AW39" s="3">
        <f>DATA!AY$20/DATA!AY$21</f>
        <v>0.57938261923433376</v>
      </c>
      <c r="AX39" s="3">
        <f>DATA!AZ$20/DATA!AZ$21</f>
        <v>0.5841284464038955</v>
      </c>
      <c r="AY39" s="3">
        <f>DATA!BA$20/DATA!BA$21</f>
        <v>0.57160098968076756</v>
      </c>
      <c r="AZ39" s="3">
        <f>DATA!BB$20/DATA!BB$21</f>
        <v>0.56935694112535296</v>
      </c>
      <c r="BA39" s="3">
        <f>DATA!BC$20/DATA!BC$21</f>
        <v>0.56979472140762455</v>
      </c>
      <c r="BB39" s="3">
        <f>DATA!BD$20/DATA!BD$21</f>
        <v>0.56974731741086881</v>
      </c>
      <c r="BC39" s="3">
        <f>DATA!BE$20/DATA!BE$21</f>
        <v>0.57273573200992556</v>
      </c>
      <c r="BD39" s="3">
        <f>DATA!BF$20/DATA!BF$21</f>
        <v>0.57875771522351849</v>
      </c>
      <c r="BE39" s="3">
        <f>DATA!BG$20/DATA!BG$21</f>
        <v>0.57046018713003632</v>
      </c>
      <c r="BF39" s="3">
        <f>DATA!BH$20/DATA!BH$21</f>
        <v>0.57870441136009287</v>
      </c>
      <c r="BG39" s="3">
        <f>DATA!BI$20/DATA!BI$21</f>
        <v>0.56647057167787884</v>
      </c>
      <c r="BH39" s="3">
        <f>DATA!BJ$20/DATA!BJ$21</f>
        <v>0.56204027798914424</v>
      </c>
      <c r="BI39" s="3">
        <f>DATA!BK$20/DATA!BK$21</f>
        <v>0.56388029383281768</v>
      </c>
      <c r="BJ39" s="3">
        <f>DATA!BL$20/DATA!BL$21</f>
        <v>0.56919907749490606</v>
      </c>
      <c r="BK39" s="3">
        <f>DATA!BM$20/DATA!BM$21</f>
        <v>0.57494033916918341</v>
      </c>
      <c r="BL39" s="3">
        <f>DATA!BN$20/DATA!BN$21</f>
        <v>0.57762015792464294</v>
      </c>
      <c r="BM39" s="3">
        <f>DATA!BO$20/DATA!BO$21</f>
        <v>0.57171993080214878</v>
      </c>
      <c r="BN39" s="3">
        <f>DATA!BP$20/DATA!BP$21</f>
        <v>0.57606015141324773</v>
      </c>
      <c r="BO39" s="3">
        <f>DATA!BQ$20/DATA!BQ$21</f>
        <v>0.57710319451413283</v>
      </c>
      <c r="BP39" s="3">
        <f>DATA!BR$20/DATA!BR$21</f>
        <v>0.57925654549474148</v>
      </c>
      <c r="BQ39" s="3">
        <f>DATA!BS$20/DATA!BS$21</f>
        <v>0.57302190131648079</v>
      </c>
      <c r="BR39" s="3">
        <f>DATA!BT$20/DATA!BT$21</f>
        <v>0.56572760008472778</v>
      </c>
      <c r="BS39" s="3">
        <f>DATA!BU$20/DATA!BU$21</f>
        <v>0.56632357107205011</v>
      </c>
      <c r="BT39" s="3">
        <f>DATA!BV$20/DATA!BV$21</f>
        <v>0.56483541778562107</v>
      </c>
      <c r="BU39" s="3">
        <f>DATA!BW$20/DATA!BW$21</f>
        <v>0.5680370584829183</v>
      </c>
      <c r="BV39" s="3">
        <f>DATA!BX$20/DATA!BX$21</f>
        <v>0.57990554278591611</v>
      </c>
      <c r="BW39" s="3">
        <f>DATA!BY$20/DATA!BY$21</f>
        <v>0.58310309100328095</v>
      </c>
      <c r="BX39" s="3">
        <f>DATA!BZ$20/DATA!BZ$21</f>
        <v>0.59425871354537141</v>
      </c>
      <c r="BY39" s="3">
        <f>DATA!CA$20/DATA!CA$21</f>
        <v>0.59400204587480832</v>
      </c>
      <c r="BZ39" s="3">
        <f>DATA!CB$20/DATA!CB$21</f>
        <v>0.58266699587852089</v>
      </c>
      <c r="CA39" s="3">
        <f>DATA!CC$20/DATA!CC$21</f>
        <v>0.57557860410344674</v>
      </c>
      <c r="CB39" s="3">
        <f>DATA!CD$20/DATA!CD$21</f>
        <v>0.57066551176555502</v>
      </c>
      <c r="CC39" s="3">
        <f>DATA!CE$20/DATA!CE$21</f>
        <v>0.56247064910255906</v>
      </c>
      <c r="CD39" s="3">
        <f>DATA!CF$20/DATA!CF$21</f>
        <v>0.56204774464056262</v>
      </c>
      <c r="CE39" s="3">
        <f>DATA!CG$20/DATA!CG$21</f>
        <v>0.56653795543283647</v>
      </c>
      <c r="CF39" s="3">
        <f>DATA!CH$20/DATA!CH$21</f>
        <v>0.56986646296610655</v>
      </c>
      <c r="CG39" s="3">
        <f>DATA!CI$20/DATA!CI$21</f>
        <v>0.55878857719039221</v>
      </c>
      <c r="CH39" s="3">
        <f>DATA!CJ$20/DATA!CJ$21</f>
        <v>0.5498095588286307</v>
      </c>
      <c r="CI39" s="3">
        <f>DATA!CK$20/DATA!CK$21</f>
        <v>0.55130052476727276</v>
      </c>
      <c r="CJ39" s="3">
        <f>DATA!CL$20/DATA!CL$21</f>
        <v>0.55122158377999275</v>
      </c>
      <c r="CK39" s="3">
        <f>DATA!CM$20/DATA!CM$21</f>
        <v>0.54894674703287138</v>
      </c>
      <c r="CL39" s="3">
        <f>DATA!CN$20/DATA!CN$21</f>
        <v>0.55064655172413801</v>
      </c>
      <c r="CM39" s="3">
        <f>DATA!CO$20/DATA!CO$21</f>
        <v>0.55540474758754976</v>
      </c>
      <c r="CN39" s="3">
        <f>DATA!CP$20/DATA!CP$21</f>
        <v>0.55640403995262877</v>
      </c>
      <c r="CO39" s="3">
        <f>DATA!CQ$20/DATA!CQ$21</f>
        <v>0.55780811349463177</v>
      </c>
      <c r="CP39" s="3">
        <f>DATA!CR$20/DATA!CR$21</f>
        <v>0.55618323485554044</v>
      </c>
    </row>
    <row r="40" spans="1:94" ht="54">
      <c r="A40" s="16" t="s">
        <v>202</v>
      </c>
      <c r="B40" s="3" t="s">
        <v>200</v>
      </c>
      <c r="C40" s="3" t="s">
        <v>134</v>
      </c>
      <c r="D40" s="3" t="s">
        <v>143</v>
      </c>
      <c r="E40" s="3">
        <f>DATA!G$20/(DATA!G$21-(DATA!G$16-DATA!G$17))</f>
        <v>0.5288065843621399</v>
      </c>
      <c r="F40" s="3">
        <f>DATA!H$20/(DATA!H$21-(DATA!H$16-DATA!H$17))</f>
        <v>0.55726092089728452</v>
      </c>
      <c r="G40" s="3">
        <f>DATA!I$20/(DATA!I$21-(DATA!I$16-DATA!I$17))</f>
        <v>0.57041251778093871</v>
      </c>
      <c r="H40" s="3">
        <f>DATA!J$20/(DATA!J$21-(DATA!J$16-DATA!J$17))</f>
        <v>0.59505703422053235</v>
      </c>
      <c r="I40" s="3">
        <f>DATA!K$20/(DATA!K$21-(DATA!K$16-DATA!K$17))</f>
        <v>0.59481037924151692</v>
      </c>
      <c r="J40" s="3">
        <f>DATA!L$20/(DATA!L$21-(DATA!L$16-DATA!L$17))</f>
        <v>0.58445945945945954</v>
      </c>
      <c r="K40" s="3">
        <f>DATA!M$20/(DATA!M$21-(DATA!M$16-DATA!M$17))</f>
        <v>0.56948640483383683</v>
      </c>
      <c r="L40" s="3">
        <f>DATA!N$20/(DATA!N$21-(DATA!N$16-DATA!N$17))</f>
        <v>0.5697368421052631</v>
      </c>
      <c r="M40" s="3">
        <f>DATA!O$20/(DATA!O$21-(DATA!O$16-DATA!O$17))</f>
        <v>0.57706093189964147</v>
      </c>
      <c r="N40" s="3">
        <f>DATA!P$20/(DATA!P$21-(DATA!P$16-DATA!P$17))</f>
        <v>0.58056265984654731</v>
      </c>
      <c r="O40" s="3">
        <f>DATA!Q$20/(DATA!Q$21-(DATA!Q$16-DATA!Q$17))</f>
        <v>0.57651245551601416</v>
      </c>
      <c r="P40" s="3">
        <f>DATA!R$20/(DATA!R$21-(DATA!R$16-DATA!R$17))</f>
        <v>0.56666666666666665</v>
      </c>
      <c r="Q40" s="3">
        <f>DATA!S$20/(DATA!S$21-(DATA!S$16-DATA!S$17))</f>
        <v>0.56292517006802711</v>
      </c>
      <c r="R40" s="3">
        <f>DATA!T$20/(DATA!T$21-(DATA!T$16-DATA!T$17))</f>
        <v>0.57217165149544857</v>
      </c>
      <c r="S40" s="3">
        <f>DATA!U$20/(DATA!U$21-(DATA!U$16-DATA!U$17))</f>
        <v>0.59253417455310209</v>
      </c>
      <c r="T40" s="3">
        <f>DATA!V$20/(DATA!V$21-(DATA!V$16-DATA!V$17))</f>
        <v>0.59049881235154389</v>
      </c>
      <c r="U40" s="3">
        <f>DATA!W$20/(DATA!W$21-(DATA!W$16-DATA!W$17))</f>
        <v>0.59407337723424269</v>
      </c>
      <c r="V40" s="3">
        <f>DATA!X$20/(DATA!X$21-(DATA!X$16-DATA!X$17))</f>
        <v>0.58250118877793633</v>
      </c>
      <c r="W40" s="3">
        <f>DATA!Y$20/(DATA!Y$21-(DATA!Y$16-DATA!Y$17))</f>
        <v>0.57590256633318837</v>
      </c>
      <c r="X40" s="3">
        <f>DATA!Z$20/(DATA!Z$21-(DATA!Z$16-DATA!Z$17))</f>
        <v>0.56990521327014221</v>
      </c>
      <c r="Y40" s="3">
        <f>DATA!AA$20/(DATA!AA$21-(DATA!AA$16-DATA!AA$17))</f>
        <v>0.57696921231507403</v>
      </c>
      <c r="Z40" s="3">
        <f>DATA!AB$20/(DATA!AB$21-(DATA!AB$16-DATA!AB$17))</f>
        <v>0.57500908100254267</v>
      </c>
      <c r="AA40" s="3">
        <f>DATA!AC$20/(DATA!AC$21-(DATA!AC$16-DATA!AC$17))</f>
        <v>0.57886533665835405</v>
      </c>
      <c r="AB40" s="3">
        <f>DATA!AD$20/(DATA!AD$21-(DATA!AD$16-DATA!AD$17))</f>
        <v>0.59497041420118346</v>
      </c>
      <c r="AC40" s="3">
        <f>DATA!AE$20/(DATA!AE$21-(DATA!AE$16-DATA!AE$17))</f>
        <v>0.60297001961333707</v>
      </c>
      <c r="AD40" s="3">
        <f>DATA!AF$20/(DATA!AF$21-(DATA!AF$16-DATA!AF$17))</f>
        <v>0.59804469273743011</v>
      </c>
      <c r="AE40" s="3">
        <f>DATA!AG$20/(DATA!AG$21-(DATA!AG$16-DATA!AG$17))</f>
        <v>0.59143370094896131</v>
      </c>
      <c r="AF40" s="3">
        <f>DATA!AH$20/(DATA!AH$21-(DATA!AH$16-DATA!AH$17))</f>
        <v>0.60701241782322868</v>
      </c>
      <c r="AG40" s="3">
        <f>DATA!AI$20/(DATA!AI$21-(DATA!AI$16-DATA!AI$17))</f>
        <v>0.6066066066066067</v>
      </c>
      <c r="AH40" s="3">
        <f>DATA!AJ$20/(DATA!AJ$21-(DATA!AJ$16-DATA!AJ$17))</f>
        <v>0.60309865573023469</v>
      </c>
      <c r="AI40" s="3">
        <f>DATA!AK$20/(DATA!AK$21-(DATA!AK$16-DATA!AK$17))</f>
        <v>0.60155756682803618</v>
      </c>
      <c r="AJ40" s="3">
        <f>DATA!AL$20/(DATA!AL$21-(DATA!AL$16-DATA!AL$17))</f>
        <v>0.61252287050213461</v>
      </c>
      <c r="AK40" s="3">
        <f>DATA!AM$20/(DATA!AM$21-(DATA!AM$16-DATA!AM$17))</f>
        <v>0.6095836606441476</v>
      </c>
      <c r="AL40" s="3">
        <f>DATA!AN$20/(DATA!AN$21-(DATA!AN$16-DATA!AN$17))</f>
        <v>0.60686883449031792</v>
      </c>
      <c r="AM40" s="3">
        <f>DATA!AO$20/(DATA!AO$21-(DATA!AO$16-DATA!AO$17))</f>
        <v>0.60717380003465604</v>
      </c>
      <c r="AN40" s="3">
        <f>DATA!AP$20/(DATA!AP$21-(DATA!AP$16-DATA!AP$17))</f>
        <v>0.60635381390098364</v>
      </c>
      <c r="AO40" s="3">
        <f>DATA!AQ$20/(DATA!AQ$21-(DATA!AQ$16-DATA!AQ$17))</f>
        <v>0.60193021529324431</v>
      </c>
      <c r="AP40" s="3">
        <f>DATA!AR$20/(DATA!AR$21-(DATA!AR$16-DATA!AR$17))</f>
        <v>0.60596249831377302</v>
      </c>
      <c r="AQ40" s="3">
        <f>DATA!AS$20/(DATA!AS$21-(DATA!AS$16-DATA!AS$17))</f>
        <v>0.6161913288144264</v>
      </c>
      <c r="AR40" s="3">
        <f>DATA!AT$20/(DATA!AT$21-(DATA!AT$16-DATA!AT$17))</f>
        <v>0.62234728573103526</v>
      </c>
      <c r="AS40" s="3">
        <f>DATA!AU$20/(DATA!AU$21-(DATA!AU$16-DATA!AU$17))</f>
        <v>0.63463626492942449</v>
      </c>
      <c r="AT40" s="3">
        <f>DATA!AV$20/(DATA!AV$21-(DATA!AV$16-DATA!AV$17))</f>
        <v>0.64337324525185802</v>
      </c>
      <c r="AU40" s="3">
        <f>DATA!AW$20/(DATA!AW$21-(DATA!AW$16-DATA!AW$17))</f>
        <v>0.63309215536938301</v>
      </c>
      <c r="AV40" s="3">
        <f>DATA!AX$20/(DATA!AX$21-(DATA!AX$16-DATA!AX$17))</f>
        <v>0.63195644659522976</v>
      </c>
      <c r="AW40" s="3">
        <f>DATA!AY$20/(DATA!AY$21-(DATA!AY$16-DATA!AY$17))</f>
        <v>0.62965832493995511</v>
      </c>
      <c r="AX40" s="3">
        <f>DATA!AZ$20/(DATA!AZ$21-(DATA!AZ$16-DATA!AZ$17))</f>
        <v>0.63493312352478359</v>
      </c>
      <c r="AY40" s="3">
        <f>DATA!BA$20/(DATA!BA$21-(DATA!BA$16-DATA!BA$17))</f>
        <v>0.62058573019720886</v>
      </c>
      <c r="AZ40" s="3">
        <f>DATA!BB$20/(DATA!BB$21-(DATA!BB$16-DATA!BB$17))</f>
        <v>0.61668333431378308</v>
      </c>
      <c r="BA40" s="3">
        <f>DATA!BC$20/(DATA!BC$21-(DATA!BC$16-DATA!BC$17))</f>
        <v>0.61571775641702742</v>
      </c>
      <c r="BB40" s="3">
        <f>DATA!BD$20/(DATA!BD$21-(DATA!BD$16-DATA!BD$17))</f>
        <v>0.61269309510515546</v>
      </c>
      <c r="BC40" s="3">
        <f>DATA!BE$20/(DATA!BE$21-(DATA!BE$16-DATA!BE$17))</f>
        <v>0.61355706928061138</v>
      </c>
      <c r="BD40" s="3">
        <f>DATA!BF$20/(DATA!BF$21-(DATA!BF$16-DATA!BF$17))</f>
        <v>0.62096156790690549</v>
      </c>
      <c r="BE40" s="3">
        <f>DATA!BG$20/(DATA!BG$21-(DATA!BG$16-DATA!BG$17))</f>
        <v>0.61426955895959701</v>
      </c>
      <c r="BF40" s="3">
        <f>DATA!BH$20/(DATA!BH$21-(DATA!BH$16-DATA!BH$17))</f>
        <v>0.62163404702482594</v>
      </c>
      <c r="BG40" s="3">
        <f>DATA!BI$20/(DATA!BI$21-(DATA!BI$16-DATA!BI$17))</f>
        <v>0.60787748814450115</v>
      </c>
      <c r="BH40" s="3">
        <f>DATA!BJ$20/(DATA!BJ$21-(DATA!BJ$16-DATA!BJ$17))</f>
        <v>0.60314652004681679</v>
      </c>
      <c r="BI40" s="3">
        <f>DATA!BK$20/(DATA!BK$21-(DATA!BK$16-DATA!BK$17))</f>
        <v>0.60483911831770965</v>
      </c>
      <c r="BJ40" s="3">
        <f>DATA!BL$20/(DATA!BL$21-(DATA!BL$16-DATA!BL$17))</f>
        <v>0.60996736730972256</v>
      </c>
      <c r="BK40" s="3">
        <f>DATA!BM$20/(DATA!BM$21-(DATA!BM$16-DATA!BM$17))</f>
        <v>0.61622037619683567</v>
      </c>
      <c r="BL40" s="3">
        <f>DATA!BN$20/(DATA!BN$21-(DATA!BN$16-DATA!BN$17))</f>
        <v>0.61949692142812118</v>
      </c>
      <c r="BM40" s="3">
        <f>DATA!BO$20/(DATA!BO$21-(DATA!BO$16-DATA!BO$17))</f>
        <v>0.61320312499999996</v>
      </c>
      <c r="BN40" s="3">
        <f>DATA!BP$20/(DATA!BP$21-(DATA!BP$16-DATA!BP$17))</f>
        <v>0.61851241505730736</v>
      </c>
      <c r="BO40" s="3">
        <f>DATA!BQ$20/(DATA!BQ$21-(DATA!BQ$16-DATA!BQ$17))</f>
        <v>0.62177893105560966</v>
      </c>
      <c r="BP40" s="3">
        <f>DATA!BR$20/(DATA!BR$21-(DATA!BR$16-DATA!BR$17))</f>
        <v>0.62391781334512608</v>
      </c>
      <c r="BQ40" s="3">
        <f>DATA!BS$20/(DATA!BS$21-(DATA!BS$16-DATA!BS$17))</f>
        <v>0.6161606379029263</v>
      </c>
      <c r="BR40" s="3">
        <f>DATA!BT$20/(DATA!BT$21-(DATA!BT$16-DATA!BT$17))</f>
        <v>0.60988308366824984</v>
      </c>
      <c r="BS40" s="3">
        <f>DATA!BU$20/(DATA!BU$21-(DATA!BU$16-DATA!BU$17))</f>
        <v>0.60932102528375287</v>
      </c>
      <c r="BT40" s="3">
        <f>DATA!BV$20/(DATA!BV$21-(DATA!BV$16-DATA!BV$17))</f>
        <v>0.60720079183965237</v>
      </c>
      <c r="BU40" s="3">
        <f>DATA!BW$20/(DATA!BW$21-(DATA!BW$16-DATA!BW$17))</f>
        <v>0.61059674784097095</v>
      </c>
      <c r="BV40" s="3">
        <f>DATA!BX$20/(DATA!BX$21-(DATA!BX$16-DATA!BX$17))</f>
        <v>0.62286282794536718</v>
      </c>
      <c r="BW40" s="3">
        <f>DATA!BY$20/(DATA!BY$21-(DATA!BY$16-DATA!BY$17))</f>
        <v>0.62552679108970499</v>
      </c>
      <c r="BX40" s="3">
        <f>DATA!BZ$20/(DATA!BZ$21-(DATA!BZ$16-DATA!BZ$17))</f>
        <v>0.63717286613933011</v>
      </c>
      <c r="BY40" s="3">
        <f>DATA!CA$20/(DATA!CA$21-(DATA!CA$16-DATA!CA$17))</f>
        <v>0.6358419844595592</v>
      </c>
      <c r="BZ40" s="3">
        <f>DATA!CB$20/(DATA!CB$21-(DATA!CB$16-DATA!CB$17))</f>
        <v>0.62534143258999564</v>
      </c>
      <c r="CA40" s="3">
        <f>DATA!CC$20/(DATA!CC$21-(DATA!CC$16-DATA!CC$17))</f>
        <v>0.61792278517942234</v>
      </c>
      <c r="CB40" s="3">
        <f>DATA!CD$20/(DATA!CD$21-(DATA!CD$16-DATA!CD$17))</f>
        <v>0.61347245805261907</v>
      </c>
      <c r="CC40" s="3">
        <f>DATA!CE$20/(DATA!CE$21-(DATA!CE$16-DATA!CE$17))</f>
        <v>0.60491354220167781</v>
      </c>
      <c r="CD40" s="3">
        <f>DATA!CF$20/(DATA!CF$21-(DATA!CF$16-DATA!CF$17))</f>
        <v>0.60503284045685435</v>
      </c>
      <c r="CE40" s="3">
        <f>DATA!CG$20/(DATA!CG$21-(DATA!CG$16-DATA!CG$17))</f>
        <v>0.60959078987071469</v>
      </c>
      <c r="CF40" s="3">
        <f>DATA!CH$20/(DATA!CH$21-(DATA!CH$16-DATA!CH$17))</f>
        <v>0.61310524833920543</v>
      </c>
      <c r="CG40" s="3">
        <f>DATA!CI$20/(DATA!CI$21-(DATA!CI$16-DATA!CI$17))</f>
        <v>0.60068906782285536</v>
      </c>
      <c r="CH40" s="3">
        <f>DATA!CJ$20/(DATA!CJ$21-(DATA!CJ$16-DATA!CJ$17))</f>
        <v>0.59111929944952479</v>
      </c>
      <c r="CI40" s="3">
        <f>DATA!CK$20/(DATA!CK$21-(DATA!CK$16-DATA!CK$17))</f>
        <v>0.59276366990459173</v>
      </c>
      <c r="CJ40" s="3">
        <f>DATA!CL$20/(DATA!CL$21-(DATA!CL$16-DATA!CL$17))</f>
        <v>0.59231013883511263</v>
      </c>
      <c r="CK40" s="3">
        <f>DATA!CM$20/(DATA!CM$21-(DATA!CM$16-DATA!CM$17))</f>
        <v>0.59036353916065221</v>
      </c>
      <c r="CL40" s="3">
        <f>DATA!CN$20/(DATA!CN$21-(DATA!CN$16-DATA!CN$17))</f>
        <v>0.59235562728559454</v>
      </c>
      <c r="CM40" s="3">
        <f>DATA!CO$20/(DATA!CO$21-(DATA!CO$16-DATA!CO$17))</f>
        <v>0.59711729683469095</v>
      </c>
      <c r="CN40" s="3">
        <f>DATA!CP$20/(DATA!CP$21-(DATA!CP$16-DATA!CP$17))</f>
        <v>0.59820903052215579</v>
      </c>
      <c r="CO40" s="3">
        <f>DATA!CQ$20/(DATA!CQ$21-(DATA!CQ$16-DATA!CQ$17))</f>
        <v>0.59968436452441576</v>
      </c>
      <c r="CP40" s="3">
        <f>DATA!CR$20/(DATA!CR$21-(DATA!CR$16-DATA!CR$17))</f>
        <v>0.59811073955899008</v>
      </c>
    </row>
    <row r="41" spans="1:94" ht="72">
      <c r="A41" s="16" t="s">
        <v>203</v>
      </c>
      <c r="B41" s="3" t="s">
        <v>200</v>
      </c>
      <c r="C41" s="3" t="s">
        <v>134</v>
      </c>
      <c r="D41" s="3" t="s">
        <v>144</v>
      </c>
      <c r="E41" s="3">
        <f>DATA!G$20/((DATA!G$21-(DATA!G$16-DATA!G$17)-DATA!G$13))</f>
        <v>0.61778846153846145</v>
      </c>
      <c r="F41" s="3">
        <f>DATA!H$20/((DATA!H$21-(DATA!H$16-DATA!H$17)-DATA!H$13))</f>
        <v>0.63956639566395668</v>
      </c>
      <c r="G41" s="3">
        <f>DATA!I$20/((DATA!I$21-(DATA!I$16-DATA!I$17)-DATA!I$13))</f>
        <v>0.64677419354838694</v>
      </c>
      <c r="H41" s="3">
        <f>DATA!J$20/((DATA!J$21-(DATA!J$16-DATA!J$17)-DATA!J$13))</f>
        <v>0.65756302521008403</v>
      </c>
      <c r="I41" s="3">
        <f>DATA!K$20/((DATA!K$21-(DATA!K$16-DATA!K$17)-DATA!K$13))</f>
        <v>0.6651785714285714</v>
      </c>
      <c r="J41" s="3">
        <f>DATA!L$20/((DATA!L$21-(DATA!L$16-DATA!L$17)-DATA!L$13))</f>
        <v>0.66283524904214564</v>
      </c>
      <c r="K41" s="3">
        <f>DATA!M$20/((DATA!M$21-(DATA!M$16-DATA!M$17)-DATA!M$13))</f>
        <v>0.67201426024955435</v>
      </c>
      <c r="L41" s="3">
        <f>DATA!N$20/((DATA!N$21-(DATA!N$16-DATA!N$17)-DATA!N$13))</f>
        <v>0.66006097560975607</v>
      </c>
      <c r="M41" s="3">
        <f>DATA!O$20/((DATA!O$21-(DATA!O$16-DATA!O$17)-DATA!O$13))</f>
        <v>0.6783707865168539</v>
      </c>
      <c r="N41" s="3">
        <f>DATA!P$20/((DATA!P$21-(DATA!P$16-DATA!P$17)-DATA!P$13))</f>
        <v>0.67159763313609455</v>
      </c>
      <c r="O41" s="3">
        <f>DATA!Q$20/((DATA!Q$21-(DATA!Q$16-DATA!Q$17)-DATA!Q$13))</f>
        <v>0.66393442622950805</v>
      </c>
      <c r="P41" s="3">
        <f>DATA!R$20/((DATA!R$21-(DATA!R$16-DATA!R$17)-DATA!R$13))</f>
        <v>0.65222772277227725</v>
      </c>
      <c r="Q41" s="3">
        <f>DATA!S$20/((DATA!S$21-(DATA!S$16-DATA!S$17)-DATA!S$13))</f>
        <v>0.65609514370664013</v>
      </c>
      <c r="R41" s="3">
        <f>DATA!T$20/((DATA!T$21-(DATA!T$16-DATA!T$17)-DATA!T$13))</f>
        <v>0.67432950191570884</v>
      </c>
      <c r="S41" s="3">
        <f>DATA!U$20/((DATA!U$21-(DATA!U$16-DATA!U$17)-DATA!U$13))</f>
        <v>0.69567901234567908</v>
      </c>
      <c r="T41" s="3">
        <f>DATA!V$20/((DATA!V$21-(DATA!V$16-DATA!V$17)-DATA!V$13))</f>
        <v>0.68598233995584978</v>
      </c>
      <c r="U41" s="3">
        <f>DATA!W$20/((DATA!W$21-(DATA!W$16-DATA!W$17)-DATA!W$13))</f>
        <v>0.69471947194719474</v>
      </c>
      <c r="V41" s="3">
        <f>DATA!X$20/((DATA!X$21-(DATA!X$16-DATA!X$17)-DATA!X$13))</f>
        <v>0.70160366552119147</v>
      </c>
      <c r="W41" s="3">
        <f>DATA!Y$20/((DATA!Y$21-(DATA!Y$16-DATA!Y$17)-DATA!Y$13))</f>
        <v>0.677931387608807</v>
      </c>
      <c r="X41" s="3">
        <f>DATA!Z$20/((DATA!Z$21-(DATA!Z$16-DATA!Z$17)-DATA!Z$13))</f>
        <v>0.67461430575035075</v>
      </c>
      <c r="Y41" s="3">
        <f>DATA!AA$20/((DATA!AA$21-(DATA!AA$16-DATA!AA$17)-DATA!AA$13))</f>
        <v>0.66991643454039007</v>
      </c>
      <c r="Z41" s="3">
        <f>DATA!AB$20/((DATA!AB$21-(DATA!AB$16-DATA!AB$17)-DATA!AB$13))</f>
        <v>0.66568544995794787</v>
      </c>
      <c r="AA41" s="3">
        <f>DATA!AC$20/((DATA!AC$21-(DATA!AC$16-DATA!AC$17)-DATA!AC$13))</f>
        <v>0.66750539180445723</v>
      </c>
      <c r="AB41" s="3">
        <f>DATA!AD$20/((DATA!AD$21-(DATA!AD$16-DATA!AD$17)-DATA!AD$13))</f>
        <v>0.68169491525423731</v>
      </c>
      <c r="AC41" s="3">
        <f>DATA!AE$20/((DATA!AE$21-(DATA!AE$16-DATA!AE$17)-DATA!AE$13))</f>
        <v>0.68339155287392828</v>
      </c>
      <c r="AD41" s="3">
        <f>DATA!AF$20/((DATA!AF$21-(DATA!AF$16-DATA!AF$17)-DATA!AF$13))</f>
        <v>0.67817548305353181</v>
      </c>
      <c r="AE41" s="3">
        <f>DATA!AG$20/((DATA!AG$21-(DATA!AG$16-DATA!AG$17)-DATA!AG$13))</f>
        <v>0.66724537037037046</v>
      </c>
      <c r="AF41" s="3">
        <f>DATA!AH$20/((DATA!AH$21-(DATA!AH$16-DATA!AH$17)-DATA!AH$13))</f>
        <v>0.6832008769525898</v>
      </c>
      <c r="AG41" s="3">
        <f>DATA!AI$20/((DATA!AI$21-(DATA!AI$16-DATA!AI$17)-DATA!AI$13))</f>
        <v>0.68190080498571815</v>
      </c>
      <c r="AH41" s="3">
        <f>DATA!AJ$20/((DATA!AJ$21-(DATA!AJ$16-DATA!AJ$17)-DATA!AJ$13))</f>
        <v>0.68098790841265755</v>
      </c>
      <c r="AI41" s="3">
        <f>DATA!AK$20/((DATA!AK$21-(DATA!AK$16-DATA!AK$17)-DATA!AK$13))</f>
        <v>0.67278719397363462</v>
      </c>
      <c r="AJ41" s="3">
        <f>DATA!AL$20/((DATA!AL$21-(DATA!AL$16-DATA!AL$17)-DATA!AL$13))</f>
        <v>0.68275549512803091</v>
      </c>
      <c r="AK41" s="3">
        <f>DATA!AM$20/((DATA!AM$21-(DATA!AM$16-DATA!AM$17)-DATA!AM$13))</f>
        <v>0.68070175438596481</v>
      </c>
      <c r="AL41" s="3">
        <f>DATA!AN$20/((DATA!AN$21-(DATA!AN$16-DATA!AN$17)-DATA!AN$13))</f>
        <v>0.67492889069483952</v>
      </c>
      <c r="AM41" s="3">
        <f>DATA!AO$20/((DATA!AO$21-(DATA!AO$16-DATA!AO$17)-DATA!AO$13))</f>
        <v>0.67294027270981371</v>
      </c>
      <c r="AN41" s="3">
        <f>DATA!AP$20/((DATA!AP$21-(DATA!AP$16-DATA!AP$17)-DATA!AP$13))</f>
        <v>0.67023172905525852</v>
      </c>
      <c r="AO41" s="3">
        <f>DATA!AQ$20/((DATA!AQ$21-(DATA!AQ$16-DATA!AQ$17)-DATA!AQ$13))</f>
        <v>0.66480813381436554</v>
      </c>
      <c r="AP41" s="3">
        <f>DATA!AR$20/((DATA!AR$21-(DATA!AR$16-DATA!AR$17)-DATA!AR$13))</f>
        <v>0.66706266706266693</v>
      </c>
      <c r="AQ41" s="3">
        <f>DATA!AS$20/((DATA!AS$21-(DATA!AS$16-DATA!AS$17)-DATA!AS$13))</f>
        <v>0.67630544637843915</v>
      </c>
      <c r="AR41" s="3">
        <f>DATA!AT$20/((DATA!AT$21-(DATA!AT$16-DATA!AT$17)-DATA!AT$13))</f>
        <v>0.68129893466820679</v>
      </c>
      <c r="AS41" s="3">
        <f>DATA!AU$20/((DATA!AU$21-(DATA!AU$16-DATA!AU$17)-DATA!AU$13))</f>
        <v>0.69253554502369663</v>
      </c>
      <c r="AT41" s="3">
        <f>DATA!AV$20/((DATA!AV$21-(DATA!AV$16-DATA!AV$17)-DATA!AV$13))</f>
        <v>0.69955106621773289</v>
      </c>
      <c r="AU41" s="3">
        <f>DATA!AW$20/((DATA!AW$21-(DATA!AW$16-DATA!AW$17)-DATA!AW$13))</f>
        <v>0.68804966373512666</v>
      </c>
      <c r="AV41" s="3">
        <f>DATA!AX$20/((DATA!AX$21-(DATA!AX$16-DATA!AX$17)-DATA!AX$13))</f>
        <v>0.68854156859052806</v>
      </c>
      <c r="AW41" s="3">
        <f>DATA!AY$20/((DATA!AY$21-(DATA!AY$16-DATA!AY$17)-DATA!AY$13))</f>
        <v>0.68978102189781021</v>
      </c>
      <c r="AX41" s="3">
        <f>DATA!AZ$20/((DATA!AZ$21-(DATA!AZ$16-DATA!AZ$17)-DATA!AZ$13))</f>
        <v>0.69033361847733099</v>
      </c>
      <c r="AY41" s="3">
        <f>DATA!BA$20/((DATA!BA$21-(DATA!BA$16-DATA!BA$17)-DATA!BA$13))</f>
        <v>0.67267949719480147</v>
      </c>
      <c r="AZ41" s="3">
        <f>DATA!BB$20/((DATA!BB$21-(DATA!BB$16-DATA!BB$17)-DATA!BB$13))</f>
        <v>0.66817515456689391</v>
      </c>
      <c r="BA41" s="3">
        <f>DATA!BC$20/((DATA!BC$21-(DATA!BC$16-DATA!BC$17)-DATA!BC$13))</f>
        <v>0.66659042826919768</v>
      </c>
      <c r="BB41" s="3">
        <f>DATA!BD$20/((DATA!BD$21-(DATA!BD$16-DATA!BD$17)-DATA!BD$13))</f>
        <v>0.66397741024606705</v>
      </c>
      <c r="BC41" s="3">
        <f>DATA!BE$20/((DATA!BE$21-(DATA!BE$16-DATA!BE$17)-DATA!BE$13))</f>
        <v>0.66295664662059051</v>
      </c>
      <c r="BD41" s="3">
        <f>DATA!BF$20/((DATA!BF$21-(DATA!BF$16-DATA!BF$17)-DATA!BF$13))</f>
        <v>0.66461815798098978</v>
      </c>
      <c r="BE41" s="3">
        <f>DATA!BG$20/((DATA!BG$21-(DATA!BG$16-DATA!BG$17)-DATA!BG$13))</f>
        <v>0.65457931638913236</v>
      </c>
      <c r="BF41" s="3">
        <f>DATA!BH$20/((DATA!BH$21-(DATA!BH$16-DATA!BH$17)-DATA!BH$13))</f>
        <v>0.6586638830897702</v>
      </c>
      <c r="BG41" s="3">
        <f>DATA!BI$20/((DATA!BI$21-(DATA!BI$16-DATA!BI$17)-DATA!BI$13))</f>
        <v>0.64412367174497509</v>
      </c>
      <c r="BH41" s="3">
        <f>DATA!BJ$20/((DATA!BJ$21-(DATA!BJ$16-DATA!BJ$17)-DATA!BJ$13))</f>
        <v>0.64309138926778298</v>
      </c>
      <c r="BI41" s="3">
        <f>DATA!BK$20/((DATA!BK$21-(DATA!BK$16-DATA!BK$17)-DATA!BK$13))</f>
        <v>0.64418899592541623</v>
      </c>
      <c r="BJ41" s="3">
        <f>DATA!BL$20/((DATA!BL$21-(DATA!BL$16-DATA!BL$17)-DATA!BL$13))</f>
        <v>0.64997059650737632</v>
      </c>
      <c r="BK41" s="3">
        <f>DATA!BM$20/((DATA!BM$21-(DATA!BM$16-DATA!BM$17)-DATA!BM$13))</f>
        <v>0.65895338142034188</v>
      </c>
      <c r="BL41" s="3">
        <f>DATA!BN$20/((DATA!BN$21-(DATA!BN$16-DATA!BN$17)-DATA!BN$13))</f>
        <v>0.66498240548587928</v>
      </c>
      <c r="BM41" s="3">
        <f>DATA!BO$20/((DATA!BO$21-(DATA!BO$16-DATA!BO$17)-DATA!BO$13))</f>
        <v>0.6569712695390153</v>
      </c>
      <c r="BN41" s="3">
        <f>DATA!BP$20/((DATA!BP$21-(DATA!BP$16-DATA!BP$17)-DATA!BP$13))</f>
        <v>0.66179296681525501</v>
      </c>
      <c r="BO41" s="3">
        <f>DATA!BQ$20/((DATA!BQ$21-(DATA!BQ$16-DATA!BQ$17)-DATA!BQ$13))</f>
        <v>0.66417077302125038</v>
      </c>
      <c r="BP41" s="3">
        <f>DATA!BR$20/((DATA!BR$21-(DATA!BR$16-DATA!BR$17)-DATA!BR$13))</f>
        <v>0.66948951470131945</v>
      </c>
      <c r="BQ41" s="3">
        <f>DATA!BS$20/((DATA!BS$21-(DATA!BS$16-DATA!BS$17)-DATA!BS$13))</f>
        <v>0.66188684479739213</v>
      </c>
      <c r="BR41" s="3">
        <f>DATA!BT$20/((DATA!BT$21-(DATA!BT$16-DATA!BT$17)-DATA!BT$13))</f>
        <v>0.65544321193678212</v>
      </c>
      <c r="BS41" s="3">
        <f>DATA!BU$20/((DATA!BU$21-(DATA!BU$16-DATA!BU$17)-DATA!BU$13))</f>
        <v>0.65507287082982257</v>
      </c>
      <c r="BT41" s="3">
        <f>DATA!BV$20/((DATA!BV$21-(DATA!BV$16-DATA!BV$17)-DATA!BV$13))</f>
        <v>0.65626114346844155</v>
      </c>
      <c r="BU41" s="3">
        <f>DATA!BW$20/((DATA!BW$21-(DATA!BW$16-DATA!BW$17)-DATA!BW$13))</f>
        <v>0.66062459664973761</v>
      </c>
      <c r="BV41" s="3">
        <f>DATA!BX$20/((DATA!BX$21-(DATA!BX$16-DATA!BX$17)-DATA!BX$13))</f>
        <v>0.67602047617778027</v>
      </c>
      <c r="BW41" s="3">
        <f>DATA!BY$20/((DATA!BY$21-(DATA!BY$16-DATA!BY$17)-DATA!BY$13))</f>
        <v>0.68038484787426956</v>
      </c>
      <c r="BX41" s="3">
        <f>DATA!BZ$20/((DATA!BZ$21-(DATA!BZ$16-DATA!BZ$17)-DATA!BZ$13))</f>
        <v>0.69419417637073699</v>
      </c>
      <c r="BY41" s="3">
        <f>DATA!CA$20/((DATA!CA$21-(DATA!CA$16-DATA!CA$17)-DATA!CA$13))</f>
        <v>0.69680851063829796</v>
      </c>
      <c r="BZ41" s="3">
        <f>DATA!CB$20/((DATA!CB$21-(DATA!CB$16-DATA!CB$17)-DATA!CB$13))</f>
        <v>0.6861705696839564</v>
      </c>
      <c r="CA41" s="3">
        <f>DATA!CC$20/((DATA!CC$21-(DATA!CC$16-DATA!CC$17)-DATA!CC$13))</f>
        <v>0.67696913521057733</v>
      </c>
      <c r="CB41" s="3">
        <f>DATA!CD$20/((DATA!CD$21-(DATA!CD$16-DATA!CD$17)-DATA!CD$13))</f>
        <v>0.6725345769700366</v>
      </c>
      <c r="CC41" s="3">
        <f>DATA!CE$20/((DATA!CE$21-(DATA!CE$16-DATA!CE$17)-DATA!CE$13))</f>
        <v>0.66018310911808675</v>
      </c>
      <c r="CD41" s="3">
        <f>DATA!CF$20/((DATA!CF$21-(DATA!CF$16-DATA!CF$17)-DATA!CF$13))</f>
        <v>0.66116571792242684</v>
      </c>
      <c r="CE41" s="3">
        <f>DATA!CG$20/((DATA!CG$21-(DATA!CG$16-DATA!CG$17)-DATA!CG$13))</f>
        <v>0.66037767477725906</v>
      </c>
      <c r="CF41" s="3">
        <f>DATA!CH$20/((DATA!CH$21-(DATA!CH$16-DATA!CH$17)-DATA!CH$13))</f>
        <v>0.66147252963777869</v>
      </c>
      <c r="CG41" s="3">
        <f>DATA!CI$20/((DATA!CI$21-(DATA!CI$16-DATA!CI$17)-DATA!CI$13))</f>
        <v>0.6477562095595909</v>
      </c>
      <c r="CH41" s="3">
        <f>DATA!CJ$20/((DATA!CJ$21-(DATA!CJ$16-DATA!CJ$17)-DATA!CJ$13))</f>
        <v>0.64441083437009572</v>
      </c>
      <c r="CI41" s="3">
        <f>DATA!CK$20/((DATA!CK$21-(DATA!CK$16-DATA!CK$17)-DATA!CK$13))</f>
        <v>0.65037674238411114</v>
      </c>
      <c r="CJ41" s="3">
        <f>DATA!CL$20/((DATA!CL$21-(DATA!CL$16-DATA!CL$17)-DATA!CL$13))</f>
        <v>0.65315380568622827</v>
      </c>
      <c r="CK41" s="3">
        <f>DATA!CM$20/((DATA!CM$21-(DATA!CM$16-DATA!CM$17)-DATA!CM$13))</f>
        <v>0.65147045809858117</v>
      </c>
      <c r="CL41" s="3">
        <f>DATA!CN$20/((DATA!CN$21-(DATA!CN$16-DATA!CN$17)-DATA!CN$13))</f>
        <v>0.65288993675175078</v>
      </c>
      <c r="CM41" s="3">
        <f>DATA!CO$20/((DATA!CO$21-(DATA!CO$16-DATA!CO$17)-DATA!CO$13))</f>
        <v>0.65442153918823176</v>
      </c>
      <c r="CN41" s="3">
        <f>DATA!CP$20/((DATA!CP$21-(DATA!CP$16-DATA!CP$17)-DATA!CP$13))</f>
        <v>0.65414244901980101</v>
      </c>
      <c r="CO41" s="3">
        <f>DATA!CQ$20/((DATA!CQ$21-(DATA!CQ$16-DATA!CQ$17)-DATA!CQ$13))</f>
        <v>0.65714862783710781</v>
      </c>
      <c r="CP41" s="3">
        <f>DATA!CR$20/((DATA!CR$21-(DATA!CR$16-DATA!CR$17)-DATA!CR$13))</f>
        <v>0.65507195991104661</v>
      </c>
    </row>
    <row r="67" spans="1:75">
      <c r="A67" s="8" t="s">
        <v>155</v>
      </c>
      <c r="B67" s="2" t="s">
        <v>156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1:75">
      <c r="A68" s="2" t="s">
        <v>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1:75">
      <c r="A69" s="5" t="s">
        <v>135</v>
      </c>
      <c r="B69" s="5"/>
      <c r="C69" s="5" t="s">
        <v>140</v>
      </c>
      <c r="D69" s="5" t="s">
        <v>139</v>
      </c>
      <c r="E69" s="6">
        <v>1948</v>
      </c>
      <c r="F69" s="7">
        <v>1949</v>
      </c>
      <c r="G69" s="7">
        <v>1950</v>
      </c>
      <c r="H69" s="7">
        <v>1951</v>
      </c>
      <c r="I69" s="7">
        <v>1952</v>
      </c>
      <c r="J69" s="7">
        <v>1953</v>
      </c>
      <c r="K69" s="7">
        <v>1954</v>
      </c>
      <c r="L69" s="7">
        <v>1955</v>
      </c>
      <c r="M69" s="7">
        <v>1956</v>
      </c>
      <c r="N69" s="7">
        <v>1957</v>
      </c>
      <c r="O69" s="7">
        <v>1958</v>
      </c>
      <c r="P69" s="7">
        <v>1959</v>
      </c>
      <c r="Q69" s="7">
        <v>1960</v>
      </c>
      <c r="R69" s="7">
        <v>1961</v>
      </c>
      <c r="S69" s="7">
        <v>1962</v>
      </c>
      <c r="T69" s="7">
        <v>1963</v>
      </c>
      <c r="U69" s="7">
        <v>1964</v>
      </c>
      <c r="V69" s="7">
        <v>1965</v>
      </c>
      <c r="W69" s="7">
        <v>1966</v>
      </c>
      <c r="X69" s="7">
        <v>1967</v>
      </c>
      <c r="Y69" s="7">
        <v>1968</v>
      </c>
      <c r="Z69" s="7">
        <v>1969</v>
      </c>
      <c r="AA69" s="7">
        <v>1970</v>
      </c>
      <c r="AB69" s="7">
        <v>1971</v>
      </c>
      <c r="AC69" s="7">
        <v>1972</v>
      </c>
      <c r="AD69" s="7">
        <v>1973</v>
      </c>
      <c r="AE69" s="7">
        <v>1974</v>
      </c>
      <c r="AF69" s="7">
        <v>1975</v>
      </c>
      <c r="AG69" s="7">
        <v>1976</v>
      </c>
      <c r="AH69" s="7">
        <v>1977</v>
      </c>
      <c r="AI69" s="7">
        <v>1978</v>
      </c>
      <c r="AJ69" s="7">
        <v>1979</v>
      </c>
      <c r="AK69" s="7">
        <v>1980</v>
      </c>
      <c r="AL69" s="7">
        <v>1981</v>
      </c>
      <c r="AM69" s="7">
        <v>1982</v>
      </c>
      <c r="AN69" s="7">
        <v>1983</v>
      </c>
      <c r="AO69" s="7">
        <v>1984</v>
      </c>
      <c r="AP69" s="7">
        <v>1985</v>
      </c>
      <c r="AQ69" s="7">
        <v>1986</v>
      </c>
      <c r="AR69" s="7">
        <v>1987</v>
      </c>
      <c r="AS69" s="7">
        <v>1988</v>
      </c>
      <c r="AT69" s="7">
        <v>1989</v>
      </c>
      <c r="AU69" s="7">
        <v>1990</v>
      </c>
      <c r="AV69" s="7">
        <v>1991</v>
      </c>
      <c r="AW69" s="7">
        <v>1992</v>
      </c>
      <c r="AX69" s="7">
        <v>1993</v>
      </c>
      <c r="AY69" s="7">
        <v>1994</v>
      </c>
      <c r="AZ69" s="7">
        <v>1995</v>
      </c>
      <c r="BA69" s="7">
        <v>1996</v>
      </c>
      <c r="BB69" s="7">
        <v>1997</v>
      </c>
      <c r="BC69" s="7">
        <v>1998</v>
      </c>
      <c r="BD69" s="7">
        <v>1999</v>
      </c>
      <c r="BE69" s="7">
        <v>2000</v>
      </c>
      <c r="BF69" s="7">
        <v>2001</v>
      </c>
      <c r="BG69" s="7">
        <v>2002</v>
      </c>
      <c r="BH69" s="7">
        <v>2003</v>
      </c>
      <c r="BI69" s="7">
        <v>2004</v>
      </c>
      <c r="BJ69" s="7">
        <v>2005</v>
      </c>
      <c r="BK69" s="7">
        <v>2006</v>
      </c>
      <c r="BL69" s="7">
        <v>2007</v>
      </c>
      <c r="BM69" s="7">
        <v>2008</v>
      </c>
      <c r="BN69" s="7">
        <v>2009</v>
      </c>
      <c r="BO69" s="7">
        <v>2010</v>
      </c>
      <c r="BP69" s="7">
        <v>2011</v>
      </c>
      <c r="BQ69" s="7">
        <v>2012</v>
      </c>
      <c r="BR69" s="7">
        <v>2013</v>
      </c>
      <c r="BS69" s="7">
        <v>2014</v>
      </c>
      <c r="BT69" s="7">
        <v>2015</v>
      </c>
      <c r="BU69" s="7">
        <v>2016</v>
      </c>
      <c r="BV69" s="7">
        <v>2017</v>
      </c>
      <c r="BW69" s="7">
        <v>2018</v>
      </c>
    </row>
    <row r="70" spans="1:75" ht="36">
      <c r="A70" s="16" t="s">
        <v>201</v>
      </c>
      <c r="B70" s="3" t="s">
        <v>193</v>
      </c>
      <c r="C70" s="3" t="s">
        <v>134</v>
      </c>
      <c r="D70" s="3" t="s">
        <v>164</v>
      </c>
      <c r="E70" s="3">
        <f>DATA!Z23/DATA!Z22</f>
        <v>0.67682020802377418</v>
      </c>
      <c r="F70" s="3">
        <f>DATA!AA23/DATA!AA22</f>
        <v>0.67993874425727407</v>
      </c>
      <c r="G70" s="3">
        <f>DATA!AB23/DATA!AB22</f>
        <v>0.66330645161290325</v>
      </c>
      <c r="H70" s="3">
        <f>DATA!AC23/DATA!AC22</f>
        <v>0.67135325131810197</v>
      </c>
      <c r="I70" s="3">
        <f>DATA!AD23/DATA!AD22</f>
        <v>0.68753493571827839</v>
      </c>
      <c r="J70" s="3">
        <f>DATA!AE23/DATA!AE22</f>
        <v>0.6982803543512246</v>
      </c>
      <c r="K70" s="3">
        <f>DATA!AF23/DATA!AF22</f>
        <v>0.70132625994694953</v>
      </c>
      <c r="L70" s="3">
        <f>DATA!AG23/DATA!AG22</f>
        <v>0.67728337236533953</v>
      </c>
      <c r="M70" s="3">
        <f>DATA!AH23/DATA!AH22</f>
        <v>0.69385964912280695</v>
      </c>
      <c r="N70" s="3">
        <f>DATA!AI23/DATA!AI22</f>
        <v>0.70223534373681995</v>
      </c>
      <c r="O70" s="3">
        <f>DATA!AJ23/DATA!AJ22</f>
        <v>0.71180555555555558</v>
      </c>
      <c r="P70" s="3">
        <f>DATA!AK23/DATA!AK22</f>
        <v>0.6939953810623557</v>
      </c>
      <c r="Q70" s="3">
        <f>DATA!AL23/DATA!AL22</f>
        <v>0.7026529108327193</v>
      </c>
      <c r="R70" s="3">
        <f>DATA!AM23/DATA!AM22</f>
        <v>0.70057306590257884</v>
      </c>
      <c r="S70" s="3">
        <f>DATA!AN23/DATA!AN22</f>
        <v>0.69157653228449678</v>
      </c>
      <c r="T70" s="3">
        <f>DATA!AO23/DATA!AO22</f>
        <v>0.68544167436134196</v>
      </c>
      <c r="U70" s="3">
        <f>DATA!AP23/DATA!AP22</f>
        <v>0.68031854379977241</v>
      </c>
      <c r="V70" s="3">
        <f>DATA!AQ23/DATA!AQ22</f>
        <v>0.67227108122090007</v>
      </c>
      <c r="W70" s="3">
        <f>DATA!AR23/DATA!AR22</f>
        <v>0.68010372465818014</v>
      </c>
      <c r="X70" s="3">
        <f>DATA!AS23/DATA!AS22</f>
        <v>0.69132481506388699</v>
      </c>
      <c r="Y70" s="3">
        <f>DATA!AT23/DATA!AT22</f>
        <v>0.69132290184921763</v>
      </c>
      <c r="Z70" s="3">
        <f>DATA!AU23/DATA!AU22</f>
        <v>0.70573939054028789</v>
      </c>
      <c r="AA70" s="3">
        <f>DATA!AV23/DATA!AV22</f>
        <v>0.72324186807196078</v>
      </c>
      <c r="AB70" s="3">
        <f>DATA!AW23/DATA!AW22</f>
        <v>0.71077026799258392</v>
      </c>
      <c r="AC70" s="3">
        <f>DATA!AX23/DATA!AX22</f>
        <v>0.70993176648976497</v>
      </c>
      <c r="AD70" s="3">
        <f>DATA!AY23/DATA!AY22</f>
        <v>0.71267949065293956</v>
      </c>
      <c r="AE70" s="3">
        <f>DATA!AZ23/DATA!AZ22</f>
        <v>0.72753623188405792</v>
      </c>
      <c r="AF70" s="3">
        <f>DATA!BA23/DATA!BA22</f>
        <v>0.71338028169014078</v>
      </c>
      <c r="AG70" s="3">
        <f>DATA!BB23/DATA!BB22</f>
        <v>0.70955003637119396</v>
      </c>
      <c r="AH70" s="3">
        <f>DATA!BC23/DATA!BC22</f>
        <v>0.70662027286878504</v>
      </c>
      <c r="AI70" s="3">
        <f>DATA!BD23/DATA!BD22</f>
        <v>0.70912151330554674</v>
      </c>
      <c r="AJ70" s="3">
        <f>DATA!BE23/DATA!BE22</f>
        <v>0.72735172713447749</v>
      </c>
      <c r="AK70" s="3">
        <f>DATA!BF23/DATA!BF22</f>
        <v>0.73954768136366689</v>
      </c>
      <c r="AL70" s="3">
        <f>DATA!BG23/DATA!BG22</f>
        <v>0.72229125983786013</v>
      </c>
      <c r="AM70" s="3">
        <f>DATA!BH23/DATA!BH22</f>
        <v>0.73033965290108249</v>
      </c>
      <c r="AN70" s="3">
        <f>DATA!BI23/DATA!BI22</f>
        <v>0.71720116618075802</v>
      </c>
      <c r="AO70" s="3">
        <f>DATA!BJ23/DATA!BJ22</f>
        <v>0.7042458362655406</v>
      </c>
      <c r="AP70" s="3">
        <f>DATA!BK23/DATA!BK22</f>
        <v>0.71047309180443197</v>
      </c>
      <c r="AQ70" s="3">
        <f>DATA!BL23/DATA!BL22</f>
        <v>0.73127678533542673</v>
      </c>
      <c r="AR70" s="3">
        <f>DATA!BM23/DATA!BM22</f>
        <v>0.73212870502456806</v>
      </c>
      <c r="AS70" s="3">
        <f>DATA!BN23/DATA!BN22</f>
        <v>0.73010027347310846</v>
      </c>
      <c r="AT70" s="3">
        <f>DATA!BO23/DATA!BO22</f>
        <v>0.73261200221238942</v>
      </c>
      <c r="AU70" s="3">
        <f>DATA!BP23/DATA!BP22</f>
        <v>0.74187551867219925</v>
      </c>
      <c r="AV70" s="3">
        <f>DATA!BQ23/DATA!BQ22</f>
        <v>0.74079614934304672</v>
      </c>
      <c r="AW70" s="3">
        <f>DATA!BR23/DATA!BR22</f>
        <v>0.74531962064293633</v>
      </c>
      <c r="AX70" s="3">
        <f>DATA!BS23/DATA!BS22</f>
        <v>0.73965071151358341</v>
      </c>
      <c r="AY70" s="3">
        <f>DATA!BT23/DATA!BT22</f>
        <v>0.72341471407504498</v>
      </c>
      <c r="AZ70" s="3">
        <f>DATA!BU23/DATA!BU22</f>
        <v>0.71799428262381215</v>
      </c>
      <c r="BA70" s="3">
        <f>DATA!BV23/DATA!BV22</f>
        <v>0.71297190306073177</v>
      </c>
      <c r="BB70" s="3">
        <f>DATA!BW23/DATA!BW22</f>
        <v>0.71036271747394775</v>
      </c>
      <c r="BC70" s="3">
        <f>DATA!BX23/DATA!BX22</f>
        <v>0.72450823806321463</v>
      </c>
      <c r="BD70" s="3">
        <f>DATA!BY23/DATA!BY22</f>
        <v>0.73210134128166915</v>
      </c>
      <c r="BE70" s="3">
        <f>DATA!BZ23/DATA!BZ22</f>
        <v>0.74570312500000002</v>
      </c>
      <c r="BF70" s="3">
        <f>DATA!CA23/DATA!CA22</f>
        <v>0.75541084804456671</v>
      </c>
      <c r="BG70" s="3">
        <f>DATA!CB23/DATA!CB22</f>
        <v>0.73855735266778211</v>
      </c>
      <c r="BH70" s="3">
        <f>DATA!CC23/DATA!CC22</f>
        <v>0.72378649471610246</v>
      </c>
      <c r="BI70" s="3">
        <f>DATA!CD23/DATA!CD22</f>
        <v>0.70962127424564447</v>
      </c>
      <c r="BJ70" s="3">
        <f>DATA!CE23/DATA!CE22</f>
        <v>0.69082936841123244</v>
      </c>
      <c r="BK70" s="3">
        <f>DATA!CF23/DATA!CF22</f>
        <v>0.6794687568038319</v>
      </c>
      <c r="BL70" s="3">
        <f>DATA!CG23/DATA!CG22</f>
        <v>0.69999141851883628</v>
      </c>
      <c r="BM70" s="3">
        <f>DATA!CH23/DATA!CH22</f>
        <v>0.72250903081445517</v>
      </c>
      <c r="BN70" s="3">
        <f>DATA!CI23/DATA!CI22</f>
        <v>0.70449993119371257</v>
      </c>
      <c r="BO70" s="3">
        <f>DATA!CJ23/DATA!CJ22</f>
        <v>0.67531497363846638</v>
      </c>
      <c r="BP70" s="3">
        <f>DATA!CK23/DATA!CK22</f>
        <v>0.67480042175026367</v>
      </c>
      <c r="BQ70" s="3">
        <f>DATA!CL23/DATA!CL22</f>
        <v>0.66527604841918797</v>
      </c>
      <c r="BR70" s="3">
        <f>DATA!CM23/DATA!CM22</f>
        <v>0.6667247972695225</v>
      </c>
      <c r="BS70" s="3">
        <f>DATA!CN23/DATA!CN22</f>
        <v>0.66189074792763425</v>
      </c>
      <c r="BT70" s="3">
        <f>DATA!CO23/DATA!CO22</f>
        <v>0.66740800646987475</v>
      </c>
      <c r="BU70" s="3">
        <f>DATA!CP23/DATA!CP22</f>
        <v>0.67488568296814622</v>
      </c>
      <c r="BV70" s="3">
        <f>DATA!CQ23/DATA!CQ22</f>
        <v>0.68759984989009804</v>
      </c>
      <c r="BW70" s="3">
        <f>DATA!CR23/DATA!CR22</f>
        <v>0.69021472392638039</v>
      </c>
    </row>
    <row r="71" spans="1:75" ht="54">
      <c r="A71" s="16" t="s">
        <v>202</v>
      </c>
      <c r="B71" s="3" t="s">
        <v>193</v>
      </c>
      <c r="C71" s="3" t="s">
        <v>134</v>
      </c>
      <c r="D71" s="3" t="s">
        <v>165</v>
      </c>
      <c r="E71" s="3">
        <f>DATA!Z$23/(DATA!Z$22-DATA!Z$26)</f>
        <v>0.75103050288540807</v>
      </c>
      <c r="F71" s="3">
        <f>DATA!AA$23/(DATA!AA$22-DATA!AA$26)</f>
        <v>0.76092544987146538</v>
      </c>
      <c r="G71" s="3">
        <f>DATA!AB$23/(DATA!AB$22-DATA!AB$26)</f>
        <v>0.74043510877719421</v>
      </c>
      <c r="H71" s="3">
        <f>DATA!AC$23/(DATA!AC$22-DATA!AC$26)</f>
        <v>0.74512353706111834</v>
      </c>
      <c r="I71" s="3">
        <f>DATA!AD$23/(DATA!AD$22-DATA!AD$26)</f>
        <v>0.76635514018691586</v>
      </c>
      <c r="J71" s="3">
        <f>DATA!AE$23/(DATA!AE$22-DATA!AE$26)</f>
        <v>0.77681159420289858</v>
      </c>
      <c r="K71" s="3">
        <f>DATA!AF$23/(DATA!AF$22-DATA!AF$26)</f>
        <v>0.77856301531213179</v>
      </c>
      <c r="L71" s="3">
        <f>DATA!AG$23/(DATA!AG$22-DATA!AG$26)</f>
        <v>0.75077881619937692</v>
      </c>
      <c r="M71" s="3">
        <f>DATA!AH$23/(DATA!AH$22-DATA!AH$26)</f>
        <v>0.77133105802047774</v>
      </c>
      <c r="N71" s="3">
        <f>DATA!AI$23/(DATA!AI$22-DATA!AI$26)</f>
        <v>0.78279266572637518</v>
      </c>
      <c r="O71" s="3">
        <f>DATA!AJ$23/(DATA!AJ$22-DATA!AJ$26)</f>
        <v>0.7968901846452866</v>
      </c>
      <c r="P71" s="3">
        <f>DATA!AK$23/(DATA!AK$22-DATA!AK$26)</f>
        <v>0.77415199656504941</v>
      </c>
      <c r="Q71" s="3">
        <f>DATA!AL$23/(DATA!AL$22-DATA!AL$26)</f>
        <v>0.78769103676166885</v>
      </c>
      <c r="R71" s="3">
        <f>DATA!AM$23/(DATA!AM$22-DATA!AM$26)</f>
        <v>0.78680611423974256</v>
      </c>
      <c r="S71" s="3">
        <f>DATA!AN$23/(DATA!AN$22-DATA!AN$26)</f>
        <v>0.77573529411764708</v>
      </c>
      <c r="T71" s="3">
        <f>DATA!AO$23/(DATA!AO$22-DATA!AO$26)</f>
        <v>0.76952315134761573</v>
      </c>
      <c r="U71" s="3">
        <f>DATA!AP$23/(DATA!AP$22-DATA!AP$26)</f>
        <v>0.76348547717842319</v>
      </c>
      <c r="V71" s="3">
        <f>DATA!AQ$23/(DATA!AQ$22-DATA!AQ$26)</f>
        <v>0.7520254629629628</v>
      </c>
      <c r="W71" s="3">
        <f>DATA!AR$23/(DATA!AR$22-DATA!AR$26)</f>
        <v>0.75444560669456073</v>
      </c>
      <c r="X71" s="3">
        <f>DATA!AS$23/(DATA!AS$22-DATA!AS$26)</f>
        <v>0.76792828685258951</v>
      </c>
      <c r="Y71" s="3">
        <f>DATA!AT$23/(DATA!AT$22-DATA!AT$26)</f>
        <v>0.77230419977298526</v>
      </c>
      <c r="Z71" s="3">
        <f>DATA!AU$23/(DATA!AU$22-DATA!AU$26)</f>
        <v>0.79024492359221266</v>
      </c>
      <c r="AA71" s="3">
        <f>DATA!AV$23/(DATA!AV$22-DATA!AV$26)</f>
        <v>0.81290849673202625</v>
      </c>
      <c r="AB71" s="3">
        <f>DATA!AW$23/(DATA!AW$22-DATA!AW$26)</f>
        <v>0.8000379434642384</v>
      </c>
      <c r="AC71" s="3">
        <f>DATA!AX$23/(DATA!AX$22-DATA!AX$26)</f>
        <v>0.79585245622981471</v>
      </c>
      <c r="AD71" s="3">
        <f>DATA!AY$23/(DATA!AY$22-DATA!AY$26)</f>
        <v>0.79796754133171544</v>
      </c>
      <c r="AE71" s="3">
        <f>DATA!AZ$23/(DATA!AZ$22-DATA!AZ$26)</f>
        <v>0.81470505221563638</v>
      </c>
      <c r="AF71" s="3">
        <f>DATA!BA$23/(DATA!BA$22-DATA!BA$26)</f>
        <v>0.8004741209008297</v>
      </c>
      <c r="AG71" s="3">
        <f>DATA!BB$23/(DATA!BB$22-DATA!BB$26)</f>
        <v>0.7909185682844897</v>
      </c>
      <c r="AH71" s="3">
        <f>DATA!BC$23/(DATA!BC$22-DATA!BC$26)</f>
        <v>0.78257783186289431</v>
      </c>
      <c r="AI71" s="3">
        <f>DATA!BD$23/(DATA!BD$22-DATA!BD$26)</f>
        <v>0.78222811671087533</v>
      </c>
      <c r="AJ71" s="3">
        <f>DATA!BE$23/(DATA!BE$22-DATA!BE$26)</f>
        <v>0.80025495976416217</v>
      </c>
      <c r="AK71" s="3">
        <f>DATA!BF$23/(DATA!BF$22-DATA!BF$26)</f>
        <v>0.81659874027417567</v>
      </c>
      <c r="AL71" s="3">
        <f>DATA!BG$23/(DATA!BG$22-DATA!BG$26)</f>
        <v>0.80239284775177488</v>
      </c>
      <c r="AM71" s="3">
        <f>DATA!BH$23/(DATA!BH$22-DATA!BH$26)</f>
        <v>0.81320153061224487</v>
      </c>
      <c r="AN71" s="3">
        <f>DATA!BI$23/(DATA!BI$22-DATA!BI$26)</f>
        <v>0.80078125</v>
      </c>
      <c r="AO71" s="3">
        <f>DATA!BJ$23/(DATA!BJ$22-DATA!BJ$26)</f>
        <v>0.78632792037716082</v>
      </c>
      <c r="AP71" s="3">
        <f>DATA!BK$23/(DATA!BK$22-DATA!BK$26)</f>
        <v>0.79424920127795529</v>
      </c>
      <c r="AQ71" s="3">
        <f>DATA!BL$23/(DATA!BL$22-DATA!BL$26)</f>
        <v>0.81762975614384681</v>
      </c>
      <c r="AR71" s="3">
        <f>DATA!BM$23/(DATA!BM$22-DATA!BM$26)</f>
        <v>0.8156094115569682</v>
      </c>
      <c r="AS71" s="3">
        <f>DATA!BN$23/(DATA!BN$22-DATA!BN$26)</f>
        <v>0.81258877480621727</v>
      </c>
      <c r="AT71" s="3">
        <f>DATA!BO$23/(DATA!BO$22-DATA!BO$26)</f>
        <v>0.81775736996450066</v>
      </c>
      <c r="AU71" s="3">
        <f>DATA!BP$23/(DATA!BP$22-DATA!BP$26)</f>
        <v>0.82958426132145513</v>
      </c>
      <c r="AV71" s="3">
        <f>DATA!BQ$23/(DATA!BQ$22-DATA!BQ$26)</f>
        <v>0.83338211620079028</v>
      </c>
      <c r="AW71" s="3">
        <f>DATA!BR$23/(DATA!BR$22-DATA!BR$26)</f>
        <v>0.8382103404093223</v>
      </c>
      <c r="AX71" s="3">
        <f>DATA!BS$23/(DATA!BS$22-DATA!BS$26)</f>
        <v>0.83144396338037474</v>
      </c>
      <c r="AY71" s="3">
        <f>DATA!BT$23/(DATA!BT$22-DATA!BT$26)</f>
        <v>0.81420009220839096</v>
      </c>
      <c r="AZ71" s="3">
        <f>DATA!BU$23/(DATA!BU$22-DATA!BU$26)</f>
        <v>0.80544881980758676</v>
      </c>
      <c r="BA71" s="3">
        <f>DATA!BV$23/(DATA!BV$22-DATA!BV$26)</f>
        <v>0.79816786467059386</v>
      </c>
      <c r="BB71" s="3">
        <f>DATA!BW$23/(DATA!BW$22-DATA!BW$26)</f>
        <v>0.79010073373958456</v>
      </c>
      <c r="BC71" s="3">
        <f>DATA!BX$23/(DATA!BX$22-DATA!BX$26)</f>
        <v>0.80647047815102479</v>
      </c>
      <c r="BD71" s="3">
        <f>DATA!BY$23/(DATA!BY$22-DATA!BY$26)</f>
        <v>0.81428192547407507</v>
      </c>
      <c r="BE71" s="3">
        <f>DATA!BZ$23/(DATA!BZ$22-DATA!BZ$26)</f>
        <v>0.8310667938140055</v>
      </c>
      <c r="BF71" s="3">
        <f>DATA!CA$23/(DATA!CA$22-DATA!CA$26)</f>
        <v>0.84337703815767362</v>
      </c>
      <c r="BG71" s="3">
        <f>DATA!CB$23/(DATA!CB$22-DATA!CB$26)</f>
        <v>0.82422871843814194</v>
      </c>
      <c r="BH71" s="3">
        <f>DATA!CC$23/(DATA!CC$22-DATA!CC$26)</f>
        <v>0.8068567549219281</v>
      </c>
      <c r="BI71" s="3">
        <f>DATA!CD$23/(DATA!CD$22-DATA!CD$26)</f>
        <v>0.79236820959393039</v>
      </c>
      <c r="BJ71" s="3">
        <f>DATA!CE$23/(DATA!CE$22-DATA!CE$26)</f>
        <v>0.77186338209235261</v>
      </c>
      <c r="BK71" s="3">
        <f>DATA!CF$23/(DATA!CF$22-DATA!CF$26)</f>
        <v>0.75665540595147651</v>
      </c>
      <c r="BL71" s="3">
        <f>DATA!CG$23/(DATA!CG$22-DATA!CG$26)</f>
        <v>0.78356094202782534</v>
      </c>
      <c r="BM71" s="3">
        <f>DATA!CH$23/(DATA!CH$22-DATA!CH$26)</f>
        <v>0.81567520266811966</v>
      </c>
      <c r="BN71" s="3">
        <f>DATA!CI$23/(DATA!CI$22-DATA!CI$26)</f>
        <v>0.79619485389414013</v>
      </c>
      <c r="BO71" s="3">
        <f>DATA!CJ$23/(DATA!CJ$22-DATA!CJ$26)</f>
        <v>0.76117687063814632</v>
      </c>
      <c r="BP71" s="3">
        <f>DATA!CK$23/(DATA!CK$22-DATA!CK$26)</f>
        <v>0.76094005744109205</v>
      </c>
      <c r="BQ71" s="3">
        <f>DATA!CL$23/(DATA!CL$22-DATA!CL$26)</f>
        <v>0.74198628469985251</v>
      </c>
      <c r="BR71" s="3">
        <f>DATA!CM$23/(DATA!CM$22-DATA!CM$26)</f>
        <v>0.74684303793935836</v>
      </c>
      <c r="BS71" s="3">
        <f>DATA!CN$23/(DATA!CN$22-DATA!CN$26)</f>
        <v>0.74223279908489681</v>
      </c>
      <c r="BT71" s="3">
        <f>DATA!CO$23/(DATA!CO$22-DATA!CO$26)</f>
        <v>0.74950804783288771</v>
      </c>
      <c r="BU71" s="3">
        <f>DATA!CP$23/(DATA!CP$22-DATA!CP$26)</f>
        <v>0.76008479331629153</v>
      </c>
      <c r="BV71" s="3">
        <f>DATA!CQ$23/(DATA!CQ$22-DATA!CQ$26)</f>
        <v>0.77100365490045197</v>
      </c>
      <c r="BW71" s="3">
        <f>DATA!CR$23/(DATA!CR$22-DATA!CR$26)</f>
        <v>0.77548652436642695</v>
      </c>
    </row>
    <row r="72" spans="1:75" ht="36">
      <c r="A72" s="16" t="s">
        <v>201</v>
      </c>
      <c r="B72" s="3" t="s">
        <v>204</v>
      </c>
      <c r="C72" s="3" t="s">
        <v>134</v>
      </c>
      <c r="D72" s="3" t="s">
        <v>142</v>
      </c>
      <c r="E72" s="3">
        <f>DATA!Z23/DATA!Z$28</f>
        <v>0.33187613843351549</v>
      </c>
      <c r="F72" s="3">
        <f>DATA!AA23/DATA!AA$28</f>
        <v>0.3258715596330275</v>
      </c>
      <c r="G72" s="3">
        <f>DATA!AB23/DATA!AB$28</f>
        <v>0.32921947965310205</v>
      </c>
      <c r="H72" s="3">
        <f>DATA!AC23/DATA!AC$28</f>
        <v>0.33035456904006921</v>
      </c>
      <c r="I72" s="3">
        <f>DATA!AD23/DATA!AD$28</f>
        <v>0.33487612306016878</v>
      </c>
      <c r="J72" s="3">
        <f>DATA!AE23/DATA!AE$28</f>
        <v>0.34429599177800618</v>
      </c>
      <c r="K72" s="3">
        <f>DATA!AF23/DATA!AF$28</f>
        <v>0.33854033290653007</v>
      </c>
      <c r="L72" s="3">
        <f>DATA!AG23/DATA!AG$28</f>
        <v>0.33983548766157462</v>
      </c>
      <c r="M72" s="3">
        <f>DATA!AH23/DATA!AH$28</f>
        <v>0.35202492211838005</v>
      </c>
      <c r="N72" s="3">
        <f>DATA!AI23/DATA!AI$28</f>
        <v>0.35126582278481011</v>
      </c>
      <c r="O72" s="3">
        <f>DATA!AJ23/DATA!AJ$28</f>
        <v>0.34081463009143809</v>
      </c>
      <c r="P72" s="3">
        <f>DATA!AK23/DATA!AK$28</f>
        <v>0.34560092006900517</v>
      </c>
      <c r="Q72" s="3">
        <f>DATA!AL23/DATA!AL$28</f>
        <v>0.35158554572271383</v>
      </c>
      <c r="R72" s="3">
        <f>DATA!AM23/DATA!AM$28</f>
        <v>0.3479188900747065</v>
      </c>
      <c r="S72" s="3">
        <f>DATA!AN23/DATA!AN$28</f>
        <v>0.34939559529723463</v>
      </c>
      <c r="T72" s="3">
        <f>DATA!AO23/DATA!AO$28</f>
        <v>0.34933333333333333</v>
      </c>
      <c r="U72" s="3">
        <f>DATA!AP23/DATA!AP$28</f>
        <v>0.34945215485756026</v>
      </c>
      <c r="V72" s="3">
        <f>DATA!AQ23/DATA!AQ$28</f>
        <v>0.35012798060083522</v>
      </c>
      <c r="W72" s="3">
        <f>DATA!AR23/DATA!AR$28</f>
        <v>0.35468404229161543</v>
      </c>
      <c r="X72" s="3">
        <f>DATA!AS23/DATA!AS$28</f>
        <v>0.35860465116279067</v>
      </c>
      <c r="Y72" s="3">
        <f>DATA!AT23/DATA!AT$28</f>
        <v>0.36164558307643241</v>
      </c>
      <c r="Z72" s="3">
        <f>DATA!AU23/DATA!AU$28</f>
        <v>0.37097091194968551</v>
      </c>
      <c r="AA72" s="3">
        <f>DATA!AV23/DATA!AV$28</f>
        <v>0.37081896953321536</v>
      </c>
      <c r="AB72" s="3">
        <f>DATA!AW23/DATA!AW$28</f>
        <v>0.36200532234526567</v>
      </c>
      <c r="AC72" s="3">
        <f>DATA!AX23/DATA!AX$28</f>
        <v>0.36603862090532407</v>
      </c>
      <c r="AD72" s="3">
        <f>DATA!AY23/DATA!AY$28</f>
        <v>0.3690893784200926</v>
      </c>
      <c r="AE72" s="3">
        <f>DATA!AZ23/DATA!AZ$28</f>
        <v>0.37360859435671756</v>
      </c>
      <c r="AF72" s="3">
        <f>DATA!BA23/DATA!BA$28</f>
        <v>0.36073357469286005</v>
      </c>
      <c r="AG72" s="3">
        <f>DATA!BB23/DATA!BB$28</f>
        <v>0.36447101526636061</v>
      </c>
      <c r="AH72" s="3">
        <f>DATA!BC23/DATA!BC$28</f>
        <v>0.37068882697665478</v>
      </c>
      <c r="AI72" s="3">
        <f>DATA!BD23/DATA!BD$28</f>
        <v>0.37621194080625958</v>
      </c>
      <c r="AJ72" s="3">
        <f>DATA!BE23/DATA!BE$28</f>
        <v>0.38229360940889884</v>
      </c>
      <c r="AK72" s="3">
        <f>DATA!BF23/DATA!BF$28</f>
        <v>0.38567878766667829</v>
      </c>
      <c r="AL72" s="3">
        <f>DATA!BG23/DATA!BG$28</f>
        <v>0.38060492672279383</v>
      </c>
      <c r="AM72" s="3">
        <f>DATA!BH23/DATA!BH$28</f>
        <v>0.38133261558705661</v>
      </c>
      <c r="AN72" s="3">
        <f>DATA!BI23/DATA!BI$28</f>
        <v>0.37231700605393508</v>
      </c>
      <c r="AO72" s="3">
        <f>DATA!BJ23/DATA!BJ$28</f>
        <v>0.37178026550425997</v>
      </c>
      <c r="AP72" s="3">
        <f>DATA!BK23/DATA!BK$28</f>
        <v>0.37241299838672509</v>
      </c>
      <c r="AQ72" s="3">
        <f>DATA!BL23/DATA!BL$28</f>
        <v>0.37632107607651322</v>
      </c>
      <c r="AR72" s="3">
        <f>DATA!BM23/DATA!BM$28</f>
        <v>0.38054045147470755</v>
      </c>
      <c r="AS72" s="3">
        <f>DATA!BN23/DATA!BN$28</f>
        <v>0.38238102513176991</v>
      </c>
      <c r="AT72" s="3">
        <f>DATA!BO23/DATA!BO$28</f>
        <v>0.3756558423142371</v>
      </c>
      <c r="AU72" s="3">
        <f>DATA!BP23/DATA!BP$28</f>
        <v>0.37478828126310137</v>
      </c>
      <c r="AV72" s="3">
        <f>DATA!BQ23/DATA!BQ$28</f>
        <v>0.3698868157386207</v>
      </c>
      <c r="AW72" s="3">
        <f>DATA!BR23/DATA!BR$28</f>
        <v>0.37122525037191539</v>
      </c>
      <c r="AX72" s="3">
        <f>DATA!BS23/DATA!BS$28</f>
        <v>0.36679497273496042</v>
      </c>
      <c r="AY72" s="3">
        <f>DATA!BT23/DATA!BT$28</f>
        <v>0.36351410692721486</v>
      </c>
      <c r="AZ72" s="3">
        <f>DATA!BU23/DATA!BU$28</f>
        <v>0.36492270638899438</v>
      </c>
      <c r="BA72" s="3">
        <f>DATA!BV23/DATA!BV$28</f>
        <v>0.36586936864401526</v>
      </c>
      <c r="BB72" s="3">
        <f>DATA!BW23/DATA!BW$28</f>
        <v>0.3703366909158739</v>
      </c>
      <c r="BC72" s="3">
        <f>DATA!BX23/DATA!BX$28</f>
        <v>0.38040120051198306</v>
      </c>
      <c r="BD72" s="3">
        <f>DATA!BY23/DATA!BY$28</f>
        <v>0.38255786183766494</v>
      </c>
      <c r="BE72" s="3">
        <f>DATA!BZ23/DATA!BZ$28</f>
        <v>0.39102445304955963</v>
      </c>
      <c r="BF72" s="3">
        <f>DATA!CA23/DATA!CA$28</f>
        <v>0.37931164830180125</v>
      </c>
      <c r="BG72" s="3">
        <f>DATA!CB23/DATA!CB$28</f>
        <v>0.36325481877034488</v>
      </c>
      <c r="BH72" s="3">
        <f>DATA!CC23/DATA!CC$28</f>
        <v>0.35266446736834756</v>
      </c>
      <c r="BI72" s="3">
        <f>DATA!CD23/DATA!CD$28</f>
        <v>0.34716752499242648</v>
      </c>
      <c r="BJ72" s="3">
        <f>DATA!CE23/DATA!CE$28</f>
        <v>0.34080972032585183</v>
      </c>
      <c r="BK72" s="3">
        <f>DATA!CF23/DATA!CF$28</f>
        <v>0.3388588884223937</v>
      </c>
      <c r="BL72" s="3">
        <f>DATA!CG23/DATA!CG$28</f>
        <v>0.33865443298113052</v>
      </c>
      <c r="BM72" s="3">
        <f>DATA!CH23/DATA!CH$28</f>
        <v>0.3357824479364907</v>
      </c>
      <c r="BN72" s="3">
        <f>DATA!CI23/DATA!CI$28</f>
        <v>0.31888240627314191</v>
      </c>
      <c r="BO72" s="3">
        <f>DATA!CJ23/DATA!CJ$28</f>
        <v>0.31355180395008037</v>
      </c>
      <c r="BP72" s="3">
        <f>DATA!CK23/DATA!CK$28</f>
        <v>0.31706406907467216</v>
      </c>
      <c r="BQ72" s="3">
        <f>DATA!CL23/DATA!CL$28</f>
        <v>0.31997900845835647</v>
      </c>
      <c r="BR72" s="3">
        <f>DATA!CM23/DATA!CM$28</f>
        <v>0.3188818521409123</v>
      </c>
      <c r="BS72" s="3">
        <f>DATA!CN23/DATA!CN$28</f>
        <v>0.3220804117006042</v>
      </c>
      <c r="BT72" s="3">
        <f>DATA!CO23/DATA!CO$28</f>
        <v>0.32602826917167815</v>
      </c>
      <c r="BU72" s="3">
        <f>DATA!CP23/DATA!CP$28</f>
        <v>0.32570130911033929</v>
      </c>
      <c r="BV72" s="3">
        <f>DATA!CQ23/DATA!CQ$28</f>
        <v>0.32853981167453911</v>
      </c>
      <c r="BW72" s="3">
        <f>DATA!CR23/DATA!CR$28</f>
        <v>0.32799972789380083</v>
      </c>
    </row>
    <row r="73" spans="1:75" ht="54">
      <c r="A73" s="16" t="s">
        <v>202</v>
      </c>
      <c r="B73" s="3" t="s">
        <v>204</v>
      </c>
      <c r="C73" s="3" t="s">
        <v>134</v>
      </c>
      <c r="D73" s="3" t="s">
        <v>143</v>
      </c>
      <c r="E73" s="3">
        <f>DATA!Z23/(DATA!Z28-(DATA!Z16-DATA!Z17))</f>
        <v>0.3568350959655307</v>
      </c>
      <c r="F73" s="3">
        <f>DATA!AA23/(DATA!AA28-(DATA!AA16-DATA!AA17))</f>
        <v>0.35224117413724715</v>
      </c>
      <c r="G73" s="3">
        <f>DATA!AB23/(DATA!AB28-(DATA!AB16-DATA!AB17))</f>
        <v>0.35554755043227665</v>
      </c>
      <c r="H73" s="3">
        <f>DATA!AC23/(DATA!AC28-(DATA!AC16-DATA!AC17))</f>
        <v>0.35457920792079206</v>
      </c>
      <c r="I73" s="3">
        <f>DATA!AD23/(DATA!AD28-(DATA!AD16-DATA!AD17))</f>
        <v>0.36070381231671556</v>
      </c>
      <c r="J73" s="3">
        <f>DATA!AE23/(DATA!AE28-(DATA!AE16-DATA!AE17))</f>
        <v>0.37160288408208547</v>
      </c>
      <c r="K73" s="3">
        <f>DATA!AF23/(DATA!AF28-(DATA!AF16-DATA!AF17))</f>
        <v>0.36529428018789722</v>
      </c>
      <c r="L73" s="3">
        <f>DATA!AG23/(DATA!AG28-(DATA!AG16-DATA!AG17))</f>
        <v>0.36681887366818872</v>
      </c>
      <c r="M73" s="3">
        <f>DATA!AH23/(DATA!AH28-(DATA!AH16-DATA!AH17))</f>
        <v>0.38037989901418612</v>
      </c>
      <c r="N73" s="3">
        <f>DATA!AI23/(DATA!AI28-(DATA!AI16-DATA!AI17))</f>
        <v>0.37970353477765106</v>
      </c>
      <c r="O73" s="3">
        <f>DATA!AJ23/(DATA!AJ28-(DATA!AJ16-DATA!AJ17))</f>
        <v>0.36862216228365929</v>
      </c>
      <c r="P73" s="3">
        <f>DATA!AK23/(DATA!AK28-(DATA!AK16-DATA!AK17))</f>
        <v>0.37429935644592066</v>
      </c>
      <c r="Q73" s="3">
        <f>DATA!AL23/(DATA!AL28-(DATA!AL16-DATA!AL17))</f>
        <v>0.38216432865731459</v>
      </c>
      <c r="R73" s="3">
        <f>DATA!AM23/(DATA!AM28-(DATA!AM16-DATA!AM17))</f>
        <v>0.3781902552204176</v>
      </c>
      <c r="S73" s="3">
        <f>DATA!AN23/(DATA!AN28-(DATA!AN16-DATA!AN17))</f>
        <v>0.37963296149694137</v>
      </c>
      <c r="T73" s="3">
        <f>DATA!AO23/(DATA!AO28-(DATA!AO16-DATA!AO17))</f>
        <v>0.37983967252259937</v>
      </c>
      <c r="U73" s="3">
        <f>DATA!AP23/(DATA!AP28-(DATA!AP16-DATA!AP17))</f>
        <v>0.3797428163200508</v>
      </c>
      <c r="V73" s="3">
        <f>DATA!AQ23/(DATA!AQ28-(DATA!AQ16-DATA!AQ17))</f>
        <v>0.37963774466841954</v>
      </c>
      <c r="W73" s="3">
        <f>DATA!AR23/(DATA!AR28-(DATA!AR16-DATA!AR17))</f>
        <v>0.38257525527118419</v>
      </c>
      <c r="X73" s="3">
        <f>DATA!AS23/(DATA!AS28-(DATA!AS16-DATA!AS17))</f>
        <v>0.38748586505842442</v>
      </c>
      <c r="Y73" s="3">
        <f>DATA!AT23/(DATA!AT28-(DATA!AT16-DATA!AT17))</f>
        <v>0.39170984455958546</v>
      </c>
      <c r="Z73" s="3">
        <f>DATA!AU23/(DATA!AU28-(DATA!AU16-DATA!AU17))</f>
        <v>0.40236623321253462</v>
      </c>
      <c r="AA73" s="3">
        <f>DATA!AV23/(DATA!AV28-(DATA!AV16-DATA!AV17))</f>
        <v>0.4033647511908382</v>
      </c>
      <c r="AB73" s="3">
        <f>DATA!AW23/(DATA!AW28-(DATA!AW16-DATA!AW17))</f>
        <v>0.39444392479655777</v>
      </c>
      <c r="AC73" s="3">
        <f>DATA!AX23/(DATA!AX28-(DATA!AX16-DATA!AX17))</f>
        <v>0.39752080149431146</v>
      </c>
      <c r="AD73" s="3">
        <f>DATA!AY23/(DATA!AY28-(DATA!AY16-DATA!AY17))</f>
        <v>0.40056342317648852</v>
      </c>
      <c r="AE73" s="3">
        <f>DATA!AZ23/(DATA!AZ28-(DATA!AZ16-DATA!AZ17))</f>
        <v>0.40552121382410783</v>
      </c>
      <c r="AF73" s="3">
        <f>DATA!BA23/(DATA!BA28-(DATA!BA16-DATA!BA17))</f>
        <v>0.39109452416189427</v>
      </c>
      <c r="AG73" s="3">
        <f>DATA!BB23/(DATA!BB28-(DATA!BB16-DATA!BB17))</f>
        <v>0.39420356792333</v>
      </c>
      <c r="AH73" s="3">
        <f>DATA!BC23/(DATA!BC28-(DATA!BC16-DATA!BC17))</f>
        <v>0.40001036699149906</v>
      </c>
      <c r="AI73" s="3">
        <f>DATA!BD23/(DATA!BD28-(DATA!BD16-DATA!BD17))</f>
        <v>0.40404640116916335</v>
      </c>
      <c r="AJ73" s="3">
        <f>DATA!BE23/(DATA!BE28-(DATA!BE16-DATA!BE17))</f>
        <v>0.40900761493667787</v>
      </c>
      <c r="AK73" s="3">
        <f>DATA!BF23/(DATA!BF28-(DATA!BF16-DATA!BF17))</f>
        <v>0.41322933853307331</v>
      </c>
      <c r="AL73" s="3">
        <f>DATA!BG23/(DATA!BG28-(DATA!BG16-DATA!BG17))</f>
        <v>0.40919910154547584</v>
      </c>
      <c r="AM73" s="3">
        <f>DATA!BH23/(DATA!BH28-(DATA!BH16-DATA!BH17))</f>
        <v>0.40896115975496322</v>
      </c>
      <c r="AN73" s="3">
        <f>DATA!BI23/(DATA!BI28-(DATA!BI16-DATA!BI17))</f>
        <v>0.39887971698113206</v>
      </c>
      <c r="AO73" s="3">
        <f>DATA!BJ23/(DATA!BJ28-(DATA!BJ16-DATA!BJ17))</f>
        <v>0.39828597203428051</v>
      </c>
      <c r="AP73" s="3">
        <f>DATA!BK23/(DATA!BK28-(DATA!BK16-DATA!BK17))</f>
        <v>0.39876119734471782</v>
      </c>
      <c r="AQ73" s="3">
        <f>DATA!BL23/(DATA!BL28-(DATA!BL16-DATA!BL17))</f>
        <v>0.40256008969657331</v>
      </c>
      <c r="AR73" s="3">
        <f>DATA!BM23/(DATA!BM28-(DATA!BM16-DATA!BM17))</f>
        <v>0.40713970912296166</v>
      </c>
      <c r="AS73" s="3">
        <f>DATA!BN23/(DATA!BN28-(DATA!BN16-DATA!BN17))</f>
        <v>0.40935110602281555</v>
      </c>
      <c r="AT73" s="3">
        <f>DATA!BO23/(DATA!BO28-(DATA!BO16-DATA!BO17))</f>
        <v>0.40213658184854179</v>
      </c>
      <c r="AU73" s="3">
        <f>DATA!BP23/(DATA!BP28-(DATA!BP16-DATA!BP17))</f>
        <v>0.40159206483261756</v>
      </c>
      <c r="AV73" s="3">
        <f>DATA!BQ23/(DATA!BQ28-(DATA!BQ16-DATA!BQ17))</f>
        <v>0.39762590555991972</v>
      </c>
      <c r="AW73" s="3">
        <f>DATA!BR23/(DATA!BR28-(DATA!BR16-DATA!BR17))</f>
        <v>0.39896159551672983</v>
      </c>
      <c r="AX73" s="3">
        <f>DATA!BS23/(DATA!BS28-(DATA!BS16-DATA!BS17))</f>
        <v>0.39355777353649751</v>
      </c>
      <c r="AY73" s="3">
        <f>DATA!BT23/(DATA!BT28-(DATA!BT16-DATA!BT17))</f>
        <v>0.39102516790907077</v>
      </c>
      <c r="AZ73" s="3">
        <f>DATA!BU23/(DATA!BU28-(DATA!BU16-DATA!BU17))</f>
        <v>0.39174605851108679</v>
      </c>
      <c r="BA73" s="3">
        <f>DATA!BV23/(DATA!BV28-(DATA!BV16-DATA!BV17))</f>
        <v>0.39238791099302556</v>
      </c>
      <c r="BB73" s="3">
        <f>DATA!BW23/(DATA!BW28-(DATA!BW16-DATA!BW17))</f>
        <v>0.39708492712317806</v>
      </c>
      <c r="BC73" s="3">
        <f>DATA!BX23/(DATA!BX28-(DATA!BX16-DATA!BX17))</f>
        <v>0.40752036124212448</v>
      </c>
      <c r="BD73" s="3">
        <f>DATA!BY23/(DATA!BY28-(DATA!BY16-DATA!BY17))</f>
        <v>0.40926207746909121</v>
      </c>
      <c r="BE73" s="3">
        <f>DATA!BZ23/(DATA!BZ28-(DATA!BZ16-DATA!BZ17))</f>
        <v>0.41805099327389333</v>
      </c>
      <c r="BF73" s="3">
        <f>DATA!CA23/(DATA!CA28-(DATA!CA16-DATA!CA17))</f>
        <v>0.40491082237107584</v>
      </c>
      <c r="BG73" s="3">
        <f>DATA!CB23/(DATA!CB28-(DATA!CB16-DATA!CB17))</f>
        <v>0.38880189473272136</v>
      </c>
      <c r="BH73" s="3">
        <f>DATA!CC23/(DATA!CC28-(DATA!CC16-DATA!CC17))</f>
        <v>0.37759421400338261</v>
      </c>
      <c r="BI73" s="3">
        <f>DATA!CD23/(DATA!CD28-(DATA!CD16-DATA!CD17))</f>
        <v>0.37220856741573033</v>
      </c>
      <c r="BJ73" s="3">
        <f>DATA!CE23/(DATA!CE28-(DATA!CE16-DATA!CE17))</f>
        <v>0.36552558185453021</v>
      </c>
      <c r="BK73" s="3">
        <f>DATA!CF23/(DATA!CF28-(DATA!CF16-DATA!CF17))</f>
        <v>0.3637550411450684</v>
      </c>
      <c r="BL73" s="3">
        <f>DATA!CG23/(DATA!CG28-(DATA!CG16-DATA!CG17))</f>
        <v>0.36334884964030378</v>
      </c>
      <c r="BM73" s="3">
        <f>DATA!CH23/(DATA!CH28-(DATA!CH16-DATA!CH17))</f>
        <v>0.3601930634236678</v>
      </c>
      <c r="BN73" s="3">
        <f>DATA!CI23/(DATA!CI28-(DATA!CI16-DATA!CI17))</f>
        <v>0.34179252841161983</v>
      </c>
      <c r="BO73" s="3">
        <f>DATA!CJ23/(DATA!CJ28-(DATA!CJ16-DATA!CJ17))</f>
        <v>0.33613637663749213</v>
      </c>
      <c r="BP73" s="3">
        <f>DATA!CK23/(DATA!CK28-(DATA!CK16-DATA!CK17))</f>
        <v>0.33988785356130469</v>
      </c>
      <c r="BQ73" s="3">
        <f>DATA!CL23/(DATA!CL28-(DATA!CL16-DATA!CL17))</f>
        <v>0.34279610289108337</v>
      </c>
      <c r="BR73" s="3">
        <f>DATA!CM23/(DATA!CM28-(DATA!CM16-DATA!CM17))</f>
        <v>0.34187750304996833</v>
      </c>
      <c r="BS73" s="3">
        <f>DATA!CN23/(DATA!CN28-(DATA!CN16-DATA!CN17))</f>
        <v>0.3453862437747024</v>
      </c>
      <c r="BT73" s="3">
        <f>DATA!CO23/(DATA!CO28-(DATA!CO16-DATA!CO17))</f>
        <v>0.34941487797706555</v>
      </c>
      <c r="BU73" s="3">
        <f>DATA!CP23/(DATA!CP28-(DATA!CP16-DATA!CP17))</f>
        <v>0.34903229500687127</v>
      </c>
      <c r="BV73" s="3">
        <f>DATA!CQ23/(DATA!CQ28-(DATA!CQ16-DATA!CQ17))</f>
        <v>0.35204765041721564</v>
      </c>
      <c r="BW73" s="3">
        <f>DATA!CR23/(DATA!CR28-(DATA!CR16-DATA!CR17))</f>
        <v>0.35152686066615285</v>
      </c>
    </row>
    <row r="96" spans="1:94">
      <c r="A96" s="8" t="s">
        <v>166</v>
      </c>
      <c r="B96" s="8" t="s">
        <v>167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</row>
    <row r="97" spans="1:94">
      <c r="A97" s="5" t="s">
        <v>135</v>
      </c>
      <c r="B97" s="5"/>
      <c r="C97" s="5" t="s">
        <v>140</v>
      </c>
      <c r="D97" s="5" t="s">
        <v>139</v>
      </c>
      <c r="E97" s="5" t="s">
        <v>1</v>
      </c>
      <c r="F97" s="5" t="s">
        <v>2</v>
      </c>
      <c r="G97" s="5" t="s">
        <v>3</v>
      </c>
      <c r="H97" s="5" t="s">
        <v>4</v>
      </c>
      <c r="I97" s="5" t="s">
        <v>5</v>
      </c>
      <c r="J97" s="5" t="s">
        <v>6</v>
      </c>
      <c r="K97" s="5" t="s">
        <v>7</v>
      </c>
      <c r="L97" s="5" t="s">
        <v>8</v>
      </c>
      <c r="M97" s="5" t="s">
        <v>9</v>
      </c>
      <c r="N97" s="5" t="s">
        <v>10</v>
      </c>
      <c r="O97" s="5" t="s">
        <v>11</v>
      </c>
      <c r="P97" s="5" t="s">
        <v>12</v>
      </c>
      <c r="Q97" s="5" t="s">
        <v>13</v>
      </c>
      <c r="R97" s="5" t="s">
        <v>14</v>
      </c>
      <c r="S97" s="5" t="s">
        <v>15</v>
      </c>
      <c r="T97" s="5" t="s">
        <v>16</v>
      </c>
      <c r="U97" s="5" t="s">
        <v>17</v>
      </c>
      <c r="V97" s="5" t="s">
        <v>18</v>
      </c>
      <c r="W97" s="5" t="s">
        <v>19</v>
      </c>
      <c r="X97" s="5" t="s">
        <v>20</v>
      </c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 t="s">
        <v>31</v>
      </c>
      <c r="AJ97" s="5" t="s">
        <v>32</v>
      </c>
      <c r="AK97" s="5" t="s">
        <v>33</v>
      </c>
      <c r="AL97" s="5" t="s">
        <v>34</v>
      </c>
      <c r="AM97" s="5" t="s">
        <v>35</v>
      </c>
      <c r="AN97" s="5" t="s">
        <v>36</v>
      </c>
      <c r="AO97" s="5" t="s">
        <v>37</v>
      </c>
      <c r="AP97" s="5" t="s">
        <v>38</v>
      </c>
      <c r="AQ97" s="5" t="s">
        <v>39</v>
      </c>
      <c r="AR97" s="5" t="s">
        <v>40</v>
      </c>
      <c r="AS97" s="5" t="s">
        <v>41</v>
      </c>
      <c r="AT97" s="5" t="s">
        <v>42</v>
      </c>
      <c r="AU97" s="5" t="s">
        <v>43</v>
      </c>
      <c r="AV97" s="5" t="s">
        <v>44</v>
      </c>
      <c r="AW97" s="5" t="s">
        <v>45</v>
      </c>
      <c r="AX97" s="5" t="s">
        <v>46</v>
      </c>
      <c r="AY97" s="5" t="s">
        <v>47</v>
      </c>
      <c r="AZ97" s="5" t="s">
        <v>48</v>
      </c>
      <c r="BA97" s="5" t="s">
        <v>49</v>
      </c>
      <c r="BB97" s="5" t="s">
        <v>50</v>
      </c>
      <c r="BC97" s="5" t="s">
        <v>51</v>
      </c>
      <c r="BD97" s="5" t="s">
        <v>52</v>
      </c>
      <c r="BE97" s="5" t="s">
        <v>53</v>
      </c>
      <c r="BF97" s="5" t="s">
        <v>54</v>
      </c>
      <c r="BG97" s="5" t="s">
        <v>55</v>
      </c>
      <c r="BH97" s="5" t="s">
        <v>56</v>
      </c>
      <c r="BI97" s="5" t="s">
        <v>57</v>
      </c>
      <c r="BJ97" s="5" t="s">
        <v>58</v>
      </c>
      <c r="BK97" s="5" t="s">
        <v>59</v>
      </c>
      <c r="BL97" s="5" t="s">
        <v>60</v>
      </c>
      <c r="BM97" s="5" t="s">
        <v>61</v>
      </c>
      <c r="BN97" s="5" t="s">
        <v>62</v>
      </c>
      <c r="BO97" s="5" t="s">
        <v>63</v>
      </c>
      <c r="BP97" s="5" t="s">
        <v>64</v>
      </c>
      <c r="BQ97" s="5" t="s">
        <v>65</v>
      </c>
      <c r="BR97" s="5" t="s">
        <v>66</v>
      </c>
      <c r="BS97" s="5" t="s">
        <v>67</v>
      </c>
      <c r="BT97" s="5" t="s">
        <v>68</v>
      </c>
      <c r="BU97" s="5" t="s">
        <v>69</v>
      </c>
      <c r="BV97" s="5" t="s">
        <v>70</v>
      </c>
      <c r="BW97" s="5" t="s">
        <v>71</v>
      </c>
      <c r="BX97" s="5" t="s">
        <v>72</v>
      </c>
      <c r="BY97" s="5" t="s">
        <v>73</v>
      </c>
      <c r="BZ97" s="5" t="s">
        <v>74</v>
      </c>
      <c r="CA97" s="5" t="s">
        <v>75</v>
      </c>
      <c r="CB97" s="5" t="s">
        <v>76</v>
      </c>
      <c r="CC97" s="5" t="s">
        <v>77</v>
      </c>
      <c r="CD97" s="5" t="s">
        <v>78</v>
      </c>
      <c r="CE97" s="5" t="s">
        <v>79</v>
      </c>
      <c r="CF97" s="5" t="s">
        <v>80</v>
      </c>
      <c r="CG97" s="5" t="s">
        <v>81</v>
      </c>
      <c r="CH97" s="5" t="s">
        <v>82</v>
      </c>
      <c r="CI97" s="5" t="s">
        <v>83</v>
      </c>
      <c r="CJ97" s="5" t="s">
        <v>84</v>
      </c>
      <c r="CK97" s="5" t="s">
        <v>85</v>
      </c>
      <c r="CL97" s="5" t="s">
        <v>86</v>
      </c>
      <c r="CM97" s="5" t="s">
        <v>87</v>
      </c>
      <c r="CN97" s="5" t="s">
        <v>88</v>
      </c>
      <c r="CO97" s="5" t="s">
        <v>89</v>
      </c>
      <c r="CP97" s="5" t="s">
        <v>90</v>
      </c>
    </row>
    <row r="98" spans="1:94" ht="54">
      <c r="A98" s="16" t="s">
        <v>207</v>
      </c>
      <c r="B98" s="3" t="s">
        <v>206</v>
      </c>
      <c r="C98" s="3" t="s">
        <v>182</v>
      </c>
      <c r="D98" s="3" t="s">
        <v>184</v>
      </c>
      <c r="E98" s="3">
        <f>DATA!G$38*(1-'Q1,Q2,Q3,Q4'!E$9)/SUM(DATA!G$35:G$36)</f>
        <v>0.13737781410426128</v>
      </c>
      <c r="F98" s="3">
        <f>DATA!H$38*(1-'Q1,Q2,Q3,Q4'!F$9)/SUM(DATA!H$35:H$36)</f>
        <v>0.12455507837026498</v>
      </c>
      <c r="G98" s="3">
        <f>DATA!I$38*(1-'Q1,Q2,Q3,Q4'!G$9)/SUM(DATA!I$35:I$36)</f>
        <v>0.10944578675894552</v>
      </c>
      <c r="H98" s="3">
        <f>DATA!J$38*(1-'Q1,Q2,Q3,Q4'!H$9)/SUM(DATA!J$35:J$36)</f>
        <v>9.5282903313694309E-2</v>
      </c>
      <c r="I98" s="3">
        <f>DATA!K$38*(1-'Q1,Q2,Q3,Q4'!I$9)/SUM(DATA!K$35:K$36)</f>
        <v>9.4223067185234599E-2</v>
      </c>
      <c r="J98" s="3">
        <f>DATA!L$38*(1-'Q1,Q2,Q3,Q4'!J$9)/SUM(DATA!L$35:L$36)</f>
        <v>0.10017254960464776</v>
      </c>
      <c r="K98" s="3">
        <f>DATA!M$38*(1-'Q1,Q2,Q3,Q4'!K$9)/SUM(DATA!M$35:M$36)</f>
        <v>0.10397804887851589</v>
      </c>
      <c r="L98" s="3">
        <f>DATA!N$38*(1-'Q1,Q2,Q3,Q4'!L$9)/SUM(DATA!N$35:N$36)</f>
        <v>0.10326406478539812</v>
      </c>
      <c r="M98" s="3">
        <f>DATA!O$38*(1-'Q1,Q2,Q3,Q4'!M$9)/SUM(DATA!O$35:O$36)</f>
        <v>0.10407505535033179</v>
      </c>
      <c r="N98" s="3">
        <f>DATA!P$38*(1-'Q1,Q2,Q3,Q4'!N$9)/SUM(DATA!P$35:P$36)</f>
        <v>9.9896377692016064E-2</v>
      </c>
      <c r="O98" s="3">
        <f>DATA!Q$38*(1-'Q1,Q2,Q3,Q4'!O$9)/SUM(DATA!Q$35:Q$36)</f>
        <v>9.7113642733703001E-2</v>
      </c>
      <c r="P98" s="3">
        <f>DATA!R$38*(1-'Q1,Q2,Q3,Q4'!P$9)/SUM(DATA!R$35:R$36)</f>
        <v>9.7982932803555051E-2</v>
      </c>
      <c r="Q98" s="3">
        <f>DATA!S$38*(1-'Q1,Q2,Q3,Q4'!Q$9)/SUM(DATA!S$35:S$36)</f>
        <v>0.10025760701265132</v>
      </c>
      <c r="R98" s="3">
        <f>DATA!T$38*(1-'Q1,Q2,Q3,Q4'!R$9)/SUM(DATA!T$35:T$36)</f>
        <v>9.6848345911602782E-2</v>
      </c>
      <c r="S98" s="3">
        <f>DATA!U$38*(1-'Q1,Q2,Q3,Q4'!S$9)/SUM(DATA!U$35:U$36)</f>
        <v>8.9220596269094538E-2</v>
      </c>
      <c r="T98" s="3">
        <f>DATA!V$38*(1-'Q1,Q2,Q3,Q4'!T$9)/SUM(DATA!V$35:V$36)</f>
        <v>8.6390465393262283E-2</v>
      </c>
      <c r="U98" s="3">
        <f>DATA!W$38*(1-'Q1,Q2,Q3,Q4'!U$9)/SUM(DATA!W$35:W$36)</f>
        <v>8.6396461197420601E-2</v>
      </c>
      <c r="V98" s="3">
        <f>DATA!X$38*(1-'Q1,Q2,Q3,Q4'!V$9)/SUM(DATA!X$35:X$36)</f>
        <v>0.10203776471681261</v>
      </c>
      <c r="W98" s="3">
        <f>DATA!Y$38*(1-'Q1,Q2,Q3,Q4'!W$9)/SUM(DATA!Y$35:Y$36)</f>
        <v>0.11508504062492853</v>
      </c>
      <c r="X98" s="3">
        <f>DATA!Z$38*(1-'Q1,Q2,Q3,Q4'!X$9)/SUM(DATA!Z$35:Z$36)</f>
        <v>0.12139563373311629</v>
      </c>
      <c r="Y98" s="3">
        <f>DATA!AA$38*(1-'Q1,Q2,Q3,Q4'!Y$9)/SUM(DATA!AA$35:AA$36)</f>
        <v>0.11807658730377889</v>
      </c>
      <c r="Z98" s="3">
        <f>DATA!AB$38*(1-'Q1,Q2,Q3,Q4'!Z$9)/SUM(DATA!AB$35:AB$36)</f>
        <v>0.11681312382148545</v>
      </c>
      <c r="AA98" s="3">
        <f>DATA!AC$38*(1-'Q1,Q2,Q3,Q4'!AA$9)/SUM(DATA!AC$35:AC$36)</f>
        <v>0.11860311931301011</v>
      </c>
      <c r="AB98" s="3">
        <f>DATA!AD$38*(1-'Q1,Q2,Q3,Q4'!AB$9)/SUM(DATA!AD$35:AD$36)</f>
        <v>0.11293551253025506</v>
      </c>
      <c r="AC98" s="3">
        <f>DATA!AE$38*(1-'Q1,Q2,Q3,Q4'!AC$9)/SUM(DATA!AE$35:AE$36)</f>
        <v>0.10836448891887866</v>
      </c>
      <c r="AD98" s="3">
        <f>DATA!AF$38*(1-'Q1,Q2,Q3,Q4'!AD$9)/SUM(DATA!AF$35:AF$36)</f>
        <v>0.10648973397444357</v>
      </c>
      <c r="AE98" s="3">
        <f>DATA!AG$38*(1-'Q1,Q2,Q3,Q4'!AE$9)/SUM(DATA!AG$35:AG$36)</f>
        <v>0.10564936084322352</v>
      </c>
      <c r="AF98" s="3">
        <f>DATA!AH$38*(1-'Q1,Q2,Q3,Q4'!AF$9)/SUM(DATA!AH$35:AH$36)</f>
        <v>0.10233150035553083</v>
      </c>
      <c r="AG98" s="3">
        <f>DATA!AI$38*(1-'Q1,Q2,Q3,Q4'!AG$9)/SUM(DATA!AI$35:AI$36)</f>
        <v>0.10224879790106113</v>
      </c>
      <c r="AH98" s="3">
        <f>DATA!AJ$38*(1-'Q1,Q2,Q3,Q4'!AH$9)/SUM(DATA!AJ$35:AJ$36)</f>
        <v>0.10229308106467236</v>
      </c>
      <c r="AI98" s="3">
        <f>DATA!AK$38*(1-'Q1,Q2,Q3,Q4'!AI$9)/SUM(DATA!AK$35:AK$36)</f>
        <v>0.10048435788264322</v>
      </c>
      <c r="AJ98" s="3">
        <f>DATA!AL$38*(1-'Q1,Q2,Q3,Q4'!AJ$9)/SUM(DATA!AL$35:AL$36)</f>
        <v>9.6743448772141444E-2</v>
      </c>
      <c r="AK98" s="3">
        <f>DATA!AM$38*(1-'Q1,Q2,Q3,Q4'!AK$9)/SUM(DATA!AM$35:AM$36)</f>
        <v>9.5157936801568685E-2</v>
      </c>
      <c r="AL98" s="3">
        <f>DATA!AN$38*(1-'Q1,Q2,Q3,Q4'!AL$9)/SUM(DATA!AN$35:AN$36)</f>
        <v>9.3223645811695316E-2</v>
      </c>
      <c r="AM98" s="3">
        <f>DATA!AO$38*(1-'Q1,Q2,Q3,Q4'!AM$9)/SUM(DATA!AO$35:AO$36)</f>
        <v>9.0846489944173367E-2</v>
      </c>
      <c r="AN98" s="3">
        <f>DATA!AP$38*(1-'Q1,Q2,Q3,Q4'!AN$9)/SUM(DATA!AP$35:AP$36)</f>
        <v>8.8647226190269407E-2</v>
      </c>
      <c r="AO98" s="3">
        <f>DATA!AQ$38*(1-'Q1,Q2,Q3,Q4'!AO$9)/SUM(DATA!AQ$35:AQ$36)</f>
        <v>8.7147134119204633E-2</v>
      </c>
      <c r="AP98" s="3">
        <f>DATA!AR$38*(1-'Q1,Q2,Q3,Q4'!AP$9)/SUM(DATA!AR$35:AR$36)</f>
        <v>8.4646993949789917E-2</v>
      </c>
      <c r="AQ98" s="3">
        <f>DATA!AS$38*(1-'Q1,Q2,Q3,Q4'!AQ$9)/SUM(DATA!AS$35:AS$36)</f>
        <v>8.2249858927802358E-2</v>
      </c>
      <c r="AR98" s="3">
        <f>DATA!AT$38*(1-'Q1,Q2,Q3,Q4'!AR$9)/SUM(DATA!AT$35:AT$36)</f>
        <v>8.1756454899462677E-2</v>
      </c>
      <c r="AS98" s="3">
        <f>DATA!AU$38*(1-'Q1,Q2,Q3,Q4'!AS$9)/SUM(DATA!AU$35:AU$36)</f>
        <v>8.0753039176570257E-2</v>
      </c>
      <c r="AT98" s="3">
        <f>DATA!AV$38*(1-'Q1,Q2,Q3,Q4'!AT$9)/SUM(DATA!AV$35:AV$36)</f>
        <v>8.1226681762601033E-2</v>
      </c>
      <c r="AU98" s="3">
        <f>DATA!AW$38*(1-'Q1,Q2,Q3,Q4'!AU$9)/SUM(DATA!AW$35:AW$36)</f>
        <v>8.4797815492103301E-2</v>
      </c>
      <c r="AV98" s="3">
        <f>DATA!AX$38*(1-'Q1,Q2,Q3,Q4'!AV$9)/SUM(DATA!AX$35:AX$36)</f>
        <v>8.5448929096843401E-2</v>
      </c>
      <c r="AW98" s="3">
        <f>DATA!AY$38*(1-'Q1,Q2,Q3,Q4'!AW$9)/SUM(DATA!AY$35:AY$36)</f>
        <v>8.739467749202931E-2</v>
      </c>
      <c r="AX98" s="3">
        <f>DATA!AZ$38*(1-'Q1,Q2,Q3,Q4'!AX$9)/SUM(DATA!AZ$35:AZ$36)</f>
        <v>9.1679330205240619E-2</v>
      </c>
      <c r="AY98" s="3">
        <f>DATA!BA$38*(1-'Q1,Q2,Q3,Q4'!AY$9)/SUM(DATA!BA$35:BA$36)</f>
        <v>0.10094833930903031</v>
      </c>
      <c r="AZ98" s="3">
        <f>DATA!BB$38*(1-'Q1,Q2,Q3,Q4'!AZ$9)/SUM(DATA!BB$35:BB$36)</f>
        <v>0.10461825372164467</v>
      </c>
      <c r="BA98" s="3">
        <f>DATA!BC$38*(1-'Q1,Q2,Q3,Q4'!BA$9)/SUM(DATA!BC$35:BC$36)</f>
        <v>0.10794955031740577</v>
      </c>
      <c r="BB98" s="3">
        <f>DATA!BD$38*(1-'Q1,Q2,Q3,Q4'!BB$9)/SUM(DATA!BD$35:BD$36)</f>
        <v>0.11189705355487509</v>
      </c>
      <c r="BC98" s="3">
        <f>DATA!BE$38*(1-'Q1,Q2,Q3,Q4'!BC$9)/SUM(DATA!BE$35:BE$36)</f>
        <v>0.11665914727409918</v>
      </c>
      <c r="BD98" s="3">
        <f>DATA!BF$38*(1-'Q1,Q2,Q3,Q4'!BD$9)/SUM(DATA!BF$35:BF$36)</f>
        <v>0.12233259395729128</v>
      </c>
      <c r="BE98" s="3">
        <f>DATA!BG$38*(1-'Q1,Q2,Q3,Q4'!BE$9)/SUM(DATA!BG$35:BG$36)</f>
        <v>0.13325321892632261</v>
      </c>
      <c r="BF98" s="3">
        <f>DATA!BH$38*(1-'Q1,Q2,Q3,Q4'!BF$9)/SUM(DATA!BH$35:BH$36)</f>
        <v>0.13658621957026221</v>
      </c>
      <c r="BG98" s="3">
        <f>DATA!BI$38*(1-'Q1,Q2,Q3,Q4'!BG$9)/SUM(DATA!BI$35:BI$36)</f>
        <v>0.14288909783688594</v>
      </c>
      <c r="BH98" s="3">
        <f>DATA!BJ$38*(1-'Q1,Q2,Q3,Q4'!BH$9)/SUM(DATA!BJ$35:BJ$36)</f>
        <v>0.14547693596566055</v>
      </c>
      <c r="BI98" s="3">
        <f>DATA!BK$38*(1-'Q1,Q2,Q3,Q4'!BI$9)/SUM(DATA!BK$35:BK$36)</f>
        <v>0.1451721883791415</v>
      </c>
      <c r="BJ98" s="3">
        <f>DATA!BL$38*(1-'Q1,Q2,Q3,Q4'!BJ$9)/SUM(DATA!BL$35:BL$36)</f>
        <v>0.1422917425319721</v>
      </c>
      <c r="BK98" s="3">
        <f>DATA!BM$38*(1-'Q1,Q2,Q3,Q4'!BK$9)/SUM(DATA!BM$35:BM$36)</f>
        <v>0.14007154637793873</v>
      </c>
      <c r="BL98" s="3">
        <f>DATA!BN$38*(1-'Q1,Q2,Q3,Q4'!BL$9)/SUM(DATA!BN$35:BN$36)</f>
        <v>0.14058895483446787</v>
      </c>
      <c r="BM98" s="3">
        <f>DATA!BO$38*(1-'Q1,Q2,Q3,Q4'!BM$9)/SUM(DATA!BO$35:BO$36)</f>
        <v>0.14468269166128694</v>
      </c>
      <c r="BN98" s="3">
        <f>DATA!BP$38*(1-'Q1,Q2,Q3,Q4'!BN$9)/SUM(DATA!BP$35:BP$36)</f>
        <v>0.1455190031626776</v>
      </c>
      <c r="BO98" s="3">
        <f>DATA!BQ$38*(1-'Q1,Q2,Q3,Q4'!BO$9)/SUM(DATA!BQ$35:BQ$36)</f>
        <v>0.14780327011160138</v>
      </c>
      <c r="BP98" s="3">
        <f>DATA!BR$38*(1-'Q1,Q2,Q3,Q4'!BP$9)/SUM(DATA!BR$35:BR$36)</f>
        <v>0.14782832719491942</v>
      </c>
      <c r="BQ98" s="3">
        <f>DATA!BS$38*(1-'Q1,Q2,Q3,Q4'!BQ$9)/SUM(DATA!BS$35:BS$36)</f>
        <v>0.1504470459742</v>
      </c>
      <c r="BR98" s="3">
        <f>DATA!BT$38*(1-'Q1,Q2,Q3,Q4'!BR$9)/SUM(DATA!BT$35:BT$36)</f>
        <v>0.15288024705116321</v>
      </c>
      <c r="BS98" s="3">
        <f>DATA!BU$38*(1-'Q1,Q2,Q3,Q4'!BS$9)/SUM(DATA!BU$35:BU$36)</f>
        <v>0.15272515867430583</v>
      </c>
      <c r="BT98" s="3">
        <f>DATA!BV$38*(1-'Q1,Q2,Q3,Q4'!BT$9)/SUM(DATA!BV$35:BV$36)</f>
        <v>0.15243496135914644</v>
      </c>
      <c r="BU98" s="3">
        <f>DATA!BW$38*(1-'Q1,Q2,Q3,Q4'!BU$9)/SUM(DATA!BW$35:BW$36)</f>
        <v>0.15041425318614027</v>
      </c>
      <c r="BV98" s="3">
        <f>DATA!BX$38*(1-'Q1,Q2,Q3,Q4'!BV$9)/SUM(DATA!BX$35:BX$36)</f>
        <v>0.14429277529392925</v>
      </c>
      <c r="BW98" s="3">
        <f>DATA!BY$38*(1-'Q1,Q2,Q3,Q4'!BW$9)/SUM(DATA!BY$35:BY$36)</f>
        <v>0.14151793660732687</v>
      </c>
      <c r="BX98" s="3">
        <f>DATA!BZ$38*(1-'Q1,Q2,Q3,Q4'!BX$9)/SUM(DATA!BZ$35:BZ$36)</f>
        <v>0.13728086560528166</v>
      </c>
      <c r="BY98" s="3">
        <f>DATA!CA$38*(1-'Q1,Q2,Q3,Q4'!BY$9)/SUM(DATA!CA$35:CA$36)</f>
        <v>0.13662224545641477</v>
      </c>
      <c r="BZ98" s="3">
        <f>DATA!CB$38*(1-'Q1,Q2,Q3,Q4'!BZ$9)/SUM(DATA!CB$35:CB$36)</f>
        <v>0.13876056665286698</v>
      </c>
      <c r="CA98" s="3">
        <f>DATA!CC$38*(1-'Q1,Q2,Q3,Q4'!CA$9)/SUM(DATA!CC$35:CC$36)</f>
        <v>0.14013952540201291</v>
      </c>
      <c r="CB98" s="3">
        <f>DATA!CD$38*(1-'Q1,Q2,Q3,Q4'!CB$9)/SUM(DATA!CD$35:CD$36)</f>
        <v>0.14184122466052676</v>
      </c>
      <c r="CC98" s="3">
        <f>DATA!CE$38*(1-'Q1,Q2,Q3,Q4'!CC$9)/SUM(DATA!CE$35:CE$36)</f>
        <v>0.14547983332226536</v>
      </c>
      <c r="CD98" s="3">
        <f>DATA!CF$38*(1-'Q1,Q2,Q3,Q4'!CD$9)/SUM(DATA!CF$35:CF$36)</f>
        <v>0.14635320099183527</v>
      </c>
      <c r="CE98" s="3">
        <f>DATA!CG$38*(1-'Q1,Q2,Q3,Q4'!CE$9)/SUM(DATA!CG$35:CG$36)</f>
        <v>0.14582657467791252</v>
      </c>
      <c r="CF98" s="3">
        <f>DATA!CH$38*(1-'Q1,Q2,Q3,Q4'!CF$9)/SUM(DATA!CH$35:CH$36)</f>
        <v>0.14545750551027081</v>
      </c>
      <c r="CG98" s="3">
        <f>DATA!CI$38*(1-'Q1,Q2,Q3,Q4'!CG$9)/SUM(DATA!CI$35:CI$36)</f>
        <v>0.14892430397164924</v>
      </c>
      <c r="CH98" s="3">
        <f>DATA!CJ$38*(1-'Q1,Q2,Q3,Q4'!CH$9)/SUM(DATA!CJ$35:CJ$36)</f>
        <v>0.15216794158278785</v>
      </c>
      <c r="CI98" s="3">
        <f>DATA!CK$38*(1-'Q1,Q2,Q3,Q4'!CI$9)/SUM(DATA!CK$35:CK$36)</f>
        <v>0.15368117938909831</v>
      </c>
      <c r="CJ98" s="3">
        <f>DATA!CL$38*(1-'Q1,Q2,Q3,Q4'!CJ$9)/SUM(DATA!CL$35:CL$36)</f>
        <v>0.15503729485796255</v>
      </c>
      <c r="CK98" s="3">
        <f>DATA!CM$38*(1-'Q1,Q2,Q3,Q4'!CK$9)/SUM(DATA!CM$35:CM$36)</f>
        <v>0.15667405899145126</v>
      </c>
      <c r="CL98" s="3">
        <f>DATA!CN$38*(1-'Q1,Q2,Q3,Q4'!CL$9)/SUM(DATA!CN$35:CN$36)</f>
        <v>0.1569296542666738</v>
      </c>
      <c r="CM98" s="3">
        <f>DATA!CO$38*(1-'Q1,Q2,Q3,Q4'!CM$9)/SUM(DATA!CO$35:CO$36)</f>
        <v>0.15490329891035415</v>
      </c>
      <c r="CN98" s="3">
        <f>DATA!CP$38*(1-'Q1,Q2,Q3,Q4'!CN$9)/SUM(DATA!CP$35:CP$36)</f>
        <v>0.15438779947012568</v>
      </c>
      <c r="CO98" s="3">
        <f>DATA!CQ$38*(1-'Q1,Q2,Q3,Q4'!CO$9)/SUM(DATA!CQ$35:CQ$36)</f>
        <v>0.15493558905516125</v>
      </c>
      <c r="CP98" s="3">
        <f>DATA!CR$38*(1-'Q1,Q2,Q3,Q4'!CP$9)/SUM(DATA!CR$35:CR$36)</f>
        <v>0.157249080756865</v>
      </c>
    </row>
    <row r="99" spans="1:94" ht="54">
      <c r="A99" s="16" t="s">
        <v>208</v>
      </c>
      <c r="B99" s="16" t="s">
        <v>205</v>
      </c>
      <c r="C99" s="3" t="s">
        <v>182</v>
      </c>
      <c r="D99" s="3" t="s">
        <v>183</v>
      </c>
      <c r="E99" s="3">
        <f>DATA!G38*(1-'Q1,Q2,Q3,Q4'!E39)/SUM(DATA!G35:G36)</f>
        <v>0.13661206587787045</v>
      </c>
      <c r="F99" s="3">
        <f>DATA!H38*(1-'Q1,Q2,Q3,Q4'!F39)/SUM(DATA!H35:H36)</f>
        <v>0.12369932877796855</v>
      </c>
      <c r="G99" s="3">
        <f>DATA!I38*(1-'Q1,Q2,Q3,Q4'!G39)/SUM(DATA!I35:I36)</f>
        <v>0.10868075713427476</v>
      </c>
      <c r="H99" s="3">
        <f>DATA!J38*(1-'Q1,Q2,Q3,Q4'!H39)/SUM(DATA!J35:J36)</f>
        <v>9.4567118102015915E-2</v>
      </c>
      <c r="I99" s="3">
        <f>DATA!K38*(1-'Q1,Q2,Q3,Q4'!I39)/SUM(DATA!K35:K36)</f>
        <v>9.3501403927775978E-2</v>
      </c>
      <c r="J99" s="3">
        <f>DATA!L38*(1-'Q1,Q2,Q3,Q4'!J39)/SUM(DATA!L35:L36)</f>
        <v>9.9360793747982484E-2</v>
      </c>
      <c r="K99" s="3">
        <f>DATA!M38*(1-'Q1,Q2,Q3,Q4'!K39)/SUM(DATA!M35:M36)</f>
        <v>0.10310253388982023</v>
      </c>
      <c r="L99" s="3">
        <f>DATA!N38*(1-'Q1,Q2,Q3,Q4'!L39)/SUM(DATA!N35:N36)</f>
        <v>0.10249630002475232</v>
      </c>
      <c r="M99" s="3">
        <f>DATA!O38*(1-'Q1,Q2,Q3,Q4'!M39)/SUM(DATA!O35:O36)</f>
        <v>0.10322218582376738</v>
      </c>
      <c r="N99" s="3">
        <f>DATA!P38*(1-'Q1,Q2,Q3,Q4'!N39)/SUM(DATA!P35:P36)</f>
        <v>9.889884210481327E-2</v>
      </c>
      <c r="O99" s="3">
        <f>DATA!Q38*(1-'Q1,Q2,Q3,Q4'!O39)/SUM(DATA!Q35:Q36)</f>
        <v>9.620348324649651E-2</v>
      </c>
      <c r="P99" s="3">
        <f>DATA!R38*(1-'Q1,Q2,Q3,Q4'!P39)/SUM(DATA!R35:R36)</f>
        <v>9.7176957791361346E-2</v>
      </c>
      <c r="Q99" s="3">
        <f>DATA!S38*(1-'Q1,Q2,Q3,Q4'!Q39)/SUM(DATA!S35:S36)</f>
        <v>9.9355099917870573E-2</v>
      </c>
      <c r="R99" s="3">
        <f>DATA!T38*(1-'Q1,Q2,Q3,Q4'!R39)/SUM(DATA!T35:T36)</f>
        <v>9.6052728432119872E-2</v>
      </c>
      <c r="S99" s="3">
        <f>DATA!U38*(1-'Q1,Q2,Q3,Q4'!S39)/SUM(DATA!U35:U36)</f>
        <v>8.8614890203671332E-2</v>
      </c>
      <c r="T99" s="3">
        <f>DATA!V38*(1-'Q1,Q2,Q3,Q4'!T39)/SUM(DATA!V35:V36)</f>
        <v>8.5813712315781568E-2</v>
      </c>
      <c r="U99" s="3">
        <f>DATA!W38*(1-'Q1,Q2,Q3,Q4'!U39)/SUM(DATA!W35:W36)</f>
        <v>8.5733563543636968E-2</v>
      </c>
      <c r="V99" s="3">
        <f>DATA!X38*(1-'Q1,Q2,Q3,Q4'!V39)/SUM(DATA!X35:X36)</f>
        <v>0.10108836593123305</v>
      </c>
      <c r="W99" s="3">
        <f>DATA!Y38*(1-'Q1,Q2,Q3,Q4'!W39)/SUM(DATA!Y35:Y36)</f>
        <v>0.1140348730518074</v>
      </c>
      <c r="X99" s="3">
        <f>DATA!Z38*(1-'Q1,Q2,Q3,Q4'!X39)/SUM(DATA!Z35:Z36)</f>
        <v>0.12035841439558558</v>
      </c>
      <c r="Y99" s="3">
        <f>DATA!AA38*(1-'Q1,Q2,Q3,Q4'!Y39)/SUM(DATA!AA35:AA36)</f>
        <v>0.11709392380445595</v>
      </c>
      <c r="Z99" s="3">
        <f>DATA!AB38*(1-'Q1,Q2,Q3,Q4'!Z39)/SUM(DATA!AB35:AB36)</f>
        <v>0.1158028084073532</v>
      </c>
      <c r="AA99" s="3">
        <f>DATA!AC38*(1-'Q1,Q2,Q3,Q4'!AA39)/SUM(DATA!AC35:AC36)</f>
        <v>0.1176512770304302</v>
      </c>
      <c r="AB99" s="3">
        <f>DATA!AD38*(1-'Q1,Q2,Q3,Q4'!AB39)/SUM(DATA!AD35:AD36)</f>
        <v>0.11181019868619654</v>
      </c>
      <c r="AC99" s="3">
        <f>DATA!AE38*(1-'Q1,Q2,Q3,Q4'!AC39)/SUM(DATA!AE35:AE36)</f>
        <v>0.10707814426040006</v>
      </c>
      <c r="AD99" s="3">
        <f>DATA!AF38*(1-'Q1,Q2,Q3,Q4'!AD39)/SUM(DATA!AF35:AF36)</f>
        <v>0.10518588110848907</v>
      </c>
      <c r="AE99" s="3">
        <f>DATA!AG38*(1-'Q1,Q2,Q3,Q4'!AE39)/SUM(DATA!AG35:AG36)</f>
        <v>0.10437323227575833</v>
      </c>
      <c r="AF99" s="3">
        <f>DATA!AH38*(1-'Q1,Q2,Q3,Q4'!AF39)/SUM(DATA!AH35:AH36)</f>
        <v>0.10083901760320037</v>
      </c>
      <c r="AG99" s="3">
        <f>DATA!AI38*(1-'Q1,Q2,Q3,Q4'!AG39)/SUM(DATA!AI35:AI36)</f>
        <v>0.1007302828870742</v>
      </c>
      <c r="AH99" s="3">
        <f>DATA!AJ38*(1-'Q1,Q2,Q3,Q4'!AH39)/SUM(DATA!AJ35:AJ36)</f>
        <v>0.10071395384805945</v>
      </c>
      <c r="AI99" s="3">
        <f>DATA!AK38*(1-'Q1,Q2,Q3,Q4'!AI39)/SUM(DATA!AK35:AK36)</f>
        <v>9.8924499644776731E-2</v>
      </c>
      <c r="AJ99" s="3">
        <f>DATA!AL38*(1-'Q1,Q2,Q3,Q4'!AJ39)/SUM(DATA!AL35:AL36)</f>
        <v>9.5139891070576785E-2</v>
      </c>
      <c r="AK99" s="3">
        <f>DATA!AM38*(1-'Q1,Q2,Q3,Q4'!AK39)/SUM(DATA!AM35:AM36)</f>
        <v>9.3464634613657588E-2</v>
      </c>
      <c r="AL99" s="3">
        <f>DATA!AN38*(1-'Q1,Q2,Q3,Q4'!AL39)/SUM(DATA!AN35:AN36)</f>
        <v>9.1615840002980772E-2</v>
      </c>
      <c r="AM99" s="3">
        <f>DATA!AO38*(1-'Q1,Q2,Q3,Q4'!AM39)/SUM(DATA!AO35:AO36)</f>
        <v>8.9222961788560623E-2</v>
      </c>
      <c r="AN99" s="3">
        <f>DATA!AP38*(1-'Q1,Q2,Q3,Q4'!AN39)/SUM(DATA!AP35:AP36)</f>
        <v>8.7077900107335821E-2</v>
      </c>
      <c r="AO99" s="3">
        <f>DATA!AQ38*(1-'Q1,Q2,Q3,Q4'!AO39)/SUM(DATA!AQ35:AQ36)</f>
        <v>8.5555208987093706E-2</v>
      </c>
      <c r="AP99" s="3">
        <f>DATA!AR38*(1-'Q1,Q2,Q3,Q4'!AP39)/SUM(DATA!AR35:AR36)</f>
        <v>8.2977804120810947E-2</v>
      </c>
      <c r="AQ99" s="3">
        <f>DATA!AS38*(1-'Q1,Q2,Q3,Q4'!AQ39)/SUM(DATA!AS35:AS36)</f>
        <v>8.0515902797295494E-2</v>
      </c>
      <c r="AR99" s="3">
        <f>DATA!AT38*(1-'Q1,Q2,Q3,Q4'!AR39)/SUM(DATA!AT35:AT36)</f>
        <v>7.9971155887154102E-2</v>
      </c>
      <c r="AS99" s="3">
        <f>DATA!AU38*(1-'Q1,Q2,Q3,Q4'!AS39)/SUM(DATA!AU35:AU36)</f>
        <v>7.8879296399246346E-2</v>
      </c>
      <c r="AT99" s="3">
        <f>DATA!AV38*(1-'Q1,Q2,Q3,Q4'!AT39)/SUM(DATA!AV35:AV36)</f>
        <v>7.9318502084978926E-2</v>
      </c>
      <c r="AU99" s="3">
        <f>DATA!AW38*(1-'Q1,Q2,Q3,Q4'!AU39)/SUM(DATA!AW35:AW36)</f>
        <v>8.2957448754382962E-2</v>
      </c>
      <c r="AV99" s="3">
        <f>DATA!AX38*(1-'Q1,Q2,Q3,Q4'!AV39)/SUM(DATA!AX35:AX36)</f>
        <v>8.3581714773331234E-2</v>
      </c>
      <c r="AW99" s="3">
        <f>DATA!AY38*(1-'Q1,Q2,Q3,Q4'!AW39)/SUM(DATA!AY35:AY36)</f>
        <v>8.5518696543178133E-2</v>
      </c>
      <c r="AX99" s="3">
        <f>DATA!AZ38*(1-'Q1,Q2,Q3,Q4'!AX39)/SUM(DATA!AZ35:AZ36)</f>
        <v>8.9602388957539511E-2</v>
      </c>
      <c r="AY99" s="3">
        <f>DATA!BA38*(1-'Q1,Q2,Q3,Q4'!AY39)/SUM(DATA!BA35:BA36)</f>
        <v>9.8773850568041194E-2</v>
      </c>
      <c r="AZ99" s="3">
        <f>DATA!BB38*(1-'Q1,Q2,Q3,Q4'!AZ39)/SUM(DATA!BB35:BB36)</f>
        <v>0.10229369045491389</v>
      </c>
      <c r="BA99" s="3">
        <f>DATA!BC38*(1-'Q1,Q2,Q3,Q4'!BA39)/SUM(DATA!BC35:BC36)</f>
        <v>0.10554559266961015</v>
      </c>
      <c r="BB99" s="3">
        <f>DATA!BD38*(1-'Q1,Q2,Q3,Q4'!BB39)/SUM(DATA!BD35:BD36)</f>
        <v>0.10940804789001382</v>
      </c>
      <c r="BC99" s="3">
        <f>DATA!BE38*(1-'Q1,Q2,Q3,Q4'!BC39)/SUM(DATA!BE35:BE36)</f>
        <v>0.11386478602944579</v>
      </c>
      <c r="BD99" s="3">
        <f>DATA!BF38*(1-'Q1,Q2,Q3,Q4'!BD39)/SUM(DATA!BF35:BF36)</f>
        <v>0.11921416570683448</v>
      </c>
      <c r="BE99" s="3">
        <f>DATA!BG38*(1-'Q1,Q2,Q3,Q4'!BE39)/SUM(DATA!BG35:BG36)</f>
        <v>0.12977084740137071</v>
      </c>
      <c r="BF99" s="3">
        <f>DATA!BH38*(1-'Q1,Q2,Q3,Q4'!BF39)/SUM(DATA!BH35:BH36)</f>
        <v>0.1326253499984455</v>
      </c>
      <c r="BG99" s="3">
        <f>DATA!BI38*(1-'Q1,Q2,Q3,Q4'!BG39)/SUM(DATA!BI35:BI36)</f>
        <v>0.13883074278004015</v>
      </c>
      <c r="BH99" s="3">
        <f>DATA!BJ38*(1-'Q1,Q2,Q3,Q4'!BH39)/SUM(DATA!BJ35:BJ36)</f>
        <v>0.14121302299126351</v>
      </c>
      <c r="BI99" s="3">
        <f>DATA!BK38*(1-'Q1,Q2,Q3,Q4'!BI39)/SUM(DATA!BK35:BK36)</f>
        <v>0.14075561296999659</v>
      </c>
      <c r="BJ99" s="3">
        <f>DATA!BL38*(1-'Q1,Q2,Q3,Q4'!BJ39)/SUM(DATA!BL35:BL36)</f>
        <v>0.13778002263291797</v>
      </c>
      <c r="BK99" s="3">
        <f>DATA!BM38*(1-'Q1,Q2,Q3,Q4'!BK39)/SUM(DATA!BM35:BM36)</f>
        <v>0.13553666867532416</v>
      </c>
      <c r="BL99" s="3">
        <f>DATA!BN38*(1-'Q1,Q2,Q3,Q4'!BL39)/SUM(DATA!BN35:BN36)</f>
        <v>0.13587991323474469</v>
      </c>
      <c r="BM99" s="3">
        <f>DATA!BO38*(1-'Q1,Q2,Q3,Q4'!BM39)/SUM(DATA!BO35:BO36)</f>
        <v>0.13972027416825117</v>
      </c>
      <c r="BN99" s="3">
        <f>DATA!BP38*(1-'Q1,Q2,Q3,Q4'!BN39)/SUM(DATA!BP35:BP36)</f>
        <v>0.14026439008651823</v>
      </c>
      <c r="BO99" s="3">
        <f>DATA!BQ38*(1-'Q1,Q2,Q3,Q4'!BO39)/SUM(DATA!BQ35:BQ36)</f>
        <v>0.14216106848803051</v>
      </c>
      <c r="BP99" s="3">
        <f>DATA!BR38*(1-'Q1,Q2,Q3,Q4'!BP39)/SUM(DATA!BR35:BR36)</f>
        <v>0.14219288322172369</v>
      </c>
      <c r="BQ99" s="3">
        <f>DATA!BS38*(1-'Q1,Q2,Q3,Q4'!BQ39)/SUM(DATA!BS35:BS36)</f>
        <v>0.14486566920634122</v>
      </c>
      <c r="BR99" s="3">
        <f>DATA!BT38*(1-'Q1,Q2,Q3,Q4'!BR39)/SUM(DATA!BT35:BT36)</f>
        <v>0.14745790632213818</v>
      </c>
      <c r="BS99" s="3">
        <f>DATA!BU38*(1-'Q1,Q2,Q3,Q4'!BS39)/SUM(DATA!BU35:BU36)</f>
        <v>0.14702538147039618</v>
      </c>
      <c r="BT99" s="3">
        <f>DATA!BV38*(1-'Q1,Q2,Q3,Q4'!BT39)/SUM(DATA!BV35:BV36)</f>
        <v>0.14646994345370207</v>
      </c>
      <c r="BU99" s="3">
        <f>DATA!BW38*(1-'Q1,Q2,Q3,Q4'!BU39)/SUM(DATA!BW35:BW36)</f>
        <v>0.14405389066005395</v>
      </c>
      <c r="BV99" s="3">
        <f>DATA!BX38*(1-'Q1,Q2,Q3,Q4'!BV39)/SUM(DATA!BX35:BX36)</f>
        <v>0.13762459058208323</v>
      </c>
      <c r="BW99" s="3">
        <f>DATA!BY38*(1-'Q1,Q2,Q3,Q4'!BW39)/SUM(DATA!BY35:BY36)</f>
        <v>0.13439196713252907</v>
      </c>
      <c r="BX99" s="3">
        <f>DATA!BZ38*(1-'Q1,Q2,Q3,Q4'!BX39)/SUM(DATA!BZ35:BZ36)</f>
        <v>0.12966222925878254</v>
      </c>
      <c r="BY99" s="3">
        <f>DATA!CA38*(1-'Q1,Q2,Q3,Q4'!BY39)/SUM(DATA!CA35:CA36)</f>
        <v>0.12920840220791827</v>
      </c>
      <c r="BZ99" s="3">
        <f>DATA!CB38*(1-'Q1,Q2,Q3,Q4'!BZ39)/SUM(DATA!CB35:CB36)</f>
        <v>0.13191967378858963</v>
      </c>
      <c r="CA99" s="3">
        <f>DATA!CC38*(1-'Q1,Q2,Q3,Q4'!CA39)/SUM(DATA!CC35:CC36)</f>
        <v>0.13352270921378726</v>
      </c>
      <c r="CB99" s="3">
        <f>DATA!CD38*(1-'Q1,Q2,Q3,Q4'!CB39)/SUM(DATA!CD35:CD36)</f>
        <v>0.13539058441416332</v>
      </c>
      <c r="CC99" s="3">
        <f>DATA!CE38*(1-'Q1,Q2,Q3,Q4'!CC39)/SUM(DATA!CE35:CE36)</f>
        <v>0.1389952619195654</v>
      </c>
      <c r="CD99" s="3">
        <f>DATA!CF38*(1-'Q1,Q2,Q3,Q4'!CD39)/SUM(DATA!CF35:CF36)</f>
        <v>0.13977878303449148</v>
      </c>
      <c r="CE99" s="3">
        <f>DATA!CG38*(1-'Q1,Q2,Q3,Q4'!CE39)/SUM(DATA!CG35:CG36)</f>
        <v>0.13897896255240408</v>
      </c>
      <c r="CF99" s="3">
        <f>DATA!CH38*(1-'Q1,Q2,Q3,Q4'!CF39)/SUM(DATA!CH35:CH36)</f>
        <v>0.13830392609994072</v>
      </c>
      <c r="CG99" s="3">
        <f>DATA!CI38*(1-'Q1,Q2,Q3,Q4'!CG39)/SUM(DATA!CI35:CI36)</f>
        <v>0.14190412765365804</v>
      </c>
      <c r="CH99" s="3">
        <f>DATA!CJ38*(1-'Q1,Q2,Q3,Q4'!CH39)/SUM(DATA!CJ35:CJ36)</f>
        <v>0.14532305656167438</v>
      </c>
      <c r="CI99" s="3">
        <f>DATA!CK38*(1-'Q1,Q2,Q3,Q4'!CI39)/SUM(DATA!CK35:CK36)</f>
        <v>0.14648213735121865</v>
      </c>
      <c r="CJ99" s="3">
        <f>DATA!CL38*(1-'Q1,Q2,Q3,Q4'!CJ39)/SUM(DATA!CL35:CL36)</f>
        <v>0.1476934081773463</v>
      </c>
      <c r="CK99" s="3">
        <f>DATA!CM38*(1-'Q1,Q2,Q3,Q4'!CK39)/SUM(DATA!CM35:CM36)</f>
        <v>0.14918951621814447</v>
      </c>
      <c r="CL99" s="3">
        <f>DATA!CN38*(1-'Q1,Q2,Q3,Q4'!CL39)/SUM(DATA!CN35:CN36)</f>
        <v>0.14930426098483809</v>
      </c>
      <c r="CM99" s="3">
        <f>DATA!CO38*(1-'Q1,Q2,Q3,Q4'!CM39)/SUM(DATA!CO35:CO36)</f>
        <v>0.14720154518772843</v>
      </c>
      <c r="CN99" s="3">
        <f>DATA!CP38*(1-'Q1,Q2,Q3,Q4'!CN39)/SUM(DATA!CP35:CP36)</f>
        <v>0.1464027121671439</v>
      </c>
      <c r="CO99" s="3">
        <f>DATA!CQ38*(1-'Q1,Q2,Q3,Q4'!CO39)/SUM(DATA!CQ35:CQ36)</f>
        <v>0.14683004638539049</v>
      </c>
      <c r="CP99" s="3">
        <f>DATA!CR38*(1-'Q1,Q2,Q3,Q4'!CP39)/SUM(DATA!CR35:CR36)</f>
        <v>0.14881187731320955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Q1,Q2,Q3,Q4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2019-09-18T15:09:42Z</dcterms:created>
  <dcterms:modified xsi:type="dcterms:W3CDTF">2019-09-20T12:44:05Z</dcterms:modified>
</cp:coreProperties>
</file>