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KULIAH\smt_3\PSKD\"/>
    </mc:Choice>
  </mc:AlternateContent>
  <xr:revisionPtr revIDLastSave="0" documentId="8_{E706C0E9-DF7F-400A-9008-548CCFFCB862}" xr6:coauthVersionLast="47" xr6:coauthVersionMax="47" xr10:uidLastSave="{00000000-0000-0000-0000-000000000000}"/>
  <bookViews>
    <workbookView xWindow="-108" yWindow="-108" windowWidth="23256" windowHeight="13176" activeTab="1" xr2:uid="{69B15EF6-7557-44C7-9699-FEA04C6E95B5}"/>
  </bookViews>
  <sheets>
    <sheet name="enkripsi" sheetId="1" r:id="rId1"/>
    <sheet name="deskripsi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9" i="2" l="1"/>
  <c r="C10" i="2"/>
  <c r="C11" i="2"/>
  <c r="B11" i="2"/>
  <c r="B10" i="2"/>
  <c r="F34" i="2" l="1"/>
  <c r="F33" i="2"/>
  <c r="F31" i="2"/>
  <c r="F30" i="2"/>
  <c r="F28" i="2"/>
  <c r="F27" i="2"/>
  <c r="F25" i="2"/>
  <c r="F24" i="2"/>
  <c r="H15" i="2"/>
  <c r="K15" i="2" s="1"/>
  <c r="D28" i="2" s="1"/>
  <c r="G15" i="2"/>
  <c r="J15" i="2" s="1"/>
  <c r="C28" i="2" s="1"/>
  <c r="H14" i="2"/>
  <c r="K14" i="2" s="1"/>
  <c r="D27" i="2" s="1"/>
  <c r="G14" i="2"/>
  <c r="J14" i="2" s="1"/>
  <c r="C27" i="2" s="1"/>
  <c r="C24" i="2" l="1"/>
  <c r="C30" i="2"/>
  <c r="C33" i="2"/>
  <c r="D30" i="2"/>
  <c r="D24" i="2"/>
  <c r="D33" i="2"/>
  <c r="C31" i="2"/>
  <c r="C34" i="2"/>
  <c r="C25" i="2"/>
  <c r="D34" i="2"/>
  <c r="D31" i="2"/>
  <c r="D25" i="2"/>
  <c r="H27" i="2" l="1"/>
  <c r="J27" i="2" s="1"/>
  <c r="L27" i="2" s="1"/>
  <c r="H33" i="2"/>
  <c r="J33" i="2" s="1"/>
  <c r="L33" i="2" s="1"/>
  <c r="H25" i="2"/>
  <c r="J25" i="2" s="1"/>
  <c r="L25" i="2" s="1"/>
  <c r="H28" i="2"/>
  <c r="J28" i="2" s="1"/>
  <c r="L28" i="2" s="1"/>
  <c r="H31" i="2"/>
  <c r="J31" i="2" s="1"/>
  <c r="L31" i="2" s="1"/>
  <c r="H30" i="2"/>
  <c r="J30" i="2" s="1"/>
  <c r="L30" i="2" s="1"/>
  <c r="H34" i="2"/>
  <c r="J34" i="2" s="1"/>
  <c r="L34" i="2" s="1"/>
  <c r="H24" i="2"/>
  <c r="J24" i="2" s="1"/>
  <c r="L24" i="2" s="1"/>
  <c r="F29" i="1"/>
  <c r="D29" i="1"/>
  <c r="C29" i="1"/>
  <c r="F28" i="1"/>
  <c r="D28" i="1"/>
  <c r="C28" i="1"/>
  <c r="F26" i="1"/>
  <c r="D26" i="1"/>
  <c r="C26" i="1"/>
  <c r="F25" i="1"/>
  <c r="D25" i="1"/>
  <c r="C25" i="1"/>
  <c r="F23" i="1"/>
  <c r="D23" i="1"/>
  <c r="C23" i="1"/>
  <c r="F22" i="1"/>
  <c r="D22" i="1"/>
  <c r="C22" i="1"/>
  <c r="F20" i="1"/>
  <c r="D20" i="1"/>
  <c r="C20" i="1"/>
  <c r="F19" i="1"/>
  <c r="D19" i="1"/>
  <c r="C19" i="1"/>
  <c r="H29" i="1" l="1"/>
  <c r="J29" i="1" s="1"/>
  <c r="L29" i="1" s="1"/>
  <c r="H28" i="1"/>
  <c r="J28" i="1" s="1"/>
  <c r="L28" i="1" s="1"/>
  <c r="H25" i="1"/>
  <c r="J25" i="1" s="1"/>
  <c r="L25" i="1" s="1"/>
  <c r="H20" i="1"/>
  <c r="J20" i="1" s="1"/>
  <c r="L20" i="1" s="1"/>
  <c r="H19" i="1"/>
  <c r="J19" i="1" s="1"/>
  <c r="L19" i="1" s="1"/>
  <c r="H26" i="1"/>
  <c r="J26" i="1" s="1"/>
  <c r="L26" i="1" s="1"/>
  <c r="H23" i="1"/>
  <c r="J23" i="1" s="1"/>
  <c r="L23" i="1" s="1"/>
  <c r="H22" i="1"/>
  <c r="J22" i="1" s="1"/>
  <c r="L22" i="1" s="1"/>
</calcChain>
</file>

<file path=xl/sharedStrings.xml><?xml version="1.0" encoding="utf-8"?>
<sst xmlns="http://schemas.openxmlformats.org/spreadsheetml/2006/main" count="111" uniqueCount="57">
  <si>
    <t>Hill Cipher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</si>
  <si>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</si>
  <si>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</si>
  <si>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</si>
  <si>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</si>
  <si>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</si>
  <si>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</si>
  <si>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</si>
  <si>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</si>
  <si>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</si>
  <si>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</si>
  <si>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</si>
  <si>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</si>
  <si>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</si>
  <si>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</si>
  <si>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</si>
  <si>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</si>
  <si>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</si>
  <si>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</si>
  <si>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</si>
  <si>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</si>
  <si>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</si>
  <si>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</si>
  <si>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</si>
  <si>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 xml:space="preserve">X </t>
  </si>
  <si>
    <t>Y</t>
  </si>
  <si>
    <t>Z</t>
  </si>
  <si>
    <t>diketahui matrix 2x2 sebagai berikut:</t>
  </si>
  <si>
    <t xml:space="preserve">Enkripsi </t>
  </si>
  <si>
    <t>Plainteks</t>
  </si>
  <si>
    <t xml:space="preserve">Matriks 2x2 </t>
  </si>
  <si>
    <t>matriks 2 x 1</t>
  </si>
  <si>
    <t xml:space="preserve">Perkalian matriks </t>
  </si>
  <si>
    <t>mod 26</t>
  </si>
  <si>
    <t>ciphertext</t>
  </si>
  <si>
    <t>plaintext : NURAFIIF</t>
  </si>
  <si>
    <t>Mencari determinan</t>
  </si>
  <si>
    <t>mencari inverse modulus</t>
  </si>
  <si>
    <t>aturan inverse</t>
  </si>
  <si>
    <t xml:space="preserve"> </t>
  </si>
  <si>
    <t xml:space="preserve">Mencari Inverse Matriks </t>
  </si>
  <si>
    <t>a</t>
  </si>
  <si>
    <t>b</t>
  </si>
  <si>
    <t>=&gt;</t>
  </si>
  <si>
    <t>d</t>
  </si>
  <si>
    <t>-b</t>
  </si>
  <si>
    <t>c</t>
  </si>
  <si>
    <t>-c</t>
  </si>
  <si>
    <t>ubah matriks asli sesuai dengan aturan inverse</t>
  </si>
  <si>
    <t xml:space="preserve">=&gt; inverse matriks kunci </t>
  </si>
  <si>
    <t>x</t>
  </si>
  <si>
    <t>=</t>
  </si>
  <si>
    <t xml:space="preserve">mod 26 </t>
  </si>
  <si>
    <t>KUNCI = HELP</t>
  </si>
  <si>
    <t>X = 3</t>
  </si>
  <si>
    <t xml:space="preserve">61*X mod26 = 1 </t>
  </si>
  <si>
    <t>plaintext : PBPFPTYH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</si>
</sst>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2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2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0" fillId="0" borderId="0" xfId="0" quotePrefix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F266D-45FF-4EE8-BE05-074474D6997E}">
  <dimension ref="A1:Z32"/>
  <sheetViews>
    <sheetView topLeftCell="A3" workbookViewId="0">
      <selection activeCell="B10" sqref="B10:C11"/>
    </sheetView>
  </sheetViews>
  <sheetFormatPr defaultRowHeight="14.4" x14ac:dyDescent="0.3"/>
  <sheetData>
    <row r="1" spans="1:26" ht="25.8" x14ac:dyDescent="0.5">
      <c r="J1" s="1" t="s">
        <v>0</v>
      </c>
      <c r="K1" s="1"/>
      <c r="L1" s="1"/>
      <c r="M1" s="1"/>
    </row>
    <row r="4" spans="1:26" x14ac:dyDescent="0.3">
      <c r="A4" s="2">
        <v>0</v>
      </c>
      <c r="B4" s="2">
        <v>1</v>
      </c>
      <c r="C4" s="2">
        <v>2</v>
      </c>
      <c r="D4" s="2">
        <v>3</v>
      </c>
      <c r="E4" s="2">
        <v>4</v>
      </c>
      <c r="F4" s="2">
        <v>5</v>
      </c>
      <c r="G4" s="2">
        <v>6</v>
      </c>
      <c r="H4" s="2">
        <v>7</v>
      </c>
      <c r="I4" s="2">
        <v>8</v>
      </c>
      <c r="J4" s="2">
        <v>9</v>
      </c>
      <c r="K4" s="2">
        <v>10</v>
      </c>
      <c r="L4" s="2">
        <v>11</v>
      </c>
      <c r="M4" s="2">
        <v>12</v>
      </c>
      <c r="N4" s="2">
        <v>13</v>
      </c>
      <c r="O4" s="2">
        <v>14</v>
      </c>
      <c r="P4" s="2">
        <v>15</v>
      </c>
      <c r="Q4" s="2">
        <v>16</v>
      </c>
      <c r="R4" s="2">
        <v>17</v>
      </c>
      <c r="S4" s="2">
        <v>18</v>
      </c>
      <c r="T4" s="2">
        <v>19</v>
      </c>
      <c r="U4" s="2">
        <v>20</v>
      </c>
      <c r="V4" s="2">
        <v>21</v>
      </c>
      <c r="W4" s="2">
        <v>22</v>
      </c>
      <c r="X4" s="2">
        <v>23</v>
      </c>
      <c r="Y4" s="2">
        <v>24</v>
      </c>
      <c r="Z4" s="2">
        <v>25</v>
      </c>
    </row>
    <row r="5" spans="1:26" x14ac:dyDescent="0.3">
      <c r="A5" s="3" t="s">
        <v>1</v>
      </c>
      <c r="B5" s="3" t="s">
        <v>2</v>
      </c>
      <c r="C5" s="3" t="s">
        <v>3</v>
      </c>
      <c r="D5" s="4" t="s">
        <v>4</v>
      </c>
      <c r="E5" s="4" t="s">
        <v>5</v>
      </c>
      <c r="F5" s="4" t="s">
        <v>6</v>
      </c>
      <c r="G5" s="4" t="s">
        <v>7</v>
      </c>
      <c r="H5" s="4" t="s">
        <v>8</v>
      </c>
      <c r="I5" s="3" t="s">
        <v>9</v>
      </c>
      <c r="J5" s="3" t="s">
        <v>10</v>
      </c>
      <c r="K5" s="3" t="s">
        <v>11</v>
      </c>
      <c r="L5" s="3" t="s">
        <v>12</v>
      </c>
      <c r="M5" s="3" t="s">
        <v>13</v>
      </c>
      <c r="N5" s="3" t="s">
        <v>14</v>
      </c>
      <c r="O5" s="3" t="s">
        <v>15</v>
      </c>
      <c r="P5" s="3" t="s">
        <v>16</v>
      </c>
      <c r="Q5" s="3" t="s">
        <v>17</v>
      </c>
      <c r="R5" s="3" t="s">
        <v>18</v>
      </c>
      <c r="S5" s="3" t="s">
        <v>19</v>
      </c>
      <c r="T5" s="3" t="s">
        <v>20</v>
      </c>
      <c r="U5" s="3" t="s">
        <v>21</v>
      </c>
      <c r="V5" s="3" t="s">
        <v>22</v>
      </c>
      <c r="W5" s="3" t="s">
        <v>23</v>
      </c>
      <c r="X5" s="3" t="s">
        <v>24</v>
      </c>
      <c r="Y5" s="3" t="s">
        <v>25</v>
      </c>
      <c r="Z5" s="4" t="s">
        <v>26</v>
      </c>
    </row>
    <row r="8" spans="1:26" x14ac:dyDescent="0.3">
      <c r="A8" t="s">
        <v>27</v>
      </c>
    </row>
    <row r="11" spans="1:26" x14ac:dyDescent="0.3">
      <c r="E11" t="s">
        <v>53</v>
      </c>
    </row>
    <row r="14" spans="1:26" x14ac:dyDescent="0.3">
      <c r="A14" t="s">
        <v>35</v>
      </c>
    </row>
    <row r="16" spans="1:26" x14ac:dyDescent="0.3">
      <c r="A16" t="s">
        <v>28</v>
      </c>
    </row>
    <row r="17" spans="1:12" x14ac:dyDescent="0.3">
      <c r="B17" t="s">
        <v>29</v>
      </c>
      <c r="C17" t="s">
        <v>30</v>
      </c>
      <c r="F17" t="s">
        <v>31</v>
      </c>
      <c r="H17" t="s">
        <v>32</v>
      </c>
      <c r="J17" t="s">
        <v>33</v>
      </c>
      <c r="L17" t="s">
        <v>34</v>
      </c>
    </row>
    <row r="19" spans="1:12" x14ac:dyDescent="0.3">
      <c r="A19" s="5">
        <v>1</v>
      </c>
      <c r="B19" s="5" t="s">
        <v>14</v>
      </c>
      <c r="C19" s="5">
        <f>deskripsi!$B$10</f>
        <v>7</v>
      </c>
      <c r="D19" s="5">
        <f>deskripsi!$C$10</f>
        <v>4</v>
      </c>
      <c r="E19" s="5"/>
      <c r="F19" s="5">
        <f>CODE(B19)-65</f>
        <v>13</v>
      </c>
      <c r="G19" s="5"/>
      <c r="H19" s="5">
        <f>C19*F$19+D19*F$20</f>
        <v>171</v>
      </c>
      <c r="I19" s="5"/>
      <c r="J19" s="5">
        <f>MOD(H19,26)</f>
        <v>15</v>
      </c>
      <c r="K19" s="5"/>
      <c r="L19" s="5" t="str">
        <f>CHAR(J19+65)</f>
        <v>P</v>
      </c>
    </row>
    <row r="20" spans="1:12" x14ac:dyDescent="0.3">
      <c r="A20" s="5"/>
      <c r="B20" s="5" t="s">
        <v>21</v>
      </c>
      <c r="C20" s="5">
        <f>deskripsi!$B$11</f>
        <v>11</v>
      </c>
      <c r="D20" s="5">
        <f>deskripsi!$C$11</f>
        <v>15</v>
      </c>
      <c r="E20" s="5"/>
      <c r="F20" s="5">
        <f>CODE(B20)-65</f>
        <v>20</v>
      </c>
      <c r="G20" s="5"/>
      <c r="H20" s="5">
        <f>C20*F$19+D20*F$20</f>
        <v>443</v>
      </c>
      <c r="I20" s="5"/>
      <c r="J20" s="5">
        <f t="shared" ref="J20:J32" si="0">MOD(H20,26)</f>
        <v>1</v>
      </c>
      <c r="K20" s="5"/>
      <c r="L20" s="5" t="str">
        <f>CHAR(J20+65)</f>
        <v>B</v>
      </c>
    </row>
    <row r="21" spans="1:12" x14ac:dyDescent="0.3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</row>
    <row r="22" spans="1:12" x14ac:dyDescent="0.3">
      <c r="A22" s="5">
        <v>2</v>
      </c>
      <c r="B22" s="5" t="s">
        <v>18</v>
      </c>
      <c r="C22" s="5">
        <f>deskripsi!$B$10</f>
        <v>7</v>
      </c>
      <c r="D22" s="5">
        <f>deskripsi!$C$10</f>
        <v>4</v>
      </c>
      <c r="E22" s="5"/>
      <c r="F22" s="5">
        <f>CODE(B22)-65</f>
        <v>17</v>
      </c>
      <c r="G22" s="5"/>
      <c r="H22" s="5">
        <f>C22*F$22+D22*F$23</f>
        <v>119</v>
      </c>
      <c r="I22" s="5"/>
      <c r="J22" s="5">
        <f t="shared" si="0"/>
        <v>15</v>
      </c>
      <c r="K22" s="5"/>
      <c r="L22" s="5" t="str">
        <f t="shared" ref="L22:L32" si="1">CHAR(J22+65)</f>
        <v>P</v>
      </c>
    </row>
    <row r="23" spans="1:12" x14ac:dyDescent="0.3">
      <c r="A23" s="5"/>
      <c r="B23" s="5" t="s">
        <v>1</v>
      </c>
      <c r="C23" s="5">
        <f>deskripsi!$B$11</f>
        <v>11</v>
      </c>
      <c r="D23" s="5">
        <f>deskripsi!$C$11</f>
        <v>15</v>
      </c>
      <c r="E23" s="5"/>
      <c r="F23" s="5">
        <f>CODE(B23)-65</f>
        <v>0</v>
      </c>
      <c r="G23" s="5"/>
      <c r="H23" s="5">
        <f>C23*F$22+D23*F$23</f>
        <v>187</v>
      </c>
      <c r="I23" s="5"/>
      <c r="J23" s="5">
        <f t="shared" si="0"/>
        <v>5</v>
      </c>
      <c r="K23" s="5"/>
      <c r="L23" s="5" t="str">
        <f t="shared" si="1"/>
        <v>F</v>
      </c>
    </row>
    <row r="24" spans="1:12" x14ac:dyDescent="0.3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</row>
    <row r="25" spans="1:12" x14ac:dyDescent="0.3">
      <c r="A25" s="5">
        <v>3</v>
      </c>
      <c r="B25" s="5" t="s">
        <v>6</v>
      </c>
      <c r="C25" s="5">
        <f>deskripsi!$B$10</f>
        <v>7</v>
      </c>
      <c r="D25" s="5">
        <f>deskripsi!$C$10</f>
        <v>4</v>
      </c>
      <c r="E25" s="5"/>
      <c r="F25" s="5">
        <f>CODE(B25)-65</f>
        <v>5</v>
      </c>
      <c r="G25" s="5"/>
      <c r="H25" s="5">
        <f>C25*F$25+D25*F$26</f>
        <v>67</v>
      </c>
      <c r="I25" s="5"/>
      <c r="J25" s="5">
        <f t="shared" si="0"/>
        <v>15</v>
      </c>
      <c r="K25" s="5"/>
      <c r="L25" s="5" t="str">
        <f t="shared" si="1"/>
        <v>P</v>
      </c>
    </row>
    <row r="26" spans="1:12" x14ac:dyDescent="0.3">
      <c r="A26" s="5"/>
      <c r="B26" s="5" t="s">
        <v>9</v>
      </c>
      <c r="C26" s="5">
        <f>deskripsi!$B$11</f>
        <v>11</v>
      </c>
      <c r="D26" s="5">
        <f>deskripsi!$C$11</f>
        <v>15</v>
      </c>
      <c r="E26" s="5"/>
      <c r="F26" s="5">
        <f>CODE(B26)-65</f>
        <v>8</v>
      </c>
      <c r="G26" s="5"/>
      <c r="H26" s="5">
        <f>C26*F$25+D26*F$26</f>
        <v>175</v>
      </c>
      <c r="I26" s="5"/>
      <c r="J26" s="5">
        <f t="shared" si="0"/>
        <v>19</v>
      </c>
      <c r="K26" s="5"/>
      <c r="L26" s="5" t="str">
        <f t="shared" si="1"/>
        <v>T</v>
      </c>
    </row>
    <row r="27" spans="1:12" x14ac:dyDescent="0.3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</row>
    <row r="28" spans="1:12" x14ac:dyDescent="0.3">
      <c r="A28" s="5">
        <v>4</v>
      </c>
      <c r="B28" s="5" t="s">
        <v>9</v>
      </c>
      <c r="C28" s="5">
        <f>deskripsi!$B$10</f>
        <v>7</v>
      </c>
      <c r="D28" s="5">
        <f>deskripsi!$C$10</f>
        <v>4</v>
      </c>
      <c r="E28" s="5"/>
      <c r="F28" s="5">
        <f>CODE(B28)-65</f>
        <v>8</v>
      </c>
      <c r="G28" s="5"/>
      <c r="H28" s="5">
        <f>C28*F$28+D28*F$29</f>
        <v>76</v>
      </c>
      <c r="I28" s="5"/>
      <c r="J28" s="5">
        <f t="shared" si="0"/>
        <v>24</v>
      </c>
      <c r="K28" s="5"/>
      <c r="L28" s="5" t="str">
        <f t="shared" si="1"/>
        <v>Y</v>
      </c>
    </row>
    <row r="29" spans="1:12" x14ac:dyDescent="0.3">
      <c r="A29" s="5"/>
      <c r="B29" s="5" t="s">
        <v>6</v>
      </c>
      <c r="C29" s="5">
        <f>deskripsi!$B$11</f>
        <v>11</v>
      </c>
      <c r="D29" s="5">
        <f>deskripsi!$C$11</f>
        <v>15</v>
      </c>
      <c r="E29" s="5"/>
      <c r="F29" s="5">
        <f>CODE(B29)-65</f>
        <v>5</v>
      </c>
      <c r="G29" s="5"/>
      <c r="H29" s="5">
        <f>C29*F$28+D29*F$29</f>
        <v>163</v>
      </c>
      <c r="I29" s="5"/>
      <c r="J29" s="5">
        <f>MOD(H29,26)</f>
        <v>7</v>
      </c>
      <c r="K29" s="5"/>
      <c r="L29" s="5" t="str">
        <f t="shared" si="1"/>
        <v>H</v>
      </c>
    </row>
    <row r="30" spans="1:12" x14ac:dyDescent="0.3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</row>
    <row r="31" spans="1:12" x14ac:dyDescent="0.3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</row>
    <row r="32" spans="1:12" x14ac:dyDescent="0.3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</row>
  </sheetData>
  <mergeCells count="1">
    <mergeCell ref="J1:M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01F425-55D2-4570-B1A2-5C1162E03E82}">
  <dimension ref="A1:Z37"/>
  <sheetViews>
    <sheetView tabSelected="1" workbookViewId="0">
      <selection activeCell="S20" sqref="S20"/>
    </sheetView>
  </sheetViews>
  <sheetFormatPr defaultRowHeight="14.4" x14ac:dyDescent="0.3"/>
  <sheetData>
    <row r="1" spans="1:26" ht="25.8" x14ac:dyDescent="0.5">
      <c r="A1" s="6"/>
      <c r="B1" s="6"/>
      <c r="C1" s="6"/>
      <c r="D1" s="6"/>
      <c r="E1" s="6"/>
      <c r="F1" s="6"/>
      <c r="G1" s="6"/>
      <c r="H1" s="6"/>
      <c r="I1" s="6"/>
      <c r="J1" s="1" t="s">
        <v>0</v>
      </c>
      <c r="K1" s="1"/>
      <c r="L1" s="1"/>
      <c r="M1" s="1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x14ac:dyDescent="0.3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x14ac:dyDescent="0.3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x14ac:dyDescent="0.3">
      <c r="A4" s="8">
        <v>0</v>
      </c>
      <c r="B4" s="8">
        <v>1</v>
      </c>
      <c r="C4" s="8">
        <v>2</v>
      </c>
      <c r="D4" s="8">
        <v>3</v>
      </c>
      <c r="E4" s="8">
        <v>4</v>
      </c>
      <c r="F4" s="8">
        <v>5</v>
      </c>
      <c r="G4" s="8">
        <v>6</v>
      </c>
      <c r="H4" s="8">
        <v>7</v>
      </c>
      <c r="I4" s="8">
        <v>8</v>
      </c>
      <c r="J4" s="8">
        <v>9</v>
      </c>
      <c r="K4" s="8">
        <v>10</v>
      </c>
      <c r="L4" s="8">
        <v>11</v>
      </c>
      <c r="M4" s="8">
        <v>12</v>
      </c>
      <c r="N4" s="8">
        <v>13</v>
      </c>
      <c r="O4" s="8">
        <v>14</v>
      </c>
      <c r="P4" s="8">
        <v>15</v>
      </c>
      <c r="Q4" s="8">
        <v>16</v>
      </c>
      <c r="R4" s="8">
        <v>17</v>
      </c>
      <c r="S4" s="8">
        <v>18</v>
      </c>
      <c r="T4" s="8">
        <v>19</v>
      </c>
      <c r="U4" s="8">
        <v>20</v>
      </c>
      <c r="V4" s="8">
        <v>21</v>
      </c>
      <c r="W4" s="8">
        <v>22</v>
      </c>
      <c r="X4" s="8">
        <v>23</v>
      </c>
      <c r="Y4" s="8">
        <v>24</v>
      </c>
      <c r="Z4" s="8">
        <v>25</v>
      </c>
    </row>
    <row r="5" spans="1:26" x14ac:dyDescent="0.3">
      <c r="A5" s="9" t="s">
        <v>1</v>
      </c>
      <c r="B5" s="9" t="s">
        <v>2</v>
      </c>
      <c r="C5" s="9" t="s">
        <v>3</v>
      </c>
      <c r="D5" s="10" t="s">
        <v>4</v>
      </c>
      <c r="E5" s="10" t="s">
        <v>5</v>
      </c>
      <c r="F5" s="10" t="s">
        <v>6</v>
      </c>
      <c r="G5" s="10" t="s">
        <v>7</v>
      </c>
      <c r="H5" s="10" t="s">
        <v>8</v>
      </c>
      <c r="I5" s="9" t="s">
        <v>9</v>
      </c>
      <c r="J5" s="9" t="s">
        <v>10</v>
      </c>
      <c r="K5" s="9" t="s">
        <v>11</v>
      </c>
      <c r="L5" s="9" t="s">
        <v>12</v>
      </c>
      <c r="M5" s="9" t="s">
        <v>13</v>
      </c>
      <c r="N5" s="9" t="s">
        <v>14</v>
      </c>
      <c r="O5" s="9" t="s">
        <v>15</v>
      </c>
      <c r="P5" s="9" t="s">
        <v>16</v>
      </c>
      <c r="Q5" s="9" t="s">
        <v>17</v>
      </c>
      <c r="R5" s="9" t="s">
        <v>18</v>
      </c>
      <c r="S5" s="9" t="s">
        <v>19</v>
      </c>
      <c r="T5" s="9" t="s">
        <v>20</v>
      </c>
      <c r="U5" s="9" t="s">
        <v>21</v>
      </c>
      <c r="V5" s="9" t="s">
        <v>22</v>
      </c>
      <c r="W5" s="9" t="s">
        <v>23</v>
      </c>
      <c r="X5" s="9" t="s">
        <v>24</v>
      </c>
      <c r="Y5" s="9" t="s">
        <v>25</v>
      </c>
      <c r="Z5" s="10" t="s">
        <v>26</v>
      </c>
    </row>
    <row r="6" spans="1:26" x14ac:dyDescent="0.3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x14ac:dyDescent="0.3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x14ac:dyDescent="0.3">
      <c r="A8" s="6" t="s">
        <v>27</v>
      </c>
      <c r="B8" s="6"/>
      <c r="C8" s="6"/>
      <c r="D8" s="6"/>
      <c r="E8" s="6"/>
      <c r="F8" s="6"/>
      <c r="G8" s="6"/>
      <c r="H8" s="6"/>
      <c r="I8" s="6" t="s">
        <v>36</v>
      </c>
      <c r="J8" s="6"/>
      <c r="K8" s="6"/>
      <c r="L8" s="6" t="s">
        <v>37</v>
      </c>
      <c r="M8" s="6"/>
      <c r="N8" s="6"/>
      <c r="O8" s="6"/>
      <c r="P8" s="6" t="s">
        <v>38</v>
      </c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x14ac:dyDescent="0.3">
      <c r="A9" s="6"/>
      <c r="B9" s="6"/>
      <c r="C9" s="6"/>
      <c r="D9" s="6"/>
      <c r="E9" s="6"/>
      <c r="F9" s="6"/>
      <c r="G9" s="6"/>
      <c r="H9" s="6"/>
      <c r="I9" s="6">
        <f>((B10*C11)-(B11*C10))</f>
        <v>61</v>
      </c>
      <c r="J9" s="6"/>
      <c r="K9" s="6" t="s">
        <v>39</v>
      </c>
      <c r="L9" s="6" t="s">
        <v>55</v>
      </c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x14ac:dyDescent="0.3">
      <c r="A10" s="6"/>
      <c r="B10" s="6">
        <f>H4</f>
        <v>7</v>
      </c>
      <c r="C10" s="6">
        <f>E4</f>
        <v>4</v>
      </c>
      <c r="D10" s="6"/>
      <c r="E10" s="6"/>
      <c r="F10" s="6" t="s">
        <v>40</v>
      </c>
      <c r="G10" s="6"/>
      <c r="H10" s="6"/>
      <c r="I10" s="6"/>
      <c r="J10" s="6"/>
      <c r="K10" s="6"/>
      <c r="L10" s="6" t="s">
        <v>54</v>
      </c>
      <c r="M10" s="6"/>
      <c r="N10" s="6"/>
      <c r="O10" s="6"/>
      <c r="P10" s="6" t="s">
        <v>41</v>
      </c>
      <c r="Q10" s="6" t="s">
        <v>42</v>
      </c>
      <c r="R10" s="11" t="s">
        <v>43</v>
      </c>
      <c r="S10" s="6" t="s">
        <v>44</v>
      </c>
      <c r="T10" s="11" t="s">
        <v>45</v>
      </c>
      <c r="U10" s="6"/>
      <c r="V10" s="6"/>
      <c r="W10" s="6"/>
      <c r="X10" s="6"/>
      <c r="Y10" s="6"/>
      <c r="Z10" s="6"/>
    </row>
    <row r="11" spans="1:26" x14ac:dyDescent="0.3">
      <c r="A11" s="6"/>
      <c r="B11" s="6">
        <f>L4</f>
        <v>11</v>
      </c>
      <c r="C11" s="6">
        <f>P4</f>
        <v>15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 t="s">
        <v>46</v>
      </c>
      <c r="Q11" s="6" t="s">
        <v>44</v>
      </c>
      <c r="R11" s="6"/>
      <c r="S11" s="11" t="s">
        <v>47</v>
      </c>
      <c r="T11" s="6" t="s">
        <v>41</v>
      </c>
      <c r="U11" s="6"/>
      <c r="V11" s="6"/>
      <c r="W11" s="6"/>
      <c r="X11" s="6"/>
      <c r="Y11" s="6"/>
      <c r="Z11" s="6"/>
    </row>
    <row r="12" spans="1:26" x14ac:dyDescent="0.3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x14ac:dyDescent="0.3">
      <c r="A13" s="6" t="s">
        <v>48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x14ac:dyDescent="0.3">
      <c r="A14" s="6"/>
      <c r="B14" s="6">
        <v>15</v>
      </c>
      <c r="C14" s="6">
        <v>-4</v>
      </c>
      <c r="D14" s="6"/>
      <c r="E14" s="6"/>
      <c r="F14" s="6"/>
      <c r="G14" s="6">
        <f>B14*$E$15</f>
        <v>45</v>
      </c>
      <c r="H14" s="6">
        <f>C14*$E$15</f>
        <v>-12</v>
      </c>
      <c r="I14" s="6"/>
      <c r="J14" s="12">
        <f>MOD(G14,26)</f>
        <v>19</v>
      </c>
      <c r="K14" s="12">
        <f>MOD(H14,26)</f>
        <v>14</v>
      </c>
      <c r="L14" s="11" t="s">
        <v>49</v>
      </c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x14ac:dyDescent="0.3">
      <c r="A15" s="6"/>
      <c r="B15" s="6">
        <v>-11</v>
      </c>
      <c r="C15" s="6">
        <v>7</v>
      </c>
      <c r="D15" s="6" t="s">
        <v>50</v>
      </c>
      <c r="E15" s="6">
        <v>3</v>
      </c>
      <c r="F15" s="11" t="s">
        <v>51</v>
      </c>
      <c r="G15" s="6">
        <f>B15*$E$15</f>
        <v>-33</v>
      </c>
      <c r="H15" s="6">
        <f>C15*$E$15</f>
        <v>21</v>
      </c>
      <c r="I15" s="6" t="s">
        <v>52</v>
      </c>
      <c r="J15" s="12">
        <f>MOD(G15,26)</f>
        <v>19</v>
      </c>
      <c r="K15" s="12">
        <f>MOD(H15,26)</f>
        <v>21</v>
      </c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x14ac:dyDescent="0.3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x14ac:dyDescent="0.3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x14ac:dyDescent="0.3">
      <c r="A18" s="6"/>
      <c r="B18" s="6"/>
      <c r="C18" s="6"/>
      <c r="D18" s="6"/>
      <c r="E18" s="6"/>
      <c r="F18" s="6"/>
      <c r="G18" s="6"/>
      <c r="H18" s="6"/>
      <c r="I18" s="6"/>
      <c r="J18" s="6"/>
      <c r="K18" s="6" t="s">
        <v>39</v>
      </c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x14ac:dyDescent="0.3">
      <c r="A19" t="s">
        <v>56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x14ac:dyDescent="0.3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R20" s="6"/>
      <c r="S20" s="6"/>
      <c r="T20" s="6"/>
      <c r="U20" s="6"/>
      <c r="V20" s="6"/>
      <c r="W20" s="6"/>
      <c r="X20" s="6"/>
      <c r="Y20" s="6"/>
      <c r="Z20" s="6"/>
    </row>
    <row r="21" spans="1:26" x14ac:dyDescent="0.3">
      <c r="A21" s="6" t="s">
        <v>28</v>
      </c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x14ac:dyDescent="0.3">
      <c r="A22" s="6"/>
      <c r="B22" s="6" t="s">
        <v>29</v>
      </c>
      <c r="C22" s="6" t="s">
        <v>30</v>
      </c>
      <c r="D22" s="6"/>
      <c r="E22" s="6"/>
      <c r="F22" s="6" t="s">
        <v>31</v>
      </c>
      <c r="G22" s="6"/>
      <c r="H22" s="6" t="s">
        <v>32</v>
      </c>
      <c r="I22" s="6"/>
      <c r="J22" s="6" t="s">
        <v>33</v>
      </c>
      <c r="K22" s="6"/>
      <c r="L22" s="6" t="s">
        <v>34</v>
      </c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x14ac:dyDescent="0.3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x14ac:dyDescent="0.3">
      <c r="A24" s="7">
        <v>1</v>
      </c>
      <c r="B24" s="5" t="s">
        <v>16</v>
      </c>
      <c r="C24" s="7">
        <f>$J$14</f>
        <v>19</v>
      </c>
      <c r="D24" s="7">
        <f>$K$14</f>
        <v>14</v>
      </c>
      <c r="E24" s="7"/>
      <c r="F24" s="7">
        <f>CODE(B24)-65</f>
        <v>15</v>
      </c>
      <c r="G24" s="7"/>
      <c r="H24" s="7">
        <f>C24*F$24+D24*F$25</f>
        <v>299</v>
      </c>
      <c r="I24" s="7"/>
      <c r="J24" s="7">
        <f>MOD(H24,26)</f>
        <v>13</v>
      </c>
      <c r="K24" s="7"/>
      <c r="L24" s="7" t="str">
        <f>CHAR(J24+65)</f>
        <v>N</v>
      </c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x14ac:dyDescent="0.3">
      <c r="A25" s="7"/>
      <c r="B25" s="5" t="s">
        <v>2</v>
      </c>
      <c r="C25" s="7">
        <f>$J$15</f>
        <v>19</v>
      </c>
      <c r="D25" s="7">
        <f>$K$15</f>
        <v>21</v>
      </c>
      <c r="E25" s="7"/>
      <c r="F25" s="7">
        <f>CODE(B25)-65</f>
        <v>1</v>
      </c>
      <c r="G25" s="7"/>
      <c r="H25" s="7">
        <f>C25*F$24+D25*F$25</f>
        <v>306</v>
      </c>
      <c r="I25" s="7"/>
      <c r="J25" s="7">
        <f t="shared" ref="J25:J37" si="0">MOD(H25,26)</f>
        <v>20</v>
      </c>
      <c r="K25" s="7"/>
      <c r="L25" s="7" t="str">
        <f t="shared" ref="L25:L37" si="1">CHAR(J25+65)</f>
        <v>U</v>
      </c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x14ac:dyDescent="0.3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x14ac:dyDescent="0.3">
      <c r="A27" s="7">
        <v>2</v>
      </c>
      <c r="B27" s="5" t="s">
        <v>16</v>
      </c>
      <c r="C27" s="7">
        <f>$J$14</f>
        <v>19</v>
      </c>
      <c r="D27" s="7">
        <f>$K$14</f>
        <v>14</v>
      </c>
      <c r="E27" s="7"/>
      <c r="F27" s="7">
        <f>CODE(B27)-65</f>
        <v>15</v>
      </c>
      <c r="G27" s="7"/>
      <c r="H27" s="7">
        <f>C27*F$27+D27*F$28</f>
        <v>355</v>
      </c>
      <c r="I27" s="7"/>
      <c r="J27" s="7">
        <f t="shared" si="0"/>
        <v>17</v>
      </c>
      <c r="K27" s="7"/>
      <c r="L27" s="7" t="str">
        <f t="shared" si="1"/>
        <v>R</v>
      </c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x14ac:dyDescent="0.3">
      <c r="A28" s="7"/>
      <c r="B28" s="5" t="s">
        <v>6</v>
      </c>
      <c r="C28" s="7">
        <f>$J$15</f>
        <v>19</v>
      </c>
      <c r="D28" s="7">
        <f>$K$15</f>
        <v>21</v>
      </c>
      <c r="E28" s="7"/>
      <c r="F28" s="7">
        <f>CODE(B28)-65</f>
        <v>5</v>
      </c>
      <c r="G28" s="7"/>
      <c r="H28" s="7">
        <f>C28*F$27+D28*F$28</f>
        <v>390</v>
      </c>
      <c r="I28" s="7"/>
      <c r="J28" s="7">
        <f t="shared" si="0"/>
        <v>0</v>
      </c>
      <c r="K28" s="7"/>
      <c r="L28" s="7" t="str">
        <f t="shared" si="1"/>
        <v>A</v>
      </c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x14ac:dyDescent="0.3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x14ac:dyDescent="0.3">
      <c r="A30" s="7">
        <v>3</v>
      </c>
      <c r="B30" s="5" t="s">
        <v>16</v>
      </c>
      <c r="C30" s="7">
        <f>$J$14</f>
        <v>19</v>
      </c>
      <c r="D30" s="7">
        <f>$K$14</f>
        <v>14</v>
      </c>
      <c r="E30" s="7"/>
      <c r="F30" s="7">
        <f>CODE(B30)-65</f>
        <v>15</v>
      </c>
      <c r="G30" s="7"/>
      <c r="H30" s="7">
        <f>C30*F$30+D30*F$31</f>
        <v>551</v>
      </c>
      <c r="I30" s="7"/>
      <c r="J30" s="7">
        <f t="shared" si="0"/>
        <v>5</v>
      </c>
      <c r="K30" s="7"/>
      <c r="L30" s="7" t="str">
        <f t="shared" si="1"/>
        <v>F</v>
      </c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x14ac:dyDescent="0.3">
      <c r="A31" s="7"/>
      <c r="B31" s="5" t="s">
        <v>20</v>
      </c>
      <c r="C31" s="7">
        <f>$J$15</f>
        <v>19</v>
      </c>
      <c r="D31" s="7">
        <f>$K$15</f>
        <v>21</v>
      </c>
      <c r="E31" s="7"/>
      <c r="F31" s="7">
        <f>CODE(B31)-65</f>
        <v>19</v>
      </c>
      <c r="G31" s="7"/>
      <c r="H31" s="7">
        <f>C31*F$30+D31*F$31</f>
        <v>684</v>
      </c>
      <c r="I31" s="7"/>
      <c r="J31" s="7">
        <f t="shared" si="0"/>
        <v>8</v>
      </c>
      <c r="K31" s="7"/>
      <c r="L31" s="7" t="str">
        <f t="shared" si="1"/>
        <v>I</v>
      </c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x14ac:dyDescent="0.3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x14ac:dyDescent="0.3">
      <c r="A33" s="7">
        <v>4</v>
      </c>
      <c r="B33" s="5" t="s">
        <v>25</v>
      </c>
      <c r="C33" s="7">
        <f>$J$14</f>
        <v>19</v>
      </c>
      <c r="D33" s="7">
        <f>$K$14</f>
        <v>14</v>
      </c>
      <c r="E33" s="7"/>
      <c r="F33" s="7">
        <f>CODE(B33)-65</f>
        <v>24</v>
      </c>
      <c r="G33" s="7"/>
      <c r="H33" s="7">
        <f>C33*F$33+D33*F$34</f>
        <v>554</v>
      </c>
      <c r="I33" s="7"/>
      <c r="J33" s="7">
        <f t="shared" si="0"/>
        <v>8</v>
      </c>
      <c r="K33" s="7"/>
      <c r="L33" s="7" t="str">
        <f t="shared" si="1"/>
        <v>I</v>
      </c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x14ac:dyDescent="0.3">
      <c r="A34" s="7"/>
      <c r="B34" s="5" t="s">
        <v>8</v>
      </c>
      <c r="C34" s="7">
        <f>$J$15</f>
        <v>19</v>
      </c>
      <c r="D34" s="7">
        <f>$K$15</f>
        <v>21</v>
      </c>
      <c r="E34" s="7"/>
      <c r="F34" s="7">
        <f>CODE(B34)-65</f>
        <v>7</v>
      </c>
      <c r="G34" s="7"/>
      <c r="H34" s="7">
        <f>C34*F$33+D34*F$34</f>
        <v>603</v>
      </c>
      <c r="I34" s="7"/>
      <c r="J34" s="7">
        <f t="shared" si="0"/>
        <v>5</v>
      </c>
      <c r="K34" s="7"/>
      <c r="L34" s="7" t="str">
        <f t="shared" si="1"/>
        <v>F</v>
      </c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x14ac:dyDescent="0.3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x14ac:dyDescent="0.3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x14ac:dyDescent="0.3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</sheetData>
  <mergeCells count="1">
    <mergeCell ref="J1:M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enkripsi</vt:lpstr>
      <vt:lpstr>deskripsi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haasstt</dc:creator>
  <cp:lastModifiedBy>haasstt</cp:lastModifiedBy>
  <dcterms:created xsi:type="dcterms:W3CDTF">2023-01-05T18:28:10Z</dcterms:created>
  <dcterms:modified xsi:type="dcterms:W3CDTF">2023-01-05T20:07:24Z</dcterms:modified>
</cp:coreProperties>
</file>