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ght\Desktop\TaaS\"/>
    </mc:Choice>
  </mc:AlternateContent>
  <bookViews>
    <workbookView xWindow="0" yWindow="0" windowWidth="24000" windowHeight="9480"/>
  </bookViews>
  <sheets>
    <sheet name="TaaS_Nigeria_Africa_Budget_Anal" sheetId="1" r:id="rId1"/>
    <sheet name="Expected Revenue" sheetId="2" r:id="rId2"/>
    <sheet name="KPIs" sheetId="3" r:id="rId3"/>
    <sheet name="ROI Analysis" sheetId="4" r:id="rId4"/>
  </sheets>
  <calcPr calcId="162913"/>
</workbook>
</file>

<file path=xl/calcChain.xml><?xml version="1.0" encoding="utf-8"?>
<calcChain xmlns="http://schemas.openxmlformats.org/spreadsheetml/2006/main">
  <c r="C8" i="2" l="1"/>
  <c r="C9" i="2" s="1"/>
  <c r="C10" i="2" s="1"/>
  <c r="C11" i="2" s="1"/>
  <c r="C12" i="2" s="1"/>
  <c r="C13" i="2" s="1"/>
  <c r="B2" i="2"/>
  <c r="B3" i="2" s="1"/>
  <c r="C19" i="1"/>
  <c r="D19" i="1"/>
  <c r="B19" i="1"/>
  <c r="B21" i="1" s="1"/>
  <c r="C18" i="1"/>
  <c r="D18" i="1"/>
  <c r="B18" i="1"/>
  <c r="C17" i="1"/>
  <c r="D17" i="1"/>
  <c r="B17" i="1"/>
  <c r="C21" i="1"/>
  <c r="D21" i="1"/>
  <c r="A18" i="1"/>
  <c r="A17" i="1"/>
  <c r="D4" i="1"/>
  <c r="D6" i="1"/>
  <c r="D8" i="1"/>
  <c r="D11" i="1"/>
  <c r="D13" i="1"/>
  <c r="D2" i="1"/>
  <c r="B16" i="1"/>
  <c r="C3" i="1"/>
  <c r="D3" i="1" s="1"/>
  <c r="C4" i="1"/>
  <c r="C5" i="1"/>
  <c r="D5" i="1" s="1"/>
  <c r="C6" i="1"/>
  <c r="C7" i="1"/>
  <c r="D7" i="1" s="1"/>
  <c r="C8" i="1"/>
  <c r="C9" i="1"/>
  <c r="D9" i="1" s="1"/>
  <c r="C10" i="1"/>
  <c r="D10" i="1" s="1"/>
  <c r="C11" i="1"/>
  <c r="C12" i="1"/>
  <c r="D12" i="1" s="1"/>
  <c r="C13" i="1"/>
  <c r="C14" i="1"/>
  <c r="D14" i="1" s="1"/>
  <c r="C2" i="1"/>
  <c r="B4" i="2" l="1"/>
  <c r="C2" i="2"/>
  <c r="C3" i="2" s="1"/>
  <c r="D16" i="1"/>
  <c r="C16" i="1"/>
  <c r="B5" i="2" l="1"/>
  <c r="B6" i="2" s="1"/>
  <c r="B7" i="2" s="1"/>
  <c r="B8" i="2" s="1"/>
  <c r="B9" i="2" s="1"/>
  <c r="B10" i="2" s="1"/>
  <c r="B11" i="2" s="1"/>
  <c r="B12" i="2" s="1"/>
  <c r="B13" i="2" s="1"/>
  <c r="C4" i="2"/>
  <c r="C5" i="2" s="1"/>
  <c r="C6" i="2" s="1"/>
  <c r="C7" i="2" s="1"/>
</calcChain>
</file>

<file path=xl/sharedStrings.xml><?xml version="1.0" encoding="utf-8"?>
<sst xmlns="http://schemas.openxmlformats.org/spreadsheetml/2006/main" count="74" uniqueCount="66">
  <si>
    <t>Category</t>
  </si>
  <si>
    <t>Monthly Budget (USD)</t>
  </si>
  <si>
    <t>Quarterly Budget (USD)</t>
  </si>
  <si>
    <t>Annual Budget (USD)</t>
  </si>
  <si>
    <t>Digital Marketing (Ads)</t>
  </si>
  <si>
    <t>SEO &amp; Content Creation</t>
  </si>
  <si>
    <t>Social Media Management</t>
  </si>
  <si>
    <t>Event &amp; Webinar Promotion</t>
  </si>
  <si>
    <t>Talent Pool Management</t>
  </si>
  <si>
    <t>Sales Team</t>
  </si>
  <si>
    <t>Operational Costs</t>
  </si>
  <si>
    <t>Training &amp; Development</t>
  </si>
  <si>
    <t>Market Research</t>
  </si>
  <si>
    <t>Month</t>
  </si>
  <si>
    <t>Expected Revenue (USD)</t>
  </si>
  <si>
    <t>Cumulative Revenue (USD)</t>
  </si>
  <si>
    <t>Month 1</t>
  </si>
  <si>
    <t>Month 2</t>
  </si>
  <si>
    <t>Month 3</t>
  </si>
  <si>
    <t>Month 4</t>
  </si>
  <si>
    <t>Month 5</t>
  </si>
  <si>
    <t>Month 6</t>
  </si>
  <si>
    <t>Key Performance Indicators (KPIs)</t>
  </si>
  <si>
    <t>Target (Monthly)</t>
  </si>
  <si>
    <t>Number of talents onboarded</t>
  </si>
  <si>
    <t>Number of client contracts signed</t>
  </si>
  <si>
    <t>Average talent placement rate (per month)</t>
  </si>
  <si>
    <t>60%</t>
  </si>
  <si>
    <t>Cost per talent acquisition</t>
  </si>
  <si>
    <t>$50</t>
  </si>
  <si>
    <t>Customer Lifetime Value (CLV)</t>
  </si>
  <si>
    <t>$5000</t>
  </si>
  <si>
    <t>Talent Retention Rate</t>
  </si>
  <si>
    <t>85%</t>
  </si>
  <si>
    <t>Lead conversion rate</t>
  </si>
  <si>
    <t>10%</t>
  </si>
  <si>
    <t>Monthly recurring revenue (MRR)</t>
  </si>
  <si>
    <t>$50000</t>
  </si>
  <si>
    <t>Client satisfaction rate</t>
  </si>
  <si>
    <t>90%</t>
  </si>
  <si>
    <t>Talent satisfaction rate</t>
  </si>
  <si>
    <t>Market penetration rate</t>
  </si>
  <si>
    <t>5%</t>
  </si>
  <si>
    <t>Average contract value</t>
  </si>
  <si>
    <t>$2500</t>
  </si>
  <si>
    <t>Talent diversity index</t>
  </si>
  <si>
    <t>Platform uptime</t>
  </si>
  <si>
    <t>99.9%</t>
  </si>
  <si>
    <t>Response time to client/talent queries</t>
  </si>
  <si>
    <t>&lt; 4 hours</t>
  </si>
  <si>
    <t>Total Cost</t>
  </si>
  <si>
    <t>Expected Revenue</t>
  </si>
  <si>
    <t>ROI</t>
  </si>
  <si>
    <t>Total</t>
  </si>
  <si>
    <t>Client Support</t>
  </si>
  <si>
    <t>Local Partnerships &amp; Networking (Events)</t>
  </si>
  <si>
    <t>Outreach (Cold Calls &amp; Emails (Apollo))</t>
  </si>
  <si>
    <t>Email Marketing (getResponse)</t>
  </si>
  <si>
    <t>Sub-total</t>
  </si>
  <si>
    <t>Deduct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</si>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</sst>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[$$-409]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6" sqref="F16"/>
    </sheetView>
  </sheetViews>
  <sheetFormatPr defaultRowHeight="15" x14ac:dyDescent="0.25"/>
  <cols>
    <col min="1" max="1" width="33" customWidth="1"/>
    <col min="2" max="2" width="22" customWidth="1"/>
    <col min="3" max="3" width="24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50</v>
      </c>
      <c r="C2" s="2">
        <f>B2*3</f>
        <v>150</v>
      </c>
      <c r="D2" s="2">
        <f>C2*4</f>
        <v>600</v>
      </c>
    </row>
    <row r="3" spans="1:4" x14ac:dyDescent="0.25">
      <c r="A3" t="s">
        <v>57</v>
      </c>
      <c r="B3" s="2">
        <v>97</v>
      </c>
      <c r="C3" s="2">
        <f t="shared" ref="C3:C14" si="0">B3*3</f>
        <v>291</v>
      </c>
      <c r="D3" s="2">
        <f t="shared" ref="D3:D14" si="1">C3*4</f>
        <v>1164</v>
      </c>
    </row>
    <row r="4" spans="1:4" x14ac:dyDescent="0.25">
      <c r="A4" t="s">
        <v>5</v>
      </c>
      <c r="B4" s="2">
        <v>100</v>
      </c>
      <c r="C4" s="2">
        <f t="shared" si="0"/>
        <v>300</v>
      </c>
      <c r="D4" s="2">
        <f t="shared" si="1"/>
        <v>1200</v>
      </c>
    </row>
    <row r="5" spans="1:4" x14ac:dyDescent="0.25">
      <c r="A5" t="s">
        <v>6</v>
      </c>
      <c r="B5" s="2">
        <v>0</v>
      </c>
      <c r="C5" s="2">
        <f t="shared" si="0"/>
        <v>0</v>
      </c>
      <c r="D5" s="2">
        <f t="shared" si="1"/>
        <v>0</v>
      </c>
    </row>
    <row r="6" spans="1:4" x14ac:dyDescent="0.25">
      <c r="A6" t="s">
        <v>7</v>
      </c>
      <c r="B6" s="2">
        <v>50</v>
      </c>
      <c r="C6" s="2">
        <f t="shared" si="0"/>
        <v>150</v>
      </c>
      <c r="D6" s="2">
        <f t="shared" si="1"/>
        <v>600</v>
      </c>
    </row>
    <row r="7" spans="1:4" x14ac:dyDescent="0.25">
      <c r="A7" t="s">
        <v>56</v>
      </c>
      <c r="B7" s="2">
        <v>79</v>
      </c>
      <c r="C7" s="2">
        <f t="shared" si="0"/>
        <v>237</v>
      </c>
      <c r="D7" s="2">
        <f t="shared" si="1"/>
        <v>948</v>
      </c>
    </row>
    <row r="8" spans="1:4" x14ac:dyDescent="0.25">
      <c r="A8" t="s">
        <v>8</v>
      </c>
      <c r="B8" s="2">
        <v>0</v>
      </c>
      <c r="C8" s="2">
        <f t="shared" si="0"/>
        <v>0</v>
      </c>
      <c r="D8" s="2">
        <f t="shared" si="1"/>
        <v>0</v>
      </c>
    </row>
    <row r="9" spans="1:4" x14ac:dyDescent="0.25">
      <c r="A9" t="s">
        <v>9</v>
      </c>
      <c r="B9" s="2">
        <v>0</v>
      </c>
      <c r="C9" s="2">
        <f t="shared" si="0"/>
        <v>0</v>
      </c>
      <c r="D9" s="2">
        <f t="shared" si="1"/>
        <v>0</v>
      </c>
    </row>
    <row r="10" spans="1:4" x14ac:dyDescent="0.25">
      <c r="A10" t="s">
        <v>10</v>
      </c>
      <c r="B10" s="2">
        <v>0</v>
      </c>
      <c r="C10" s="2">
        <f t="shared" si="0"/>
        <v>0</v>
      </c>
      <c r="D10" s="2">
        <f t="shared" si="1"/>
        <v>0</v>
      </c>
    </row>
    <row r="11" spans="1:4" x14ac:dyDescent="0.25">
      <c r="A11" t="s">
        <v>55</v>
      </c>
      <c r="B11" s="2">
        <v>700</v>
      </c>
      <c r="C11" s="2">
        <f t="shared" si="0"/>
        <v>2100</v>
      </c>
      <c r="D11" s="2">
        <f t="shared" si="1"/>
        <v>8400</v>
      </c>
    </row>
    <row r="12" spans="1:4" x14ac:dyDescent="0.25">
      <c r="A12" t="s">
        <v>11</v>
      </c>
      <c r="B12" s="2">
        <v>0</v>
      </c>
      <c r="C12" s="2">
        <f t="shared" si="0"/>
        <v>0</v>
      </c>
      <c r="D12" s="2">
        <f t="shared" si="1"/>
        <v>0</v>
      </c>
    </row>
    <row r="13" spans="1:4" x14ac:dyDescent="0.25">
      <c r="A13" t="s">
        <v>12</v>
      </c>
      <c r="B13" s="2">
        <v>0</v>
      </c>
      <c r="C13" s="2">
        <f t="shared" si="0"/>
        <v>0</v>
      </c>
      <c r="D13" s="2">
        <f t="shared" si="1"/>
        <v>0</v>
      </c>
    </row>
    <row r="14" spans="1:4" x14ac:dyDescent="0.25">
      <c r="A14" t="s">
        <v>54</v>
      </c>
      <c r="B14" s="2">
        <v>0</v>
      </c>
      <c r="C14" s="2">
        <f t="shared" si="0"/>
        <v>0</v>
      </c>
      <c r="D14" s="2">
        <f t="shared" si="1"/>
        <v>0</v>
      </c>
    </row>
    <row r="16" spans="1:4" x14ac:dyDescent="0.25">
      <c r="A16" t="s">
        <v>58</v>
      </c>
      <c r="B16" s="3">
        <f>SUM(B2:B14)</f>
        <v>1076</v>
      </c>
      <c r="C16" s="3">
        <f t="shared" ref="C16:D16" si="2">SUM(C2:C14)</f>
        <v>3228</v>
      </c>
      <c r="D16" s="3">
        <f t="shared" si="2"/>
        <v>12912</v>
      </c>
    </row>
    <row r="17" spans="1:4" x14ac:dyDescent="0.25">
      <c r="A17" t="str">
        <f>A3</f>
        <v>Email Marketing (getResponse)</v>
      </c>
      <c r="B17" s="2">
        <f>B3</f>
        <v>97</v>
      </c>
      <c r="C17" s="2">
        <f t="shared" ref="C17:D17" si="3">C3</f>
        <v>291</v>
      </c>
      <c r="D17" s="2">
        <f t="shared" si="3"/>
        <v>1164</v>
      </c>
    </row>
    <row r="18" spans="1:4" x14ac:dyDescent="0.25">
      <c r="A18" t="str">
        <f>A7</f>
        <v>Outreach (Cold Calls &amp; Emails (Apollo))</v>
      </c>
      <c r="B18" s="2">
        <f>B7</f>
        <v>79</v>
      </c>
      <c r="C18" s="2">
        <f t="shared" ref="C18:D18" si="4">C7</f>
        <v>237</v>
      </c>
      <c r="D18" s="2">
        <f t="shared" si="4"/>
        <v>948</v>
      </c>
    </row>
    <row r="19" spans="1:4" x14ac:dyDescent="0.25">
      <c r="A19" t="s">
        <v>59</v>
      </c>
      <c r="B19" s="2">
        <f>SUM(B17+B18)</f>
        <v>176</v>
      </c>
      <c r="C19" s="2">
        <f t="shared" ref="C19:D19" si="5">SUM(C17+C18)</f>
        <v>528</v>
      </c>
      <c r="D19" s="2">
        <f t="shared" si="5"/>
        <v>2112</v>
      </c>
    </row>
    <row r="21" spans="1:4" s="4" customFormat="1" x14ac:dyDescent="0.25">
      <c r="A21" s="4" t="s">
        <v>53</v>
      </c>
      <c r="B21" s="3">
        <f>B16-B19</f>
        <v>900</v>
      </c>
      <c r="C21" s="3">
        <f t="shared" ref="C21:D21" si="6">C16-C19</f>
        <v>2700</v>
      </c>
      <c r="D21" s="3">
        <f t="shared" si="6"/>
        <v>10800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6" sqref="G16"/>
    </sheetView>
  </sheetViews>
  <sheetFormatPr defaultRowHeight="15" x14ac:dyDescent="0.25"/>
  <cols>
    <col min="1" max="1" width="9" customWidth="1"/>
    <col min="2" max="2" width="24" customWidth="1"/>
    <col min="3" max="3" width="26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s="2">
        <f>TaaS_Nigeria_Africa_Budget_Anal!B16*5</f>
        <v>5380</v>
      </c>
      <c r="C2" s="2">
        <f>B2</f>
        <v>5380</v>
      </c>
    </row>
    <row r="3" spans="1:3" x14ac:dyDescent="0.25">
      <c r="A3" t="s">
        <v>17</v>
      </c>
      <c r="B3" s="2">
        <f xml:space="preserve"> B2 + (10% * B2)</f>
        <v>5918</v>
      </c>
      <c r="C3" s="2">
        <f>B3+C2</f>
        <v>11298</v>
      </c>
    </row>
    <row r="4" spans="1:3" x14ac:dyDescent="0.25">
      <c r="A4" t="s">
        <v>18</v>
      </c>
      <c r="B4" s="2">
        <f t="shared" ref="B4:B13" si="0" xml:space="preserve"> B3 + (10% * B3)</f>
        <v>6509.8</v>
      </c>
      <c r="C4" s="2">
        <f t="shared" ref="C4:C7" si="1">B4+C3</f>
        <v>17807.8</v>
      </c>
    </row>
    <row r="5" spans="1:3" x14ac:dyDescent="0.25">
      <c r="A5" t="s">
        <v>19</v>
      </c>
      <c r="B5" s="2">
        <f t="shared" si="0"/>
        <v>7160.7800000000007</v>
      </c>
      <c r="C5" s="2">
        <f t="shared" si="1"/>
        <v>24968.58</v>
      </c>
    </row>
    <row r="6" spans="1:3" x14ac:dyDescent="0.25">
      <c r="A6" t="s">
        <v>20</v>
      </c>
      <c r="B6" s="2">
        <f t="shared" si="0"/>
        <v>7876.8580000000011</v>
      </c>
      <c r="C6" s="2">
        <f t="shared" si="1"/>
        <v>32845.438000000002</v>
      </c>
    </row>
    <row r="7" spans="1:3" x14ac:dyDescent="0.25">
      <c r="A7" t="s">
        <v>21</v>
      </c>
      <c r="B7" s="2">
        <f t="shared" si="0"/>
        <v>8664.5438000000013</v>
      </c>
      <c r="C7" s="2">
        <f>B7+C6</f>
        <v>41509.981800000001</v>
      </c>
    </row>
    <row r="8" spans="1:3" x14ac:dyDescent="0.25">
      <c r="A8" t="s">
        <v>60</v>
      </c>
      <c r="B8" s="2">
        <f t="shared" si="0"/>
        <v>9530.9981800000023</v>
      </c>
      <c r="C8" s="2">
        <f t="shared" ref="C8:C13" si="2">B8+C7</f>
        <v>51040.979980000004</v>
      </c>
    </row>
    <row r="9" spans="1:3" x14ac:dyDescent="0.25">
      <c r="A9" t="s">
        <v>61</v>
      </c>
      <c r="B9" s="2">
        <f t="shared" si="0"/>
        <v>10484.097998000003</v>
      </c>
      <c r="C9" s="2">
        <f t="shared" si="2"/>
        <v>61525.077978000008</v>
      </c>
    </row>
    <row r="10" spans="1:3" x14ac:dyDescent="0.25">
      <c r="A10" t="s">
        <v>62</v>
      </c>
      <c r="B10" s="2">
        <f t="shared" si="0"/>
        <v>11532.507797800003</v>
      </c>
      <c r="C10" s="2">
        <f t="shared" si="2"/>
        <v>73057.585775800006</v>
      </c>
    </row>
    <row r="11" spans="1:3" x14ac:dyDescent="0.25">
      <c r="A11" t="s">
        <v>63</v>
      </c>
      <c r="B11" s="2">
        <f t="shared" si="0"/>
        <v>12685.758577580003</v>
      </c>
      <c r="C11" s="2">
        <f t="shared" si="2"/>
        <v>85743.344353380002</v>
      </c>
    </row>
    <row r="12" spans="1:3" x14ac:dyDescent="0.25">
      <c r="A12" t="s">
        <v>64</v>
      </c>
      <c r="B12" s="2">
        <f t="shared" si="0"/>
        <v>13954.334435338003</v>
      </c>
      <c r="C12" s="2">
        <f t="shared" si="2"/>
        <v>99697.678788718011</v>
      </c>
    </row>
    <row r="13" spans="1:3" x14ac:dyDescent="0.25">
      <c r="A13" t="s">
        <v>65</v>
      </c>
      <c r="B13" s="2">
        <f t="shared" si="0"/>
        <v>15349.767878871804</v>
      </c>
      <c r="C13" s="2">
        <f t="shared" si="2"/>
        <v>115047.44666758981</v>
      </c>
    </row>
  </sheetData>
  <pageMargins left="0.75" right="0.75" top="1" bottom="1" header="0.5" footer="0.5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43" customWidth="1"/>
    <col min="2" max="2" width="18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24</v>
      </c>
      <c r="B2">
        <v>100</v>
      </c>
    </row>
    <row r="3" spans="1:2" x14ac:dyDescent="0.25">
      <c r="A3" t="s">
        <v>25</v>
      </c>
      <c r="B3">
        <v>20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39</v>
      </c>
    </row>
    <row r="12" spans="1:2" x14ac:dyDescent="0.25">
      <c r="A12" t="s">
        <v>41</v>
      </c>
      <c r="B12" t="s">
        <v>42</v>
      </c>
    </row>
    <row r="13" spans="1:2" x14ac:dyDescent="0.25">
      <c r="A13" t="s">
        <v>43</v>
      </c>
      <c r="B13" t="s">
        <v>44</v>
      </c>
    </row>
    <row r="14" spans="1:2" x14ac:dyDescent="0.25">
      <c r="A14" t="s">
        <v>45</v>
      </c>
      <c r="B14">
        <v>0.7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5" x14ac:dyDescent="0.25"/>
  <cols>
    <col min="1" max="1" width="9" customWidth="1"/>
    <col min="2" max="2" width="12" customWidth="1"/>
    <col min="3" max="3" width="18" customWidth="1"/>
    <col min="4" max="4" width="21" customWidth="1"/>
  </cols>
  <sheetData>
    <row r="1" spans="1:4" x14ac:dyDescent="0.25">
      <c r="A1" s="1" t="s">
        <v>13</v>
      </c>
      <c r="B1" s="1" t="s">
        <v>50</v>
      </c>
      <c r="C1" s="1" t="s">
        <v>51</v>
      </c>
      <c r="D1" s="1" t="s">
        <v>52</v>
      </c>
    </row>
    <row r="2" spans="1:4" x14ac:dyDescent="0.25">
      <c r="A2" t="s">
        <v>16</v>
      </c>
      <c r="B2">
        <v>21500</v>
      </c>
      <c r="C2">
        <v>8000</v>
      </c>
      <c r="D2">
        <v>-0.62790697674418605</v>
      </c>
    </row>
    <row r="3" spans="1:4" x14ac:dyDescent="0.25">
      <c r="A3" t="s">
        <v>17</v>
      </c>
      <c r="B3">
        <v>21500</v>
      </c>
      <c r="C3">
        <v>15000</v>
      </c>
      <c r="D3">
        <v>-0.30232558139534882</v>
      </c>
    </row>
    <row r="4" spans="1:4" x14ac:dyDescent="0.25">
      <c r="A4" t="s">
        <v>18</v>
      </c>
      <c r="B4">
        <v>21500</v>
      </c>
      <c r="C4">
        <v>25000</v>
      </c>
      <c r="D4">
        <v>0.16279069767441859</v>
      </c>
    </row>
    <row r="5" spans="1:4" x14ac:dyDescent="0.25">
      <c r="A5" t="s">
        <v>19</v>
      </c>
      <c r="B5">
        <v>21500</v>
      </c>
      <c r="C5">
        <v>35000</v>
      </c>
      <c r="D5">
        <v>0.62790697674418605</v>
      </c>
    </row>
    <row r="6" spans="1:4" x14ac:dyDescent="0.25">
      <c r="A6" t="s">
        <v>20</v>
      </c>
      <c r="B6">
        <v>21500</v>
      </c>
      <c r="C6">
        <v>45000</v>
      </c>
      <c r="D6">
        <v>1.093023255813953</v>
      </c>
    </row>
    <row r="7" spans="1:4" x14ac:dyDescent="0.25">
      <c r="A7" t="s">
        <v>21</v>
      </c>
      <c r="B7">
        <v>21500</v>
      </c>
      <c r="C7">
        <v>55000</v>
      </c>
      <c r="D7">
        <v>1.558139534883721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TaaS_Nigeria_Africa_Budget_Anal</vt:lpstr>
      <vt:lpstr>Expected Revenue</vt:lpstr>
      <vt:lpstr>KPIs</vt:lpstr>
      <vt:lpstr>ROI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Bright</cp:lastModifiedBy>
  <dcterms:created xsi:type="dcterms:W3CDTF">2024-09-27T20:12:00Z</dcterms:created>
  <dcterms:modified xsi:type="dcterms:W3CDTF">2024-09-27T21:13:33Z</dcterms:modified>
</cp:coreProperties>
</file>