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760" activeTab="3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_xlnm._FilterDatabase" localSheetId="0" hidden="1">Plan1!$A$1:$G$54</definedName>
  </definedNames>
  <calcPr calcId="145621"/>
</workbook>
</file>

<file path=xl/calcChain.xml><?xml version="1.0" encoding="utf-8"?>
<calcChain xmlns="http://schemas.openxmlformats.org/spreadsheetml/2006/main">
  <c r="E26" i="3" l="1"/>
  <c r="E25" i="3"/>
  <c r="E24" i="3"/>
  <c r="D24" i="3"/>
  <c r="E22" i="3"/>
  <c r="E21" i="3"/>
  <c r="E19" i="3"/>
  <c r="E18" i="3"/>
  <c r="E13" i="3"/>
  <c r="E12" i="3"/>
  <c r="E9" i="3"/>
  <c r="E8" i="3"/>
  <c r="C6" i="2" l="1"/>
  <c r="B6" i="2"/>
  <c r="C5" i="2"/>
  <c r="C4" i="2"/>
  <c r="C3" i="2"/>
  <c r="C2" i="2"/>
</calcChain>
</file>

<file path=xl/sharedStrings.xml><?xml version="1.0" encoding="utf-8"?>
<sst xmlns="http://schemas.openxmlformats.org/spreadsheetml/2006/main" count="234" uniqueCount="120">
  <si>
    <t>Range 2</t>
  </si>
  <si>
    <t xml:space="preserve"> 2 ou</t>
  </si>
  <si>
    <t>Range 3</t>
  </si>
  <si>
    <t xml:space="preserve"> 3 ou12 ou</t>
  </si>
  <si>
    <t>Range 4</t>
  </si>
  <si>
    <t xml:space="preserve"> 4 ou12 ou</t>
  </si>
  <si>
    <t xml:space="preserve"> 2 ou 4 ou</t>
  </si>
  <si>
    <t>Range 5</t>
  </si>
  <si>
    <t xml:space="preserve"> 5 ou</t>
  </si>
  <si>
    <t>Range 6</t>
  </si>
  <si>
    <t xml:space="preserve"> 6 ou12 ou</t>
  </si>
  <si>
    <t xml:space="preserve"> 6 ou 7 ou12 ou</t>
  </si>
  <si>
    <t>Range 7</t>
  </si>
  <si>
    <t xml:space="preserve"> 7 ou11 ou</t>
  </si>
  <si>
    <t>Range 8</t>
  </si>
  <si>
    <t xml:space="preserve"> 7 ou 8 ou12 ou</t>
  </si>
  <si>
    <t>Range 9</t>
  </si>
  <si>
    <t xml:space="preserve"> 9 ou</t>
  </si>
  <si>
    <t>Range 10</t>
  </si>
  <si>
    <t>10 ou11 ou12 ou</t>
  </si>
  <si>
    <t>Range 11</t>
  </si>
  <si>
    <t>11 ou12 ou</t>
  </si>
  <si>
    <t>Range 12</t>
  </si>
  <si>
    <t xml:space="preserve"> 2 ou11 ou12 ou</t>
  </si>
  <si>
    <t xml:space="preserve"> 2 ou 4 ou11 ou12 ou</t>
  </si>
  <si>
    <t>Range 14</t>
  </si>
  <si>
    <t>14 ou</t>
  </si>
  <si>
    <t>Range 16</t>
  </si>
  <si>
    <t>16 ou</t>
  </si>
  <si>
    <t>16 ou20 ou</t>
  </si>
  <si>
    <t>Range 17</t>
  </si>
  <si>
    <t>16 ou17 ou</t>
  </si>
  <si>
    <t>Range 18</t>
  </si>
  <si>
    <t>18 ou</t>
  </si>
  <si>
    <t>16 ou18 ou</t>
  </si>
  <si>
    <t>Range 21</t>
  </si>
  <si>
    <t>21 ou</t>
  </si>
  <si>
    <t>Range 22</t>
  </si>
  <si>
    <t>16 ou22 ou</t>
  </si>
  <si>
    <t>Range 23</t>
  </si>
  <si>
    <t>16 ou23 ou</t>
  </si>
  <si>
    <t>21 ou23 ou</t>
  </si>
  <si>
    <t>Range 24</t>
  </si>
  <si>
    <t>16 ou24 ou</t>
  </si>
  <si>
    <t>Range 25</t>
  </si>
  <si>
    <t>25 ou</t>
  </si>
  <si>
    <t>Range escolhido</t>
  </si>
  <si>
    <t>VALOR 01</t>
  </si>
  <si>
    <t>VALOR 02</t>
  </si>
  <si>
    <t>VALOR 03</t>
  </si>
  <si>
    <t>ENA SE/CO</t>
  </si>
  <si>
    <t>MLT</t>
  </si>
  <si>
    <t>EARM</t>
  </si>
  <si>
    <t>(Mwmed)</t>
  </si>
  <si>
    <t>(%)</t>
  </si>
  <si>
    <t>VALOR 05</t>
  </si>
  <si>
    <t>Consumo SE/CO</t>
  </si>
  <si>
    <t>(GWh)</t>
  </si>
  <si>
    <t>VALOR 04</t>
  </si>
  <si>
    <t>PLD SE/CO</t>
  </si>
  <si>
    <t>(R$/MWh) Range</t>
  </si>
  <si>
    <t>Codigo IA</t>
  </si>
  <si>
    <t>Certo 1 opção</t>
  </si>
  <si>
    <t>Certo 2 opção</t>
  </si>
  <si>
    <t>Certo 3 opção</t>
  </si>
  <si>
    <t>Certo 4 opção</t>
  </si>
  <si>
    <t xml:space="preserve">Certo 1 opção </t>
  </si>
  <si>
    <t xml:space="preserve">Certo 2 opção </t>
  </si>
  <si>
    <t xml:space="preserve">Certo 3 opção </t>
  </si>
  <si>
    <t xml:space="preserve">Certo 4 opção </t>
  </si>
  <si>
    <t>Codigo escolheu certo na opção</t>
  </si>
  <si>
    <t>Numero</t>
  </si>
  <si>
    <t>%</t>
  </si>
  <si>
    <t>Total</t>
  </si>
  <si>
    <t>Assertividade</t>
  </si>
  <si>
    <t>TEP</t>
  </si>
  <si>
    <t>TVP</t>
  </si>
  <si>
    <t>Result</t>
  </si>
  <si>
    <t>Thrombosis</t>
  </si>
  <si>
    <t>No Thrombosis</t>
  </si>
  <si>
    <t>No</t>
  </si>
  <si>
    <t>Yes</t>
  </si>
  <si>
    <t>Male</t>
  </si>
  <si>
    <t>Female</t>
  </si>
  <si>
    <t>IMC female</t>
  </si>
  <si>
    <t>IMC Male</t>
  </si>
  <si>
    <t>No smoker</t>
  </si>
  <si>
    <t>Smoker</t>
  </si>
  <si>
    <t>History TEV yes</t>
  </si>
  <si>
    <t>History TEV no</t>
  </si>
  <si>
    <t>II - Paciente com doença sistêmica leve</t>
  </si>
  <si>
    <t>I - Paciente normal e saudável</t>
  </si>
  <si>
    <t>III - Paciente com doença sistêmica grave</t>
  </si>
  <si>
    <t>False negative    : 17.00%</t>
  </si>
  <si>
    <t>Linear Regression</t>
  </si>
  <si>
    <t>Total correct     : 256.00</t>
  </si>
  <si>
    <t>Percentage correct: 64.00%</t>
  </si>
  <si>
    <t xml:space="preserve">Total samples     : 400.00 </t>
  </si>
  <si>
    <t>False negative    : 1.00%</t>
  </si>
  <si>
    <t>Decision Three</t>
  </si>
  <si>
    <t>Total samples     : 400.00</t>
  </si>
  <si>
    <t>Total correct     : 365.00</t>
  </si>
  <si>
    <t>Percentage correct: 91.25%</t>
  </si>
  <si>
    <t xml:space="preserve">Total correct     : 367.00 </t>
  </si>
  <si>
    <t>Percentage correct: 91.75%</t>
  </si>
  <si>
    <t>False negative    : 0.50%</t>
  </si>
  <si>
    <t>Random Forest</t>
  </si>
  <si>
    <t>False negative    : 1.50%</t>
  </si>
  <si>
    <t>SVC</t>
  </si>
  <si>
    <t>Percentage correct: 90.75%</t>
  </si>
  <si>
    <t xml:space="preserve">Total correct     : 363.00  </t>
  </si>
  <si>
    <t>False negative    : 1.30%</t>
  </si>
  <si>
    <t>Random forest validation</t>
  </si>
  <si>
    <t xml:space="preserve">Total samples    : 1003.00 </t>
  </si>
  <si>
    <t>Total correct     : 986.00</t>
  </si>
  <si>
    <t>Percentage correct: 98.31%</t>
  </si>
  <si>
    <t>Ensambling four models</t>
  </si>
  <si>
    <t xml:space="preserve">Percentage correct: 98.60% </t>
  </si>
  <si>
    <t>Total correct     : 989.00</t>
  </si>
  <si>
    <t>Total samples     : 1003.00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</si>
</sst>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0" fontId="1" fillId="3" borderId="22" xfId="0" applyNumberFormat="1" applyFont="1" applyFill="1" applyBorder="1"/>
    <xf numFmtId="0" fontId="0" fillId="0" borderId="23" xfId="0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4" xfId="0" applyBorder="1"/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0" fillId="4" borderId="31" xfId="0" applyFill="1" applyBorder="1"/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0" fillId="4" borderId="4" xfId="0" applyFill="1" applyBorder="1"/>
    <xf numFmtId="0" fontId="4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J22" sqref="J22"/>
    </sheetView>
  </sheetViews>
  <sheetFormatPr defaultRowHeight="15" x14ac:dyDescent="0.25"/>
  <cols>
    <col min="4" max="4" width="13.85546875" bestFit="1" customWidth="1"/>
    <col min="5" max="5" width="13.7109375" bestFit="1" customWidth="1"/>
    <col min="6" max="6" width="19" bestFit="1" customWidth="1"/>
    <col min="7" max="7" width="15.5703125" customWidth="1"/>
  </cols>
  <sheetData>
    <row r="1" spans="1:7" x14ac:dyDescent="0.25">
      <c r="A1" s="9" t="s">
        <v>47</v>
      </c>
      <c r="B1" s="10" t="s">
        <v>48</v>
      </c>
      <c r="C1" s="10" t="s">
        <v>49</v>
      </c>
      <c r="D1" s="10" t="s">
        <v>55</v>
      </c>
      <c r="E1" s="10" t="s">
        <v>58</v>
      </c>
      <c r="F1" s="11" t="s">
        <v>46</v>
      </c>
      <c r="G1" s="5" t="s">
        <v>74</v>
      </c>
    </row>
    <row r="2" spans="1:7" x14ac:dyDescent="0.25">
      <c r="A2" s="12" t="s">
        <v>50</v>
      </c>
      <c r="B2" s="2" t="s">
        <v>51</v>
      </c>
      <c r="C2" s="2" t="s">
        <v>52</v>
      </c>
      <c r="D2" s="2" t="s">
        <v>56</v>
      </c>
      <c r="E2" s="2" t="s">
        <v>59</v>
      </c>
      <c r="F2" s="4" t="s">
        <v>61</v>
      </c>
      <c r="G2" s="6"/>
    </row>
    <row r="3" spans="1:7" ht="15.75" thickBot="1" x14ac:dyDescent="0.3">
      <c r="A3" s="13" t="s">
        <v>53</v>
      </c>
      <c r="B3" s="14" t="s">
        <v>54</v>
      </c>
      <c r="C3" s="14" t="s">
        <v>54</v>
      </c>
      <c r="D3" s="14" t="s">
        <v>57</v>
      </c>
      <c r="E3" s="14" t="s">
        <v>60</v>
      </c>
      <c r="F3" s="15"/>
      <c r="G3" s="7"/>
    </row>
    <row r="4" spans="1:7" x14ac:dyDescent="0.25">
      <c r="A4" s="8">
        <v>49863</v>
      </c>
      <c r="B4" s="8">
        <v>0.93</v>
      </c>
      <c r="C4" s="8">
        <v>0.43</v>
      </c>
      <c r="D4" s="8">
        <v>983.69</v>
      </c>
      <c r="E4" s="8" t="s">
        <v>0</v>
      </c>
      <c r="F4" s="8" t="s">
        <v>1</v>
      </c>
      <c r="G4" s="8" t="s">
        <v>62</v>
      </c>
    </row>
    <row r="5" spans="1:7" x14ac:dyDescent="0.25">
      <c r="A5" s="3">
        <v>48959</v>
      </c>
      <c r="B5" s="3">
        <v>0.91</v>
      </c>
      <c r="C5" s="3">
        <v>0.43</v>
      </c>
      <c r="D5" s="3">
        <v>962.1</v>
      </c>
      <c r="E5" s="3" t="s">
        <v>0</v>
      </c>
      <c r="F5" s="3" t="s">
        <v>1</v>
      </c>
      <c r="G5" s="3" t="s">
        <v>62</v>
      </c>
    </row>
    <row r="6" spans="1:7" x14ac:dyDescent="0.25">
      <c r="A6" s="3">
        <v>56128</v>
      </c>
      <c r="B6" s="3">
        <v>1.18</v>
      </c>
      <c r="C6" s="3">
        <v>0.26</v>
      </c>
      <c r="D6" s="3">
        <v>961.91</v>
      </c>
      <c r="E6" s="3" t="s">
        <v>2</v>
      </c>
      <c r="F6" s="3" t="s">
        <v>3</v>
      </c>
      <c r="G6" s="3" t="s">
        <v>62</v>
      </c>
    </row>
    <row r="7" spans="1:7" x14ac:dyDescent="0.25">
      <c r="A7" s="3">
        <v>55567</v>
      </c>
      <c r="B7" s="3">
        <v>1.17</v>
      </c>
      <c r="C7" s="3">
        <v>0.26</v>
      </c>
      <c r="D7" s="3">
        <v>940.53</v>
      </c>
      <c r="E7" s="3" t="s">
        <v>2</v>
      </c>
      <c r="F7" s="3" t="s">
        <v>3</v>
      </c>
      <c r="G7" s="3" t="s">
        <v>62</v>
      </c>
    </row>
    <row r="8" spans="1:7" x14ac:dyDescent="0.25">
      <c r="A8" s="3">
        <v>35112</v>
      </c>
      <c r="B8" s="3">
        <v>0.74</v>
      </c>
      <c r="C8" s="3">
        <v>0.26</v>
      </c>
      <c r="D8" s="3">
        <v>1036.96</v>
      </c>
      <c r="E8" s="3" t="s">
        <v>4</v>
      </c>
      <c r="F8" s="3" t="s">
        <v>5</v>
      </c>
      <c r="G8" s="3" t="s">
        <v>62</v>
      </c>
    </row>
    <row r="9" spans="1:7" x14ac:dyDescent="0.25">
      <c r="A9" s="3">
        <v>47929</v>
      </c>
      <c r="B9" s="3">
        <v>0.89</v>
      </c>
      <c r="C9" s="3">
        <v>0.43</v>
      </c>
      <c r="D9" s="3">
        <v>861.2</v>
      </c>
      <c r="E9" s="3" t="s">
        <v>4</v>
      </c>
      <c r="F9" s="3" t="s">
        <v>6</v>
      </c>
      <c r="G9" s="3" t="s">
        <v>63</v>
      </c>
    </row>
    <row r="10" spans="1:7" x14ac:dyDescent="0.25">
      <c r="A10" s="3">
        <v>45401</v>
      </c>
      <c r="B10" s="3">
        <v>1.46</v>
      </c>
      <c r="C10" s="3">
        <v>0.22</v>
      </c>
      <c r="D10" s="3">
        <v>867.4</v>
      </c>
      <c r="E10" s="3" t="s">
        <v>7</v>
      </c>
      <c r="F10" s="3" t="s">
        <v>8</v>
      </c>
      <c r="G10" s="3" t="s">
        <v>62</v>
      </c>
    </row>
    <row r="11" spans="1:7" x14ac:dyDescent="0.25">
      <c r="A11" s="3">
        <v>45698</v>
      </c>
      <c r="B11" s="3">
        <v>1.47</v>
      </c>
      <c r="C11" s="3">
        <v>0.22</v>
      </c>
      <c r="D11" s="3">
        <v>786.31</v>
      </c>
      <c r="E11" s="3" t="s">
        <v>7</v>
      </c>
      <c r="F11" s="3" t="s">
        <v>8</v>
      </c>
      <c r="G11" s="3" t="s">
        <v>62</v>
      </c>
    </row>
    <row r="12" spans="1:7" x14ac:dyDescent="0.25">
      <c r="A12" s="3">
        <v>50830</v>
      </c>
      <c r="B12" s="3">
        <v>1.64</v>
      </c>
      <c r="C12" s="3">
        <v>0.23</v>
      </c>
      <c r="D12" s="3">
        <v>894.61</v>
      </c>
      <c r="E12" s="3" t="s">
        <v>7</v>
      </c>
      <c r="F12" s="3" t="s">
        <v>8</v>
      </c>
      <c r="G12" s="3" t="s">
        <v>62</v>
      </c>
    </row>
    <row r="13" spans="1:7" x14ac:dyDescent="0.25">
      <c r="A13" s="3">
        <v>38618</v>
      </c>
      <c r="B13" s="3">
        <v>1.25</v>
      </c>
      <c r="C13" s="3">
        <v>0.21</v>
      </c>
      <c r="D13" s="3">
        <v>968.62</v>
      </c>
      <c r="E13" s="3" t="s">
        <v>9</v>
      </c>
      <c r="F13" s="3" t="s">
        <v>10</v>
      </c>
      <c r="G13" s="3" t="s">
        <v>62</v>
      </c>
    </row>
    <row r="14" spans="1:7" x14ac:dyDescent="0.25">
      <c r="A14" s="3">
        <v>38101</v>
      </c>
      <c r="B14" s="3">
        <v>1.23</v>
      </c>
      <c r="C14" s="3">
        <v>0.21</v>
      </c>
      <c r="D14" s="3">
        <v>992.69</v>
      </c>
      <c r="E14" s="3" t="s">
        <v>9</v>
      </c>
      <c r="F14" s="3" t="s">
        <v>10</v>
      </c>
      <c r="G14" s="3" t="s">
        <v>62</v>
      </c>
    </row>
    <row r="15" spans="1:7" x14ac:dyDescent="0.25">
      <c r="A15" s="3">
        <v>37782</v>
      </c>
      <c r="B15" s="3">
        <v>1.22</v>
      </c>
      <c r="C15" s="3">
        <v>0.21</v>
      </c>
      <c r="D15" s="3">
        <v>895.01</v>
      </c>
      <c r="E15" s="3" t="s">
        <v>9</v>
      </c>
      <c r="F15" s="3" t="s">
        <v>11</v>
      </c>
      <c r="G15" s="3" t="s">
        <v>62</v>
      </c>
    </row>
    <row r="16" spans="1:7" x14ac:dyDescent="0.25">
      <c r="A16" s="3">
        <v>33902</v>
      </c>
      <c r="B16" s="3">
        <v>0.63</v>
      </c>
      <c r="C16" s="3">
        <v>0.44</v>
      </c>
      <c r="D16" s="3">
        <v>933.2</v>
      </c>
      <c r="E16" s="3" t="s">
        <v>12</v>
      </c>
      <c r="F16" s="3" t="s">
        <v>13</v>
      </c>
      <c r="G16" s="3" t="s">
        <v>62</v>
      </c>
    </row>
    <row r="17" spans="1:7" x14ac:dyDescent="0.25">
      <c r="A17" s="3">
        <v>33063</v>
      </c>
      <c r="B17" s="3">
        <v>0.61</v>
      </c>
      <c r="C17" s="3">
        <v>0.44</v>
      </c>
      <c r="D17" s="3">
        <v>934.43</v>
      </c>
      <c r="E17" s="3" t="s">
        <v>12</v>
      </c>
      <c r="F17" s="3" t="s">
        <v>13</v>
      </c>
      <c r="G17" s="3" t="s">
        <v>62</v>
      </c>
    </row>
    <row r="18" spans="1:7" x14ac:dyDescent="0.25">
      <c r="A18" s="3">
        <v>30547</v>
      </c>
      <c r="B18" s="3">
        <v>0.99</v>
      </c>
      <c r="C18" s="3">
        <v>0.2</v>
      </c>
      <c r="D18" s="3">
        <v>890.85</v>
      </c>
      <c r="E18" s="3" t="s">
        <v>14</v>
      </c>
      <c r="F18" s="3" t="s">
        <v>15</v>
      </c>
      <c r="G18" s="3" t="s">
        <v>63</v>
      </c>
    </row>
    <row r="19" spans="1:7" x14ac:dyDescent="0.25">
      <c r="A19" s="3">
        <v>30665</v>
      </c>
      <c r="B19" s="3">
        <v>0.99</v>
      </c>
      <c r="C19" s="3">
        <v>0.2</v>
      </c>
      <c r="D19" s="3">
        <v>900.03</v>
      </c>
      <c r="E19" s="3" t="s">
        <v>14</v>
      </c>
      <c r="F19" s="3" t="s">
        <v>15</v>
      </c>
      <c r="G19" s="3" t="s">
        <v>63</v>
      </c>
    </row>
    <row r="20" spans="1:7" x14ac:dyDescent="0.25">
      <c r="A20" s="3">
        <v>67954</v>
      </c>
      <c r="B20" s="3">
        <v>1.06</v>
      </c>
      <c r="C20" s="3">
        <v>0.27</v>
      </c>
      <c r="D20" s="3">
        <v>944.37</v>
      </c>
      <c r="E20" s="3" t="s">
        <v>16</v>
      </c>
      <c r="F20" s="3" t="s">
        <v>17</v>
      </c>
      <c r="G20" s="3" t="s">
        <v>62</v>
      </c>
    </row>
    <row r="21" spans="1:7" x14ac:dyDescent="0.25">
      <c r="A21" s="3">
        <v>66472</v>
      </c>
      <c r="B21" s="3">
        <v>1.03</v>
      </c>
      <c r="C21" s="3">
        <v>0.28000000000000003</v>
      </c>
      <c r="D21" s="3">
        <v>960.99</v>
      </c>
      <c r="E21" s="3" t="s">
        <v>16</v>
      </c>
      <c r="F21" s="3" t="s">
        <v>17</v>
      </c>
      <c r="G21" s="3" t="s">
        <v>62</v>
      </c>
    </row>
    <row r="22" spans="1:7" x14ac:dyDescent="0.25">
      <c r="A22" s="3">
        <v>51111</v>
      </c>
      <c r="B22" s="3">
        <v>0.74</v>
      </c>
      <c r="C22" s="3">
        <v>0.37</v>
      </c>
      <c r="D22" s="3">
        <v>949.49</v>
      </c>
      <c r="E22" s="3" t="s">
        <v>18</v>
      </c>
      <c r="F22" s="3" t="s">
        <v>19</v>
      </c>
      <c r="G22" s="3" t="s">
        <v>62</v>
      </c>
    </row>
    <row r="23" spans="1:7" x14ac:dyDescent="0.25">
      <c r="A23" s="3">
        <v>52103</v>
      </c>
      <c r="B23" s="3">
        <v>0.76</v>
      </c>
      <c r="C23" s="3">
        <v>0.37</v>
      </c>
      <c r="D23" s="3">
        <v>962.94</v>
      </c>
      <c r="E23" s="3" t="s">
        <v>18</v>
      </c>
      <c r="F23" s="3" t="s">
        <v>19</v>
      </c>
      <c r="G23" s="3" t="s">
        <v>62</v>
      </c>
    </row>
    <row r="24" spans="1:7" x14ac:dyDescent="0.25">
      <c r="A24" s="3">
        <v>53797</v>
      </c>
      <c r="B24" s="3">
        <v>0.8</v>
      </c>
      <c r="C24" s="3">
        <v>0.38</v>
      </c>
      <c r="D24" s="3">
        <v>1031.6500000000001</v>
      </c>
      <c r="E24" s="3" t="s">
        <v>20</v>
      </c>
      <c r="F24" s="3" t="s">
        <v>21</v>
      </c>
      <c r="G24" s="3" t="s">
        <v>62</v>
      </c>
    </row>
    <row r="25" spans="1:7" x14ac:dyDescent="0.25">
      <c r="A25" s="3">
        <v>52636</v>
      </c>
      <c r="B25" s="3">
        <v>0.79</v>
      </c>
      <c r="C25" s="3">
        <v>0.38</v>
      </c>
      <c r="D25" s="3">
        <v>1025.42</v>
      </c>
      <c r="E25" s="3" t="s">
        <v>20</v>
      </c>
      <c r="F25" s="3" t="s">
        <v>21</v>
      </c>
      <c r="G25" s="3" t="s">
        <v>62</v>
      </c>
    </row>
    <row r="26" spans="1:7" x14ac:dyDescent="0.25">
      <c r="A26" s="3">
        <v>49290</v>
      </c>
      <c r="B26" s="3">
        <v>0.74</v>
      </c>
      <c r="C26" s="3">
        <v>0.42</v>
      </c>
      <c r="D26" s="3">
        <v>971.5</v>
      </c>
      <c r="E26" s="3" t="s">
        <v>22</v>
      </c>
      <c r="F26" s="3" t="s">
        <v>23</v>
      </c>
      <c r="G26" s="3" t="s">
        <v>64</v>
      </c>
    </row>
    <row r="27" spans="1:7" x14ac:dyDescent="0.25">
      <c r="A27" s="3">
        <v>46789</v>
      </c>
      <c r="B27" s="3">
        <v>0.7</v>
      </c>
      <c r="C27" s="3">
        <v>0.42</v>
      </c>
      <c r="D27" s="3">
        <v>818.88</v>
      </c>
      <c r="E27" s="3" t="s">
        <v>22</v>
      </c>
      <c r="F27" s="3" t="s">
        <v>24</v>
      </c>
      <c r="G27" s="3" t="s">
        <v>65</v>
      </c>
    </row>
    <row r="28" spans="1:7" x14ac:dyDescent="0.25">
      <c r="A28" s="3">
        <v>25831</v>
      </c>
      <c r="B28" s="3">
        <v>1.1000000000000001</v>
      </c>
      <c r="C28" s="3">
        <v>0.21</v>
      </c>
      <c r="D28" s="3">
        <v>925.67</v>
      </c>
      <c r="E28" s="3" t="s">
        <v>25</v>
      </c>
      <c r="F28" s="3" t="s">
        <v>26</v>
      </c>
      <c r="G28" s="3" t="s">
        <v>62</v>
      </c>
    </row>
    <row r="29" spans="1:7" x14ac:dyDescent="0.25">
      <c r="A29" s="3">
        <v>25831</v>
      </c>
      <c r="B29" s="3">
        <v>1.1000000000000001</v>
      </c>
      <c r="C29" s="3">
        <v>0.21</v>
      </c>
      <c r="D29" s="3">
        <v>947.11</v>
      </c>
      <c r="E29" s="3" t="s">
        <v>25</v>
      </c>
      <c r="F29" s="3" t="s">
        <v>26</v>
      </c>
      <c r="G29" s="3" t="s">
        <v>62</v>
      </c>
    </row>
    <row r="30" spans="1:7" x14ac:dyDescent="0.25">
      <c r="A30" s="3">
        <v>28352</v>
      </c>
      <c r="B30" s="3">
        <v>0.72</v>
      </c>
      <c r="C30" s="3">
        <v>0.43</v>
      </c>
      <c r="D30" s="3">
        <v>877.35</v>
      </c>
      <c r="E30" s="3" t="s">
        <v>27</v>
      </c>
      <c r="F30" s="3" t="s">
        <v>28</v>
      </c>
      <c r="G30" s="3" t="s">
        <v>62</v>
      </c>
    </row>
    <row r="31" spans="1:7" x14ac:dyDescent="0.25">
      <c r="A31" s="3">
        <v>28470</v>
      </c>
      <c r="B31" s="3">
        <v>0.73</v>
      </c>
      <c r="C31" s="3">
        <v>0.43</v>
      </c>
      <c r="D31" s="3">
        <v>889.6</v>
      </c>
      <c r="E31" s="3" t="s">
        <v>27</v>
      </c>
      <c r="F31" s="3" t="s">
        <v>28</v>
      </c>
      <c r="G31" s="3" t="s">
        <v>62</v>
      </c>
    </row>
    <row r="32" spans="1:7" x14ac:dyDescent="0.25">
      <c r="A32" s="3">
        <v>17925</v>
      </c>
      <c r="B32" s="3">
        <v>0.76</v>
      </c>
      <c r="C32" s="3">
        <v>0.22</v>
      </c>
      <c r="D32" s="3">
        <v>817.8</v>
      </c>
      <c r="E32" s="3" t="s">
        <v>27</v>
      </c>
      <c r="F32" s="3" t="s">
        <v>29</v>
      </c>
      <c r="G32" s="3" t="s">
        <v>62</v>
      </c>
    </row>
    <row r="33" spans="1:7" x14ac:dyDescent="0.25">
      <c r="A33" s="3">
        <v>23803</v>
      </c>
      <c r="B33" s="3">
        <v>1.01</v>
      </c>
      <c r="C33" s="3">
        <v>0.21</v>
      </c>
      <c r="D33" s="3">
        <v>940.82</v>
      </c>
      <c r="E33" s="3" t="s">
        <v>27</v>
      </c>
      <c r="F33" s="3" t="s">
        <v>28</v>
      </c>
      <c r="G33" s="3" t="s">
        <v>62</v>
      </c>
    </row>
    <row r="34" spans="1:7" x14ac:dyDescent="0.25">
      <c r="A34" s="3">
        <v>24977</v>
      </c>
      <c r="B34" s="3">
        <v>1.06</v>
      </c>
      <c r="C34" s="3">
        <v>0.21</v>
      </c>
      <c r="D34" s="3">
        <v>819.88</v>
      </c>
      <c r="E34" s="3" t="s">
        <v>27</v>
      </c>
      <c r="F34" s="3" t="s">
        <v>28</v>
      </c>
      <c r="G34" s="3" t="s">
        <v>62</v>
      </c>
    </row>
    <row r="35" spans="1:7" x14ac:dyDescent="0.25">
      <c r="A35" s="3">
        <v>28259</v>
      </c>
      <c r="B35" s="3">
        <v>0.72</v>
      </c>
      <c r="C35" s="3">
        <v>0.43</v>
      </c>
      <c r="D35" s="3">
        <v>825.2</v>
      </c>
      <c r="E35" s="3" t="s">
        <v>30</v>
      </c>
      <c r="F35" s="3" t="s">
        <v>31</v>
      </c>
      <c r="G35" s="3" t="s">
        <v>63</v>
      </c>
    </row>
    <row r="36" spans="1:7" x14ac:dyDescent="0.25">
      <c r="A36" s="3">
        <v>27835</v>
      </c>
      <c r="B36" s="3">
        <v>0.71</v>
      </c>
      <c r="C36" s="3">
        <v>0.43</v>
      </c>
      <c r="D36" s="3">
        <v>703.64</v>
      </c>
      <c r="E36" s="3" t="s">
        <v>32</v>
      </c>
      <c r="F36" s="3" t="s">
        <v>33</v>
      </c>
      <c r="G36" s="3" t="s">
        <v>62</v>
      </c>
    </row>
    <row r="37" spans="1:7" x14ac:dyDescent="0.25">
      <c r="A37" s="3">
        <v>28386</v>
      </c>
      <c r="B37" s="3">
        <v>0.72</v>
      </c>
      <c r="C37" s="3">
        <v>0.43</v>
      </c>
      <c r="D37" s="3">
        <v>788.13</v>
      </c>
      <c r="E37" s="3" t="s">
        <v>32</v>
      </c>
      <c r="F37" s="3" t="s">
        <v>34</v>
      </c>
      <c r="G37" s="3" t="s">
        <v>63</v>
      </c>
    </row>
    <row r="38" spans="1:7" x14ac:dyDescent="0.25">
      <c r="A38" s="3">
        <v>28383</v>
      </c>
      <c r="B38" s="3">
        <v>0.72</v>
      </c>
      <c r="C38" s="3">
        <v>0.43</v>
      </c>
      <c r="D38" s="3">
        <v>805.8</v>
      </c>
      <c r="E38" s="3" t="s">
        <v>32</v>
      </c>
      <c r="F38" s="3" t="s">
        <v>34</v>
      </c>
      <c r="G38" s="3" t="s">
        <v>63</v>
      </c>
    </row>
    <row r="39" spans="1:7" x14ac:dyDescent="0.25">
      <c r="A39" s="3">
        <v>24175</v>
      </c>
      <c r="B39" s="3">
        <v>0.62</v>
      </c>
      <c r="C39" s="3">
        <v>0.43</v>
      </c>
      <c r="D39" s="3">
        <v>662.64</v>
      </c>
      <c r="E39" s="3" t="s">
        <v>35</v>
      </c>
      <c r="F39" s="3" t="s">
        <v>36</v>
      </c>
      <c r="G39" s="3" t="s">
        <v>62</v>
      </c>
    </row>
    <row r="40" spans="1:7" x14ac:dyDescent="0.25">
      <c r="A40" s="3">
        <v>25193</v>
      </c>
      <c r="B40" s="3">
        <v>0.64</v>
      </c>
      <c r="C40" s="3">
        <v>0.43</v>
      </c>
      <c r="D40" s="3">
        <v>759.66</v>
      </c>
      <c r="E40" s="3" t="s">
        <v>35</v>
      </c>
      <c r="F40" s="3" t="s">
        <v>36</v>
      </c>
      <c r="G40" s="3" t="s">
        <v>62</v>
      </c>
    </row>
    <row r="41" spans="1:7" x14ac:dyDescent="0.25">
      <c r="A41" s="3">
        <v>25497</v>
      </c>
      <c r="B41" s="3">
        <v>0.65</v>
      </c>
      <c r="C41" s="3">
        <v>0.43</v>
      </c>
      <c r="D41" s="3">
        <v>764.24</v>
      </c>
      <c r="E41" s="3" t="s">
        <v>35</v>
      </c>
      <c r="F41" s="3" t="s">
        <v>36</v>
      </c>
      <c r="G41" s="3" t="s">
        <v>62</v>
      </c>
    </row>
    <row r="42" spans="1:7" x14ac:dyDescent="0.25">
      <c r="A42" s="3">
        <v>19423</v>
      </c>
      <c r="B42" s="3">
        <v>0.99</v>
      </c>
      <c r="C42" s="3">
        <v>0.24</v>
      </c>
      <c r="D42" s="3">
        <v>842.03</v>
      </c>
      <c r="E42" s="3" t="s">
        <v>37</v>
      </c>
      <c r="F42" s="3" t="s">
        <v>38</v>
      </c>
      <c r="G42" s="3" t="s">
        <v>63</v>
      </c>
    </row>
    <row r="43" spans="1:7" x14ac:dyDescent="0.25">
      <c r="A43" s="3">
        <v>19726</v>
      </c>
      <c r="B43" s="3">
        <v>1</v>
      </c>
      <c r="C43" s="3">
        <v>0.24</v>
      </c>
      <c r="D43" s="3">
        <v>762.56</v>
      </c>
      <c r="E43" s="3" t="s">
        <v>37</v>
      </c>
      <c r="F43" s="3" t="s">
        <v>38</v>
      </c>
      <c r="G43" s="3" t="s">
        <v>63</v>
      </c>
    </row>
    <row r="44" spans="1:7" x14ac:dyDescent="0.25">
      <c r="A44" s="3">
        <v>19411</v>
      </c>
      <c r="B44" s="3">
        <v>0.99</v>
      </c>
      <c r="C44" s="3">
        <v>0.24</v>
      </c>
      <c r="D44" s="3">
        <v>918.41</v>
      </c>
      <c r="E44" s="3" t="s">
        <v>37</v>
      </c>
      <c r="F44" s="3" t="s">
        <v>38</v>
      </c>
      <c r="G44" s="3" t="s">
        <v>63</v>
      </c>
    </row>
    <row r="45" spans="1:7" x14ac:dyDescent="0.25">
      <c r="A45" s="3">
        <v>25850</v>
      </c>
      <c r="B45" s="3">
        <v>0.81</v>
      </c>
      <c r="C45" s="3">
        <v>0.42</v>
      </c>
      <c r="D45" s="3">
        <v>735.06</v>
      </c>
      <c r="E45" s="3" t="s">
        <v>39</v>
      </c>
      <c r="F45" s="3" t="s">
        <v>40</v>
      </c>
      <c r="G45" s="3" t="s">
        <v>63</v>
      </c>
    </row>
    <row r="46" spans="1:7" x14ac:dyDescent="0.25">
      <c r="A46" s="3">
        <v>24302</v>
      </c>
      <c r="B46" s="3">
        <v>0.76</v>
      </c>
      <c r="C46" s="3">
        <v>0.42</v>
      </c>
      <c r="D46" s="3">
        <v>680.75</v>
      </c>
      <c r="E46" s="3" t="s">
        <v>39</v>
      </c>
      <c r="F46" s="3" t="s">
        <v>41</v>
      </c>
      <c r="G46" s="3" t="s">
        <v>63</v>
      </c>
    </row>
    <row r="47" spans="1:7" x14ac:dyDescent="0.25">
      <c r="A47" s="3">
        <v>25133</v>
      </c>
      <c r="B47" s="3">
        <v>0.78</v>
      </c>
      <c r="C47" s="3">
        <v>0.42</v>
      </c>
      <c r="D47" s="3">
        <v>793.81</v>
      </c>
      <c r="E47" s="3" t="s">
        <v>39</v>
      </c>
      <c r="F47" s="3" t="s">
        <v>40</v>
      </c>
      <c r="G47" s="3" t="s">
        <v>63</v>
      </c>
    </row>
    <row r="48" spans="1:7" x14ac:dyDescent="0.25">
      <c r="A48" s="3">
        <v>25113</v>
      </c>
      <c r="B48" s="3">
        <v>0.78</v>
      </c>
      <c r="C48" s="3">
        <v>0.42</v>
      </c>
      <c r="D48" s="3">
        <v>846.16</v>
      </c>
      <c r="E48" s="3" t="s">
        <v>42</v>
      </c>
      <c r="F48" s="3" t="s">
        <v>43</v>
      </c>
      <c r="G48" s="3" t="s">
        <v>63</v>
      </c>
    </row>
    <row r="49" spans="1:7" x14ac:dyDescent="0.25">
      <c r="A49" s="3">
        <v>24928</v>
      </c>
      <c r="B49" s="3">
        <v>0.78</v>
      </c>
      <c r="C49" s="3">
        <v>0.42</v>
      </c>
      <c r="D49" s="3">
        <v>884.35</v>
      </c>
      <c r="E49" s="3" t="s">
        <v>42</v>
      </c>
      <c r="F49" s="3" t="s">
        <v>43</v>
      </c>
      <c r="G49" s="3" t="s">
        <v>63</v>
      </c>
    </row>
    <row r="50" spans="1:7" x14ac:dyDescent="0.25">
      <c r="A50" s="3">
        <v>24589</v>
      </c>
      <c r="B50" s="3">
        <v>0.77</v>
      </c>
      <c r="C50" s="3">
        <v>0.42</v>
      </c>
      <c r="D50" s="3">
        <v>887.38</v>
      </c>
      <c r="E50" s="3" t="s">
        <v>42</v>
      </c>
      <c r="F50" s="3" t="s">
        <v>43</v>
      </c>
      <c r="G50" s="3" t="s">
        <v>63</v>
      </c>
    </row>
    <row r="51" spans="1:7" x14ac:dyDescent="0.25">
      <c r="A51" s="3">
        <v>15677</v>
      </c>
      <c r="B51" s="3">
        <v>0.8</v>
      </c>
      <c r="C51" s="3">
        <v>0.28000000000000003</v>
      </c>
      <c r="D51" s="3">
        <v>739.92</v>
      </c>
      <c r="E51" s="3" t="s">
        <v>44</v>
      </c>
      <c r="F51" s="3" t="s">
        <v>45</v>
      </c>
      <c r="G51" s="3" t="s">
        <v>62</v>
      </c>
    </row>
    <row r="52" spans="1:7" x14ac:dyDescent="0.25">
      <c r="A52" s="3">
        <v>15637</v>
      </c>
      <c r="B52" s="3">
        <v>0.77</v>
      </c>
      <c r="C52" s="3">
        <v>0.28999999999999998</v>
      </c>
      <c r="D52" s="3">
        <v>702.82</v>
      </c>
      <c r="E52" s="3" t="s">
        <v>44</v>
      </c>
      <c r="F52" s="3" t="s">
        <v>45</v>
      </c>
      <c r="G52" s="3" t="s">
        <v>62</v>
      </c>
    </row>
    <row r="53" spans="1:7" x14ac:dyDescent="0.25">
      <c r="A53" s="3">
        <v>15227</v>
      </c>
      <c r="B53" s="3">
        <v>0.75</v>
      </c>
      <c r="C53" s="3">
        <v>0.28000000000000003</v>
      </c>
      <c r="D53" s="3">
        <v>872.28</v>
      </c>
      <c r="E53" s="3" t="s">
        <v>44</v>
      </c>
      <c r="F53" s="3" t="s">
        <v>45</v>
      </c>
      <c r="G53" s="3" t="s">
        <v>62</v>
      </c>
    </row>
  </sheetData>
  <autoFilter ref="A1:G54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cols>
    <col min="1" max="1" width="29.42578125" bestFit="1" customWidth="1"/>
  </cols>
  <sheetData>
    <row r="1" spans="1:3" s="1" customFormat="1" ht="15.75" thickBot="1" x14ac:dyDescent="0.3">
      <c r="A1" s="21" t="s">
        <v>70</v>
      </c>
      <c r="B1" s="22" t="s">
        <v>71</v>
      </c>
      <c r="C1" s="26" t="s">
        <v>72</v>
      </c>
    </row>
    <row r="2" spans="1:3" x14ac:dyDescent="0.25">
      <c r="A2" s="24" t="s">
        <v>66</v>
      </c>
      <c r="B2" s="8">
        <v>33</v>
      </c>
      <c r="C2" s="25">
        <f>(B2*2)/100</f>
        <v>0.66</v>
      </c>
    </row>
    <row r="3" spans="1:3" x14ac:dyDescent="0.25">
      <c r="A3" s="16" t="s">
        <v>67</v>
      </c>
      <c r="B3" s="3">
        <v>15</v>
      </c>
      <c r="C3" s="17">
        <f t="shared" ref="C3:C5" si="0">(B3*2)/100</f>
        <v>0.3</v>
      </c>
    </row>
    <row r="4" spans="1:3" x14ac:dyDescent="0.25">
      <c r="A4" s="16" t="s">
        <v>68</v>
      </c>
      <c r="B4" s="3">
        <v>1</v>
      </c>
      <c r="C4" s="17">
        <f t="shared" si="0"/>
        <v>0.02</v>
      </c>
    </row>
    <row r="5" spans="1:3" ht="15.75" thickBot="1" x14ac:dyDescent="0.3">
      <c r="A5" s="18" t="s">
        <v>69</v>
      </c>
      <c r="B5" s="19">
        <v>1</v>
      </c>
      <c r="C5" s="20">
        <f t="shared" si="0"/>
        <v>0.02</v>
      </c>
    </row>
    <row r="6" spans="1:3" ht="15.75" thickBot="1" x14ac:dyDescent="0.3">
      <c r="A6" s="21" t="s">
        <v>73</v>
      </c>
      <c r="B6" s="22">
        <f>SUM(B2:B5)</f>
        <v>50</v>
      </c>
      <c r="C6" s="23">
        <f>SUM(C2:C5)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0" workbookViewId="0">
      <selection activeCell="C31" sqref="C31"/>
    </sheetView>
  </sheetViews>
  <sheetFormatPr defaultRowHeight="15" x14ac:dyDescent="0.25"/>
  <cols>
    <col min="3" max="3" width="34" bestFit="1" customWidth="1"/>
  </cols>
  <sheetData>
    <row r="1" spans="1:5" ht="15.75" thickBot="1" x14ac:dyDescent="0.3">
      <c r="A1" s="33" t="s">
        <v>75</v>
      </c>
      <c r="B1" s="34" t="s">
        <v>76</v>
      </c>
      <c r="C1" s="35" t="s">
        <v>77</v>
      </c>
    </row>
    <row r="2" spans="1:5" x14ac:dyDescent="0.25">
      <c r="A2" s="24" t="s">
        <v>80</v>
      </c>
      <c r="B2" s="8" t="s">
        <v>80</v>
      </c>
      <c r="C2" s="32" t="s">
        <v>79</v>
      </c>
    </row>
    <row r="3" spans="1:5" x14ac:dyDescent="0.25">
      <c r="A3" s="16" t="s">
        <v>80</v>
      </c>
      <c r="B3" s="3" t="s">
        <v>81</v>
      </c>
      <c r="C3" s="28" t="s">
        <v>78</v>
      </c>
    </row>
    <row r="4" spans="1:5" x14ac:dyDescent="0.25">
      <c r="A4" s="16" t="s">
        <v>81</v>
      </c>
      <c r="B4" s="3" t="s">
        <v>80</v>
      </c>
      <c r="C4" s="28" t="s">
        <v>78</v>
      </c>
    </row>
    <row r="5" spans="1:5" ht="15.75" thickBot="1" x14ac:dyDescent="0.3">
      <c r="A5" s="29" t="s">
        <v>81</v>
      </c>
      <c r="B5" s="30" t="s">
        <v>81</v>
      </c>
      <c r="C5" s="31" t="s">
        <v>78</v>
      </c>
    </row>
    <row r="7" spans="1:5" ht="15.75" thickBot="1" x14ac:dyDescent="0.3"/>
    <row r="8" spans="1:5" x14ac:dyDescent="0.25">
      <c r="C8" s="37" t="s">
        <v>79</v>
      </c>
      <c r="D8" s="38">
        <v>1960</v>
      </c>
      <c r="E8" s="39">
        <f>D8/2005</f>
        <v>0.97755610972568574</v>
      </c>
    </row>
    <row r="9" spans="1:5" ht="15.75" thickBot="1" x14ac:dyDescent="0.3">
      <c r="C9" s="29" t="s">
        <v>78</v>
      </c>
      <c r="D9" s="30">
        <v>45</v>
      </c>
      <c r="E9" s="40">
        <f>D9/2005</f>
        <v>2.2443890274314215E-2</v>
      </c>
    </row>
    <row r="11" spans="1:5" ht="15.75" thickBot="1" x14ac:dyDescent="0.3"/>
    <row r="12" spans="1:5" x14ac:dyDescent="0.25">
      <c r="C12" s="37" t="s">
        <v>82</v>
      </c>
      <c r="D12" s="38">
        <v>508</v>
      </c>
      <c r="E12" s="39">
        <f>D12/2005</f>
        <v>0.25336658354114711</v>
      </c>
    </row>
    <row r="13" spans="1:5" ht="15.75" thickBot="1" x14ac:dyDescent="0.3">
      <c r="C13" s="29" t="s">
        <v>83</v>
      </c>
      <c r="D13" s="30">
        <v>1497</v>
      </c>
      <c r="E13" s="40">
        <f>D13/2005</f>
        <v>0.74663341645885284</v>
      </c>
    </row>
    <row r="14" spans="1:5" ht="15.75" thickBot="1" x14ac:dyDescent="0.3"/>
    <row r="15" spans="1:5" x14ac:dyDescent="0.25">
      <c r="C15" s="37" t="s">
        <v>84</v>
      </c>
      <c r="D15" s="41">
        <v>47.14</v>
      </c>
    </row>
    <row r="16" spans="1:5" ht="15.75" thickBot="1" x14ac:dyDescent="0.3">
      <c r="C16" s="29" t="s">
        <v>85</v>
      </c>
      <c r="D16" s="31">
        <v>49.71</v>
      </c>
    </row>
    <row r="18" spans="3:5" x14ac:dyDescent="0.25">
      <c r="C18" s="42" t="s">
        <v>86</v>
      </c>
      <c r="D18" s="42">
        <v>1944</v>
      </c>
      <c r="E18" s="36">
        <f>D18/2000</f>
        <v>0.97199999999999998</v>
      </c>
    </row>
    <row r="19" spans="3:5" x14ac:dyDescent="0.25">
      <c r="C19" s="42" t="s">
        <v>87</v>
      </c>
      <c r="D19" s="27">
        <v>56</v>
      </c>
      <c r="E19" s="36">
        <f>D19/2000</f>
        <v>2.8000000000000001E-2</v>
      </c>
    </row>
    <row r="21" spans="3:5" x14ac:dyDescent="0.25">
      <c r="C21" s="42" t="s">
        <v>89</v>
      </c>
      <c r="D21" s="3">
        <v>1827</v>
      </c>
      <c r="E21" s="36">
        <f>D21/2000</f>
        <v>0.91349999999999998</v>
      </c>
    </row>
    <row r="22" spans="3:5" x14ac:dyDescent="0.25">
      <c r="C22" s="42" t="s">
        <v>88</v>
      </c>
      <c r="D22" s="3">
        <v>173</v>
      </c>
      <c r="E22" s="36">
        <f>D22/2000</f>
        <v>8.6499999999999994E-2</v>
      </c>
    </row>
    <row r="23" spans="3:5" x14ac:dyDescent="0.25">
      <c r="E23" s="43"/>
    </row>
    <row r="24" spans="3:5" x14ac:dyDescent="0.25">
      <c r="C24" s="44" t="s">
        <v>91</v>
      </c>
      <c r="D24" s="27">
        <f>17+1754</f>
        <v>1771</v>
      </c>
      <c r="E24" s="36">
        <f>D24/2005</f>
        <v>0.88329177057356612</v>
      </c>
    </row>
    <row r="25" spans="3:5" x14ac:dyDescent="0.25">
      <c r="C25" s="44" t="s">
        <v>90</v>
      </c>
      <c r="D25" s="27">
        <v>164</v>
      </c>
      <c r="E25" s="36">
        <f t="shared" ref="E25:E26" si="0">D25/2005</f>
        <v>8.179551122194513E-2</v>
      </c>
    </row>
    <row r="26" spans="3:5" x14ac:dyDescent="0.25">
      <c r="C26" s="44" t="s">
        <v>92</v>
      </c>
      <c r="D26" s="27">
        <v>70</v>
      </c>
      <c r="E26" s="36">
        <f t="shared" si="0"/>
        <v>3.4912718204488775E-2</v>
      </c>
    </row>
    <row r="28" spans="3:5" x14ac:dyDescent="0.25">
      <c r="D28">
        <v>1754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topLeftCell="A22" workbookViewId="0">
      <selection activeCell="I40" sqref="I40"/>
    </sheetView>
  </sheetViews>
  <sheetFormatPr defaultRowHeight="15" x14ac:dyDescent="0.25"/>
  <cols>
    <col min="1" max="1" width="37.28515625" customWidth="1"/>
  </cols>
  <sheetData>
    <row r="1" spans="1:1" s="1" customFormat="1" x14ac:dyDescent="0.25">
      <c r="A1" s="45" t="s">
        <v>94</v>
      </c>
    </row>
    <row r="2" spans="1:1" x14ac:dyDescent="0.25">
      <c r="A2" s="46" t="s">
        <v>97</v>
      </c>
    </row>
    <row r="3" spans="1:1" x14ac:dyDescent="0.25">
      <c r="A3" s="46" t="s">
        <v>95</v>
      </c>
    </row>
    <row r="4" spans="1:1" x14ac:dyDescent="0.25">
      <c r="A4" s="46" t="s">
        <v>96</v>
      </c>
    </row>
    <row r="5" spans="1:1" ht="15.75" thickBot="1" x14ac:dyDescent="0.3">
      <c r="A5" s="47" t="s">
        <v>93</v>
      </c>
    </row>
    <row r="6" spans="1:1" ht="15.75" thickBot="1" x14ac:dyDescent="0.3"/>
    <row r="7" spans="1:1" x14ac:dyDescent="0.25">
      <c r="A7" s="45" t="s">
        <v>99</v>
      </c>
    </row>
    <row r="8" spans="1:1" x14ac:dyDescent="0.25">
      <c r="A8" s="46" t="s">
        <v>100</v>
      </c>
    </row>
    <row r="9" spans="1:1" x14ac:dyDescent="0.25">
      <c r="A9" s="46" t="s">
        <v>101</v>
      </c>
    </row>
    <row r="10" spans="1:1" x14ac:dyDescent="0.25">
      <c r="A10" s="46" t="s">
        <v>102</v>
      </c>
    </row>
    <row r="11" spans="1:1" ht="15.75" thickBot="1" x14ac:dyDescent="0.3">
      <c r="A11" s="47" t="s">
        <v>98</v>
      </c>
    </row>
    <row r="12" spans="1:1" ht="15.75" thickBot="1" x14ac:dyDescent="0.3"/>
    <row r="13" spans="1:1" x14ac:dyDescent="0.25">
      <c r="A13" s="45" t="s">
        <v>106</v>
      </c>
    </row>
    <row r="14" spans="1:1" x14ac:dyDescent="0.25">
      <c r="A14" s="46" t="s">
        <v>97</v>
      </c>
    </row>
    <row r="15" spans="1:1" x14ac:dyDescent="0.25">
      <c r="A15" s="46" t="s">
        <v>103</v>
      </c>
    </row>
    <row r="16" spans="1:1" x14ac:dyDescent="0.25">
      <c r="A16" s="46" t="s">
        <v>104</v>
      </c>
    </row>
    <row r="17" spans="1:1" ht="15.75" thickBot="1" x14ac:dyDescent="0.3">
      <c r="A17" s="47" t="s">
        <v>105</v>
      </c>
    </row>
    <row r="18" spans="1:1" ht="15.75" thickBot="1" x14ac:dyDescent="0.3"/>
    <row r="19" spans="1:1" x14ac:dyDescent="0.25">
      <c r="A19" s="45" t="s">
        <v>108</v>
      </c>
    </row>
    <row r="20" spans="1:1" x14ac:dyDescent="0.25">
      <c r="A20" s="46" t="s">
        <v>100</v>
      </c>
    </row>
    <row r="21" spans="1:1" x14ac:dyDescent="0.25">
      <c r="A21" s="46" t="s">
        <v>110</v>
      </c>
    </row>
    <row r="22" spans="1:1" x14ac:dyDescent="0.25">
      <c r="A22" s="46" t="s">
        <v>109</v>
      </c>
    </row>
    <row r="23" spans="1:1" ht="15.75" thickBot="1" x14ac:dyDescent="0.3">
      <c r="A23" s="47" t="s">
        <v>107</v>
      </c>
    </row>
    <row r="25" spans="1:1" ht="15.75" thickBot="1" x14ac:dyDescent="0.3"/>
    <row r="26" spans="1:1" x14ac:dyDescent="0.25">
      <c r="A26" s="45" t="s">
        <v>112</v>
      </c>
    </row>
    <row r="27" spans="1:1" x14ac:dyDescent="0.25">
      <c r="A27" s="46" t="s">
        <v>113</v>
      </c>
    </row>
    <row r="28" spans="1:1" x14ac:dyDescent="0.25">
      <c r="A28" s="46" t="s">
        <v>114</v>
      </c>
    </row>
    <row r="29" spans="1:1" x14ac:dyDescent="0.25">
      <c r="A29" s="46" t="s">
        <v>115</v>
      </c>
    </row>
    <row r="30" spans="1:1" ht="15.75" thickBot="1" x14ac:dyDescent="0.3">
      <c r="A30" s="47" t="s">
        <v>111</v>
      </c>
    </row>
    <row r="32" spans="1:1" x14ac:dyDescent="0.25">
      <c r="A32" s="48" t="s">
        <v>116</v>
      </c>
    </row>
    <row r="33" spans="1:1" x14ac:dyDescent="0.25">
      <c r="A33" s="49" t="s">
        <v>119</v>
      </c>
    </row>
    <row r="34" spans="1:1" x14ac:dyDescent="0.25">
      <c r="A34" s="49" t="s">
        <v>118</v>
      </c>
    </row>
    <row r="35" spans="1:1" x14ac:dyDescent="0.25">
      <c r="A35" s="49" t="s">
        <v>117</v>
      </c>
    </row>
    <row r="36" spans="1:1" x14ac:dyDescent="0.25">
      <c r="A36" s="49" t="s">
        <v>98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Augusto de Carv</dc:creator>
  <cp:lastModifiedBy>Luiz Carvalho</cp:lastModifiedBy>
  <dcterms:created xsi:type="dcterms:W3CDTF">2019-01-08T17:07:53Z</dcterms:created>
  <dcterms:modified xsi:type="dcterms:W3CDTF">2020-10-20T17:39:48Z</dcterms:modified>
</cp:coreProperties>
</file>