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I Projects\2024 Projects\2024C02_Crew\Data Analysis\"/>
    </mc:Choice>
  </mc:AlternateContent>
  <xr:revisionPtr revIDLastSave="0" documentId="13_ncr:1_{4FB6EFAF-C5D5-4C0D-BBDF-704DA07FA6A2}" xr6:coauthVersionLast="47" xr6:coauthVersionMax="47" xr10:uidLastSave="{00000000-0000-0000-0000-000000000000}"/>
  <bookViews>
    <workbookView xWindow="-100" yWindow="-100" windowWidth="21467" windowHeight="11443" activeTab="1" xr2:uid="{00000000-000D-0000-FFFF-FFFF00000000}"/>
  </bookViews>
  <sheets>
    <sheet name="Index" sheetId="2" r:id="rId1"/>
    <sheet name="Table" sheetId="1" r:id="rId2"/>
  </sheets>
  <calcPr calcId="191029"/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144" i="1"/>
  <c r="A1134" i="1"/>
  <c r="A1124" i="1"/>
  <c r="A1074" i="1"/>
  <c r="A1050" i="1"/>
  <c r="A1040" i="1"/>
  <c r="A979" i="1"/>
  <c r="A969" i="1"/>
  <c r="A895" i="1"/>
  <c r="A884" i="1"/>
  <c r="A873" i="1"/>
  <c r="A862" i="1"/>
  <c r="A851" i="1"/>
  <c r="A836" i="1"/>
  <c r="A826" i="1"/>
  <c r="A816" i="1"/>
  <c r="A806" i="1"/>
  <c r="A795" i="1"/>
  <c r="A783" i="1"/>
  <c r="A720" i="1"/>
  <c r="A709" i="1"/>
  <c r="A628" i="1"/>
  <c r="A619" i="1"/>
  <c r="A552" i="1"/>
  <c r="A542" i="1"/>
  <c r="A485" i="1"/>
  <c r="A452" i="1"/>
  <c r="A441" i="1"/>
  <c r="A430" i="1"/>
  <c r="A401" i="1"/>
  <c r="A362" i="1"/>
  <c r="A351" i="1"/>
  <c r="A245" i="1"/>
  <c r="A235" i="1"/>
  <c r="A225" i="1"/>
  <c r="A213" i="1"/>
  <c r="A203" i="1"/>
  <c r="A193" i="1"/>
  <c r="A133" i="1"/>
  <c r="A124" i="1"/>
  <c r="A58" i="1"/>
  <c r="A48" i="1"/>
  <c r="A38" i="1"/>
  <c r="A12" i="1"/>
</calcChain>
</file>

<file path=xl/sharedStrings.xml><?xml version="1.0" encoding="utf-8"?>
<sst xmlns="http://schemas.openxmlformats.org/spreadsheetml/2006/main" count="4247" uniqueCount="810">
  <si>
    <t>Table 1: Q1. Institution</t>
  </si>
  <si>
    <t>Base : All Respondents</t>
  </si>
  <si>
    <t>Total</t>
  </si>
  <si>
    <t>Institution</t>
  </si>
  <si>
    <t>District</t>
  </si>
  <si>
    <t>Department of Social Services</t>
  </si>
  <si>
    <t>Directorate of Immigration and Passports</t>
  </si>
  <si>
    <t>Directorate of Fire Service and Civil Defense</t>
  </si>
  <si>
    <t>Directorate of Prisons</t>
  </si>
  <si>
    <t>Narcotics Control Directorate</t>
  </si>
  <si>
    <t>Gazipur District</t>
  </si>
  <si>
    <t>Rajshahi District</t>
  </si>
  <si>
    <t>Rangamati Hill District</t>
  </si>
  <si>
    <t>Netrokona District</t>
  </si>
  <si>
    <t>Dinajpur District</t>
  </si>
  <si>
    <t>Cox's Bazar District</t>
  </si>
  <si>
    <t>Sunamganj District</t>
  </si>
  <si>
    <t>Patuakhali District</t>
  </si>
  <si>
    <t>Manikganj District</t>
  </si>
  <si>
    <t>Lalmonirhat District</t>
  </si>
  <si>
    <t>Pirojpur District</t>
  </si>
  <si>
    <t>Jamalpur District</t>
  </si>
  <si>
    <t>Natore District</t>
  </si>
  <si>
    <t>Jhenaidah District</t>
  </si>
  <si>
    <t>Madaripur District</t>
  </si>
  <si>
    <t>Meherpur District</t>
  </si>
  <si>
    <t>Base</t>
  </si>
  <si>
    <t/>
  </si>
  <si>
    <t>Home</t>
  </si>
  <si>
    <t>Table 2: Q3. Pay grade</t>
  </si>
  <si>
    <t>Grade-1</t>
  </si>
  <si>
    <t>Grade-4</t>
  </si>
  <si>
    <t>Grade-5</t>
  </si>
  <si>
    <t>Grade-6</t>
  </si>
  <si>
    <t>Grade-7</t>
  </si>
  <si>
    <t>Grade-8</t>
  </si>
  <si>
    <t>Grade-9</t>
  </si>
  <si>
    <t>Grade-10</t>
  </si>
  <si>
    <t>Grade-11</t>
  </si>
  <si>
    <t>Grade-12</t>
  </si>
  <si>
    <t>Grade-13</t>
  </si>
  <si>
    <t>Grade-14</t>
  </si>
  <si>
    <t>Grade-15</t>
  </si>
  <si>
    <t>Grade-16</t>
  </si>
  <si>
    <t>Grade-17</t>
  </si>
  <si>
    <t>Grade-18</t>
  </si>
  <si>
    <t>Grade-19</t>
  </si>
  <si>
    <t>Grade-20</t>
  </si>
  <si>
    <t>Table 3: Q4. The scope of work of your organization has increased more than before</t>
  </si>
  <si>
    <t>Yes</t>
  </si>
  <si>
    <t>No</t>
  </si>
  <si>
    <t>Table 4: Q5. Any change in the needs of service seekers compared to the past</t>
  </si>
  <si>
    <t>Table 5: Q6. Need to deliver the expected service</t>
  </si>
  <si>
    <t>Manpower increase</t>
  </si>
  <si>
    <t>Usage of technology</t>
  </si>
  <si>
    <t>Training</t>
  </si>
  <si>
    <t>Increase networking</t>
  </si>
  <si>
    <t>Develop communication / road</t>
  </si>
  <si>
    <t>Skilled manpower</t>
  </si>
  <si>
    <t>Increase logistic support</t>
  </si>
  <si>
    <t>Structural development</t>
  </si>
  <si>
    <t>Advertisement</t>
  </si>
  <si>
    <t>Increase salary</t>
  </si>
  <si>
    <t>Increase vehicle</t>
  </si>
  <si>
    <t>Increase donation</t>
  </si>
  <si>
    <t>Increase use of internet</t>
  </si>
  <si>
    <t>Permanent/own office</t>
  </si>
  <si>
    <t>Overtme facility</t>
  </si>
  <si>
    <t>Victim support center</t>
  </si>
  <si>
    <t>Upazila level office</t>
  </si>
  <si>
    <t>National social security strategy</t>
  </si>
  <si>
    <t>Staff should technically sound/cyber security training</t>
  </si>
  <si>
    <t>Increase latest digital equipment</t>
  </si>
  <si>
    <t>Countrywide training to develop volunteer</t>
  </si>
  <si>
    <t>Organogram</t>
  </si>
  <si>
    <t>Life support</t>
  </si>
  <si>
    <t>Refreshment</t>
  </si>
  <si>
    <t>Foreign training facility</t>
  </si>
  <si>
    <t>Emergency operation center</t>
  </si>
  <si>
    <t>Whole area should be captured by CCTV</t>
  </si>
  <si>
    <t>Driver need to increase</t>
  </si>
  <si>
    <t>Section should be seperated</t>
  </si>
  <si>
    <t>Air service</t>
  </si>
  <si>
    <t>Increase accomodation</t>
  </si>
  <si>
    <t>Increase water pump</t>
  </si>
  <si>
    <t>Use latest technology</t>
  </si>
  <si>
    <t>District control room</t>
  </si>
  <si>
    <t>E-passport</t>
  </si>
  <si>
    <t>One stop service</t>
  </si>
  <si>
    <t>Health service (doctor, nurse)</t>
  </si>
  <si>
    <t>Increase staff motivation</t>
  </si>
  <si>
    <t>Ambulance service</t>
  </si>
  <si>
    <t>Prisoners development</t>
  </si>
  <si>
    <t>Increase staff</t>
  </si>
  <si>
    <t>Digital service system</t>
  </si>
  <si>
    <t>Provide wakitaki to staffs</t>
  </si>
  <si>
    <t>Skill development training</t>
  </si>
  <si>
    <t>Need arms</t>
  </si>
  <si>
    <t>Good work environment</t>
  </si>
  <si>
    <t>Introduce good ruls and regulation &amp; jail code</t>
  </si>
  <si>
    <t>Mobile tracker</t>
  </si>
  <si>
    <t>Female staff</t>
  </si>
  <si>
    <t>Director should monitor</t>
  </si>
  <si>
    <t>Department should empowered for filing case</t>
  </si>
  <si>
    <t>Increase awareness</t>
  </si>
  <si>
    <t>Own jail</t>
  </si>
  <si>
    <t>Districtwise rehabilatation center</t>
  </si>
  <si>
    <t>Own prosecutor</t>
  </si>
  <si>
    <t>Provide license</t>
  </si>
  <si>
    <t>Build a service team</t>
  </si>
  <si>
    <t>Don't know</t>
  </si>
  <si>
    <t>Table 6: Q7. Citizens will expect more advanced services in the future</t>
  </si>
  <si>
    <t>Table 7: Q8. Improve service delivery</t>
  </si>
  <si>
    <t>To increase usage of technology</t>
  </si>
  <si>
    <t>To improve the quality of training in government institutions</t>
  </si>
  <si>
    <t>To fill up vacant posts</t>
  </si>
  <si>
    <t>Advanced assessment</t>
  </si>
  <si>
    <t>Creat new post</t>
  </si>
  <si>
    <t>Post upgradation</t>
  </si>
  <si>
    <t>Resolve ICT challenge</t>
  </si>
  <si>
    <t>Smart citizen</t>
  </si>
  <si>
    <t>Quality service</t>
  </si>
  <si>
    <t>Increase donation/project</t>
  </si>
  <si>
    <t>Stop corruption</t>
  </si>
  <si>
    <t>Protect hacker</t>
  </si>
  <si>
    <t>Raising awareness / local people advocacy</t>
  </si>
  <si>
    <t>Life verification</t>
  </si>
  <si>
    <t>Good behave</t>
  </si>
  <si>
    <t>Provide vehicle</t>
  </si>
  <si>
    <t>Latest equipment</t>
  </si>
  <si>
    <t>Need district level officer</t>
  </si>
  <si>
    <t>Increase service point / office</t>
  </si>
  <si>
    <t>IT and developed training</t>
  </si>
  <si>
    <t>Increase online service</t>
  </si>
  <si>
    <t>Motivation for staff</t>
  </si>
  <si>
    <t>Need transparency</t>
  </si>
  <si>
    <t>Digital fair</t>
  </si>
  <si>
    <t>Technology upgradation</t>
  </si>
  <si>
    <t>Increase land</t>
  </si>
  <si>
    <t>Bail should be digitalization</t>
  </si>
  <si>
    <t>Prisoners should have restrict to talk over phone</t>
  </si>
  <si>
    <t>Build hospital/doctor</t>
  </si>
  <si>
    <t>Every service should be digitalization</t>
  </si>
  <si>
    <t>Give allowance to staff</t>
  </si>
  <si>
    <t>Ensure use of computer</t>
  </si>
  <si>
    <t>Online visiting</t>
  </si>
  <si>
    <t>Provide good food for prisoner</t>
  </si>
  <si>
    <t>E-documentation</t>
  </si>
  <si>
    <t>Need arms for operation</t>
  </si>
  <si>
    <t>Need female staff for female</t>
  </si>
  <si>
    <t>Rehabilation center</t>
  </si>
  <si>
    <t>GPS/location Tracker</t>
  </si>
  <si>
    <t>Table 8: Q9. Use of technology increased compared to the past</t>
  </si>
  <si>
    <t>Table 9: Q10. Technology is enough</t>
  </si>
  <si>
    <t>Table 10: Q11. Capable of making the best/maximum use of the technologies</t>
  </si>
  <si>
    <t>Few can</t>
  </si>
  <si>
    <t>Nobody can</t>
  </si>
  <si>
    <t>Table 11: Q12. Any service simplification</t>
  </si>
  <si>
    <t>Table 12: Q13. Any change in your workforce</t>
  </si>
  <si>
    <t>Base : Respective Base</t>
  </si>
  <si>
    <t>Training (technical &amp; general)</t>
  </si>
  <si>
    <t>Fully equipped office / department</t>
  </si>
  <si>
    <t>PC for all staff</t>
  </si>
  <si>
    <t>Use updated technology /latest machinery</t>
  </si>
  <si>
    <t>Centralization software use for critical patients to avoide hassle</t>
  </si>
  <si>
    <t>Online service (allowance, service, information, application etc.)</t>
  </si>
  <si>
    <t>Unique code for allowance</t>
  </si>
  <si>
    <t>Smart payment system (mobile banking, BFTN, EFTN etc.)</t>
  </si>
  <si>
    <t>Child education &amp; protection allowance</t>
  </si>
  <si>
    <t>Need MLS</t>
  </si>
  <si>
    <t>Monthly meeting with service recipient</t>
  </si>
  <si>
    <t>Skilled worker/IT people</t>
  </si>
  <si>
    <t>Database should be digitalization / online</t>
  </si>
  <si>
    <t>Develop realization of loan amount</t>
  </si>
  <si>
    <t>Increase manpower</t>
  </si>
  <si>
    <t>Beneficiary verification</t>
  </si>
  <si>
    <t>Provide interest free micro finance</t>
  </si>
  <si>
    <t>Online bio-matric system</t>
  </si>
  <si>
    <t>Provide micro finance using Apps</t>
  </si>
  <si>
    <t>Easy disbursement of allowance</t>
  </si>
  <si>
    <t>Introduce new allowance</t>
  </si>
  <si>
    <t>Allowance received from upazila level</t>
  </si>
  <si>
    <t>Increase budget allocation</t>
  </si>
  <si>
    <t>Allowance should be disbursed timely</t>
  </si>
  <si>
    <t>Ensure social security &amp; security</t>
  </si>
  <si>
    <t>Using latest monitoring system</t>
  </si>
  <si>
    <t>Fast/better service on fire fighting</t>
  </si>
  <si>
    <t>Hydrend system should be develop</t>
  </si>
  <si>
    <t>Increase legion with WASA</t>
  </si>
  <si>
    <t>Increase more water pump</t>
  </si>
  <si>
    <t>Use developed fire fighting and operation system</t>
  </si>
  <si>
    <t>Need helicopter</t>
  </si>
  <si>
    <t>Introduce hotline service</t>
  </si>
  <si>
    <t>Fastest rescue service</t>
  </si>
  <si>
    <t>Increase skilled water driver</t>
  </si>
  <si>
    <t>Structural development needed</t>
  </si>
  <si>
    <t>Planned urbanization</t>
  </si>
  <si>
    <t>Use robot in resque</t>
  </si>
  <si>
    <t>Give financial support to the victim</t>
  </si>
  <si>
    <t>Develop a better communication system</t>
  </si>
  <si>
    <t>Online investigation report</t>
  </si>
  <si>
    <t>Mobile court</t>
  </si>
  <si>
    <t>Online fire and all kind of license</t>
  </si>
  <si>
    <t>Voice typing system</t>
  </si>
  <si>
    <t>Online billing/documentation system</t>
  </si>
  <si>
    <t>Increase different fire unit</t>
  </si>
  <si>
    <t>Pension system can be develop for the staff</t>
  </si>
  <si>
    <t>Increase cyber security</t>
  </si>
  <si>
    <t>Message alert system / fastest information help faster rescue</t>
  </si>
  <si>
    <t>Use GPS system to locate digester area</t>
  </si>
  <si>
    <t>Increase volunteers at local level</t>
  </si>
  <si>
    <t>Faire safety ball can be use</t>
  </si>
  <si>
    <t>Trafiq system should be develop</t>
  </si>
  <si>
    <t>Passport verification, delivery and other process (photo, scan etc.) should be faster</t>
  </si>
  <si>
    <t>Form fillup should be easy</t>
  </si>
  <si>
    <t>Develop specific software</t>
  </si>
  <si>
    <t>Passport should be delivary at home</t>
  </si>
  <si>
    <t>Short time/online and easy police clearence system</t>
  </si>
  <si>
    <t>No need, this is enough</t>
  </si>
  <si>
    <t>Stakeholders should be helpful</t>
  </si>
  <si>
    <t>Spouse name can be add</t>
  </si>
  <si>
    <t>Raising public awareness</t>
  </si>
  <si>
    <t>Can be align with election commission for picture and bio metrics</t>
  </si>
  <si>
    <t>Internet network should be faster to give fast service</t>
  </si>
  <si>
    <t>Rohinga community information should be added in the portal which help to identify easy</t>
  </si>
  <si>
    <t>Introduce token system</t>
  </si>
  <si>
    <t>Increase CC Camera</t>
  </si>
  <si>
    <t>Arrange waiting room and daycare center in passport office &amp; special service for old &amp; Muktijuddha</t>
  </si>
  <si>
    <t>Easy application system that a applicant can fill him/herself</t>
  </si>
  <si>
    <t>Upazila/union level office</t>
  </si>
  <si>
    <t>Safety equiptment like Body scanner, laser scanne</t>
  </si>
  <si>
    <t>Increase security system in prison/digital entry</t>
  </si>
  <si>
    <t>Online meeting can be arranged with family and the prisoners</t>
  </si>
  <si>
    <t>Setup sound system in each areas including prison</t>
  </si>
  <si>
    <t>Oline bail /virtual court system</t>
  </si>
  <si>
    <t>Increase health check-up system for prisoners</t>
  </si>
  <si>
    <t>Increase sale the produced product in jail</t>
  </si>
  <si>
    <t>Provide service via mobile apps</t>
  </si>
  <si>
    <t>Family can get visiting schedule through online</t>
  </si>
  <si>
    <t>Individual visitor room each visitor and arrange toilet facility for them</t>
  </si>
  <si>
    <t>Staff salary should be increase</t>
  </si>
  <si>
    <t>Give good food for the prisoners</t>
  </si>
  <si>
    <t>Need psychiatrist</t>
  </si>
  <si>
    <t>Drug detection devise</t>
  </si>
  <si>
    <t>Give/renew license from online</t>
  </si>
  <si>
    <t>Ensure staff risk management</t>
  </si>
  <si>
    <t>Mobile tracking system</t>
  </si>
  <si>
    <t>Media coverage</t>
  </si>
  <si>
    <t>Give arms for security during operation</t>
  </si>
  <si>
    <t>Use detective for information</t>
  </si>
  <si>
    <t>Online case filing related works</t>
  </si>
  <si>
    <t>Need rehabilation center</t>
  </si>
  <si>
    <t>Not applicable</t>
  </si>
  <si>
    <t>Don't have any lock post</t>
  </si>
  <si>
    <t>Driver</t>
  </si>
  <si>
    <t>Cleaner</t>
  </si>
  <si>
    <t>Watchman</t>
  </si>
  <si>
    <t>Night guard</t>
  </si>
  <si>
    <t>In all post</t>
  </si>
  <si>
    <t>Cook</t>
  </si>
  <si>
    <t>Gardener</t>
  </si>
  <si>
    <t>Promotion getting very very slow</t>
  </si>
  <si>
    <t>Data entry operator/supervisor</t>
  </si>
  <si>
    <t>Office assistant</t>
  </si>
  <si>
    <t>Computer operator</t>
  </si>
  <si>
    <t>Nurse</t>
  </si>
  <si>
    <t>Pharmacist</t>
  </si>
  <si>
    <t>Doctor</t>
  </si>
  <si>
    <t>Asst. Director</t>
  </si>
  <si>
    <t>Additional Director</t>
  </si>
  <si>
    <t>Imam</t>
  </si>
  <si>
    <t>Jail teacher</t>
  </si>
  <si>
    <t>Tailor</t>
  </si>
  <si>
    <t>Technical post</t>
  </si>
  <si>
    <t>Asst. cook</t>
  </si>
  <si>
    <t>Record keeper</t>
  </si>
  <si>
    <t>Fire Fighter</t>
  </si>
  <si>
    <t>Sweeper</t>
  </si>
  <si>
    <t>Blacksmith</t>
  </si>
  <si>
    <t>Task taker</t>
  </si>
  <si>
    <t>Wireless operator</t>
  </si>
  <si>
    <t>Messenger</t>
  </si>
  <si>
    <t>Asst. Surgeon</t>
  </si>
  <si>
    <t>Table 16: Q17. Initiative to keep motivation in non-promotional positions</t>
  </si>
  <si>
    <t>Do not have any motivational factor</t>
  </si>
  <si>
    <t>Overtime</t>
  </si>
  <si>
    <t>Increase salary / give increment</t>
  </si>
  <si>
    <t>Tips</t>
  </si>
  <si>
    <t>Allowance</t>
  </si>
  <si>
    <t>Give bonous</t>
  </si>
  <si>
    <t>Give ration</t>
  </si>
  <si>
    <t>Counseling</t>
  </si>
  <si>
    <t>Salary grade upgradation</t>
  </si>
  <si>
    <t>Organogram is under processing</t>
  </si>
  <si>
    <t>Gift</t>
  </si>
  <si>
    <t>Give promotion</t>
  </si>
  <si>
    <t>Provide food / lunch</t>
  </si>
  <si>
    <t>As per government rule</t>
  </si>
  <si>
    <t>Appreciation</t>
  </si>
  <si>
    <t>Accomodation</t>
  </si>
  <si>
    <t>Pay scale system</t>
  </si>
  <si>
    <t>Give incentive</t>
  </si>
  <si>
    <t>Support from high level officials</t>
  </si>
  <si>
    <t>The driver</t>
  </si>
  <si>
    <t>Security guard</t>
  </si>
  <si>
    <t>Cleaning staff</t>
  </si>
  <si>
    <t>The gardener</t>
  </si>
  <si>
    <t>Assistant cook</t>
  </si>
  <si>
    <t>Aya</t>
  </si>
  <si>
    <t>Barber</t>
  </si>
  <si>
    <t>Office peon</t>
  </si>
  <si>
    <t>Laundry</t>
  </si>
  <si>
    <t>Ironman</t>
  </si>
  <si>
    <t>Delivery man</t>
  </si>
  <si>
    <t>Mechanic</t>
  </si>
  <si>
    <t>MLSS</t>
  </si>
  <si>
    <t>LMS</t>
  </si>
  <si>
    <t>Data entry operator</t>
  </si>
  <si>
    <t>Electrician</t>
  </si>
  <si>
    <t>Swiper</t>
  </si>
  <si>
    <t>Liftman</t>
  </si>
  <si>
    <t>Plumber</t>
  </si>
  <si>
    <t>Networking</t>
  </si>
  <si>
    <t>Laundryman</t>
  </si>
  <si>
    <t>Cobbler</t>
  </si>
  <si>
    <t>Iron man</t>
  </si>
  <si>
    <t>Office boy / peon</t>
  </si>
  <si>
    <t>Gun man</t>
  </si>
  <si>
    <t>Burbur</t>
  </si>
  <si>
    <t>Muazzin</t>
  </si>
  <si>
    <t>Dispatch writer</t>
  </si>
  <si>
    <t>Religious teacher</t>
  </si>
  <si>
    <t>Technician / lab technician</t>
  </si>
  <si>
    <t>MLS</t>
  </si>
  <si>
    <t>Caregiver</t>
  </si>
  <si>
    <t>All post</t>
  </si>
  <si>
    <t>Water driver</t>
  </si>
  <si>
    <t>Fire fighter</t>
  </si>
  <si>
    <t>Child protection officer</t>
  </si>
  <si>
    <t>Instructor</t>
  </si>
  <si>
    <t>Receptionist</t>
  </si>
  <si>
    <t>Field worker</t>
  </si>
  <si>
    <t>Supervisor</t>
  </si>
  <si>
    <t>DLS</t>
  </si>
  <si>
    <t>Engineer</t>
  </si>
  <si>
    <t>Volunteer</t>
  </si>
  <si>
    <t>IT expart</t>
  </si>
  <si>
    <t>Computer programmer</t>
  </si>
  <si>
    <t>Fitness teacher</t>
  </si>
  <si>
    <t>DC Office</t>
  </si>
  <si>
    <t>Police (Thana/SP Office/DB/SB/RAB)</t>
  </si>
  <si>
    <t>Social Welfare Department</t>
  </si>
  <si>
    <t>District Education Office</t>
  </si>
  <si>
    <t>Bangladesh Army/nevy/air force</t>
  </si>
  <si>
    <t>Health Department/District Hospital/Civil Surgaon</t>
  </si>
  <si>
    <t>National Security Intelligence / DGFI</t>
  </si>
  <si>
    <t>Department of Disaster Management (DDM)</t>
  </si>
  <si>
    <t>Local Government</t>
  </si>
  <si>
    <t>Answar &amp; VDP</t>
  </si>
  <si>
    <t>Coast guard</t>
  </si>
  <si>
    <t>BTRC</t>
  </si>
  <si>
    <t>Anti Corruption Department</t>
  </si>
  <si>
    <t>With different ministry</t>
  </si>
  <si>
    <t>All financial institute</t>
  </si>
  <si>
    <t>No need, already we have</t>
  </si>
  <si>
    <t>PWD</t>
  </si>
  <si>
    <t>Election Commission</t>
  </si>
  <si>
    <t>Electric Supply Office</t>
  </si>
  <si>
    <t>BBS</t>
  </si>
  <si>
    <t>Department of Youth &amp; Sports</t>
  </si>
  <si>
    <t>Birth Register</t>
  </si>
  <si>
    <t>Department of Food</t>
  </si>
  <si>
    <t>Fire Service and Civil Defense</t>
  </si>
  <si>
    <t>Country Head Office</t>
  </si>
  <si>
    <t>Judicial/Law department</t>
  </si>
  <si>
    <t>Women and Children Affaires</t>
  </si>
  <si>
    <t>Upazila / Union Parishad</t>
  </si>
  <si>
    <t>BGB</t>
  </si>
  <si>
    <t>ICT Department</t>
  </si>
  <si>
    <t>Bangladesh Post Office</t>
  </si>
  <si>
    <t>Department of Livestock Services</t>
  </si>
  <si>
    <t>Department of Information</t>
  </si>
  <si>
    <t>Department of Fisheries</t>
  </si>
  <si>
    <t>Department of Agricultur</t>
  </si>
  <si>
    <t>Department of Cooperative</t>
  </si>
  <si>
    <t>Ministry of Disaster Management and Relief</t>
  </si>
  <si>
    <t>Clinical Data Management System</t>
  </si>
  <si>
    <t>AC Land</t>
  </si>
  <si>
    <t>Islamic Foundation</t>
  </si>
  <si>
    <t>All department</t>
  </si>
  <si>
    <t>Department of Environment</t>
  </si>
  <si>
    <t>Titas Gas Company</t>
  </si>
  <si>
    <t>City Corporation</t>
  </si>
  <si>
    <t>Directorate of Technical Education</t>
  </si>
  <si>
    <t>Red Crescent</t>
  </si>
  <si>
    <t>Water Development Board</t>
  </si>
  <si>
    <t>Bangladesh Rural Development Board</t>
  </si>
  <si>
    <t>NGO</t>
  </si>
  <si>
    <t>Foreign Ministry</t>
  </si>
  <si>
    <t>Rail Ministry</t>
  </si>
  <si>
    <t>Department of Customs</t>
  </si>
  <si>
    <t>BRTA</t>
  </si>
  <si>
    <t>Technical &amp; Vocational Training Institute</t>
  </si>
  <si>
    <t>LGED</t>
  </si>
  <si>
    <t>Use of latest technology</t>
  </si>
  <si>
    <t>Good communication with respective department like EC, etc</t>
  </si>
  <si>
    <t>Digital system</t>
  </si>
  <si>
    <t>Latest training system</t>
  </si>
  <si>
    <t>Vertual judicial / court activities</t>
  </si>
  <si>
    <t>Online banking</t>
  </si>
  <si>
    <t>Online micro finance facility</t>
  </si>
  <si>
    <t>Digital health service / cretical disease (like cancer, CKD) checkup</t>
  </si>
  <si>
    <t>Identify perpetrator</t>
  </si>
  <si>
    <t>Online/smart service / office management</t>
  </si>
  <si>
    <t>Online / cloud based database</t>
  </si>
  <si>
    <t>Increase skilled staffs</t>
  </si>
  <si>
    <t>Upadted monitoring system</t>
  </si>
  <si>
    <t>Intercom system</t>
  </si>
  <si>
    <t>Ensure online fastest service</t>
  </si>
  <si>
    <t>Receive desire service from home</t>
  </si>
  <si>
    <t>Use smart card</t>
  </si>
  <si>
    <t>Auto alarm/calling system</t>
  </si>
  <si>
    <t>Stablish a control room</t>
  </si>
  <si>
    <t>ATM card type passport/digital passport</t>
  </si>
  <si>
    <t>Applicant will be available online  (license, passport, etc.)</t>
  </si>
  <si>
    <t>Organizational organogram will be changed</t>
  </si>
  <si>
    <t>Use latest ICT</t>
  </si>
  <si>
    <t>Online meeting / workshop/seminar</t>
  </si>
  <si>
    <t>Delivery boy</t>
  </si>
  <si>
    <t>Robotic system</t>
  </si>
  <si>
    <t>Stablish office at upazila level</t>
  </si>
  <si>
    <t>Online payment</t>
  </si>
  <si>
    <t>Boom disposal works</t>
  </si>
  <si>
    <t>Rehabilatation center</t>
  </si>
  <si>
    <t>Online police investigation/verification report</t>
  </si>
  <si>
    <t>Increase of artificial intelegence</t>
  </si>
  <si>
    <t>Birth, death certificate, NID will be align</t>
  </si>
  <si>
    <t>Provide / monitoring allowance</t>
  </si>
  <si>
    <t>Location/mobile tracking / GPS tracking</t>
  </si>
  <si>
    <t>Increase vehicle / transport</t>
  </si>
  <si>
    <t>Use latest software</t>
  </si>
  <si>
    <t>Easy bio-matrics / face scan system</t>
  </si>
  <si>
    <t>Cyber security</t>
  </si>
  <si>
    <t>District level passport printing office</t>
  </si>
  <si>
    <t>Through panel operating system</t>
  </si>
  <si>
    <t>Can reach faster in digester sport</t>
  </si>
  <si>
    <t>On air service</t>
  </si>
  <si>
    <t>Structural change</t>
  </si>
  <si>
    <t>Own model office</t>
  </si>
  <si>
    <t>Digitial security system</t>
  </si>
  <si>
    <t>Need latest arms</t>
  </si>
  <si>
    <t>Digital (EFTN/BFTN)/Mobile banking</t>
  </si>
  <si>
    <t>Digital / latest fire fighting equitment</t>
  </si>
  <si>
    <t>Use of drone camera</t>
  </si>
  <si>
    <t>Resque works (lans light, etc)</t>
  </si>
  <si>
    <t>Fastest passport distribution / delivery system</t>
  </si>
  <si>
    <t>Education (accademic / religious)</t>
  </si>
  <si>
    <t>E-visa system</t>
  </si>
  <si>
    <t>Drug test</t>
  </si>
  <si>
    <t>High speed internet</t>
  </si>
  <si>
    <t>Increase quality of food</t>
  </si>
  <si>
    <t>Fastest communication (road)</t>
  </si>
  <si>
    <t>Using apps</t>
  </si>
  <si>
    <t>Video call with family member / visitor</t>
  </si>
  <si>
    <t>Information rights</t>
  </si>
  <si>
    <t>Increase logistic</t>
  </si>
  <si>
    <t>Provide promotion to motivate staff</t>
  </si>
  <si>
    <t>Don't Know</t>
  </si>
  <si>
    <t>Health service</t>
  </si>
  <si>
    <t>Give medical, education, travel allowance and other facility</t>
  </si>
  <si>
    <t>Permanent job</t>
  </si>
  <si>
    <t>Transport facility for staff</t>
  </si>
  <si>
    <t>Grade up gradation</t>
  </si>
  <si>
    <t>Give promotion in time</t>
  </si>
  <si>
    <t>Give opportunity in UN Mission / foreign posting</t>
  </si>
  <si>
    <t>Pay scale</t>
  </si>
  <si>
    <t>Overtime facility</t>
  </si>
  <si>
    <t>Use latest equiptment, logistic</t>
  </si>
  <si>
    <t>Provide ration / food</t>
  </si>
  <si>
    <t>Quality &amp; fast service</t>
  </si>
  <si>
    <t>Updated data on online</t>
  </si>
  <si>
    <t>Use updated and smart technology</t>
  </si>
  <si>
    <t>Create new post</t>
  </si>
  <si>
    <t>Smart office</t>
  </si>
  <si>
    <t>Security system</t>
  </si>
  <si>
    <t>Fast and easy communication</t>
  </si>
  <si>
    <t>Increase building space and structure</t>
  </si>
  <si>
    <t>Motivate prisoners</t>
  </si>
  <si>
    <t>Stablish upazila level office</t>
  </si>
  <si>
    <t>Entertainment facility for staff</t>
  </si>
  <si>
    <t>Increase budget</t>
  </si>
  <si>
    <t>Own office building</t>
  </si>
  <si>
    <t>Give arms for operation</t>
  </si>
  <si>
    <t>Change age limit</t>
  </si>
  <si>
    <t>Increase female staff</t>
  </si>
  <si>
    <t>Use Wakitaki</t>
  </si>
  <si>
    <t>Give opportunity to work in own district</t>
  </si>
  <si>
    <t>Increase vacation days</t>
  </si>
  <si>
    <t>Give play ground</t>
  </si>
  <si>
    <t>Have no lock post</t>
  </si>
  <si>
    <t>Easy and fastest pension</t>
  </si>
  <si>
    <t>Zero tolerance in corruption, transparency and accountability</t>
  </si>
  <si>
    <t>Change uniform</t>
  </si>
  <si>
    <t>Drug free</t>
  </si>
  <si>
    <t>Technical training for prisoners</t>
  </si>
  <si>
    <t>BCS offier can be include in this department</t>
  </si>
  <si>
    <t>New organizational organogram</t>
  </si>
  <si>
    <t>Shifting duty</t>
  </si>
  <si>
    <t>Special water driver</t>
  </si>
  <si>
    <t>Use of robot</t>
  </si>
  <si>
    <t>Staff insurance</t>
  </si>
  <si>
    <t>Gratuity and provident fund</t>
  </si>
  <si>
    <t>Delivery system</t>
  </si>
  <si>
    <t>No Idea</t>
  </si>
  <si>
    <t>Depending on the post</t>
  </si>
  <si>
    <t>Promotion is slow</t>
  </si>
  <si>
    <t>For fire fighter grade have been changed but the salary remains same</t>
  </si>
  <si>
    <t>It has been mentioned that after 5 years promotion, but till 10 years no change</t>
  </si>
  <si>
    <t>Yes, it will increase</t>
  </si>
  <si>
    <t>No, less</t>
  </si>
  <si>
    <t>There will be no significant changes</t>
  </si>
  <si>
    <t>Office management</t>
  </si>
  <si>
    <t>Office security</t>
  </si>
  <si>
    <t>Cyber security security</t>
  </si>
  <si>
    <t>Financial management</t>
  </si>
  <si>
    <t>Receiving services</t>
  </si>
  <si>
    <t>Artificial Intelligence</t>
  </si>
  <si>
    <t>Digital office security</t>
  </si>
  <si>
    <t>Bio-metric system</t>
  </si>
  <si>
    <t>Lift, escalator and wheel chair service</t>
  </si>
  <si>
    <t>Digital allowance system</t>
  </si>
  <si>
    <t>Digital loan processing</t>
  </si>
  <si>
    <t>Interest free loan</t>
  </si>
  <si>
    <t>Use updated database</t>
  </si>
  <si>
    <t>Online based pension system</t>
  </si>
  <si>
    <t>RSS/RMC</t>
  </si>
  <si>
    <t>Increase financial transection</t>
  </si>
  <si>
    <t>Online meeting</t>
  </si>
  <si>
    <t>Digital monitoring system</t>
  </si>
  <si>
    <t>Can provide cancer &amp; CKD treatment</t>
  </si>
  <si>
    <t>Pump machineries</t>
  </si>
  <si>
    <t>Latest fire fighting &amp; resque system</t>
  </si>
  <si>
    <t>Digistar management</t>
  </si>
  <si>
    <t>Lader system</t>
  </si>
  <si>
    <t>Latest operational equiptment</t>
  </si>
  <si>
    <t>E-filing</t>
  </si>
  <si>
    <t>Training on using technology</t>
  </si>
  <si>
    <t>Using helicoptor for resque work</t>
  </si>
  <si>
    <t>Use software for water driver</t>
  </si>
  <si>
    <t>Robotic machine/vehicle</t>
  </si>
  <si>
    <t>Online service</t>
  </si>
  <si>
    <t>Use CCTV in area</t>
  </si>
  <si>
    <t>Ambulence service</t>
  </si>
  <si>
    <t>Latest office management system</t>
  </si>
  <si>
    <t>Server update</t>
  </si>
  <si>
    <t>E-passport &amp; E-visa</t>
  </si>
  <si>
    <t>Use QR-Code for all works</t>
  </si>
  <si>
    <t>Can deliver passport from home</t>
  </si>
  <si>
    <t>Face analysis</t>
  </si>
  <si>
    <t>According to the Govt. instruction</t>
  </si>
  <si>
    <t>Online / vertual bail and court</t>
  </si>
  <si>
    <t>Serve to the prisoners</t>
  </si>
  <si>
    <t>Hospital service</t>
  </si>
  <si>
    <t>Control crime</t>
  </si>
  <si>
    <t>Prisoner management</t>
  </si>
  <si>
    <t>Provide quality food for prisoners</t>
  </si>
  <si>
    <t>Using pannel system</t>
  </si>
  <si>
    <t>Will be stablished high quality divisional educational institute</t>
  </si>
  <si>
    <t>Online application for license / e-license</t>
  </si>
  <si>
    <t>Raising awareness</t>
  </si>
  <si>
    <t>Rehabilitation center</t>
  </si>
  <si>
    <t>Increase intelligence activities to identify drugs</t>
  </si>
  <si>
    <t>Work for home</t>
  </si>
  <si>
    <t>Use latest technology for mobile phone / location tracking</t>
  </si>
  <si>
    <t>Latest drug testing tools / robot</t>
  </si>
  <si>
    <t>Use digital process for case filing</t>
  </si>
  <si>
    <t>Own pass code for CDMS</t>
  </si>
  <si>
    <t>In Combating Drug Crimes</t>
  </si>
  <si>
    <t>Using Wakitaki</t>
  </si>
  <si>
    <t>MTS</t>
  </si>
  <si>
    <t>Fastest LPC</t>
  </si>
  <si>
    <t>Using own apps</t>
  </si>
  <si>
    <t>Security</t>
  </si>
  <si>
    <t>Traditional office management</t>
  </si>
  <si>
    <t>IT works</t>
  </si>
  <si>
    <t>Fire fighting</t>
  </si>
  <si>
    <t>Traditional drug test</t>
  </si>
  <si>
    <t>Typing activities</t>
  </si>
  <si>
    <t>Monitoring</t>
  </si>
  <si>
    <t>Accounting (give allowance, salary, payment)</t>
  </si>
  <si>
    <t>Union level staff</t>
  </si>
  <si>
    <t>Disburse/delivery passport</t>
  </si>
  <si>
    <t>Data entry / computer operator</t>
  </si>
  <si>
    <t>Serching system</t>
  </si>
  <si>
    <t>Bio-matrics works</t>
  </si>
  <si>
    <t>Virtual court</t>
  </si>
  <si>
    <t>Online communication</t>
  </si>
  <si>
    <t>Equiptments</t>
  </si>
  <si>
    <t>Smart payment system</t>
  </si>
  <si>
    <t>Use robot</t>
  </si>
  <si>
    <t>GPS tracking</t>
  </si>
  <si>
    <t>Prisoners supervision</t>
  </si>
  <si>
    <t>Prisoners tracking</t>
  </si>
  <si>
    <t>Messenger / peon</t>
  </si>
  <si>
    <t>Telephone operator</t>
  </si>
  <si>
    <t>Resque works</t>
  </si>
  <si>
    <t>Alam system</t>
  </si>
  <si>
    <t>Body searching activities</t>
  </si>
  <si>
    <t>Data analysis</t>
  </si>
  <si>
    <t>CDR analysis</t>
  </si>
  <si>
    <t>Photograph</t>
  </si>
  <si>
    <t>Using robot instated of human</t>
  </si>
  <si>
    <t>Field worker/data collector</t>
  </si>
  <si>
    <t>Passport printing works</t>
  </si>
  <si>
    <t>Detective works</t>
  </si>
  <si>
    <t>Data verification</t>
  </si>
  <si>
    <t>Using panel operating system instated of manual</t>
  </si>
  <si>
    <t>Using AI control instated</t>
  </si>
  <si>
    <t>Server room</t>
  </si>
  <si>
    <t>CC Camera</t>
  </si>
  <si>
    <t>Police verification</t>
  </si>
  <si>
    <t>License issue</t>
  </si>
  <si>
    <t>Face to face service</t>
  </si>
  <si>
    <t>Message dissemination</t>
  </si>
  <si>
    <t>Password change</t>
  </si>
  <si>
    <t>Data upgradation</t>
  </si>
  <si>
    <t>Rehabilitation</t>
  </si>
  <si>
    <t>Documentation</t>
  </si>
  <si>
    <t>Accountant</t>
  </si>
  <si>
    <t>Prison guard</t>
  </si>
  <si>
    <t>Office Assistant</t>
  </si>
  <si>
    <t>Computer Operator</t>
  </si>
  <si>
    <t>Everything remains same</t>
  </si>
  <si>
    <t>Union Social Worker/field staff</t>
  </si>
  <si>
    <t>Computer engineer</t>
  </si>
  <si>
    <t>Software engineer</t>
  </si>
  <si>
    <t>IT specialist / expart</t>
  </si>
  <si>
    <t>Computer/ICT programmer</t>
  </si>
  <si>
    <t>Phone tracking operator</t>
  </si>
  <si>
    <t>System analyst</t>
  </si>
  <si>
    <t>Technical expart</t>
  </si>
  <si>
    <t>Cyber expart</t>
  </si>
  <si>
    <t>Artificial Intelligence operator</t>
  </si>
  <si>
    <t>Maintenance</t>
  </si>
  <si>
    <t>Electrical engineer</t>
  </si>
  <si>
    <t>Lab technician</t>
  </si>
  <si>
    <t>Latest technology</t>
  </si>
  <si>
    <t>Latest operational tools</t>
  </si>
  <si>
    <t>Psychosocial councillor</t>
  </si>
  <si>
    <t>Social case worker</t>
  </si>
  <si>
    <t>Photographer</t>
  </si>
  <si>
    <t>Need more expart manpower</t>
  </si>
  <si>
    <t>Lift operator</t>
  </si>
  <si>
    <t>Digital security</t>
  </si>
  <si>
    <t>BCS cader</t>
  </si>
  <si>
    <t>Medical person</t>
  </si>
  <si>
    <t>Online medical service</t>
  </si>
  <si>
    <t>Highly expart fire fighter</t>
  </si>
  <si>
    <t>Civil engineer</t>
  </si>
  <si>
    <t>Distrct representative</t>
  </si>
  <si>
    <t>As per requirement</t>
  </si>
  <si>
    <t>Networking expart</t>
  </si>
  <si>
    <t>Deliveryman</t>
  </si>
  <si>
    <t>Senior level employee (Additional/Deputy/Asst. Director)</t>
  </si>
  <si>
    <t>Document checker</t>
  </si>
  <si>
    <t>Body checking expart</t>
  </si>
  <si>
    <t>Hospital management</t>
  </si>
  <si>
    <t>Money laundering expart</t>
  </si>
  <si>
    <t>Mobile phone tracker</t>
  </si>
  <si>
    <t>IT sector</t>
  </si>
  <si>
    <t>Training on use of latest technologically</t>
  </si>
  <si>
    <t>Increase educated staff</t>
  </si>
  <si>
    <t>Software development</t>
  </si>
  <si>
    <t>Computer literacy</t>
  </si>
  <si>
    <t>Field Work</t>
  </si>
  <si>
    <t>Training for the trainer</t>
  </si>
  <si>
    <t>Online expart</t>
  </si>
  <si>
    <t>Educated staff</t>
  </si>
  <si>
    <t>Should have helpful mentality</t>
  </si>
  <si>
    <t>All kind of service</t>
  </si>
  <si>
    <t>Computer Programmer</t>
  </si>
  <si>
    <t>Easy Communication</t>
  </si>
  <si>
    <t>Stress Management Skill development training</t>
  </si>
  <si>
    <t>Arrange entertainment for staff</t>
  </si>
  <si>
    <t>Increase skill staff</t>
  </si>
  <si>
    <t>Increase latest machineries and technology for works</t>
  </si>
  <si>
    <t>Increase transport / latest transport</t>
  </si>
  <si>
    <t>High technology use for rescue &amp; water driver</t>
  </si>
  <si>
    <t>Training on abroad</t>
  </si>
  <si>
    <t>For fire fighting</t>
  </si>
  <si>
    <t>Operational system</t>
  </si>
  <si>
    <t>Use robot for fire fighting</t>
  </si>
  <si>
    <t>Increase station</t>
  </si>
  <si>
    <t>GoB should initiate big project</t>
  </si>
  <si>
    <t>Assign BCS official in this department</t>
  </si>
  <si>
    <t>Increase post</t>
  </si>
  <si>
    <t>In all cases/event</t>
  </si>
  <si>
    <t>Assign doctor in department</t>
  </si>
  <si>
    <t>Assign engineer in department</t>
  </si>
  <si>
    <t>Assign sub-inspector in department</t>
  </si>
  <si>
    <t>Thermic camera</t>
  </si>
  <si>
    <t>Disseminate message</t>
  </si>
  <si>
    <t>In all sector</t>
  </si>
  <si>
    <t>Connect with embasy</t>
  </si>
  <si>
    <t>Server security</t>
  </si>
  <si>
    <t>Database maintenance</t>
  </si>
  <si>
    <t>Assign agent in union level</t>
  </si>
  <si>
    <t>Weapon handling training</t>
  </si>
  <si>
    <t>Capacity building with external departments</t>
  </si>
  <si>
    <t>Health care facility</t>
  </si>
  <si>
    <t>Jail security</t>
  </si>
  <si>
    <t>Jail visitors bio-matrices</t>
  </si>
  <si>
    <t>Good behavior</t>
  </si>
  <si>
    <t>Give training to the prisoners on production</t>
  </si>
  <si>
    <t>Motivation for prisoners</t>
  </si>
  <si>
    <t>Language training to communicate for the foreign prisoner</t>
  </si>
  <si>
    <t>Detective training drug operation camping</t>
  </si>
  <si>
    <t>Knowledge of drug control</t>
  </si>
  <si>
    <t>Training on suit filing and law</t>
  </si>
  <si>
    <t>Use of artificial intelegence</t>
  </si>
  <si>
    <t>Use latest drug test equiptment</t>
  </si>
  <si>
    <t>Conduct research to develop in every sector</t>
  </si>
  <si>
    <t>Raising awareness on community</t>
  </si>
  <si>
    <t>Training on logistic</t>
  </si>
  <si>
    <t>Mobile tracking</t>
  </si>
  <si>
    <t>Training on basic human rights</t>
  </si>
  <si>
    <t>Proper investigation</t>
  </si>
  <si>
    <t>Table 13: Q14. Works can be done more easily in organization</t>
  </si>
  <si>
    <t>Table 14: Q15. Change in the manpower structure</t>
  </si>
  <si>
    <t>Table 15: Q16. No opportunity for promotion in any position</t>
  </si>
  <si>
    <t>Table 17: Q18. Adequately trained to acquire</t>
  </si>
  <si>
    <t>Table 18: Q19. Currently outsourcing</t>
  </si>
  <si>
    <t>Table 19: Q20. Positions are currently being outsourced</t>
  </si>
  <si>
    <t>Table 20: Q21. Other positions can be outsourced</t>
  </si>
  <si>
    <t>Table 21: Q22. Possible to coordinate any work other government organizations to provide better services</t>
  </si>
  <si>
    <t>Table 22: Q22a. Necessary to coordinate with any government organization</t>
  </si>
  <si>
    <t>Table 23: Q23. Important to provide more advanced training</t>
  </si>
  <si>
    <t>Table 24: Q24. Changes come to provides services in your organization</t>
  </si>
  <si>
    <t>Table 25: Q25. May be any change in the expectations</t>
  </si>
  <si>
    <t>Table 26: Q26. Changes in expectations</t>
  </si>
  <si>
    <t>Table 27: Q27. Work from home culture</t>
  </si>
  <si>
    <t>Table 28: Q28. Work from home will be in operation in Bangladesh in 2041</t>
  </si>
  <si>
    <t>Table 29: Q29. Enough manpower to deliver the expected service</t>
  </si>
  <si>
    <t>Table 30: Q30. Training workforce needs</t>
  </si>
  <si>
    <t>Table 31: Q31. Workforce is motivated enough to provide service</t>
  </si>
  <si>
    <t>Table 32: Q32. Promotion opportunities correct</t>
  </si>
  <si>
    <t>Table 33: Q33. Activities recorded</t>
  </si>
  <si>
    <t>Table 34: Q34. Recorded activities are recorded correctly</t>
  </si>
  <si>
    <t>Table 35: Q35. Use of technology in government work will increase in government institutions in the future</t>
  </si>
  <si>
    <t>Table 36: Q36. Use of technology in your organization will increase in the future</t>
  </si>
  <si>
    <t>Table 37: Q37. Use of technology will increase in any work in your organization in the future</t>
  </si>
  <si>
    <t>Table 38: Q38. Technology will be used instead of people in some tasks in your organization</t>
  </si>
  <si>
    <t>Table 39: Q39. Technology use in future of people</t>
  </si>
  <si>
    <t>Table 40: Q40. Eliminate some positions in your organization</t>
  </si>
  <si>
    <t>Table 41: Q41. Eliminated position due to the use of technology</t>
  </si>
  <si>
    <t>Table 42: Q42. Position to created ensure maximum use of technology in organization</t>
  </si>
  <si>
    <t>Table 43: Q43. Digital literacy of your organizations workforce is sufficient for 2041</t>
  </si>
  <si>
    <t>Table 44: Q44. Current workforce need upskilling for 2041</t>
  </si>
  <si>
    <t>Table 45: Q45. Which Sector</t>
  </si>
  <si>
    <t>Project : 01.HR_Study_Analysis -Cpt</t>
  </si>
  <si>
    <t>Table No.</t>
  </si>
  <si>
    <t>Table Title</t>
  </si>
  <si>
    <t>Filter</t>
  </si>
  <si>
    <t>Q1. Institution</t>
  </si>
  <si>
    <t>Q3. Pay grade</t>
  </si>
  <si>
    <t>Q4. The scope of work of your organization has increased more than before</t>
  </si>
  <si>
    <t>Q5. Any change in the needs of service seekers compared to the past</t>
  </si>
  <si>
    <t>Q6. Need to deliver the expected service</t>
  </si>
  <si>
    <t>Q7. Citizens will expect more advanced services in the future</t>
  </si>
  <si>
    <t>Q8. Improve service delivery</t>
  </si>
  <si>
    <t>Q9. Use of technology increased compared to the past</t>
  </si>
  <si>
    <t>Q10. Technology is enough</t>
  </si>
  <si>
    <t>Q11. Capable of making the best/maximum use of the technologies</t>
  </si>
  <si>
    <t>Q12. Any service simplification</t>
  </si>
  <si>
    <t>Q13. Any change in your workforce</t>
  </si>
  <si>
    <t>Q14. Works can be done more easily in organization</t>
  </si>
  <si>
    <t>Q15. Change in the manpower structure</t>
  </si>
  <si>
    <t>Q16. No opportunity for promotion in any position</t>
  </si>
  <si>
    <t>Q17. Initiative to keep motivation in non-promotional positions</t>
  </si>
  <si>
    <t>Q18. Adequately trained to acquire</t>
  </si>
  <si>
    <t>Q19. Currently outsourcing</t>
  </si>
  <si>
    <t>Q20. Positions are currently being outsourced</t>
  </si>
  <si>
    <t>Q21. Other positions can be outsourced</t>
  </si>
  <si>
    <t>Q22. Possible to coordinate any work other government organizations to provide better services</t>
  </si>
  <si>
    <t>Q22a. Necessary to coordinate with any government organization</t>
  </si>
  <si>
    <t>Q23. Important to provide more advanced training</t>
  </si>
  <si>
    <t>Q24. Changes come to provides services in your organization</t>
  </si>
  <si>
    <t>Q25. May be any change in the expectations</t>
  </si>
  <si>
    <t>Q26. Changes in expectations</t>
  </si>
  <si>
    <t>Q27. Work from home culture</t>
  </si>
  <si>
    <t>Q28. Work from home will be in operation in Bangladesh in 2041</t>
  </si>
  <si>
    <t>Q29. Enough manpower to deliver the expected service</t>
  </si>
  <si>
    <t>Q30. Training workforce needs</t>
  </si>
  <si>
    <t>Q31. Workforce is motivated enough to provide service</t>
  </si>
  <si>
    <t>Q32. Promotion opportunities correct</t>
  </si>
  <si>
    <t>Q33. Activities recorded</t>
  </si>
  <si>
    <t>Q34. Recorded activities are recorded correctly</t>
  </si>
  <si>
    <t>Q35. Use of technology in government work will increase in government institutions in the future</t>
  </si>
  <si>
    <t>Q36. Use of technology in your organization will increase in the future</t>
  </si>
  <si>
    <t>Q37. Use of technology will increase in any work in your organization in the future</t>
  </si>
  <si>
    <t>Q38. Technology will be used instead of people in some tasks in your organization</t>
  </si>
  <si>
    <t>Q39. Technology use in future of people</t>
  </si>
  <si>
    <t>Q40. Eliminate some positions in your organization</t>
  </si>
  <si>
    <t>Q41. Eliminated position due to the use of technology</t>
  </si>
  <si>
    <t>Q42. Position to created ensure maximum use of technology in organization</t>
  </si>
  <si>
    <t>Q43. Digital literacy of your organizations workforce is sufficient for 2041</t>
  </si>
  <si>
    <t>Q44. Current workforce need upskilling for 2041</t>
  </si>
  <si>
    <t>Q45. Which Sector</t>
  </si>
  <si>
    <t>Prepared By : DBI Research Private Ltd.</t>
  </si>
  <si>
    <t>Date : 2/28/2024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</si>
</sst>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 Bold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AFEEEE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8" xfId="8" applyFont="1" applyFill="1" applyBorder="1" applyAlignment="1">
      <alignment horizontal="center" wrapText="1"/>
    </xf>
    <xf numFmtId="0" fontId="1" fillId="2" borderId="9" xfId="9" applyFont="1" applyFill="1" applyBorder="1" applyAlignment="1">
      <alignment horizontal="center" wrapText="1"/>
    </xf>
    <xf numFmtId="0" fontId="1" fillId="2" borderId="2" xfId="10" applyFont="1" applyFill="1" applyBorder="1" applyAlignment="1">
      <alignment horizontal="left" vertical="top" wrapText="1"/>
    </xf>
    <xf numFmtId="0" fontId="1" fillId="2" borderId="10" xfId="11" applyFont="1" applyFill="1" applyBorder="1" applyAlignment="1">
      <alignment horizontal="left" vertical="top" wrapText="1"/>
    </xf>
    <xf numFmtId="0" fontId="1" fillId="2" borderId="3" xfId="12" applyFont="1" applyFill="1" applyBorder="1" applyAlignment="1">
      <alignment horizontal="left" vertical="top" wrapText="1"/>
    </xf>
    <xf numFmtId="164" fontId="1" fillId="2" borderId="11" xfId="13" applyNumberFormat="1" applyFont="1" applyFill="1" applyBorder="1" applyAlignment="1">
      <alignment horizontal="right" vertical="top"/>
    </xf>
    <xf numFmtId="164" fontId="1" fillId="2" borderId="12" xfId="14" applyNumberFormat="1" applyFont="1" applyFill="1" applyBorder="1" applyAlignment="1">
      <alignment horizontal="right" vertical="top"/>
    </xf>
    <xf numFmtId="164" fontId="1" fillId="2" borderId="13" xfId="15" applyNumberFormat="1" applyFont="1" applyFill="1" applyBorder="1" applyAlignment="1">
      <alignment horizontal="right" vertical="top"/>
    </xf>
    <xf numFmtId="0" fontId="1" fillId="2" borderId="14" xfId="16" applyFont="1" applyFill="1" applyBorder="1" applyAlignment="1">
      <alignment horizontal="left" vertical="top" wrapText="1"/>
    </xf>
    <xf numFmtId="0" fontId="1" fillId="2" borderId="15" xfId="17" applyFont="1" applyFill="1" applyBorder="1" applyAlignment="1">
      <alignment horizontal="left" vertical="top" wrapText="1"/>
    </xf>
    <xf numFmtId="0" fontId="1" fillId="2" borderId="16" xfId="18" applyFont="1" applyFill="1" applyBorder="1" applyAlignment="1">
      <alignment horizontal="left" vertical="top" wrapText="1"/>
    </xf>
    <xf numFmtId="165" fontId="1" fillId="2" borderId="14" xfId="22" applyNumberFormat="1" applyFont="1" applyFill="1" applyBorder="1" applyAlignment="1">
      <alignment horizontal="right" vertical="top"/>
    </xf>
    <xf numFmtId="165" fontId="1" fillId="2" borderId="15" xfId="23" applyNumberFormat="1" applyFont="1" applyFill="1" applyBorder="1" applyAlignment="1">
      <alignment horizontal="right" vertical="top"/>
    </xf>
    <xf numFmtId="165" fontId="1" fillId="2" borderId="16" xfId="24" applyNumberFormat="1" applyFont="1" applyFill="1" applyBorder="1" applyAlignment="1">
      <alignment horizontal="right" vertical="top"/>
    </xf>
    <xf numFmtId="0" fontId="1" fillId="2" borderId="17" xfId="25" applyFont="1" applyFill="1" applyBorder="1" applyAlignment="1">
      <alignment horizontal="left" vertical="top" wrapText="1"/>
    </xf>
    <xf numFmtId="0" fontId="1" fillId="2" borderId="18" xfId="26" applyFont="1" applyFill="1" applyBorder="1" applyAlignment="1">
      <alignment horizontal="left" vertical="top" wrapText="1"/>
    </xf>
    <xf numFmtId="0" fontId="1" fillId="2" borderId="19" xfId="27" applyFont="1" applyFill="1" applyBorder="1" applyAlignment="1">
      <alignment horizontal="left" vertical="top" wrapText="1"/>
    </xf>
    <xf numFmtId="0" fontId="0" fillId="0" borderId="21" xfId="0" applyBorder="1"/>
    <xf numFmtId="0" fontId="4" fillId="0" borderId="28" xfId="29" applyBorder="1"/>
    <xf numFmtId="0" fontId="4" fillId="0" borderId="30" xfId="29" applyBorder="1"/>
    <xf numFmtId="0" fontId="0" fillId="0" borderId="31" xfId="0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3" borderId="2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1" fillId="2" borderId="1" xfId="28" applyFont="1" applyFill="1" applyBorder="1" applyAlignment="1">
      <alignment horizontal="left" vertical="top" wrapText="1"/>
    </xf>
    <xf numFmtId="0" fontId="4" fillId="2" borderId="1" xfId="29" applyFill="1" applyBorder="1" applyAlignment="1">
      <alignment horizontal="left" vertical="top" wrapText="1"/>
    </xf>
    <xf numFmtId="0" fontId="5" fillId="2" borderId="20" xfId="1" applyFont="1" applyFill="1" applyBorder="1" applyAlignment="1">
      <alignment horizontal="left" vertical="center" wrapText="1"/>
    </xf>
    <xf numFmtId="0" fontId="1" fillId="2" borderId="2" xfId="2" applyFont="1" applyFill="1" applyBorder="1" applyAlignment="1">
      <alignment horizontal="left" wrapText="1"/>
    </xf>
    <xf numFmtId="0" fontId="1" fillId="2" borderId="3" xfId="3" applyFont="1" applyFill="1" applyBorder="1" applyAlignment="1">
      <alignment horizontal="left" wrapText="1"/>
    </xf>
    <xf numFmtId="0" fontId="1" fillId="2" borderId="4" xfId="4" applyFont="1" applyFill="1" applyBorder="1" applyAlignment="1">
      <alignment horizontal="center" wrapText="1"/>
    </xf>
    <xf numFmtId="0" fontId="1" fillId="2" borderId="5" xfId="5" applyFont="1" applyFill="1" applyBorder="1" applyAlignment="1">
      <alignment horizontal="center" wrapText="1"/>
    </xf>
    <xf numFmtId="0" fontId="1" fillId="2" borderId="6" xfId="6" applyFont="1" applyFill="1" applyBorder="1" applyAlignment="1">
      <alignment horizontal="center" wrapText="1"/>
    </xf>
    <xf numFmtId="0" fontId="1" fillId="2" borderId="7" xfId="7" applyFont="1" applyFill="1" applyBorder="1" applyAlignment="1">
      <alignment horizontal="center" wrapText="1"/>
    </xf>
  </cellXfs>
  <cellStyles count="30">
    <cellStyle name="Hyperlink" xfId="29" builtinId="8"/>
    <cellStyle name="Normal" xfId="0" builtinId="0"/>
    <cellStyle name="style1709106892425" xfId="1" xr:uid="{00000000-0005-0000-0000-000001000000}"/>
    <cellStyle name="style1709106892456" xfId="2" xr:uid="{00000000-0005-0000-0000-000002000000}"/>
    <cellStyle name="style1709106892488" xfId="3" xr:uid="{00000000-0005-0000-0000-000003000000}"/>
    <cellStyle name="style1709106892520" xfId="4" xr:uid="{00000000-0005-0000-0000-000004000000}"/>
    <cellStyle name="style1709106892552" xfId="5" xr:uid="{00000000-0005-0000-0000-000005000000}"/>
    <cellStyle name="style1709106892583" xfId="6" xr:uid="{00000000-0005-0000-0000-000006000000}"/>
    <cellStyle name="style1709106892614" xfId="7" xr:uid="{00000000-0005-0000-0000-000007000000}"/>
    <cellStyle name="style1709106892647" xfId="8" xr:uid="{00000000-0005-0000-0000-000008000000}"/>
    <cellStyle name="style1709106892693" xfId="9" xr:uid="{00000000-0005-0000-0000-000009000000}"/>
    <cellStyle name="style1709106892724" xfId="10" xr:uid="{00000000-0005-0000-0000-00000A000000}"/>
    <cellStyle name="style1709106892756" xfId="11" xr:uid="{00000000-0005-0000-0000-00000B000000}"/>
    <cellStyle name="style1709106892787" xfId="12" xr:uid="{00000000-0005-0000-0000-00000C000000}"/>
    <cellStyle name="style1709106892818" xfId="13" xr:uid="{00000000-0005-0000-0000-00000D000000}"/>
    <cellStyle name="style1709106892849" xfId="14" xr:uid="{00000000-0005-0000-0000-00000E000000}"/>
    <cellStyle name="style1709106892881" xfId="15" xr:uid="{00000000-0005-0000-0000-00000F000000}"/>
    <cellStyle name="style1709106892912" xfId="16" xr:uid="{00000000-0005-0000-0000-000010000000}"/>
    <cellStyle name="style1709106892943" xfId="17" xr:uid="{00000000-0005-0000-0000-000011000000}"/>
    <cellStyle name="style1709106892975" xfId="18" xr:uid="{00000000-0005-0000-0000-000012000000}"/>
    <cellStyle name="style1709106893006" xfId="19" xr:uid="{00000000-0005-0000-0000-000013000000}"/>
    <cellStyle name="style1709106893022" xfId="20" xr:uid="{00000000-0005-0000-0000-000014000000}"/>
    <cellStyle name="style1709106893054" xfId="21" xr:uid="{00000000-0005-0000-0000-000015000000}"/>
    <cellStyle name="style1709106893085" xfId="22" xr:uid="{00000000-0005-0000-0000-000016000000}"/>
    <cellStyle name="style1709106893101" xfId="23" xr:uid="{00000000-0005-0000-0000-000017000000}"/>
    <cellStyle name="style1709106893132" xfId="24" xr:uid="{00000000-0005-0000-0000-000018000000}"/>
    <cellStyle name="style1709106893163" xfId="25" xr:uid="{00000000-0005-0000-0000-000019000000}"/>
    <cellStyle name="style1709106893194" xfId="26" xr:uid="{00000000-0005-0000-0000-00001A000000}"/>
    <cellStyle name="style1709106893226" xfId="27" xr:uid="{00000000-0005-0000-0000-00001B000000}"/>
    <cellStyle name="style1709106893248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DA4F-8FEE-4570-8D5C-2ADFFD01C03D}">
  <dimension ref="B1:E50"/>
  <sheetViews>
    <sheetView showGridLines="0" topLeftCell="A34" workbookViewId="0">
      <selection activeCell="B34" sqref="B34"/>
    </sheetView>
  </sheetViews>
  <sheetFormatPr defaultRowHeight="14.4" x14ac:dyDescent="0.3"/>
  <cols>
    <col min="2" max="2" width="10.69921875" customWidth="1"/>
    <col min="3" max="3" width="80.69921875" customWidth="1"/>
    <col min="4" max="4" width="22.69921875" customWidth="1"/>
    <col min="5" max="5" width="10.69921875" customWidth="1"/>
  </cols>
  <sheetData>
    <row r="1" spans="2:5" ht="14.95" thickBot="1" x14ac:dyDescent="0.35"/>
    <row r="2" spans="2:5" ht="15.55" thickTop="1" thickBot="1" x14ac:dyDescent="0.35">
      <c r="B2" s="27" t="s">
        <v>759</v>
      </c>
      <c r="C2" s="28"/>
      <c r="D2" s="28"/>
      <c r="E2" s="29"/>
    </row>
    <row r="3" spans="2:5" ht="14.95" thickTop="1" x14ac:dyDescent="0.3">
      <c r="B3" s="22" t="s">
        <v>760</v>
      </c>
      <c r="C3" s="23" t="s">
        <v>761</v>
      </c>
      <c r="D3" s="23" t="s">
        <v>762</v>
      </c>
      <c r="E3" s="24" t="s">
        <v>26</v>
      </c>
    </row>
    <row r="4" spans="2:5" x14ac:dyDescent="0.3">
      <c r="B4" s="19" t="str">
        <f>HYPERLINK("#'Table'!A1","Table 01")</f>
        <v>Table 01</v>
      </c>
      <c r="C4" s="18" t="s">
        <v>763</v>
      </c>
      <c r="D4" s="18" t="s">
        <v>1</v>
      </c>
      <c r="E4" s="25">
        <v>400</v>
      </c>
    </row>
    <row r="5" spans="2:5" x14ac:dyDescent="0.3">
      <c r="B5" s="19" t="str">
        <f>HYPERLINK("#'Table'!A14","Table 02")</f>
        <v>Table 02</v>
      </c>
      <c r="C5" s="18" t="s">
        <v>764</v>
      </c>
      <c r="D5" s="18" t="s">
        <v>1</v>
      </c>
      <c r="E5" s="25">
        <v>400</v>
      </c>
    </row>
    <row r="6" spans="2:5" x14ac:dyDescent="0.3">
      <c r="B6" s="19" t="str">
        <f>HYPERLINK("#'Table'!A40","Table 03")</f>
        <v>Table 03</v>
      </c>
      <c r="C6" s="18" t="s">
        <v>765</v>
      </c>
      <c r="D6" s="18" t="s">
        <v>1</v>
      </c>
      <c r="E6" s="25">
        <v>400</v>
      </c>
    </row>
    <row r="7" spans="2:5" x14ac:dyDescent="0.3">
      <c r="B7" s="19" t="str">
        <f>HYPERLINK("#'Table'!A50","Table 04")</f>
        <v>Table 04</v>
      </c>
      <c r="C7" s="18" t="s">
        <v>766</v>
      </c>
      <c r="D7" s="18" t="s">
        <v>1</v>
      </c>
      <c r="E7" s="25">
        <v>400</v>
      </c>
    </row>
    <row r="8" spans="2:5" x14ac:dyDescent="0.3">
      <c r="B8" s="19" t="str">
        <f>HYPERLINK("#'Table'!A60","Table 05")</f>
        <v>Table 05</v>
      </c>
      <c r="C8" s="18" t="s">
        <v>767</v>
      </c>
      <c r="D8" s="18" t="s">
        <v>1</v>
      </c>
      <c r="E8" s="25">
        <v>400</v>
      </c>
    </row>
    <row r="9" spans="2:5" x14ac:dyDescent="0.3">
      <c r="B9" s="19" t="str">
        <f>HYPERLINK("#'Table'!A126","Table 06")</f>
        <v>Table 06</v>
      </c>
      <c r="C9" s="18" t="s">
        <v>768</v>
      </c>
      <c r="D9" s="18" t="s">
        <v>1</v>
      </c>
      <c r="E9" s="25">
        <v>400</v>
      </c>
    </row>
    <row r="10" spans="2:5" x14ac:dyDescent="0.3">
      <c r="B10" s="19" t="str">
        <f>HYPERLINK("#'Table'!A135","Table 07")</f>
        <v>Table 07</v>
      </c>
      <c r="C10" s="18" t="s">
        <v>769</v>
      </c>
      <c r="D10" s="18" t="s">
        <v>1</v>
      </c>
      <c r="E10" s="25">
        <v>400</v>
      </c>
    </row>
    <row r="11" spans="2:5" x14ac:dyDescent="0.3">
      <c r="B11" s="19" t="str">
        <f>HYPERLINK("#'Table'!A195","Table 08")</f>
        <v>Table 08</v>
      </c>
      <c r="C11" s="18" t="s">
        <v>770</v>
      </c>
      <c r="D11" s="18" t="s">
        <v>1</v>
      </c>
      <c r="E11" s="25">
        <v>400</v>
      </c>
    </row>
    <row r="12" spans="2:5" x14ac:dyDescent="0.3">
      <c r="B12" s="19" t="str">
        <f>HYPERLINK("#'Table'!A205","Table 09")</f>
        <v>Table 09</v>
      </c>
      <c r="C12" s="18" t="s">
        <v>771</v>
      </c>
      <c r="D12" s="18" t="s">
        <v>1</v>
      </c>
      <c r="E12" s="25">
        <v>400</v>
      </c>
    </row>
    <row r="13" spans="2:5" x14ac:dyDescent="0.3">
      <c r="B13" s="19" t="str">
        <f>HYPERLINK("#'Table'!A215","Table 10")</f>
        <v>Table 10</v>
      </c>
      <c r="C13" s="18" t="s">
        <v>772</v>
      </c>
      <c r="D13" s="18" t="s">
        <v>1</v>
      </c>
      <c r="E13" s="25">
        <v>400</v>
      </c>
    </row>
    <row r="14" spans="2:5" x14ac:dyDescent="0.3">
      <c r="B14" s="19" t="str">
        <f>HYPERLINK("#'Table'!A227","Table 11")</f>
        <v>Table 11</v>
      </c>
      <c r="C14" s="18" t="s">
        <v>773</v>
      </c>
      <c r="D14" s="18" t="s">
        <v>1</v>
      </c>
      <c r="E14" s="25">
        <v>400</v>
      </c>
    </row>
    <row r="15" spans="2:5" x14ac:dyDescent="0.3">
      <c r="B15" s="19" t="str">
        <f>HYPERLINK("#'Table'!A237","Table 12")</f>
        <v>Table 12</v>
      </c>
      <c r="C15" s="18" t="s">
        <v>774</v>
      </c>
      <c r="D15" s="18" t="s">
        <v>159</v>
      </c>
      <c r="E15" s="25">
        <v>377</v>
      </c>
    </row>
    <row r="16" spans="2:5" x14ac:dyDescent="0.3">
      <c r="B16" s="19" t="str">
        <f>HYPERLINK("#'Table'!A247","Table 13")</f>
        <v>Table 13</v>
      </c>
      <c r="C16" s="18" t="s">
        <v>775</v>
      </c>
      <c r="D16" s="18" t="s">
        <v>1</v>
      </c>
      <c r="E16" s="25">
        <v>400</v>
      </c>
    </row>
    <row r="17" spans="2:5" x14ac:dyDescent="0.3">
      <c r="B17" s="19" t="str">
        <f>HYPERLINK("#'Table'!A353","Table 14")</f>
        <v>Table 14</v>
      </c>
      <c r="C17" s="18" t="s">
        <v>776</v>
      </c>
      <c r="D17" s="18" t="s">
        <v>1</v>
      </c>
      <c r="E17" s="25">
        <v>400</v>
      </c>
    </row>
    <row r="18" spans="2:5" x14ac:dyDescent="0.3">
      <c r="B18" s="19" t="str">
        <f>HYPERLINK("#'Table'!A364","Table 15")</f>
        <v>Table 15</v>
      </c>
      <c r="C18" s="18" t="s">
        <v>777</v>
      </c>
      <c r="D18" s="18" t="s">
        <v>1</v>
      </c>
      <c r="E18" s="25">
        <v>400</v>
      </c>
    </row>
    <row r="19" spans="2:5" x14ac:dyDescent="0.3">
      <c r="B19" s="19" t="str">
        <f>HYPERLINK("#'Table'!A403","Table 16")</f>
        <v>Table 16</v>
      </c>
      <c r="C19" s="18" t="s">
        <v>778</v>
      </c>
      <c r="D19" s="18" t="s">
        <v>1</v>
      </c>
      <c r="E19" s="25">
        <v>400</v>
      </c>
    </row>
    <row r="20" spans="2:5" x14ac:dyDescent="0.3">
      <c r="B20" s="19" t="str">
        <f>HYPERLINK("#'Table'!A432","Table 17")</f>
        <v>Table 17</v>
      </c>
      <c r="C20" s="18" t="s">
        <v>779</v>
      </c>
      <c r="D20" s="18" t="s">
        <v>1</v>
      </c>
      <c r="E20" s="25">
        <v>400</v>
      </c>
    </row>
    <row r="21" spans="2:5" x14ac:dyDescent="0.3">
      <c r="B21" s="19" t="str">
        <f>HYPERLINK("#'Table'!A443","Table 18")</f>
        <v>Table 18</v>
      </c>
      <c r="C21" s="18" t="s">
        <v>780</v>
      </c>
      <c r="D21" s="18" t="s">
        <v>1</v>
      </c>
      <c r="E21" s="25">
        <v>400</v>
      </c>
    </row>
    <row r="22" spans="2:5" x14ac:dyDescent="0.3">
      <c r="B22" s="19" t="str">
        <f>HYPERLINK("#'Table'!A454","Table 19")</f>
        <v>Table 19</v>
      </c>
      <c r="C22" s="18" t="s">
        <v>781</v>
      </c>
      <c r="D22" s="18" t="s">
        <v>159</v>
      </c>
      <c r="E22" s="25">
        <v>345</v>
      </c>
    </row>
    <row r="23" spans="2:5" x14ac:dyDescent="0.3">
      <c r="B23" s="19" t="str">
        <f>HYPERLINK("#'Table'!A487","Table 20")</f>
        <v>Table 20</v>
      </c>
      <c r="C23" s="18" t="s">
        <v>782</v>
      </c>
      <c r="D23" s="18" t="s">
        <v>1</v>
      </c>
      <c r="E23" s="25">
        <v>400</v>
      </c>
    </row>
    <row r="24" spans="2:5" x14ac:dyDescent="0.3">
      <c r="B24" s="19" t="str">
        <f>HYPERLINK("#'Table'!A544","Table 21")</f>
        <v>Table 21</v>
      </c>
      <c r="C24" s="18" t="s">
        <v>783</v>
      </c>
      <c r="D24" s="18" t="s">
        <v>1</v>
      </c>
      <c r="E24" s="25">
        <v>400</v>
      </c>
    </row>
    <row r="25" spans="2:5" x14ac:dyDescent="0.3">
      <c r="B25" s="19" t="str">
        <f>HYPERLINK("#'Table'!A554","Table 22")</f>
        <v>Table 22</v>
      </c>
      <c r="C25" s="18" t="s">
        <v>784</v>
      </c>
      <c r="D25" s="18" t="s">
        <v>159</v>
      </c>
      <c r="E25" s="25">
        <v>348</v>
      </c>
    </row>
    <row r="26" spans="2:5" x14ac:dyDescent="0.3">
      <c r="B26" s="19" t="str">
        <f>HYPERLINK("#'Table'!A621","Table 23")</f>
        <v>Table 23</v>
      </c>
      <c r="C26" s="18" t="s">
        <v>785</v>
      </c>
      <c r="D26" s="18" t="s">
        <v>1</v>
      </c>
      <c r="E26" s="25">
        <v>400</v>
      </c>
    </row>
    <row r="27" spans="2:5" x14ac:dyDescent="0.3">
      <c r="B27" s="19" t="str">
        <f>HYPERLINK("#'Table'!A630","Table 24")</f>
        <v>Table 24</v>
      </c>
      <c r="C27" s="18" t="s">
        <v>786</v>
      </c>
      <c r="D27" s="18" t="s">
        <v>1</v>
      </c>
      <c r="E27" s="25">
        <v>400</v>
      </c>
    </row>
    <row r="28" spans="2:5" x14ac:dyDescent="0.3">
      <c r="B28" s="19" t="str">
        <f>HYPERLINK("#'Table'!A711","Table 25")</f>
        <v>Table 25</v>
      </c>
      <c r="C28" s="18" t="s">
        <v>787</v>
      </c>
      <c r="D28" s="18" t="s">
        <v>1</v>
      </c>
      <c r="E28" s="25">
        <v>400</v>
      </c>
    </row>
    <row r="29" spans="2:5" x14ac:dyDescent="0.3">
      <c r="B29" s="19" t="str">
        <f>HYPERLINK("#'Table'!A722","Table 26")</f>
        <v>Table 26</v>
      </c>
      <c r="C29" s="18" t="s">
        <v>788</v>
      </c>
      <c r="D29" s="18" t="s">
        <v>159</v>
      </c>
      <c r="E29" s="25">
        <v>383</v>
      </c>
    </row>
    <row r="30" spans="2:5" x14ac:dyDescent="0.3">
      <c r="B30" s="19" t="str">
        <f>HYPERLINK("#'Table'!A785","Table 27")</f>
        <v>Table 27</v>
      </c>
      <c r="C30" s="18" t="s">
        <v>789</v>
      </c>
      <c r="D30" s="18" t="s">
        <v>1</v>
      </c>
      <c r="E30" s="25">
        <v>400</v>
      </c>
    </row>
    <row r="31" spans="2:5" x14ac:dyDescent="0.3">
      <c r="B31" s="19" t="str">
        <f>HYPERLINK("#'Table'!A797","Table 28")</f>
        <v>Table 28</v>
      </c>
      <c r="C31" s="18" t="s">
        <v>790</v>
      </c>
      <c r="D31" s="18" t="s">
        <v>1</v>
      </c>
      <c r="E31" s="25">
        <v>400</v>
      </c>
    </row>
    <row r="32" spans="2:5" x14ac:dyDescent="0.3">
      <c r="B32" s="19" t="str">
        <f>HYPERLINK("#'Table'!A808","Table 29")</f>
        <v>Table 29</v>
      </c>
      <c r="C32" s="18" t="s">
        <v>791</v>
      </c>
      <c r="D32" s="18" t="s">
        <v>1</v>
      </c>
      <c r="E32" s="25">
        <v>400</v>
      </c>
    </row>
    <row r="33" spans="2:5" x14ac:dyDescent="0.3">
      <c r="B33" s="19" t="str">
        <f>HYPERLINK("#'Table'!A818","Table 30")</f>
        <v>Table 30</v>
      </c>
      <c r="C33" s="18" t="s">
        <v>792</v>
      </c>
      <c r="D33" s="18" t="s">
        <v>1</v>
      </c>
      <c r="E33" s="25">
        <v>400</v>
      </c>
    </row>
    <row r="34" spans="2:5" x14ac:dyDescent="0.3">
      <c r="B34" s="19" t="str">
        <f>HYPERLINK("#'Table'!A828","Table 31")</f>
        <v>Table 31</v>
      </c>
      <c r="C34" s="18" t="s">
        <v>793</v>
      </c>
      <c r="D34" s="18" t="s">
        <v>1</v>
      </c>
      <c r="E34" s="25">
        <v>400</v>
      </c>
    </row>
    <row r="35" spans="2:5" x14ac:dyDescent="0.3">
      <c r="B35" s="19" t="str">
        <f>HYPERLINK("#'Table'!A838","Table 32")</f>
        <v>Table 32</v>
      </c>
      <c r="C35" s="18" t="s">
        <v>794</v>
      </c>
      <c r="D35" s="18" t="s">
        <v>1</v>
      </c>
      <c r="E35" s="25">
        <v>400</v>
      </c>
    </row>
    <row r="36" spans="2:5" x14ac:dyDescent="0.3">
      <c r="B36" s="19" t="str">
        <f>HYPERLINK("#'Table'!A853","Table 33")</f>
        <v>Table 33</v>
      </c>
      <c r="C36" s="18" t="s">
        <v>795</v>
      </c>
      <c r="D36" s="18" t="s">
        <v>1</v>
      </c>
      <c r="E36" s="25">
        <v>400</v>
      </c>
    </row>
    <row r="37" spans="2:5" x14ac:dyDescent="0.3">
      <c r="B37" s="19" t="str">
        <f>HYPERLINK("#'Table'!A864","Table 34")</f>
        <v>Table 34</v>
      </c>
      <c r="C37" s="18" t="s">
        <v>796</v>
      </c>
      <c r="D37" s="18" t="s">
        <v>159</v>
      </c>
      <c r="E37" s="25">
        <v>376</v>
      </c>
    </row>
    <row r="38" spans="2:5" x14ac:dyDescent="0.3">
      <c r="B38" s="19" t="str">
        <f>HYPERLINK("#'Table'!A875","Table 35")</f>
        <v>Table 35</v>
      </c>
      <c r="C38" s="18" t="s">
        <v>797</v>
      </c>
      <c r="D38" s="18" t="s">
        <v>1</v>
      </c>
      <c r="E38" s="25">
        <v>400</v>
      </c>
    </row>
    <row r="39" spans="2:5" x14ac:dyDescent="0.3">
      <c r="B39" s="19" t="str">
        <f>HYPERLINK("#'Table'!A886","Table 36")</f>
        <v>Table 36</v>
      </c>
      <c r="C39" s="18" t="s">
        <v>798</v>
      </c>
      <c r="D39" s="18" t="s">
        <v>1</v>
      </c>
      <c r="E39" s="25">
        <v>400</v>
      </c>
    </row>
    <row r="40" spans="2:5" x14ac:dyDescent="0.3">
      <c r="B40" s="19" t="str">
        <f>HYPERLINK("#'Table'!A897","Table 37")</f>
        <v>Table 37</v>
      </c>
      <c r="C40" s="18" t="s">
        <v>799</v>
      </c>
      <c r="D40" s="18" t="s">
        <v>159</v>
      </c>
      <c r="E40" s="25">
        <v>396</v>
      </c>
    </row>
    <row r="41" spans="2:5" x14ac:dyDescent="0.3">
      <c r="B41" s="19" t="str">
        <f>HYPERLINK("#'Table'!A971","Table 38")</f>
        <v>Table 38</v>
      </c>
      <c r="C41" s="18" t="s">
        <v>800</v>
      </c>
      <c r="D41" s="18" t="s">
        <v>1</v>
      </c>
      <c r="E41" s="25">
        <v>400</v>
      </c>
    </row>
    <row r="42" spans="2:5" x14ac:dyDescent="0.3">
      <c r="B42" s="19" t="str">
        <f>HYPERLINK("#'Table'!A981","Table 39")</f>
        <v>Table 39</v>
      </c>
      <c r="C42" s="18" t="s">
        <v>801</v>
      </c>
      <c r="D42" s="18" t="s">
        <v>159</v>
      </c>
      <c r="E42" s="25">
        <v>259</v>
      </c>
    </row>
    <row r="43" spans="2:5" x14ac:dyDescent="0.3">
      <c r="B43" s="19" t="str">
        <f>HYPERLINK("#'Table'!A1042","Table 40")</f>
        <v>Table 40</v>
      </c>
      <c r="C43" s="18" t="s">
        <v>802</v>
      </c>
      <c r="D43" s="18" t="s">
        <v>159</v>
      </c>
      <c r="E43" s="25">
        <v>259</v>
      </c>
    </row>
    <row r="44" spans="2:5" x14ac:dyDescent="0.3">
      <c r="B44" s="19" t="str">
        <f>HYPERLINK("#'Table'!A1052","Table 41")</f>
        <v>Table 41</v>
      </c>
      <c r="C44" s="18" t="s">
        <v>803</v>
      </c>
      <c r="D44" s="18" t="s">
        <v>159</v>
      </c>
      <c r="E44" s="25">
        <v>86</v>
      </c>
    </row>
    <row r="45" spans="2:5" x14ac:dyDescent="0.3">
      <c r="B45" s="19" t="str">
        <f>HYPERLINK("#'Table'!A1076","Table 42")</f>
        <v>Table 42</v>
      </c>
      <c r="C45" s="18" t="s">
        <v>804</v>
      </c>
      <c r="D45" s="18" t="s">
        <v>1</v>
      </c>
      <c r="E45" s="25">
        <v>400</v>
      </c>
    </row>
    <row r="46" spans="2:5" x14ac:dyDescent="0.3">
      <c r="B46" s="19" t="str">
        <f>HYPERLINK("#'Table'!A1126","Table 43")</f>
        <v>Table 43</v>
      </c>
      <c r="C46" s="18" t="s">
        <v>805</v>
      </c>
      <c r="D46" s="18" t="s">
        <v>1</v>
      </c>
      <c r="E46" s="25">
        <v>400</v>
      </c>
    </row>
    <row r="47" spans="2:5" x14ac:dyDescent="0.3">
      <c r="B47" s="19" t="str">
        <f>HYPERLINK("#'Table'!A1136","Table 44")</f>
        <v>Table 44</v>
      </c>
      <c r="C47" s="18" t="s">
        <v>806</v>
      </c>
      <c r="D47" s="18" t="s">
        <v>1</v>
      </c>
      <c r="E47" s="25">
        <v>400</v>
      </c>
    </row>
    <row r="48" spans="2:5" ht="14.95" thickBot="1" x14ac:dyDescent="0.35">
      <c r="B48" s="20" t="str">
        <f>HYPERLINK("#'Table'!A1146","Table 45")</f>
        <v>Table 45</v>
      </c>
      <c r="C48" s="21" t="s">
        <v>807</v>
      </c>
      <c r="D48" s="21" t="s">
        <v>159</v>
      </c>
      <c r="E48" s="26">
        <v>391</v>
      </c>
    </row>
    <row r="49" spans="2:2" ht="14.95" thickTop="1" x14ac:dyDescent="0.3">
      <c r="B49" t="s">
        <v>808</v>
      </c>
    </row>
    <row r="50" spans="2:2" x14ac:dyDescent="0.3">
      <c r="B50" t="s">
        <v>809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23"/>
  <sheetViews>
    <sheetView tabSelected="1" topLeftCell="A811" workbookViewId="0">
      <selection activeCell="A823" sqref="A823"/>
    </sheetView>
  </sheetViews>
  <sheetFormatPr defaultRowHeight="14.4" x14ac:dyDescent="0.3"/>
  <cols>
    <col min="1" max="1" width="70.5" bestFit="1" customWidth="1"/>
    <col min="2" max="2" width="9.5" customWidth="1"/>
    <col min="3" max="23" width="13.59765625" customWidth="1"/>
  </cols>
  <sheetData>
    <row r="1" spans="1:23" ht="14.95" thickBot="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4.95" thickTop="1" x14ac:dyDescent="0.3">
      <c r="A2" s="33" t="s">
        <v>1</v>
      </c>
      <c r="B2" s="35" t="s">
        <v>2</v>
      </c>
      <c r="C2" s="37" t="s">
        <v>3</v>
      </c>
      <c r="D2" s="37"/>
      <c r="E2" s="37"/>
      <c r="F2" s="37"/>
      <c r="G2" s="37"/>
      <c r="H2" s="37" t="s">
        <v>4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/>
    </row>
    <row r="3" spans="1:23" ht="34.35" x14ac:dyDescent="0.3">
      <c r="A3" s="34"/>
      <c r="B3" s="36"/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2" t="s">
        <v>25</v>
      </c>
    </row>
    <row r="4" spans="1:23" x14ac:dyDescent="0.3">
      <c r="A4" s="3" t="s">
        <v>26</v>
      </c>
      <c r="B4" s="6">
        <v>400</v>
      </c>
      <c r="C4" s="7">
        <v>80</v>
      </c>
      <c r="D4" s="7">
        <v>80</v>
      </c>
      <c r="E4" s="7">
        <v>80</v>
      </c>
      <c r="F4" s="7">
        <v>80</v>
      </c>
      <c r="G4" s="7">
        <v>80</v>
      </c>
      <c r="H4" s="7">
        <v>25</v>
      </c>
      <c r="I4" s="7">
        <v>26</v>
      </c>
      <c r="J4" s="7">
        <v>25</v>
      </c>
      <c r="K4" s="7">
        <v>25</v>
      </c>
      <c r="L4" s="7">
        <v>27</v>
      </c>
      <c r="M4" s="7">
        <v>27</v>
      </c>
      <c r="N4" s="7">
        <v>25</v>
      </c>
      <c r="O4" s="7">
        <v>26</v>
      </c>
      <c r="P4" s="7">
        <v>24</v>
      </c>
      <c r="Q4" s="7">
        <v>23</v>
      </c>
      <c r="R4" s="7">
        <v>24</v>
      </c>
      <c r="S4" s="7">
        <v>25</v>
      </c>
      <c r="T4" s="7">
        <v>23</v>
      </c>
      <c r="U4" s="7">
        <v>24</v>
      </c>
      <c r="V4" s="7">
        <v>25</v>
      </c>
      <c r="W4" s="8">
        <v>26</v>
      </c>
    </row>
    <row r="5" spans="1:23" x14ac:dyDescent="0.3">
      <c r="A5" s="4" t="s">
        <v>27</v>
      </c>
      <c r="B5" s="9" t="s">
        <v>27</v>
      </c>
      <c r="C5" s="10" t="s">
        <v>27</v>
      </c>
      <c r="D5" s="10" t="s">
        <v>27</v>
      </c>
      <c r="E5" s="10" t="s">
        <v>27</v>
      </c>
      <c r="F5" s="10" t="s">
        <v>27</v>
      </c>
      <c r="G5" s="10" t="s">
        <v>27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1" t="s">
        <v>27</v>
      </c>
    </row>
    <row r="6" spans="1:23" x14ac:dyDescent="0.3">
      <c r="A6" s="4" t="s">
        <v>5</v>
      </c>
      <c r="B6" s="12">
        <v>20</v>
      </c>
      <c r="C6" s="13">
        <v>100</v>
      </c>
      <c r="D6" s="13">
        <v>0</v>
      </c>
      <c r="E6" s="13">
        <v>0</v>
      </c>
      <c r="F6" s="13">
        <v>0</v>
      </c>
      <c r="G6" s="13">
        <v>0</v>
      </c>
      <c r="H6" s="13">
        <v>20</v>
      </c>
      <c r="I6" s="13">
        <v>19.230769230769234</v>
      </c>
      <c r="J6" s="13">
        <v>20</v>
      </c>
      <c r="K6" s="13">
        <v>20</v>
      </c>
      <c r="L6" s="13">
        <v>18.518518518518519</v>
      </c>
      <c r="M6" s="13">
        <v>22.222222222222221</v>
      </c>
      <c r="N6" s="13">
        <v>20</v>
      </c>
      <c r="O6" s="13">
        <v>19.230769230769234</v>
      </c>
      <c r="P6" s="13">
        <v>20.833333333333336</v>
      </c>
      <c r="Q6" s="13">
        <v>21.739130434782609</v>
      </c>
      <c r="R6" s="13">
        <v>16.666666666666664</v>
      </c>
      <c r="S6" s="13">
        <v>20</v>
      </c>
      <c r="T6" s="13">
        <v>21.739130434782609</v>
      </c>
      <c r="U6" s="13">
        <v>20.833333333333336</v>
      </c>
      <c r="V6" s="13">
        <v>20</v>
      </c>
      <c r="W6" s="14">
        <v>19.230769230769234</v>
      </c>
    </row>
    <row r="7" spans="1:23" x14ac:dyDescent="0.3">
      <c r="A7" s="4" t="s">
        <v>6</v>
      </c>
      <c r="B7" s="12">
        <v>20</v>
      </c>
      <c r="C7" s="13">
        <v>0</v>
      </c>
      <c r="D7" s="13">
        <v>100</v>
      </c>
      <c r="E7" s="13">
        <v>0</v>
      </c>
      <c r="F7" s="13">
        <v>0</v>
      </c>
      <c r="G7" s="13">
        <v>0</v>
      </c>
      <c r="H7" s="13">
        <v>20</v>
      </c>
      <c r="I7" s="13">
        <v>23.076923076923077</v>
      </c>
      <c r="J7" s="13">
        <v>20</v>
      </c>
      <c r="K7" s="13">
        <v>20</v>
      </c>
      <c r="L7" s="13">
        <v>25.925925925925924</v>
      </c>
      <c r="M7" s="13">
        <v>22.222222222222221</v>
      </c>
      <c r="N7" s="13">
        <v>20</v>
      </c>
      <c r="O7" s="13">
        <v>19.230769230769234</v>
      </c>
      <c r="P7" s="13">
        <v>16.666666666666664</v>
      </c>
      <c r="Q7" s="13">
        <v>13.043478260869565</v>
      </c>
      <c r="R7" s="13">
        <v>20.833333333333336</v>
      </c>
      <c r="S7" s="13">
        <v>20</v>
      </c>
      <c r="T7" s="13">
        <v>17.391304347826086</v>
      </c>
      <c r="U7" s="13">
        <v>16.666666666666664</v>
      </c>
      <c r="V7" s="13">
        <v>20</v>
      </c>
      <c r="W7" s="14">
        <v>23.076923076923077</v>
      </c>
    </row>
    <row r="8" spans="1:23" x14ac:dyDescent="0.3">
      <c r="A8" s="4" t="s">
        <v>7</v>
      </c>
      <c r="B8" s="12">
        <v>20</v>
      </c>
      <c r="C8" s="13">
        <v>0</v>
      </c>
      <c r="D8" s="13">
        <v>0</v>
      </c>
      <c r="E8" s="13">
        <v>100</v>
      </c>
      <c r="F8" s="13">
        <v>0</v>
      </c>
      <c r="G8" s="13">
        <v>0</v>
      </c>
      <c r="H8" s="13">
        <v>20</v>
      </c>
      <c r="I8" s="13">
        <v>19.230769230769234</v>
      </c>
      <c r="J8" s="13">
        <v>20</v>
      </c>
      <c r="K8" s="13">
        <v>20</v>
      </c>
      <c r="L8" s="13">
        <v>18.518518518518519</v>
      </c>
      <c r="M8" s="13">
        <v>18.518518518518519</v>
      </c>
      <c r="N8" s="13">
        <v>20</v>
      </c>
      <c r="O8" s="13">
        <v>19.230769230769234</v>
      </c>
      <c r="P8" s="13">
        <v>20.833333333333336</v>
      </c>
      <c r="Q8" s="13">
        <v>21.739130434782609</v>
      </c>
      <c r="R8" s="13">
        <v>20.833333333333336</v>
      </c>
      <c r="S8" s="13">
        <v>20</v>
      </c>
      <c r="T8" s="13">
        <v>21.739130434782609</v>
      </c>
      <c r="U8" s="13">
        <v>20.833333333333336</v>
      </c>
      <c r="V8" s="13">
        <v>20</v>
      </c>
      <c r="W8" s="14">
        <v>19.230769230769234</v>
      </c>
    </row>
    <row r="9" spans="1:23" x14ac:dyDescent="0.3">
      <c r="A9" s="4" t="s">
        <v>8</v>
      </c>
      <c r="B9" s="12">
        <v>20</v>
      </c>
      <c r="C9" s="13">
        <v>0</v>
      </c>
      <c r="D9" s="13">
        <v>0</v>
      </c>
      <c r="E9" s="13">
        <v>0</v>
      </c>
      <c r="F9" s="13">
        <v>100</v>
      </c>
      <c r="G9" s="13">
        <v>0</v>
      </c>
      <c r="H9" s="13">
        <v>20</v>
      </c>
      <c r="I9" s="13">
        <v>19.230769230769234</v>
      </c>
      <c r="J9" s="13">
        <v>20</v>
      </c>
      <c r="K9" s="13">
        <v>20</v>
      </c>
      <c r="L9" s="13">
        <v>18.518518518518519</v>
      </c>
      <c r="M9" s="13">
        <v>18.518518518518519</v>
      </c>
      <c r="N9" s="13">
        <v>20</v>
      </c>
      <c r="O9" s="13">
        <v>23.076923076923077</v>
      </c>
      <c r="P9" s="13">
        <v>20.833333333333336</v>
      </c>
      <c r="Q9" s="13">
        <v>21.739130434782609</v>
      </c>
      <c r="R9" s="13">
        <v>20.833333333333336</v>
      </c>
      <c r="S9" s="13">
        <v>20</v>
      </c>
      <c r="T9" s="13">
        <v>17.391304347826086</v>
      </c>
      <c r="U9" s="13">
        <v>20.833333333333336</v>
      </c>
      <c r="V9" s="13">
        <v>20</v>
      </c>
      <c r="W9" s="14">
        <v>19.230769230769234</v>
      </c>
    </row>
    <row r="10" spans="1:23" x14ac:dyDescent="0.3">
      <c r="A10" s="4" t="s">
        <v>9</v>
      </c>
      <c r="B10" s="12">
        <v>20</v>
      </c>
      <c r="C10" s="13">
        <v>0</v>
      </c>
      <c r="D10" s="13">
        <v>0</v>
      </c>
      <c r="E10" s="13">
        <v>0</v>
      </c>
      <c r="F10" s="13">
        <v>0</v>
      </c>
      <c r="G10" s="13">
        <v>100</v>
      </c>
      <c r="H10" s="13">
        <v>20</v>
      </c>
      <c r="I10" s="13">
        <v>19.230769230769234</v>
      </c>
      <c r="J10" s="13">
        <v>20</v>
      </c>
      <c r="K10" s="13">
        <v>20</v>
      </c>
      <c r="L10" s="13">
        <v>18.518518518518519</v>
      </c>
      <c r="M10" s="13">
        <v>18.518518518518519</v>
      </c>
      <c r="N10" s="13">
        <v>20</v>
      </c>
      <c r="O10" s="13">
        <v>19.230769230769234</v>
      </c>
      <c r="P10" s="13">
        <v>20.833333333333336</v>
      </c>
      <c r="Q10" s="13">
        <v>21.739130434782609</v>
      </c>
      <c r="R10" s="13">
        <v>20.833333333333336</v>
      </c>
      <c r="S10" s="13">
        <v>20</v>
      </c>
      <c r="T10" s="13">
        <v>21.739130434782609</v>
      </c>
      <c r="U10" s="13">
        <v>20.833333333333336</v>
      </c>
      <c r="V10" s="13">
        <v>20</v>
      </c>
      <c r="W10" s="14">
        <v>19.230769230769234</v>
      </c>
    </row>
    <row r="11" spans="1:23" x14ac:dyDescent="0.3">
      <c r="A11" s="5" t="s">
        <v>27</v>
      </c>
      <c r="B11" s="15" t="s">
        <v>27</v>
      </c>
      <c r="C11" s="16" t="s">
        <v>27</v>
      </c>
      <c r="D11" s="16" t="s">
        <v>27</v>
      </c>
      <c r="E11" s="16" t="s">
        <v>27</v>
      </c>
      <c r="F11" s="16" t="s">
        <v>27</v>
      </c>
      <c r="G11" s="16" t="s">
        <v>27</v>
      </c>
      <c r="H11" s="16" t="s">
        <v>27</v>
      </c>
      <c r="I11" s="16" t="s">
        <v>27</v>
      </c>
      <c r="J11" s="16" t="s">
        <v>27</v>
      </c>
      <c r="K11" s="16" t="s">
        <v>27</v>
      </c>
      <c r="L11" s="16" t="s">
        <v>27</v>
      </c>
      <c r="M11" s="16" t="s">
        <v>27</v>
      </c>
      <c r="N11" s="16" t="s">
        <v>27</v>
      </c>
      <c r="O11" s="16" t="s">
        <v>27</v>
      </c>
      <c r="P11" s="16" t="s">
        <v>27</v>
      </c>
      <c r="Q11" s="16" t="s">
        <v>27</v>
      </c>
      <c r="R11" s="16" t="s">
        <v>27</v>
      </c>
      <c r="S11" s="16" t="s">
        <v>27</v>
      </c>
      <c r="T11" s="16" t="s">
        <v>27</v>
      </c>
      <c r="U11" s="16" t="s">
        <v>27</v>
      </c>
      <c r="V11" s="16" t="s">
        <v>27</v>
      </c>
      <c r="W11" s="17" t="s">
        <v>27</v>
      </c>
    </row>
    <row r="12" spans="1:23" x14ac:dyDescent="0.3">
      <c r="A12" s="31" t="str">
        <f>HYPERLINK("#'Index'!C4","Home")</f>
        <v>Home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4" spans="1:23" ht="14.95" thickBot="1" x14ac:dyDescent="0.35">
      <c r="A14" s="32" t="s">
        <v>29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4.95" thickTop="1" x14ac:dyDescent="0.3">
      <c r="A15" s="33" t="s">
        <v>1</v>
      </c>
      <c r="B15" s="35" t="s">
        <v>2</v>
      </c>
      <c r="C15" s="37" t="s">
        <v>3</v>
      </c>
      <c r="D15" s="37"/>
      <c r="E15" s="37"/>
      <c r="F15" s="37"/>
      <c r="G15" s="37"/>
      <c r="H15" s="37" t="s">
        <v>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</row>
    <row r="16" spans="1:23" ht="34.35" x14ac:dyDescent="0.3">
      <c r="A16" s="34"/>
      <c r="B16" s="36"/>
      <c r="C16" s="1" t="s">
        <v>5</v>
      </c>
      <c r="D16" s="1" t="s">
        <v>6</v>
      </c>
      <c r="E16" s="1" t="s">
        <v>7</v>
      </c>
      <c r="F16" s="1" t="s">
        <v>8</v>
      </c>
      <c r="G16" s="1" t="s">
        <v>9</v>
      </c>
      <c r="H16" s="1" t="s">
        <v>10</v>
      </c>
      <c r="I16" s="1" t="s">
        <v>11</v>
      </c>
      <c r="J16" s="1" t="s">
        <v>12</v>
      </c>
      <c r="K16" s="1" t="s">
        <v>13</v>
      </c>
      <c r="L16" s="1" t="s">
        <v>14</v>
      </c>
      <c r="M16" s="1" t="s">
        <v>15</v>
      </c>
      <c r="N16" s="1" t="s">
        <v>16</v>
      </c>
      <c r="O16" s="1" t="s">
        <v>17</v>
      </c>
      <c r="P16" s="1" t="s">
        <v>18</v>
      </c>
      <c r="Q16" s="1" t="s">
        <v>19</v>
      </c>
      <c r="R16" s="1" t="s">
        <v>20</v>
      </c>
      <c r="S16" s="1" t="s">
        <v>21</v>
      </c>
      <c r="T16" s="1" t="s">
        <v>22</v>
      </c>
      <c r="U16" s="1" t="s">
        <v>23</v>
      </c>
      <c r="V16" s="1" t="s">
        <v>24</v>
      </c>
      <c r="W16" s="2" t="s">
        <v>25</v>
      </c>
    </row>
    <row r="17" spans="1:23" x14ac:dyDescent="0.3">
      <c r="A17" s="3" t="s">
        <v>26</v>
      </c>
      <c r="B17" s="6">
        <v>400</v>
      </c>
      <c r="C17" s="7">
        <v>80</v>
      </c>
      <c r="D17" s="7">
        <v>80</v>
      </c>
      <c r="E17" s="7">
        <v>80</v>
      </c>
      <c r="F17" s="7">
        <v>80</v>
      </c>
      <c r="G17" s="7">
        <v>80</v>
      </c>
      <c r="H17" s="7">
        <v>25</v>
      </c>
      <c r="I17" s="7">
        <v>26</v>
      </c>
      <c r="J17" s="7">
        <v>25</v>
      </c>
      <c r="K17" s="7">
        <v>25</v>
      </c>
      <c r="L17" s="7">
        <v>27</v>
      </c>
      <c r="M17" s="7">
        <v>27</v>
      </c>
      <c r="N17" s="7">
        <v>25</v>
      </c>
      <c r="O17" s="7">
        <v>26</v>
      </c>
      <c r="P17" s="7">
        <v>24</v>
      </c>
      <c r="Q17" s="7">
        <v>23</v>
      </c>
      <c r="R17" s="7">
        <v>24</v>
      </c>
      <c r="S17" s="7">
        <v>25</v>
      </c>
      <c r="T17" s="7">
        <v>23</v>
      </c>
      <c r="U17" s="7">
        <v>24</v>
      </c>
      <c r="V17" s="7">
        <v>25</v>
      </c>
      <c r="W17" s="8">
        <v>26</v>
      </c>
    </row>
    <row r="18" spans="1:23" x14ac:dyDescent="0.3">
      <c r="A18" s="4" t="s">
        <v>27</v>
      </c>
      <c r="B18" s="9" t="s">
        <v>27</v>
      </c>
      <c r="C18" s="10" t="s">
        <v>27</v>
      </c>
      <c r="D18" s="10" t="s">
        <v>27</v>
      </c>
      <c r="E18" s="10" t="s">
        <v>27</v>
      </c>
      <c r="F18" s="10" t="s">
        <v>27</v>
      </c>
      <c r="G18" s="10" t="s">
        <v>27</v>
      </c>
      <c r="H18" s="10" t="s">
        <v>27</v>
      </c>
      <c r="I18" s="10" t="s">
        <v>27</v>
      </c>
      <c r="J18" s="10" t="s">
        <v>27</v>
      </c>
      <c r="K18" s="10" t="s">
        <v>27</v>
      </c>
      <c r="L18" s="10" t="s">
        <v>27</v>
      </c>
      <c r="M18" s="10" t="s">
        <v>27</v>
      </c>
      <c r="N18" s="10" t="s">
        <v>27</v>
      </c>
      <c r="O18" s="10" t="s">
        <v>27</v>
      </c>
      <c r="P18" s="10" t="s">
        <v>27</v>
      </c>
      <c r="Q18" s="10" t="s">
        <v>27</v>
      </c>
      <c r="R18" s="10" t="s">
        <v>27</v>
      </c>
      <c r="S18" s="10" t="s">
        <v>27</v>
      </c>
      <c r="T18" s="10" t="s">
        <v>27</v>
      </c>
      <c r="U18" s="10" t="s">
        <v>27</v>
      </c>
      <c r="V18" s="10" t="s">
        <v>27</v>
      </c>
      <c r="W18" s="11" t="s">
        <v>27</v>
      </c>
    </row>
    <row r="19" spans="1:23" x14ac:dyDescent="0.3">
      <c r="A19" s="4" t="s">
        <v>30</v>
      </c>
      <c r="B19" s="12">
        <v>0.25</v>
      </c>
      <c r="C19" s="13">
        <v>1.25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4.3478260869565215</v>
      </c>
      <c r="U19" s="13">
        <v>0</v>
      </c>
      <c r="V19" s="13">
        <v>0</v>
      </c>
      <c r="W19" s="14">
        <v>0</v>
      </c>
    </row>
    <row r="20" spans="1:23" x14ac:dyDescent="0.3">
      <c r="A20" s="4" t="s">
        <v>31</v>
      </c>
      <c r="B20" s="12">
        <v>0.25</v>
      </c>
      <c r="C20" s="13">
        <v>0</v>
      </c>
      <c r="D20" s="13">
        <v>0</v>
      </c>
      <c r="E20" s="13">
        <v>0</v>
      </c>
      <c r="F20" s="13">
        <v>0</v>
      </c>
      <c r="G20" s="13">
        <v>1.25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4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4">
        <v>0</v>
      </c>
    </row>
    <row r="21" spans="1:23" x14ac:dyDescent="0.3">
      <c r="A21" s="4" t="s">
        <v>32</v>
      </c>
      <c r="B21" s="12">
        <v>0.25</v>
      </c>
      <c r="C21" s="13">
        <v>1.25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3.8461538461538463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4">
        <v>0</v>
      </c>
    </row>
    <row r="22" spans="1:23" x14ac:dyDescent="0.3">
      <c r="A22" s="4" t="s">
        <v>33</v>
      </c>
      <c r="B22" s="12">
        <v>8.25</v>
      </c>
      <c r="C22" s="13">
        <v>23.75</v>
      </c>
      <c r="D22" s="13">
        <v>5</v>
      </c>
      <c r="E22" s="13">
        <v>2.5</v>
      </c>
      <c r="F22" s="13">
        <v>1.25</v>
      </c>
      <c r="G22" s="13">
        <v>8.75</v>
      </c>
      <c r="H22" s="13">
        <v>12</v>
      </c>
      <c r="I22" s="13">
        <v>15.384615384615385</v>
      </c>
      <c r="J22" s="13">
        <v>12</v>
      </c>
      <c r="K22" s="13">
        <v>8</v>
      </c>
      <c r="L22" s="13">
        <v>3.7037037037037033</v>
      </c>
      <c r="M22" s="13">
        <v>14.814814814814813</v>
      </c>
      <c r="N22" s="13">
        <v>12</v>
      </c>
      <c r="O22" s="13">
        <v>3.8461538461538463</v>
      </c>
      <c r="P22" s="13">
        <v>8.3333333333333321</v>
      </c>
      <c r="Q22" s="13">
        <v>4.3478260869565215</v>
      </c>
      <c r="R22" s="13">
        <v>8.3333333333333321</v>
      </c>
      <c r="S22" s="13">
        <v>8</v>
      </c>
      <c r="T22" s="13">
        <v>13.043478260869565</v>
      </c>
      <c r="U22" s="13">
        <v>0</v>
      </c>
      <c r="V22" s="13">
        <v>4</v>
      </c>
      <c r="W22" s="14">
        <v>3.8461538461538463</v>
      </c>
    </row>
    <row r="23" spans="1:23" x14ac:dyDescent="0.3">
      <c r="A23" s="4" t="s">
        <v>34</v>
      </c>
      <c r="B23" s="12">
        <v>0.5</v>
      </c>
      <c r="C23" s="13">
        <v>1.25</v>
      </c>
      <c r="D23" s="13">
        <v>0</v>
      </c>
      <c r="E23" s="13">
        <v>1.25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3.7037037037037033</v>
      </c>
      <c r="M23" s="13">
        <v>0</v>
      </c>
      <c r="N23" s="13">
        <v>4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4">
        <v>0</v>
      </c>
    </row>
    <row r="24" spans="1:23" x14ac:dyDescent="0.3">
      <c r="A24" s="4" t="s">
        <v>35</v>
      </c>
      <c r="B24" s="12">
        <v>2.5</v>
      </c>
      <c r="C24" s="13">
        <v>0</v>
      </c>
      <c r="D24" s="13">
        <v>0</v>
      </c>
      <c r="E24" s="13">
        <v>0</v>
      </c>
      <c r="F24" s="13">
        <v>11.25</v>
      </c>
      <c r="G24" s="13">
        <v>1.25</v>
      </c>
      <c r="H24" s="13">
        <v>4</v>
      </c>
      <c r="I24" s="13">
        <v>0</v>
      </c>
      <c r="J24" s="13">
        <v>0</v>
      </c>
      <c r="K24" s="13">
        <v>0</v>
      </c>
      <c r="L24" s="13">
        <v>3.7037037037037033</v>
      </c>
      <c r="M24" s="13">
        <v>3.7037037037037033</v>
      </c>
      <c r="N24" s="13">
        <v>0</v>
      </c>
      <c r="O24" s="13">
        <v>3.8461538461538463</v>
      </c>
      <c r="P24" s="13">
        <v>4.1666666666666661</v>
      </c>
      <c r="Q24" s="13">
        <v>4.3478260869565215</v>
      </c>
      <c r="R24" s="13">
        <v>4.1666666666666661</v>
      </c>
      <c r="S24" s="13">
        <v>0</v>
      </c>
      <c r="T24" s="13">
        <v>4.3478260869565215</v>
      </c>
      <c r="U24" s="13">
        <v>0</v>
      </c>
      <c r="V24" s="13">
        <v>4</v>
      </c>
      <c r="W24" s="14">
        <v>3.8461538461538463</v>
      </c>
    </row>
    <row r="25" spans="1:23" x14ac:dyDescent="0.3">
      <c r="A25" s="4" t="s">
        <v>36</v>
      </c>
      <c r="B25" s="12">
        <v>11.25</v>
      </c>
      <c r="C25" s="13">
        <v>17.5</v>
      </c>
      <c r="D25" s="13">
        <v>11.25</v>
      </c>
      <c r="E25" s="13">
        <v>0</v>
      </c>
      <c r="F25" s="13">
        <v>17.5</v>
      </c>
      <c r="G25" s="13">
        <v>10</v>
      </c>
      <c r="H25" s="13">
        <v>12</v>
      </c>
      <c r="I25" s="13">
        <v>7.6923076923076925</v>
      </c>
      <c r="J25" s="13">
        <v>4</v>
      </c>
      <c r="K25" s="13">
        <v>16</v>
      </c>
      <c r="L25" s="13">
        <v>14.814814814814813</v>
      </c>
      <c r="M25" s="13">
        <v>11.111111111111111</v>
      </c>
      <c r="N25" s="13">
        <v>8</v>
      </c>
      <c r="O25" s="13">
        <v>11.538461538461538</v>
      </c>
      <c r="P25" s="13">
        <v>8.3333333333333321</v>
      </c>
      <c r="Q25" s="13">
        <v>8.695652173913043</v>
      </c>
      <c r="R25" s="13">
        <v>16.666666666666664</v>
      </c>
      <c r="S25" s="13">
        <v>12</v>
      </c>
      <c r="T25" s="13">
        <v>4.3478260869565215</v>
      </c>
      <c r="U25" s="13">
        <v>16.666666666666664</v>
      </c>
      <c r="V25" s="13">
        <v>16</v>
      </c>
      <c r="W25" s="14">
        <v>11.538461538461538</v>
      </c>
    </row>
    <row r="26" spans="1:23" x14ac:dyDescent="0.3">
      <c r="A26" s="4" t="s">
        <v>37</v>
      </c>
      <c r="B26" s="12">
        <v>9.5</v>
      </c>
      <c r="C26" s="13">
        <v>7.5</v>
      </c>
      <c r="D26" s="13">
        <v>5</v>
      </c>
      <c r="E26" s="13">
        <v>16.25</v>
      </c>
      <c r="F26" s="13">
        <v>6.25</v>
      </c>
      <c r="G26" s="13">
        <v>12.5</v>
      </c>
      <c r="H26" s="13">
        <v>4</v>
      </c>
      <c r="I26" s="13">
        <v>11.538461538461538</v>
      </c>
      <c r="J26" s="13">
        <v>4</v>
      </c>
      <c r="K26" s="13">
        <v>8</v>
      </c>
      <c r="L26" s="13">
        <v>3.7037037037037033</v>
      </c>
      <c r="M26" s="13">
        <v>11.111111111111111</v>
      </c>
      <c r="N26" s="13">
        <v>20</v>
      </c>
      <c r="O26" s="13">
        <v>7.6923076923076925</v>
      </c>
      <c r="P26" s="13">
        <v>4.1666666666666661</v>
      </c>
      <c r="Q26" s="13">
        <v>8.695652173913043</v>
      </c>
      <c r="R26" s="13">
        <v>8.3333333333333321</v>
      </c>
      <c r="S26" s="13">
        <v>8</v>
      </c>
      <c r="T26" s="13">
        <v>26.086956521739129</v>
      </c>
      <c r="U26" s="13">
        <v>12.5</v>
      </c>
      <c r="V26" s="13">
        <v>4</v>
      </c>
      <c r="W26" s="14">
        <v>11.538461538461538</v>
      </c>
    </row>
    <row r="27" spans="1:23" x14ac:dyDescent="0.3">
      <c r="A27" s="4" t="s">
        <v>38</v>
      </c>
      <c r="B27" s="12">
        <v>16.5</v>
      </c>
      <c r="C27" s="13">
        <v>1.25</v>
      </c>
      <c r="D27" s="13">
        <v>0</v>
      </c>
      <c r="E27" s="13">
        <v>23.75</v>
      </c>
      <c r="F27" s="13">
        <v>21.25</v>
      </c>
      <c r="G27" s="13">
        <v>36.25</v>
      </c>
      <c r="H27" s="13">
        <v>24</v>
      </c>
      <c r="I27" s="13">
        <v>19.230769230769234</v>
      </c>
      <c r="J27" s="13">
        <v>12</v>
      </c>
      <c r="K27" s="13">
        <v>16</v>
      </c>
      <c r="L27" s="13">
        <v>22.222222222222221</v>
      </c>
      <c r="M27" s="13">
        <v>18.518518518518519</v>
      </c>
      <c r="N27" s="13">
        <v>20</v>
      </c>
      <c r="O27" s="13">
        <v>19.230769230769234</v>
      </c>
      <c r="P27" s="13">
        <v>12.5</v>
      </c>
      <c r="Q27" s="13">
        <v>30.434782608695656</v>
      </c>
      <c r="R27" s="13">
        <v>12.5</v>
      </c>
      <c r="S27" s="13">
        <v>16</v>
      </c>
      <c r="T27" s="13">
        <v>13.043478260869565</v>
      </c>
      <c r="U27" s="13">
        <v>12.5</v>
      </c>
      <c r="V27" s="13">
        <v>8</v>
      </c>
      <c r="W27" s="14">
        <v>7.6923076923076925</v>
      </c>
    </row>
    <row r="28" spans="1:23" x14ac:dyDescent="0.3">
      <c r="A28" s="4" t="s">
        <v>39</v>
      </c>
      <c r="B28" s="12">
        <v>2.25</v>
      </c>
      <c r="C28" s="13">
        <v>1.25</v>
      </c>
      <c r="D28" s="13">
        <v>3.75</v>
      </c>
      <c r="E28" s="13">
        <v>3.75</v>
      </c>
      <c r="F28" s="13">
        <v>2.5</v>
      </c>
      <c r="G28" s="13">
        <v>0</v>
      </c>
      <c r="H28" s="13">
        <v>4</v>
      </c>
      <c r="I28" s="13">
        <v>0</v>
      </c>
      <c r="J28" s="13">
        <v>4</v>
      </c>
      <c r="K28" s="13">
        <v>0</v>
      </c>
      <c r="L28" s="13">
        <v>3.7037037037037033</v>
      </c>
      <c r="M28" s="13">
        <v>11.111111111111111</v>
      </c>
      <c r="N28" s="13">
        <v>4</v>
      </c>
      <c r="O28" s="13">
        <v>3.8461538461538463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4">
        <v>3.8461538461538463</v>
      </c>
    </row>
    <row r="29" spans="1:23" x14ac:dyDescent="0.3">
      <c r="A29" s="4" t="s">
        <v>40</v>
      </c>
      <c r="B29" s="12">
        <v>3.25</v>
      </c>
      <c r="C29" s="13">
        <v>6.25</v>
      </c>
      <c r="D29" s="13">
        <v>0</v>
      </c>
      <c r="E29" s="13">
        <v>3.75</v>
      </c>
      <c r="F29" s="13">
        <v>3.75</v>
      </c>
      <c r="G29" s="13">
        <v>2.5</v>
      </c>
      <c r="H29" s="13">
        <v>4</v>
      </c>
      <c r="I29" s="13">
        <v>7.6923076923076925</v>
      </c>
      <c r="J29" s="13">
        <v>12</v>
      </c>
      <c r="K29" s="13">
        <v>0</v>
      </c>
      <c r="L29" s="13">
        <v>3.7037037037037033</v>
      </c>
      <c r="M29" s="13">
        <v>0</v>
      </c>
      <c r="N29" s="13">
        <v>4</v>
      </c>
      <c r="O29" s="13">
        <v>3.8461538461538463</v>
      </c>
      <c r="P29" s="13">
        <v>8.3333333333333321</v>
      </c>
      <c r="Q29" s="13">
        <v>0</v>
      </c>
      <c r="R29" s="13">
        <v>0</v>
      </c>
      <c r="S29" s="13">
        <v>0</v>
      </c>
      <c r="T29" s="13">
        <v>0</v>
      </c>
      <c r="U29" s="13">
        <v>4.1666666666666661</v>
      </c>
      <c r="V29" s="13">
        <v>4</v>
      </c>
      <c r="W29" s="14">
        <v>0</v>
      </c>
    </row>
    <row r="30" spans="1:23" x14ac:dyDescent="0.3">
      <c r="A30" s="4" t="s">
        <v>41</v>
      </c>
      <c r="B30" s="12">
        <v>11.75</v>
      </c>
      <c r="C30" s="13">
        <v>7.5</v>
      </c>
      <c r="D30" s="13">
        <v>3.75</v>
      </c>
      <c r="E30" s="13">
        <v>16.25</v>
      </c>
      <c r="F30" s="13">
        <v>15</v>
      </c>
      <c r="G30" s="13">
        <v>16.25</v>
      </c>
      <c r="H30" s="13">
        <v>8</v>
      </c>
      <c r="I30" s="13">
        <v>11.538461538461538</v>
      </c>
      <c r="J30" s="13">
        <v>12</v>
      </c>
      <c r="K30" s="13">
        <v>16</v>
      </c>
      <c r="L30" s="13">
        <v>11.111111111111111</v>
      </c>
      <c r="M30" s="13">
        <v>3.7037037037037033</v>
      </c>
      <c r="N30" s="13">
        <v>8</v>
      </c>
      <c r="O30" s="13">
        <v>0</v>
      </c>
      <c r="P30" s="13">
        <v>20.833333333333336</v>
      </c>
      <c r="Q30" s="13">
        <v>17.391304347826086</v>
      </c>
      <c r="R30" s="13">
        <v>12.5</v>
      </c>
      <c r="S30" s="13">
        <v>24</v>
      </c>
      <c r="T30" s="13">
        <v>8.695652173913043</v>
      </c>
      <c r="U30" s="13">
        <v>4.1666666666666661</v>
      </c>
      <c r="V30" s="13">
        <v>12</v>
      </c>
      <c r="W30" s="14">
        <v>19.230769230769234</v>
      </c>
    </row>
    <row r="31" spans="1:23" x14ac:dyDescent="0.3">
      <c r="A31" s="4" t="s">
        <v>42</v>
      </c>
      <c r="B31" s="12">
        <v>11.25</v>
      </c>
      <c r="C31" s="13">
        <v>0</v>
      </c>
      <c r="D31" s="13">
        <v>31.25</v>
      </c>
      <c r="E31" s="13">
        <v>15</v>
      </c>
      <c r="F31" s="13">
        <v>8.75</v>
      </c>
      <c r="G31" s="13">
        <v>1.25</v>
      </c>
      <c r="H31" s="13">
        <v>16</v>
      </c>
      <c r="I31" s="13">
        <v>7.6923076923076925</v>
      </c>
      <c r="J31" s="13">
        <v>20</v>
      </c>
      <c r="K31" s="13">
        <v>4</v>
      </c>
      <c r="L31" s="13">
        <v>3.7037037037037033</v>
      </c>
      <c r="M31" s="13">
        <v>18.518518518518519</v>
      </c>
      <c r="N31" s="13">
        <v>4</v>
      </c>
      <c r="O31" s="13">
        <v>11.538461538461538</v>
      </c>
      <c r="P31" s="13">
        <v>0</v>
      </c>
      <c r="Q31" s="13">
        <v>4.3478260869565215</v>
      </c>
      <c r="R31" s="13">
        <v>20.833333333333336</v>
      </c>
      <c r="S31" s="13">
        <v>16</v>
      </c>
      <c r="T31" s="13">
        <v>13.043478260869565</v>
      </c>
      <c r="U31" s="13">
        <v>16.666666666666664</v>
      </c>
      <c r="V31" s="13">
        <v>20</v>
      </c>
      <c r="W31" s="14">
        <v>3.8461538461538463</v>
      </c>
    </row>
    <row r="32" spans="1:23" x14ac:dyDescent="0.3">
      <c r="A32" s="4" t="s">
        <v>43</v>
      </c>
      <c r="B32" s="12">
        <v>17.5</v>
      </c>
      <c r="C32" s="13">
        <v>27.500000000000004</v>
      </c>
      <c r="D32" s="13">
        <v>35</v>
      </c>
      <c r="E32" s="13">
        <v>13.750000000000002</v>
      </c>
      <c r="F32" s="13">
        <v>7.5</v>
      </c>
      <c r="G32" s="13">
        <v>3.75</v>
      </c>
      <c r="H32" s="13">
        <v>12</v>
      </c>
      <c r="I32" s="13">
        <v>19.230769230769234</v>
      </c>
      <c r="J32" s="13">
        <v>8</v>
      </c>
      <c r="K32" s="13">
        <v>32</v>
      </c>
      <c r="L32" s="13">
        <v>18.518518518518519</v>
      </c>
      <c r="M32" s="13">
        <v>3.7037037037037033</v>
      </c>
      <c r="N32" s="13">
        <v>12</v>
      </c>
      <c r="O32" s="13">
        <v>30.76923076923077</v>
      </c>
      <c r="P32" s="13">
        <v>33.333333333333329</v>
      </c>
      <c r="Q32" s="13">
        <v>17.391304347826086</v>
      </c>
      <c r="R32" s="13">
        <v>12.5</v>
      </c>
      <c r="S32" s="13">
        <v>16</v>
      </c>
      <c r="T32" s="13">
        <v>13.043478260869565</v>
      </c>
      <c r="U32" s="13">
        <v>20.833333333333336</v>
      </c>
      <c r="V32" s="13">
        <v>16</v>
      </c>
      <c r="W32" s="14">
        <v>15.384615384615385</v>
      </c>
    </row>
    <row r="33" spans="1:23" x14ac:dyDescent="0.3">
      <c r="A33" s="4" t="s">
        <v>44</v>
      </c>
      <c r="B33" s="12">
        <v>3.5000000000000004</v>
      </c>
      <c r="C33" s="13">
        <v>1.25</v>
      </c>
      <c r="D33" s="13">
        <v>1.25</v>
      </c>
      <c r="E33" s="13">
        <v>3.75</v>
      </c>
      <c r="F33" s="13">
        <v>5</v>
      </c>
      <c r="G33" s="13">
        <v>6.25</v>
      </c>
      <c r="H33" s="13">
        <v>0</v>
      </c>
      <c r="I33" s="13">
        <v>0</v>
      </c>
      <c r="J33" s="13">
        <v>12</v>
      </c>
      <c r="K33" s="13">
        <v>0</v>
      </c>
      <c r="L33" s="13">
        <v>3.7037037037037033</v>
      </c>
      <c r="M33" s="13">
        <v>3.7037037037037033</v>
      </c>
      <c r="N33" s="13">
        <v>0</v>
      </c>
      <c r="O33" s="13">
        <v>0</v>
      </c>
      <c r="P33" s="13">
        <v>0</v>
      </c>
      <c r="Q33" s="13">
        <v>4.3478260869565215</v>
      </c>
      <c r="R33" s="13">
        <v>4.1666666666666661</v>
      </c>
      <c r="S33" s="13">
        <v>0</v>
      </c>
      <c r="T33" s="13">
        <v>0</v>
      </c>
      <c r="U33" s="13">
        <v>12.5</v>
      </c>
      <c r="V33" s="13">
        <v>8</v>
      </c>
      <c r="W33" s="14">
        <v>7.6923076923076925</v>
      </c>
    </row>
    <row r="34" spans="1:23" x14ac:dyDescent="0.3">
      <c r="A34" s="4" t="s">
        <v>45</v>
      </c>
      <c r="B34" s="12">
        <v>0.5</v>
      </c>
      <c r="C34" s="13">
        <v>2.5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4</v>
      </c>
      <c r="W34" s="14">
        <v>3.8461538461538463</v>
      </c>
    </row>
    <row r="35" spans="1:23" x14ac:dyDescent="0.3">
      <c r="A35" s="4" t="s">
        <v>46</v>
      </c>
      <c r="B35" s="12">
        <v>0.25</v>
      </c>
      <c r="C35" s="13">
        <v>0</v>
      </c>
      <c r="D35" s="13">
        <v>1.25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3.7037037037037033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4">
        <v>0</v>
      </c>
    </row>
    <row r="36" spans="1:23" x14ac:dyDescent="0.3">
      <c r="A36" s="4" t="s">
        <v>47</v>
      </c>
      <c r="B36" s="12">
        <v>0.5</v>
      </c>
      <c r="C36" s="13">
        <v>0</v>
      </c>
      <c r="D36" s="13">
        <v>2.5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4">
        <v>7.6923076923076925</v>
      </c>
    </row>
    <row r="37" spans="1:23" x14ac:dyDescent="0.3">
      <c r="A37" s="5" t="s">
        <v>27</v>
      </c>
      <c r="B37" s="15" t="s">
        <v>27</v>
      </c>
      <c r="C37" s="16" t="s">
        <v>27</v>
      </c>
      <c r="D37" s="16" t="s">
        <v>27</v>
      </c>
      <c r="E37" s="16" t="s">
        <v>27</v>
      </c>
      <c r="F37" s="16" t="s">
        <v>27</v>
      </c>
      <c r="G37" s="16" t="s">
        <v>27</v>
      </c>
      <c r="H37" s="16" t="s">
        <v>27</v>
      </c>
      <c r="I37" s="16" t="s">
        <v>27</v>
      </c>
      <c r="J37" s="16" t="s">
        <v>27</v>
      </c>
      <c r="K37" s="16" t="s">
        <v>27</v>
      </c>
      <c r="L37" s="16" t="s">
        <v>27</v>
      </c>
      <c r="M37" s="16" t="s">
        <v>27</v>
      </c>
      <c r="N37" s="16" t="s">
        <v>27</v>
      </c>
      <c r="O37" s="16" t="s">
        <v>27</v>
      </c>
      <c r="P37" s="16" t="s">
        <v>27</v>
      </c>
      <c r="Q37" s="16" t="s">
        <v>27</v>
      </c>
      <c r="R37" s="16" t="s">
        <v>27</v>
      </c>
      <c r="S37" s="16" t="s">
        <v>27</v>
      </c>
      <c r="T37" s="16" t="s">
        <v>27</v>
      </c>
      <c r="U37" s="16" t="s">
        <v>27</v>
      </c>
      <c r="V37" s="16" t="s">
        <v>27</v>
      </c>
      <c r="W37" s="17" t="s">
        <v>27</v>
      </c>
    </row>
    <row r="38" spans="1:23" x14ac:dyDescent="0.3">
      <c r="A38" s="31" t="str">
        <f>HYPERLINK("#'Index'!C5","Home")</f>
        <v>Home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40" spans="1:23" ht="14.95" thickBot="1" x14ac:dyDescent="0.35">
      <c r="A40" s="32" t="s">
        <v>48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4.95" thickTop="1" x14ac:dyDescent="0.3">
      <c r="A41" s="33" t="s">
        <v>1</v>
      </c>
      <c r="B41" s="35" t="s">
        <v>2</v>
      </c>
      <c r="C41" s="37" t="s">
        <v>3</v>
      </c>
      <c r="D41" s="37"/>
      <c r="E41" s="37"/>
      <c r="F41" s="37"/>
      <c r="G41" s="37"/>
      <c r="H41" s="37" t="s">
        <v>4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</row>
    <row r="42" spans="1:23" ht="34.35" x14ac:dyDescent="0.3">
      <c r="A42" s="34"/>
      <c r="B42" s="36"/>
      <c r="C42" s="1" t="s">
        <v>5</v>
      </c>
      <c r="D42" s="1" t="s">
        <v>6</v>
      </c>
      <c r="E42" s="1" t="s">
        <v>7</v>
      </c>
      <c r="F42" s="1" t="s">
        <v>8</v>
      </c>
      <c r="G42" s="1" t="s">
        <v>9</v>
      </c>
      <c r="H42" s="1" t="s">
        <v>10</v>
      </c>
      <c r="I42" s="1" t="s">
        <v>11</v>
      </c>
      <c r="J42" s="1" t="s">
        <v>12</v>
      </c>
      <c r="K42" s="1" t="s">
        <v>13</v>
      </c>
      <c r="L42" s="1" t="s">
        <v>14</v>
      </c>
      <c r="M42" s="1" t="s">
        <v>15</v>
      </c>
      <c r="N42" s="1" t="s">
        <v>16</v>
      </c>
      <c r="O42" s="1" t="s">
        <v>17</v>
      </c>
      <c r="P42" s="1" t="s">
        <v>18</v>
      </c>
      <c r="Q42" s="1" t="s">
        <v>19</v>
      </c>
      <c r="R42" s="1" t="s">
        <v>20</v>
      </c>
      <c r="S42" s="1" t="s">
        <v>21</v>
      </c>
      <c r="T42" s="1" t="s">
        <v>22</v>
      </c>
      <c r="U42" s="1" t="s">
        <v>23</v>
      </c>
      <c r="V42" s="1" t="s">
        <v>24</v>
      </c>
      <c r="W42" s="2" t="s">
        <v>25</v>
      </c>
    </row>
    <row r="43" spans="1:23" x14ac:dyDescent="0.3">
      <c r="A43" s="3" t="s">
        <v>26</v>
      </c>
      <c r="B43" s="6">
        <v>400</v>
      </c>
      <c r="C43" s="7">
        <v>80</v>
      </c>
      <c r="D43" s="7">
        <v>80</v>
      </c>
      <c r="E43" s="7">
        <v>80</v>
      </c>
      <c r="F43" s="7">
        <v>80</v>
      </c>
      <c r="G43" s="7">
        <v>80</v>
      </c>
      <c r="H43" s="7">
        <v>25</v>
      </c>
      <c r="I43" s="7">
        <v>26</v>
      </c>
      <c r="J43" s="7">
        <v>25</v>
      </c>
      <c r="K43" s="7">
        <v>25</v>
      </c>
      <c r="L43" s="7">
        <v>27</v>
      </c>
      <c r="M43" s="7">
        <v>27</v>
      </c>
      <c r="N43" s="7">
        <v>25</v>
      </c>
      <c r="O43" s="7">
        <v>26</v>
      </c>
      <c r="P43" s="7">
        <v>24</v>
      </c>
      <c r="Q43" s="7">
        <v>23</v>
      </c>
      <c r="R43" s="7">
        <v>24</v>
      </c>
      <c r="S43" s="7">
        <v>25</v>
      </c>
      <c r="T43" s="7">
        <v>23</v>
      </c>
      <c r="U43" s="7">
        <v>24</v>
      </c>
      <c r="V43" s="7">
        <v>25</v>
      </c>
      <c r="W43" s="8">
        <v>26</v>
      </c>
    </row>
    <row r="44" spans="1:23" x14ac:dyDescent="0.3">
      <c r="A44" s="4" t="s">
        <v>27</v>
      </c>
      <c r="B44" s="9" t="s">
        <v>27</v>
      </c>
      <c r="C44" s="10" t="s">
        <v>27</v>
      </c>
      <c r="D44" s="10" t="s">
        <v>27</v>
      </c>
      <c r="E44" s="10" t="s">
        <v>27</v>
      </c>
      <c r="F44" s="10" t="s">
        <v>27</v>
      </c>
      <c r="G44" s="10" t="s">
        <v>27</v>
      </c>
      <c r="H44" s="10" t="s">
        <v>27</v>
      </c>
      <c r="I44" s="10" t="s">
        <v>27</v>
      </c>
      <c r="J44" s="10" t="s">
        <v>27</v>
      </c>
      <c r="K44" s="10" t="s">
        <v>27</v>
      </c>
      <c r="L44" s="10" t="s">
        <v>27</v>
      </c>
      <c r="M44" s="10" t="s">
        <v>27</v>
      </c>
      <c r="N44" s="10" t="s">
        <v>27</v>
      </c>
      <c r="O44" s="10" t="s">
        <v>27</v>
      </c>
      <c r="P44" s="10" t="s">
        <v>27</v>
      </c>
      <c r="Q44" s="10" t="s">
        <v>27</v>
      </c>
      <c r="R44" s="10" t="s">
        <v>27</v>
      </c>
      <c r="S44" s="10" t="s">
        <v>27</v>
      </c>
      <c r="T44" s="10" t="s">
        <v>27</v>
      </c>
      <c r="U44" s="10" t="s">
        <v>27</v>
      </c>
      <c r="V44" s="10" t="s">
        <v>27</v>
      </c>
      <c r="W44" s="11" t="s">
        <v>27</v>
      </c>
    </row>
    <row r="45" spans="1:23" x14ac:dyDescent="0.3">
      <c r="A45" s="4" t="s">
        <v>49</v>
      </c>
      <c r="B45" s="12">
        <v>99.25</v>
      </c>
      <c r="C45" s="13">
        <v>100</v>
      </c>
      <c r="D45" s="13">
        <v>97.5</v>
      </c>
      <c r="E45" s="13">
        <v>100</v>
      </c>
      <c r="F45" s="13">
        <v>98.75</v>
      </c>
      <c r="G45" s="13">
        <v>100</v>
      </c>
      <c r="H45" s="13">
        <v>100</v>
      </c>
      <c r="I45" s="13">
        <v>100</v>
      </c>
      <c r="J45" s="13">
        <v>100</v>
      </c>
      <c r="K45" s="13">
        <v>100</v>
      </c>
      <c r="L45" s="13">
        <v>100</v>
      </c>
      <c r="M45" s="13">
        <v>100</v>
      </c>
      <c r="N45" s="13">
        <v>100</v>
      </c>
      <c r="O45" s="13">
        <v>100</v>
      </c>
      <c r="P45" s="13">
        <v>95.833333333333343</v>
      </c>
      <c r="Q45" s="13">
        <v>100</v>
      </c>
      <c r="R45" s="13">
        <v>100</v>
      </c>
      <c r="S45" s="13">
        <v>96</v>
      </c>
      <c r="T45" s="13">
        <v>100</v>
      </c>
      <c r="U45" s="13">
        <v>95.833333333333343</v>
      </c>
      <c r="V45" s="13">
        <v>100</v>
      </c>
      <c r="W45" s="14">
        <v>100</v>
      </c>
    </row>
    <row r="46" spans="1:23" x14ac:dyDescent="0.3">
      <c r="A46" s="4" t="s">
        <v>50</v>
      </c>
      <c r="B46" s="12">
        <v>0.75</v>
      </c>
      <c r="C46" s="13">
        <v>0</v>
      </c>
      <c r="D46" s="13">
        <v>2.5</v>
      </c>
      <c r="E46" s="13">
        <v>0</v>
      </c>
      <c r="F46" s="13">
        <v>1.25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4.1666666666666661</v>
      </c>
      <c r="Q46" s="13">
        <v>0</v>
      </c>
      <c r="R46" s="13">
        <v>0</v>
      </c>
      <c r="S46" s="13">
        <v>4</v>
      </c>
      <c r="T46" s="13">
        <v>0</v>
      </c>
      <c r="U46" s="13">
        <v>4.1666666666666661</v>
      </c>
      <c r="V46" s="13">
        <v>0</v>
      </c>
      <c r="W46" s="14">
        <v>0</v>
      </c>
    </row>
    <row r="47" spans="1:23" x14ac:dyDescent="0.3">
      <c r="A47" s="5" t="s">
        <v>27</v>
      </c>
      <c r="B47" s="15" t="s">
        <v>27</v>
      </c>
      <c r="C47" s="16" t="s">
        <v>27</v>
      </c>
      <c r="D47" s="16" t="s">
        <v>27</v>
      </c>
      <c r="E47" s="16" t="s">
        <v>27</v>
      </c>
      <c r="F47" s="16" t="s">
        <v>27</v>
      </c>
      <c r="G47" s="16" t="s">
        <v>27</v>
      </c>
      <c r="H47" s="16" t="s">
        <v>27</v>
      </c>
      <c r="I47" s="16" t="s">
        <v>27</v>
      </c>
      <c r="J47" s="16" t="s">
        <v>27</v>
      </c>
      <c r="K47" s="16" t="s">
        <v>27</v>
      </c>
      <c r="L47" s="16" t="s">
        <v>27</v>
      </c>
      <c r="M47" s="16" t="s">
        <v>27</v>
      </c>
      <c r="N47" s="16" t="s">
        <v>27</v>
      </c>
      <c r="O47" s="16" t="s">
        <v>27</v>
      </c>
      <c r="P47" s="16" t="s">
        <v>27</v>
      </c>
      <c r="Q47" s="16" t="s">
        <v>27</v>
      </c>
      <c r="R47" s="16" t="s">
        <v>27</v>
      </c>
      <c r="S47" s="16" t="s">
        <v>27</v>
      </c>
      <c r="T47" s="16" t="s">
        <v>27</v>
      </c>
      <c r="U47" s="16" t="s">
        <v>27</v>
      </c>
      <c r="V47" s="16" t="s">
        <v>27</v>
      </c>
      <c r="W47" s="17" t="s">
        <v>27</v>
      </c>
    </row>
    <row r="48" spans="1:23" x14ac:dyDescent="0.3">
      <c r="A48" s="31" t="str">
        <f>HYPERLINK("#'Index'!C6","Home")</f>
        <v>Home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50" spans="1:23" ht="14.95" thickBot="1" x14ac:dyDescent="0.35">
      <c r="A50" s="32" t="s">
        <v>51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:23" ht="14.95" thickTop="1" x14ac:dyDescent="0.3">
      <c r="A51" s="33" t="s">
        <v>1</v>
      </c>
      <c r="B51" s="35" t="s">
        <v>2</v>
      </c>
      <c r="C51" s="37" t="s">
        <v>3</v>
      </c>
      <c r="D51" s="37"/>
      <c r="E51" s="37"/>
      <c r="F51" s="37"/>
      <c r="G51" s="37"/>
      <c r="H51" s="37" t="s">
        <v>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</row>
    <row r="52" spans="1:23" ht="34.35" x14ac:dyDescent="0.3">
      <c r="A52" s="34"/>
      <c r="B52" s="36"/>
      <c r="C52" s="1" t="s">
        <v>5</v>
      </c>
      <c r="D52" s="1" t="s">
        <v>6</v>
      </c>
      <c r="E52" s="1" t="s">
        <v>7</v>
      </c>
      <c r="F52" s="1" t="s">
        <v>8</v>
      </c>
      <c r="G52" s="1" t="s">
        <v>9</v>
      </c>
      <c r="H52" s="1" t="s">
        <v>10</v>
      </c>
      <c r="I52" s="1" t="s">
        <v>11</v>
      </c>
      <c r="J52" s="1" t="s">
        <v>12</v>
      </c>
      <c r="K52" s="1" t="s">
        <v>13</v>
      </c>
      <c r="L52" s="1" t="s">
        <v>14</v>
      </c>
      <c r="M52" s="1" t="s">
        <v>15</v>
      </c>
      <c r="N52" s="1" t="s">
        <v>16</v>
      </c>
      <c r="O52" s="1" t="s">
        <v>17</v>
      </c>
      <c r="P52" s="1" t="s">
        <v>18</v>
      </c>
      <c r="Q52" s="1" t="s">
        <v>19</v>
      </c>
      <c r="R52" s="1" t="s">
        <v>20</v>
      </c>
      <c r="S52" s="1" t="s">
        <v>21</v>
      </c>
      <c r="T52" s="1" t="s">
        <v>22</v>
      </c>
      <c r="U52" s="1" t="s">
        <v>23</v>
      </c>
      <c r="V52" s="1" t="s">
        <v>24</v>
      </c>
      <c r="W52" s="2" t="s">
        <v>25</v>
      </c>
    </row>
    <row r="53" spans="1:23" x14ac:dyDescent="0.3">
      <c r="A53" s="3" t="s">
        <v>26</v>
      </c>
      <c r="B53" s="6">
        <v>400</v>
      </c>
      <c r="C53" s="7">
        <v>80</v>
      </c>
      <c r="D53" s="7">
        <v>80</v>
      </c>
      <c r="E53" s="7">
        <v>80</v>
      </c>
      <c r="F53" s="7">
        <v>80</v>
      </c>
      <c r="G53" s="7">
        <v>80</v>
      </c>
      <c r="H53" s="7">
        <v>25</v>
      </c>
      <c r="I53" s="7">
        <v>26</v>
      </c>
      <c r="J53" s="7">
        <v>25</v>
      </c>
      <c r="K53" s="7">
        <v>25</v>
      </c>
      <c r="L53" s="7">
        <v>27</v>
      </c>
      <c r="M53" s="7">
        <v>27</v>
      </c>
      <c r="N53" s="7">
        <v>25</v>
      </c>
      <c r="O53" s="7">
        <v>26</v>
      </c>
      <c r="P53" s="7">
        <v>24</v>
      </c>
      <c r="Q53" s="7">
        <v>23</v>
      </c>
      <c r="R53" s="7">
        <v>24</v>
      </c>
      <c r="S53" s="7">
        <v>25</v>
      </c>
      <c r="T53" s="7">
        <v>23</v>
      </c>
      <c r="U53" s="7">
        <v>24</v>
      </c>
      <c r="V53" s="7">
        <v>25</v>
      </c>
      <c r="W53" s="8">
        <v>26</v>
      </c>
    </row>
    <row r="54" spans="1:23" x14ac:dyDescent="0.3">
      <c r="A54" s="4" t="s">
        <v>27</v>
      </c>
      <c r="B54" s="9" t="s">
        <v>27</v>
      </c>
      <c r="C54" s="10" t="s">
        <v>27</v>
      </c>
      <c r="D54" s="10" t="s">
        <v>27</v>
      </c>
      <c r="E54" s="10" t="s">
        <v>27</v>
      </c>
      <c r="F54" s="10" t="s">
        <v>27</v>
      </c>
      <c r="G54" s="10" t="s">
        <v>27</v>
      </c>
      <c r="H54" s="10" t="s">
        <v>27</v>
      </c>
      <c r="I54" s="10" t="s">
        <v>27</v>
      </c>
      <c r="J54" s="10" t="s">
        <v>27</v>
      </c>
      <c r="K54" s="10" t="s">
        <v>27</v>
      </c>
      <c r="L54" s="10" t="s">
        <v>27</v>
      </c>
      <c r="M54" s="10" t="s">
        <v>27</v>
      </c>
      <c r="N54" s="10" t="s">
        <v>27</v>
      </c>
      <c r="O54" s="10" t="s">
        <v>27</v>
      </c>
      <c r="P54" s="10" t="s">
        <v>27</v>
      </c>
      <c r="Q54" s="10" t="s">
        <v>27</v>
      </c>
      <c r="R54" s="10" t="s">
        <v>27</v>
      </c>
      <c r="S54" s="10" t="s">
        <v>27</v>
      </c>
      <c r="T54" s="10" t="s">
        <v>27</v>
      </c>
      <c r="U54" s="10" t="s">
        <v>27</v>
      </c>
      <c r="V54" s="10" t="s">
        <v>27</v>
      </c>
      <c r="W54" s="11" t="s">
        <v>27</v>
      </c>
    </row>
    <row r="55" spans="1:23" x14ac:dyDescent="0.3">
      <c r="A55" s="4" t="s">
        <v>49</v>
      </c>
      <c r="B55" s="12">
        <v>99.25</v>
      </c>
      <c r="C55" s="13">
        <v>100</v>
      </c>
      <c r="D55" s="13">
        <v>100</v>
      </c>
      <c r="E55" s="13">
        <v>100</v>
      </c>
      <c r="F55" s="13">
        <v>97.5</v>
      </c>
      <c r="G55" s="13">
        <v>98.75</v>
      </c>
      <c r="H55" s="13">
        <v>100</v>
      </c>
      <c r="I55" s="13">
        <v>96.15384615384616</v>
      </c>
      <c r="J55" s="13">
        <v>100</v>
      </c>
      <c r="K55" s="13">
        <v>96</v>
      </c>
      <c r="L55" s="13">
        <v>100</v>
      </c>
      <c r="M55" s="13">
        <v>100</v>
      </c>
      <c r="N55" s="13">
        <v>100</v>
      </c>
      <c r="O55" s="13">
        <v>100</v>
      </c>
      <c r="P55" s="13">
        <v>95.833333333333343</v>
      </c>
      <c r="Q55" s="13">
        <v>100</v>
      </c>
      <c r="R55" s="13">
        <v>100</v>
      </c>
      <c r="S55" s="13">
        <v>100</v>
      </c>
      <c r="T55" s="13">
        <v>100</v>
      </c>
      <c r="U55" s="13">
        <v>100</v>
      </c>
      <c r="V55" s="13">
        <v>100</v>
      </c>
      <c r="W55" s="14">
        <v>100</v>
      </c>
    </row>
    <row r="56" spans="1:23" x14ac:dyDescent="0.3">
      <c r="A56" s="4" t="s">
        <v>50</v>
      </c>
      <c r="B56" s="12">
        <v>0.75</v>
      </c>
      <c r="C56" s="13">
        <v>0</v>
      </c>
      <c r="D56" s="13">
        <v>0</v>
      </c>
      <c r="E56" s="13">
        <v>0</v>
      </c>
      <c r="F56" s="13">
        <v>2.5</v>
      </c>
      <c r="G56" s="13">
        <v>1.25</v>
      </c>
      <c r="H56" s="13">
        <v>0</v>
      </c>
      <c r="I56" s="13">
        <v>3.8461538461538463</v>
      </c>
      <c r="J56" s="13">
        <v>0</v>
      </c>
      <c r="K56" s="13">
        <v>4</v>
      </c>
      <c r="L56" s="13">
        <v>0</v>
      </c>
      <c r="M56" s="13">
        <v>0</v>
      </c>
      <c r="N56" s="13">
        <v>0</v>
      </c>
      <c r="O56" s="13">
        <v>0</v>
      </c>
      <c r="P56" s="13">
        <v>4.1666666666666661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4">
        <v>0</v>
      </c>
    </row>
    <row r="57" spans="1:23" x14ac:dyDescent="0.3">
      <c r="A57" s="5" t="s">
        <v>27</v>
      </c>
      <c r="B57" s="15" t="s">
        <v>27</v>
      </c>
      <c r="C57" s="16" t="s">
        <v>27</v>
      </c>
      <c r="D57" s="16" t="s">
        <v>27</v>
      </c>
      <c r="E57" s="16" t="s">
        <v>27</v>
      </c>
      <c r="F57" s="16" t="s">
        <v>27</v>
      </c>
      <c r="G57" s="16" t="s">
        <v>27</v>
      </c>
      <c r="H57" s="16" t="s">
        <v>27</v>
      </c>
      <c r="I57" s="16" t="s">
        <v>27</v>
      </c>
      <c r="J57" s="16" t="s">
        <v>27</v>
      </c>
      <c r="K57" s="16" t="s">
        <v>27</v>
      </c>
      <c r="L57" s="16" t="s">
        <v>27</v>
      </c>
      <c r="M57" s="16" t="s">
        <v>27</v>
      </c>
      <c r="N57" s="16" t="s">
        <v>27</v>
      </c>
      <c r="O57" s="16" t="s">
        <v>27</v>
      </c>
      <c r="P57" s="16" t="s">
        <v>27</v>
      </c>
      <c r="Q57" s="16" t="s">
        <v>27</v>
      </c>
      <c r="R57" s="16" t="s">
        <v>27</v>
      </c>
      <c r="S57" s="16" t="s">
        <v>27</v>
      </c>
      <c r="T57" s="16" t="s">
        <v>27</v>
      </c>
      <c r="U57" s="16" t="s">
        <v>27</v>
      </c>
      <c r="V57" s="16" t="s">
        <v>27</v>
      </c>
      <c r="W57" s="17" t="s">
        <v>27</v>
      </c>
    </row>
    <row r="58" spans="1:23" x14ac:dyDescent="0.3">
      <c r="A58" s="31" t="str">
        <f>HYPERLINK("#'Index'!C7","Home")</f>
        <v>Home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60" spans="1:23" ht="14.95" thickBot="1" x14ac:dyDescent="0.35">
      <c r="A60" s="32" t="s">
        <v>52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:23" ht="14.95" thickTop="1" x14ac:dyDescent="0.3">
      <c r="A61" s="33" t="s">
        <v>1</v>
      </c>
      <c r="B61" s="35" t="s">
        <v>2</v>
      </c>
      <c r="C61" s="37" t="s">
        <v>3</v>
      </c>
      <c r="D61" s="37"/>
      <c r="E61" s="37"/>
      <c r="F61" s="37"/>
      <c r="G61" s="37"/>
      <c r="H61" s="37" t="s">
        <v>4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8"/>
    </row>
    <row r="62" spans="1:23" ht="34.35" x14ac:dyDescent="0.3">
      <c r="A62" s="34"/>
      <c r="B62" s="36"/>
      <c r="C62" s="1" t="s">
        <v>5</v>
      </c>
      <c r="D62" s="1" t="s">
        <v>6</v>
      </c>
      <c r="E62" s="1" t="s">
        <v>7</v>
      </c>
      <c r="F62" s="1" t="s">
        <v>8</v>
      </c>
      <c r="G62" s="1" t="s">
        <v>9</v>
      </c>
      <c r="H62" s="1" t="s">
        <v>10</v>
      </c>
      <c r="I62" s="1" t="s">
        <v>11</v>
      </c>
      <c r="J62" s="1" t="s">
        <v>12</v>
      </c>
      <c r="K62" s="1" t="s">
        <v>13</v>
      </c>
      <c r="L62" s="1" t="s">
        <v>14</v>
      </c>
      <c r="M62" s="1" t="s">
        <v>15</v>
      </c>
      <c r="N62" s="1" t="s">
        <v>16</v>
      </c>
      <c r="O62" s="1" t="s">
        <v>17</v>
      </c>
      <c r="P62" s="1" t="s">
        <v>18</v>
      </c>
      <c r="Q62" s="1" t="s">
        <v>19</v>
      </c>
      <c r="R62" s="1" t="s">
        <v>20</v>
      </c>
      <c r="S62" s="1" t="s">
        <v>21</v>
      </c>
      <c r="T62" s="1" t="s">
        <v>22</v>
      </c>
      <c r="U62" s="1" t="s">
        <v>23</v>
      </c>
      <c r="V62" s="1" t="s">
        <v>24</v>
      </c>
      <c r="W62" s="2" t="s">
        <v>25</v>
      </c>
    </row>
    <row r="63" spans="1:23" x14ac:dyDescent="0.3">
      <c r="A63" s="3" t="s">
        <v>26</v>
      </c>
      <c r="B63" s="6">
        <v>400</v>
      </c>
      <c r="C63" s="7">
        <v>80</v>
      </c>
      <c r="D63" s="7">
        <v>80</v>
      </c>
      <c r="E63" s="7">
        <v>80</v>
      </c>
      <c r="F63" s="7">
        <v>80</v>
      </c>
      <c r="G63" s="7">
        <v>80</v>
      </c>
      <c r="H63" s="7">
        <v>25</v>
      </c>
      <c r="I63" s="7">
        <v>26</v>
      </c>
      <c r="J63" s="7">
        <v>25</v>
      </c>
      <c r="K63" s="7">
        <v>25</v>
      </c>
      <c r="L63" s="7">
        <v>27</v>
      </c>
      <c r="M63" s="7">
        <v>27</v>
      </c>
      <c r="N63" s="7">
        <v>25</v>
      </c>
      <c r="O63" s="7">
        <v>26</v>
      </c>
      <c r="P63" s="7">
        <v>24</v>
      </c>
      <c r="Q63" s="7">
        <v>23</v>
      </c>
      <c r="R63" s="7">
        <v>24</v>
      </c>
      <c r="S63" s="7">
        <v>25</v>
      </c>
      <c r="T63" s="7">
        <v>23</v>
      </c>
      <c r="U63" s="7">
        <v>24</v>
      </c>
      <c r="V63" s="7">
        <v>25</v>
      </c>
      <c r="W63" s="8">
        <v>26</v>
      </c>
    </row>
    <row r="64" spans="1:23" x14ac:dyDescent="0.3">
      <c r="A64" s="4" t="s">
        <v>27</v>
      </c>
      <c r="B64" s="9" t="s">
        <v>27</v>
      </c>
      <c r="C64" s="10" t="s">
        <v>27</v>
      </c>
      <c r="D64" s="10" t="s">
        <v>27</v>
      </c>
      <c r="E64" s="10" t="s">
        <v>27</v>
      </c>
      <c r="F64" s="10" t="s">
        <v>27</v>
      </c>
      <c r="G64" s="10" t="s">
        <v>27</v>
      </c>
      <c r="H64" s="10" t="s">
        <v>27</v>
      </c>
      <c r="I64" s="10" t="s">
        <v>27</v>
      </c>
      <c r="J64" s="10" t="s">
        <v>27</v>
      </c>
      <c r="K64" s="10" t="s">
        <v>27</v>
      </c>
      <c r="L64" s="10" t="s">
        <v>27</v>
      </c>
      <c r="M64" s="10" t="s">
        <v>27</v>
      </c>
      <c r="N64" s="10" t="s">
        <v>27</v>
      </c>
      <c r="O64" s="10" t="s">
        <v>27</v>
      </c>
      <c r="P64" s="10" t="s">
        <v>27</v>
      </c>
      <c r="Q64" s="10" t="s">
        <v>27</v>
      </c>
      <c r="R64" s="10" t="s">
        <v>27</v>
      </c>
      <c r="S64" s="10" t="s">
        <v>27</v>
      </c>
      <c r="T64" s="10" t="s">
        <v>27</v>
      </c>
      <c r="U64" s="10" t="s">
        <v>27</v>
      </c>
      <c r="V64" s="10" t="s">
        <v>27</v>
      </c>
      <c r="W64" s="11" t="s">
        <v>27</v>
      </c>
    </row>
    <row r="65" spans="1:23" x14ac:dyDescent="0.3">
      <c r="A65" s="4" t="s">
        <v>53</v>
      </c>
      <c r="B65" s="12">
        <v>88.75</v>
      </c>
      <c r="C65" s="13">
        <v>80</v>
      </c>
      <c r="D65" s="13">
        <v>88.75</v>
      </c>
      <c r="E65" s="13">
        <v>88.75</v>
      </c>
      <c r="F65" s="13">
        <v>93.75</v>
      </c>
      <c r="G65" s="13">
        <v>92.5</v>
      </c>
      <c r="H65" s="13">
        <v>84</v>
      </c>
      <c r="I65" s="13">
        <v>100</v>
      </c>
      <c r="J65" s="13">
        <v>60</v>
      </c>
      <c r="K65" s="13">
        <v>88</v>
      </c>
      <c r="L65" s="13">
        <v>77.777777777777786</v>
      </c>
      <c r="M65" s="13">
        <v>92.592592592592595</v>
      </c>
      <c r="N65" s="13">
        <v>92</v>
      </c>
      <c r="O65" s="13">
        <v>88.461538461538453</v>
      </c>
      <c r="P65" s="13">
        <v>95.833333333333343</v>
      </c>
      <c r="Q65" s="13">
        <v>91.304347826086953</v>
      </c>
      <c r="R65" s="13">
        <v>95.833333333333343</v>
      </c>
      <c r="S65" s="13">
        <v>96</v>
      </c>
      <c r="T65" s="13">
        <v>82.608695652173907</v>
      </c>
      <c r="U65" s="13">
        <v>91.666666666666657</v>
      </c>
      <c r="V65" s="13">
        <v>96</v>
      </c>
      <c r="W65" s="14">
        <v>88.461538461538453</v>
      </c>
    </row>
    <row r="66" spans="1:23" x14ac:dyDescent="0.3">
      <c r="A66" s="4" t="s">
        <v>54</v>
      </c>
      <c r="B66" s="12">
        <v>70.25</v>
      </c>
      <c r="C66" s="13">
        <v>71.25</v>
      </c>
      <c r="D66" s="13">
        <v>58.75</v>
      </c>
      <c r="E66" s="13">
        <v>77.5</v>
      </c>
      <c r="F66" s="13">
        <v>75</v>
      </c>
      <c r="G66" s="13">
        <v>68.75</v>
      </c>
      <c r="H66" s="13">
        <v>64</v>
      </c>
      <c r="I66" s="13">
        <v>73.076923076923066</v>
      </c>
      <c r="J66" s="13">
        <v>48</v>
      </c>
      <c r="K66" s="13">
        <v>76</v>
      </c>
      <c r="L66" s="13">
        <v>88.888888888888886</v>
      </c>
      <c r="M66" s="13">
        <v>62.962962962962962</v>
      </c>
      <c r="N66" s="13">
        <v>76</v>
      </c>
      <c r="O66" s="13">
        <v>61.53846153846154</v>
      </c>
      <c r="P66" s="13">
        <v>95.833333333333343</v>
      </c>
      <c r="Q66" s="13">
        <v>86.956521739130437</v>
      </c>
      <c r="R66" s="13">
        <v>58.333333333333336</v>
      </c>
      <c r="S66" s="13">
        <v>76</v>
      </c>
      <c r="T66" s="13">
        <v>34.782608695652172</v>
      </c>
      <c r="U66" s="13">
        <v>66.666666666666657</v>
      </c>
      <c r="V66" s="13">
        <v>76</v>
      </c>
      <c r="W66" s="14">
        <v>76.923076923076934</v>
      </c>
    </row>
    <row r="67" spans="1:23" x14ac:dyDescent="0.3">
      <c r="A67" s="4" t="s">
        <v>55</v>
      </c>
      <c r="B67" s="12">
        <v>68.75</v>
      </c>
      <c r="C67" s="13">
        <v>72.5</v>
      </c>
      <c r="D67" s="13">
        <v>53.75</v>
      </c>
      <c r="E67" s="13">
        <v>78.75</v>
      </c>
      <c r="F67" s="13">
        <v>72.5</v>
      </c>
      <c r="G67" s="13">
        <v>66.25</v>
      </c>
      <c r="H67" s="13">
        <v>72</v>
      </c>
      <c r="I67" s="13">
        <v>65.384615384615387</v>
      </c>
      <c r="J67" s="13">
        <v>36</v>
      </c>
      <c r="K67" s="13">
        <v>68</v>
      </c>
      <c r="L67" s="13">
        <v>88.888888888888886</v>
      </c>
      <c r="M67" s="13">
        <v>59.259259259259252</v>
      </c>
      <c r="N67" s="13">
        <v>60</v>
      </c>
      <c r="O67" s="13">
        <v>69.230769230769226</v>
      </c>
      <c r="P67" s="13">
        <v>95.833333333333343</v>
      </c>
      <c r="Q67" s="13">
        <v>95.652173913043484</v>
      </c>
      <c r="R67" s="13">
        <v>66.666666666666657</v>
      </c>
      <c r="S67" s="13">
        <v>52</v>
      </c>
      <c r="T67" s="13">
        <v>30.434782608695656</v>
      </c>
      <c r="U67" s="13">
        <v>79.166666666666657</v>
      </c>
      <c r="V67" s="13">
        <v>92</v>
      </c>
      <c r="W67" s="14">
        <v>69.230769230769226</v>
      </c>
    </row>
    <row r="68" spans="1:23" x14ac:dyDescent="0.3">
      <c r="A68" s="4" t="s">
        <v>56</v>
      </c>
      <c r="B68" s="12">
        <v>0.5</v>
      </c>
      <c r="C68" s="13">
        <v>0</v>
      </c>
      <c r="D68" s="13">
        <v>0</v>
      </c>
      <c r="E68" s="13">
        <v>1.25</v>
      </c>
      <c r="F68" s="13">
        <v>0</v>
      </c>
      <c r="G68" s="13">
        <v>1.25</v>
      </c>
      <c r="H68" s="13">
        <v>0</v>
      </c>
      <c r="I68" s="13">
        <v>0</v>
      </c>
      <c r="J68" s="13">
        <v>4</v>
      </c>
      <c r="K68" s="13">
        <v>4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4">
        <v>0</v>
      </c>
    </row>
    <row r="69" spans="1:23" x14ac:dyDescent="0.3">
      <c r="A69" s="4" t="s">
        <v>57</v>
      </c>
      <c r="B69" s="12">
        <v>0.5</v>
      </c>
      <c r="C69" s="13">
        <v>1.25</v>
      </c>
      <c r="D69" s="13">
        <v>0</v>
      </c>
      <c r="E69" s="13">
        <v>1.25</v>
      </c>
      <c r="F69" s="13">
        <v>0</v>
      </c>
      <c r="G69" s="13">
        <v>0</v>
      </c>
      <c r="H69" s="13">
        <v>0</v>
      </c>
      <c r="I69" s="13">
        <v>0</v>
      </c>
      <c r="J69" s="13">
        <v>4</v>
      </c>
      <c r="K69" s="13">
        <v>4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4">
        <v>0</v>
      </c>
    </row>
    <row r="70" spans="1:23" x14ac:dyDescent="0.3">
      <c r="A70" s="4" t="s">
        <v>58</v>
      </c>
      <c r="B70" s="12">
        <v>0.5</v>
      </c>
      <c r="C70" s="13">
        <v>1.25</v>
      </c>
      <c r="D70" s="13">
        <v>0</v>
      </c>
      <c r="E70" s="13">
        <v>1.25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3.8461538461538463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4">
        <v>3.8461538461538463</v>
      </c>
    </row>
    <row r="71" spans="1:23" x14ac:dyDescent="0.3">
      <c r="A71" s="4" t="s">
        <v>59</v>
      </c>
      <c r="B71" s="12">
        <v>2.5</v>
      </c>
      <c r="C71" s="13">
        <v>5</v>
      </c>
      <c r="D71" s="13">
        <v>1.25</v>
      </c>
      <c r="E71" s="13">
        <v>2.5</v>
      </c>
      <c r="F71" s="13">
        <v>0</v>
      </c>
      <c r="G71" s="13">
        <v>3.75</v>
      </c>
      <c r="H71" s="13">
        <v>4</v>
      </c>
      <c r="I71" s="13">
        <v>0</v>
      </c>
      <c r="J71" s="13">
        <v>0</v>
      </c>
      <c r="K71" s="13">
        <v>0</v>
      </c>
      <c r="L71" s="13">
        <v>0</v>
      </c>
      <c r="M71" s="13">
        <v>7.4074074074074066</v>
      </c>
      <c r="N71" s="13">
        <v>0</v>
      </c>
      <c r="O71" s="13">
        <v>7.6923076923076925</v>
      </c>
      <c r="P71" s="13">
        <v>4.1666666666666661</v>
      </c>
      <c r="Q71" s="13">
        <v>0</v>
      </c>
      <c r="R71" s="13">
        <v>8.3333333333333321</v>
      </c>
      <c r="S71" s="13">
        <v>4</v>
      </c>
      <c r="T71" s="13">
        <v>0</v>
      </c>
      <c r="U71" s="13">
        <v>0</v>
      </c>
      <c r="V71" s="13">
        <v>4</v>
      </c>
      <c r="W71" s="14">
        <v>0</v>
      </c>
    </row>
    <row r="72" spans="1:23" x14ac:dyDescent="0.3">
      <c r="A72" s="4" t="s">
        <v>60</v>
      </c>
      <c r="B72" s="12">
        <v>2.75</v>
      </c>
      <c r="C72" s="13">
        <v>2.5</v>
      </c>
      <c r="D72" s="13">
        <v>2.5</v>
      </c>
      <c r="E72" s="13">
        <v>2.5</v>
      </c>
      <c r="F72" s="13">
        <v>6.25</v>
      </c>
      <c r="G72" s="13">
        <v>0</v>
      </c>
      <c r="H72" s="13">
        <v>0</v>
      </c>
      <c r="I72" s="13">
        <v>3.8461538461538463</v>
      </c>
      <c r="J72" s="13">
        <v>0</v>
      </c>
      <c r="K72" s="13">
        <v>0</v>
      </c>
      <c r="L72" s="13">
        <v>0</v>
      </c>
      <c r="M72" s="13">
        <v>7.4074074074074066</v>
      </c>
      <c r="N72" s="13">
        <v>0</v>
      </c>
      <c r="O72" s="13">
        <v>7.6923076923076925</v>
      </c>
      <c r="P72" s="13">
        <v>0</v>
      </c>
      <c r="Q72" s="13">
        <v>4.3478260869565215</v>
      </c>
      <c r="R72" s="13">
        <v>0</v>
      </c>
      <c r="S72" s="13">
        <v>8</v>
      </c>
      <c r="T72" s="13">
        <v>0</v>
      </c>
      <c r="U72" s="13">
        <v>0</v>
      </c>
      <c r="V72" s="13">
        <v>12</v>
      </c>
      <c r="W72" s="14">
        <v>0</v>
      </c>
    </row>
    <row r="73" spans="1:23" x14ac:dyDescent="0.3">
      <c r="A73" s="4" t="s">
        <v>61</v>
      </c>
      <c r="B73" s="12">
        <v>0.25</v>
      </c>
      <c r="C73" s="13">
        <v>1.25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4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4">
        <v>0</v>
      </c>
    </row>
    <row r="74" spans="1:23" x14ac:dyDescent="0.3">
      <c r="A74" s="4" t="s">
        <v>62</v>
      </c>
      <c r="B74" s="12">
        <v>0.25</v>
      </c>
      <c r="C74" s="13">
        <v>1.25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4.3478260869565215</v>
      </c>
      <c r="U74" s="13">
        <v>0</v>
      </c>
      <c r="V74" s="13">
        <v>0</v>
      </c>
      <c r="W74" s="14">
        <v>0</v>
      </c>
    </row>
    <row r="75" spans="1:23" x14ac:dyDescent="0.3">
      <c r="A75" s="4" t="s">
        <v>63</v>
      </c>
      <c r="B75" s="12">
        <v>6.25</v>
      </c>
      <c r="C75" s="13">
        <v>2.5</v>
      </c>
      <c r="D75" s="13">
        <v>0</v>
      </c>
      <c r="E75" s="13">
        <v>6.25</v>
      </c>
      <c r="F75" s="13">
        <v>6.25</v>
      </c>
      <c r="G75" s="13">
        <v>16.25</v>
      </c>
      <c r="H75" s="13">
        <v>4</v>
      </c>
      <c r="I75" s="13">
        <v>3.8461538461538463</v>
      </c>
      <c r="J75" s="13">
        <v>0</v>
      </c>
      <c r="K75" s="13">
        <v>12</v>
      </c>
      <c r="L75" s="13">
        <v>0</v>
      </c>
      <c r="M75" s="13">
        <v>0</v>
      </c>
      <c r="N75" s="13">
        <v>12</v>
      </c>
      <c r="O75" s="13">
        <v>3.8461538461538463</v>
      </c>
      <c r="P75" s="13">
        <v>4.1666666666666661</v>
      </c>
      <c r="Q75" s="13">
        <v>4.3478260869565215</v>
      </c>
      <c r="R75" s="13">
        <v>8.3333333333333321</v>
      </c>
      <c r="S75" s="13">
        <v>8</v>
      </c>
      <c r="T75" s="13">
        <v>21.739130434782609</v>
      </c>
      <c r="U75" s="13">
        <v>8.3333333333333321</v>
      </c>
      <c r="V75" s="13">
        <v>12</v>
      </c>
      <c r="W75" s="14">
        <v>0</v>
      </c>
    </row>
    <row r="76" spans="1:23" x14ac:dyDescent="0.3">
      <c r="A76" s="4" t="s">
        <v>64</v>
      </c>
      <c r="B76" s="12">
        <v>0.25</v>
      </c>
      <c r="C76" s="13">
        <v>1.25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4</v>
      </c>
      <c r="T76" s="13">
        <v>0</v>
      </c>
      <c r="U76" s="13">
        <v>0</v>
      </c>
      <c r="V76" s="13">
        <v>0</v>
      </c>
      <c r="W76" s="14">
        <v>0</v>
      </c>
    </row>
    <row r="77" spans="1:23" x14ac:dyDescent="0.3">
      <c r="A77" s="4" t="s">
        <v>65</v>
      </c>
      <c r="B77" s="12">
        <v>0.25</v>
      </c>
      <c r="C77" s="13">
        <v>1.25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3.7037037037037033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4">
        <v>0</v>
      </c>
    </row>
    <row r="78" spans="1:23" x14ac:dyDescent="0.3">
      <c r="A78" s="4" t="s">
        <v>66</v>
      </c>
      <c r="B78" s="12">
        <v>0.5</v>
      </c>
      <c r="C78" s="13">
        <v>1.25</v>
      </c>
      <c r="D78" s="13">
        <v>0</v>
      </c>
      <c r="E78" s="13">
        <v>0</v>
      </c>
      <c r="F78" s="13">
        <v>0</v>
      </c>
      <c r="G78" s="13">
        <v>1.25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8.3333333333333321</v>
      </c>
      <c r="S78" s="13">
        <v>0</v>
      </c>
      <c r="T78" s="13">
        <v>0</v>
      </c>
      <c r="U78" s="13">
        <v>0</v>
      </c>
      <c r="V78" s="13">
        <v>0</v>
      </c>
      <c r="W78" s="14">
        <v>0</v>
      </c>
    </row>
    <row r="79" spans="1:23" x14ac:dyDescent="0.3">
      <c r="A79" s="4" t="s">
        <v>67</v>
      </c>
      <c r="B79" s="12">
        <v>0.25</v>
      </c>
      <c r="C79" s="13">
        <v>1.25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4</v>
      </c>
      <c r="W79" s="14">
        <v>0</v>
      </c>
    </row>
    <row r="80" spans="1:23" x14ac:dyDescent="0.3">
      <c r="A80" s="4" t="s">
        <v>68</v>
      </c>
      <c r="B80" s="12">
        <v>0.5</v>
      </c>
      <c r="C80" s="13">
        <v>2.5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7.4074074074074066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4">
        <v>0</v>
      </c>
    </row>
    <row r="81" spans="1:23" x14ac:dyDescent="0.3">
      <c r="A81" s="4" t="s">
        <v>69</v>
      </c>
      <c r="B81" s="12">
        <v>1.7500000000000002</v>
      </c>
      <c r="C81" s="13">
        <v>2.5</v>
      </c>
      <c r="D81" s="13">
        <v>0</v>
      </c>
      <c r="E81" s="13">
        <v>0</v>
      </c>
      <c r="F81" s="13">
        <v>0</v>
      </c>
      <c r="G81" s="13">
        <v>6.25</v>
      </c>
      <c r="H81" s="13">
        <v>8</v>
      </c>
      <c r="I81" s="13">
        <v>0</v>
      </c>
      <c r="J81" s="13">
        <v>0</v>
      </c>
      <c r="K81" s="13">
        <v>0</v>
      </c>
      <c r="L81" s="13">
        <v>0</v>
      </c>
      <c r="M81" s="13">
        <v>11.111111111111111</v>
      </c>
      <c r="N81" s="13">
        <v>0</v>
      </c>
      <c r="O81" s="13">
        <v>0</v>
      </c>
      <c r="P81" s="13">
        <v>8.3333333333333321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4">
        <v>0</v>
      </c>
    </row>
    <row r="82" spans="1:23" x14ac:dyDescent="0.3">
      <c r="A82" s="4" t="s">
        <v>70</v>
      </c>
      <c r="B82" s="12">
        <v>0.5</v>
      </c>
      <c r="C82" s="13">
        <v>2.5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7.4074074074074066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4">
        <v>0</v>
      </c>
    </row>
    <row r="83" spans="1:23" x14ac:dyDescent="0.3">
      <c r="A83" s="4" t="s">
        <v>71</v>
      </c>
      <c r="B83" s="12">
        <v>1</v>
      </c>
      <c r="C83" s="13">
        <v>1.25</v>
      </c>
      <c r="D83" s="13">
        <v>2.5</v>
      </c>
      <c r="E83" s="13">
        <v>1.25</v>
      </c>
      <c r="F83" s="13">
        <v>0</v>
      </c>
      <c r="G83" s="13">
        <v>0</v>
      </c>
      <c r="H83" s="13">
        <v>0</v>
      </c>
      <c r="I83" s="13">
        <v>0</v>
      </c>
      <c r="J83" s="13">
        <v>4</v>
      </c>
      <c r="K83" s="13">
        <v>0</v>
      </c>
      <c r="L83" s="13">
        <v>0</v>
      </c>
      <c r="M83" s="13">
        <v>3.7037037037037033</v>
      </c>
      <c r="N83" s="13">
        <v>8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4">
        <v>0</v>
      </c>
    </row>
    <row r="84" spans="1:23" x14ac:dyDescent="0.3">
      <c r="A84" s="4" t="s">
        <v>72</v>
      </c>
      <c r="B84" s="12">
        <v>4.5</v>
      </c>
      <c r="C84" s="13">
        <v>0</v>
      </c>
      <c r="D84" s="13">
        <v>2.5</v>
      </c>
      <c r="E84" s="13">
        <v>17.5</v>
      </c>
      <c r="F84" s="13">
        <v>2.5</v>
      </c>
      <c r="G84" s="13">
        <v>0</v>
      </c>
      <c r="H84" s="13">
        <v>4</v>
      </c>
      <c r="I84" s="13">
        <v>7.6923076923076925</v>
      </c>
      <c r="J84" s="13">
        <v>0</v>
      </c>
      <c r="K84" s="13">
        <v>0</v>
      </c>
      <c r="L84" s="13">
        <v>7.4074074074074066</v>
      </c>
      <c r="M84" s="13">
        <v>11.111111111111111</v>
      </c>
      <c r="N84" s="13">
        <v>20</v>
      </c>
      <c r="O84" s="13">
        <v>0</v>
      </c>
      <c r="P84" s="13">
        <v>0</v>
      </c>
      <c r="Q84" s="13">
        <v>0</v>
      </c>
      <c r="R84" s="13">
        <v>4.1666666666666661</v>
      </c>
      <c r="S84" s="13">
        <v>4</v>
      </c>
      <c r="T84" s="13">
        <v>0</v>
      </c>
      <c r="U84" s="13">
        <v>4.1666666666666661</v>
      </c>
      <c r="V84" s="13">
        <v>8</v>
      </c>
      <c r="W84" s="14">
        <v>0</v>
      </c>
    </row>
    <row r="85" spans="1:23" x14ac:dyDescent="0.3">
      <c r="A85" s="4" t="s">
        <v>73</v>
      </c>
      <c r="B85" s="12">
        <v>0.25</v>
      </c>
      <c r="C85" s="13">
        <v>0</v>
      </c>
      <c r="D85" s="13">
        <v>0</v>
      </c>
      <c r="E85" s="13">
        <v>1.25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4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4">
        <v>0</v>
      </c>
    </row>
    <row r="86" spans="1:23" x14ac:dyDescent="0.3">
      <c r="A86" s="4" t="s">
        <v>74</v>
      </c>
      <c r="B86" s="12">
        <v>0.25</v>
      </c>
      <c r="C86" s="13">
        <v>0</v>
      </c>
      <c r="D86" s="13">
        <v>0</v>
      </c>
      <c r="E86" s="13">
        <v>1.25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3.7037037037037033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4">
        <v>0</v>
      </c>
    </row>
    <row r="87" spans="1:23" x14ac:dyDescent="0.3">
      <c r="A87" s="4" t="s">
        <v>75</v>
      </c>
      <c r="B87" s="12">
        <v>0.25</v>
      </c>
      <c r="C87" s="13">
        <v>0</v>
      </c>
      <c r="D87" s="13">
        <v>0</v>
      </c>
      <c r="E87" s="13">
        <v>1.25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4.1666666666666661</v>
      </c>
      <c r="S87" s="13">
        <v>0</v>
      </c>
      <c r="T87" s="13">
        <v>0</v>
      </c>
      <c r="U87" s="13">
        <v>0</v>
      </c>
      <c r="V87" s="13">
        <v>0</v>
      </c>
      <c r="W87" s="14">
        <v>0</v>
      </c>
    </row>
    <row r="88" spans="1:23" x14ac:dyDescent="0.3">
      <c r="A88" s="4" t="s">
        <v>76</v>
      </c>
      <c r="B88" s="12">
        <v>0.25</v>
      </c>
      <c r="C88" s="13">
        <v>0</v>
      </c>
      <c r="D88" s="13">
        <v>0</v>
      </c>
      <c r="E88" s="13">
        <v>1.25</v>
      </c>
      <c r="F88" s="13">
        <v>0</v>
      </c>
      <c r="G88" s="13">
        <v>0</v>
      </c>
      <c r="H88" s="13">
        <v>4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4">
        <v>0</v>
      </c>
    </row>
    <row r="89" spans="1:23" x14ac:dyDescent="0.3">
      <c r="A89" s="4" t="s">
        <v>77</v>
      </c>
      <c r="B89" s="12">
        <v>0.25</v>
      </c>
      <c r="C89" s="13">
        <v>0</v>
      </c>
      <c r="D89" s="13">
        <v>0</v>
      </c>
      <c r="E89" s="13">
        <v>1.25</v>
      </c>
      <c r="F89" s="13">
        <v>0</v>
      </c>
      <c r="G89" s="13">
        <v>0</v>
      </c>
      <c r="H89" s="13">
        <v>4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4">
        <v>0</v>
      </c>
    </row>
    <row r="90" spans="1:23" x14ac:dyDescent="0.3">
      <c r="A90" s="4" t="s">
        <v>78</v>
      </c>
      <c r="B90" s="12">
        <v>0.5</v>
      </c>
      <c r="C90" s="13">
        <v>0</v>
      </c>
      <c r="D90" s="13">
        <v>0</v>
      </c>
      <c r="E90" s="13">
        <v>1.25</v>
      </c>
      <c r="F90" s="13">
        <v>1.25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4</v>
      </c>
      <c r="T90" s="13">
        <v>4.3478260869565215</v>
      </c>
      <c r="U90" s="13">
        <v>0</v>
      </c>
      <c r="V90" s="13">
        <v>0</v>
      </c>
      <c r="W90" s="14">
        <v>0</v>
      </c>
    </row>
    <row r="91" spans="1:23" x14ac:dyDescent="0.3">
      <c r="A91" s="4" t="s">
        <v>79</v>
      </c>
      <c r="B91" s="12">
        <v>0.5</v>
      </c>
      <c r="C91" s="13">
        <v>0</v>
      </c>
      <c r="D91" s="13">
        <v>0</v>
      </c>
      <c r="E91" s="13">
        <v>1.25</v>
      </c>
      <c r="F91" s="13">
        <v>1.25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4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4.3478260869565215</v>
      </c>
      <c r="U91" s="13">
        <v>0</v>
      </c>
      <c r="V91" s="13">
        <v>0</v>
      </c>
      <c r="W91" s="14">
        <v>0</v>
      </c>
    </row>
    <row r="92" spans="1:23" x14ac:dyDescent="0.3">
      <c r="A92" s="4" t="s">
        <v>80</v>
      </c>
      <c r="B92" s="12">
        <v>0.25</v>
      </c>
      <c r="C92" s="13">
        <v>0</v>
      </c>
      <c r="D92" s="13">
        <v>0</v>
      </c>
      <c r="E92" s="13">
        <v>1.25</v>
      </c>
      <c r="F92" s="13">
        <v>0</v>
      </c>
      <c r="G92" s="13">
        <v>0</v>
      </c>
      <c r="H92" s="13">
        <v>4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4">
        <v>0</v>
      </c>
    </row>
    <row r="93" spans="1:23" x14ac:dyDescent="0.3">
      <c r="A93" s="4" t="s">
        <v>81</v>
      </c>
      <c r="B93" s="12">
        <v>0.25</v>
      </c>
      <c r="C93" s="13">
        <v>0</v>
      </c>
      <c r="D93" s="13">
        <v>0</v>
      </c>
      <c r="E93" s="13">
        <v>1.25</v>
      </c>
      <c r="F93" s="13">
        <v>0</v>
      </c>
      <c r="G93" s="13">
        <v>0</v>
      </c>
      <c r="H93" s="13">
        <v>0</v>
      </c>
      <c r="I93" s="13">
        <v>3.8461538461538463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4">
        <v>0</v>
      </c>
    </row>
    <row r="94" spans="1:23" x14ac:dyDescent="0.3">
      <c r="A94" s="4" t="s">
        <v>82</v>
      </c>
      <c r="B94" s="12">
        <v>0.25</v>
      </c>
      <c r="C94" s="13">
        <v>0</v>
      </c>
      <c r="D94" s="13">
        <v>0</v>
      </c>
      <c r="E94" s="13">
        <v>1.25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4.1666666666666661</v>
      </c>
      <c r="S94" s="13">
        <v>0</v>
      </c>
      <c r="T94" s="13">
        <v>0</v>
      </c>
      <c r="U94" s="13">
        <v>0</v>
      </c>
      <c r="V94" s="13">
        <v>0</v>
      </c>
      <c r="W94" s="14">
        <v>0</v>
      </c>
    </row>
    <row r="95" spans="1:23" x14ac:dyDescent="0.3">
      <c r="A95" s="4" t="s">
        <v>83</v>
      </c>
      <c r="B95" s="12">
        <v>1</v>
      </c>
      <c r="C95" s="13">
        <v>0</v>
      </c>
      <c r="D95" s="13">
        <v>0</v>
      </c>
      <c r="E95" s="13">
        <v>2.5</v>
      </c>
      <c r="F95" s="13">
        <v>2.5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8</v>
      </c>
      <c r="T95" s="13">
        <v>0</v>
      </c>
      <c r="U95" s="13">
        <v>0</v>
      </c>
      <c r="V95" s="13">
        <v>4</v>
      </c>
      <c r="W95" s="14">
        <v>3.8461538461538463</v>
      </c>
    </row>
    <row r="96" spans="1:23" x14ac:dyDescent="0.3">
      <c r="A96" s="4" t="s">
        <v>84</v>
      </c>
      <c r="B96" s="12">
        <v>0.75</v>
      </c>
      <c r="C96" s="13">
        <v>0</v>
      </c>
      <c r="D96" s="13">
        <v>0</v>
      </c>
      <c r="E96" s="13">
        <v>3.75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3.7037037037037033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4</v>
      </c>
      <c r="W96" s="14">
        <v>3.8461538461538463</v>
      </c>
    </row>
    <row r="97" spans="1:23" x14ac:dyDescent="0.3">
      <c r="A97" s="4" t="s">
        <v>85</v>
      </c>
      <c r="B97" s="12">
        <v>0.75</v>
      </c>
      <c r="C97" s="13">
        <v>0</v>
      </c>
      <c r="D97" s="13">
        <v>1.25</v>
      </c>
      <c r="E97" s="13">
        <v>1.25</v>
      </c>
      <c r="F97" s="13">
        <v>0</v>
      </c>
      <c r="G97" s="13">
        <v>1.25</v>
      </c>
      <c r="H97" s="13">
        <v>0</v>
      </c>
      <c r="I97" s="13">
        <v>3.8461538461538463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8</v>
      </c>
      <c r="T97" s="13">
        <v>0</v>
      </c>
      <c r="U97" s="13">
        <v>0</v>
      </c>
      <c r="V97" s="13">
        <v>0</v>
      </c>
      <c r="W97" s="14">
        <v>0</v>
      </c>
    </row>
    <row r="98" spans="1:23" x14ac:dyDescent="0.3">
      <c r="A98" s="4" t="s">
        <v>86</v>
      </c>
      <c r="B98" s="12">
        <v>0.25</v>
      </c>
      <c r="C98" s="13">
        <v>0</v>
      </c>
      <c r="D98" s="13">
        <v>0</v>
      </c>
      <c r="E98" s="13">
        <v>1.25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4</v>
      </c>
      <c r="W98" s="14">
        <v>0</v>
      </c>
    </row>
    <row r="99" spans="1:23" x14ac:dyDescent="0.3">
      <c r="A99" s="4" t="s">
        <v>87</v>
      </c>
      <c r="B99" s="12">
        <v>0.25</v>
      </c>
      <c r="C99" s="13">
        <v>0</v>
      </c>
      <c r="D99" s="13">
        <v>1.25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4.3478260869565215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4">
        <v>0</v>
      </c>
    </row>
    <row r="100" spans="1:23" x14ac:dyDescent="0.3">
      <c r="A100" s="4" t="s">
        <v>88</v>
      </c>
      <c r="B100" s="12">
        <v>0.75</v>
      </c>
      <c r="C100" s="13">
        <v>0</v>
      </c>
      <c r="D100" s="13">
        <v>3.75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3.7037037037037033</v>
      </c>
      <c r="M100" s="13">
        <v>0</v>
      </c>
      <c r="N100" s="13">
        <v>0</v>
      </c>
      <c r="O100" s="13">
        <v>3.8461538461538463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4.1666666666666661</v>
      </c>
      <c r="V100" s="13">
        <v>0</v>
      </c>
      <c r="W100" s="14">
        <v>0</v>
      </c>
    </row>
    <row r="101" spans="1:23" x14ac:dyDescent="0.3">
      <c r="A101" s="4" t="s">
        <v>89</v>
      </c>
      <c r="B101" s="12">
        <v>0.75</v>
      </c>
      <c r="C101" s="13">
        <v>0</v>
      </c>
      <c r="D101" s="13">
        <v>0</v>
      </c>
      <c r="E101" s="13">
        <v>0</v>
      </c>
      <c r="F101" s="13">
        <v>3.75</v>
      </c>
      <c r="G101" s="13">
        <v>0</v>
      </c>
      <c r="H101" s="13">
        <v>4</v>
      </c>
      <c r="I101" s="13">
        <v>0</v>
      </c>
      <c r="J101" s="13">
        <v>0</v>
      </c>
      <c r="K101" s="13">
        <v>4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4.1666666666666661</v>
      </c>
      <c r="S101" s="13">
        <v>0</v>
      </c>
      <c r="T101" s="13">
        <v>0</v>
      </c>
      <c r="U101" s="13">
        <v>0</v>
      </c>
      <c r="V101" s="13">
        <v>0</v>
      </c>
      <c r="W101" s="14">
        <v>0</v>
      </c>
    </row>
    <row r="102" spans="1:23" x14ac:dyDescent="0.3">
      <c r="A102" s="4" t="s">
        <v>90</v>
      </c>
      <c r="B102" s="12">
        <v>0.75</v>
      </c>
      <c r="C102" s="13">
        <v>0</v>
      </c>
      <c r="D102" s="13">
        <v>0</v>
      </c>
      <c r="E102" s="13">
        <v>0</v>
      </c>
      <c r="F102" s="13">
        <v>2.5</v>
      </c>
      <c r="G102" s="13">
        <v>1.25</v>
      </c>
      <c r="H102" s="13">
        <v>0</v>
      </c>
      <c r="I102" s="13">
        <v>0</v>
      </c>
      <c r="J102" s="13">
        <v>0</v>
      </c>
      <c r="K102" s="13">
        <v>4</v>
      </c>
      <c r="L102" s="13">
        <v>0</v>
      </c>
      <c r="M102" s="13">
        <v>0</v>
      </c>
      <c r="N102" s="13">
        <v>0</v>
      </c>
      <c r="O102" s="13">
        <v>0</v>
      </c>
      <c r="P102" s="13">
        <v>4.1666666666666661</v>
      </c>
      <c r="Q102" s="13">
        <v>0</v>
      </c>
      <c r="R102" s="13">
        <v>4.1666666666666661</v>
      </c>
      <c r="S102" s="13">
        <v>0</v>
      </c>
      <c r="T102" s="13">
        <v>0</v>
      </c>
      <c r="U102" s="13">
        <v>0</v>
      </c>
      <c r="V102" s="13">
        <v>0</v>
      </c>
      <c r="W102" s="14">
        <v>0</v>
      </c>
    </row>
    <row r="103" spans="1:23" x14ac:dyDescent="0.3">
      <c r="A103" s="4" t="s">
        <v>91</v>
      </c>
      <c r="B103" s="12">
        <v>0.75</v>
      </c>
      <c r="C103" s="13">
        <v>0</v>
      </c>
      <c r="D103" s="13">
        <v>0</v>
      </c>
      <c r="E103" s="13">
        <v>0</v>
      </c>
      <c r="F103" s="13">
        <v>3.75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8.3333333333333321</v>
      </c>
      <c r="V103" s="13">
        <v>4</v>
      </c>
      <c r="W103" s="14">
        <v>0</v>
      </c>
    </row>
    <row r="104" spans="1:23" x14ac:dyDescent="0.3">
      <c r="A104" s="4" t="s">
        <v>92</v>
      </c>
      <c r="B104" s="12">
        <v>0.5</v>
      </c>
      <c r="C104" s="13">
        <v>0</v>
      </c>
      <c r="D104" s="13">
        <v>0</v>
      </c>
      <c r="E104" s="13">
        <v>0</v>
      </c>
      <c r="F104" s="13">
        <v>2.5</v>
      </c>
      <c r="G104" s="13">
        <v>0</v>
      </c>
      <c r="H104" s="13">
        <v>0</v>
      </c>
      <c r="I104" s="13">
        <v>0</v>
      </c>
      <c r="J104" s="13">
        <v>4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4</v>
      </c>
      <c r="T104" s="13">
        <v>0</v>
      </c>
      <c r="U104" s="13">
        <v>0</v>
      </c>
      <c r="V104" s="13">
        <v>0</v>
      </c>
      <c r="W104" s="14">
        <v>0</v>
      </c>
    </row>
    <row r="105" spans="1:23" x14ac:dyDescent="0.3">
      <c r="A105" s="4" t="s">
        <v>93</v>
      </c>
      <c r="B105" s="12">
        <v>0.5</v>
      </c>
      <c r="C105" s="13">
        <v>0</v>
      </c>
      <c r="D105" s="13">
        <v>0</v>
      </c>
      <c r="E105" s="13">
        <v>0</v>
      </c>
      <c r="F105" s="13">
        <v>1.25</v>
      </c>
      <c r="G105" s="13">
        <v>1.25</v>
      </c>
      <c r="H105" s="13">
        <v>0</v>
      </c>
      <c r="I105" s="13">
        <v>3.8461538461538463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4</v>
      </c>
      <c r="W105" s="14">
        <v>0</v>
      </c>
    </row>
    <row r="106" spans="1:23" x14ac:dyDescent="0.3">
      <c r="A106" s="4" t="s">
        <v>94</v>
      </c>
      <c r="B106" s="12">
        <v>0.5</v>
      </c>
      <c r="C106" s="13">
        <v>0</v>
      </c>
      <c r="D106" s="13">
        <v>0</v>
      </c>
      <c r="E106" s="13">
        <v>0</v>
      </c>
      <c r="F106" s="13">
        <v>2.5</v>
      </c>
      <c r="G106" s="13">
        <v>0</v>
      </c>
      <c r="H106" s="13">
        <v>0</v>
      </c>
      <c r="I106" s="13">
        <v>0</v>
      </c>
      <c r="J106" s="13">
        <v>4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4">
        <v>3.8461538461538463</v>
      </c>
    </row>
    <row r="107" spans="1:23" x14ac:dyDescent="0.3">
      <c r="A107" s="4" t="s">
        <v>95</v>
      </c>
      <c r="B107" s="12">
        <v>1</v>
      </c>
      <c r="C107" s="13">
        <v>0</v>
      </c>
      <c r="D107" s="13">
        <v>0</v>
      </c>
      <c r="E107" s="13">
        <v>0</v>
      </c>
      <c r="F107" s="13">
        <v>1.25</v>
      </c>
      <c r="G107" s="13">
        <v>3.75</v>
      </c>
      <c r="H107" s="13">
        <v>0</v>
      </c>
      <c r="I107" s="13">
        <v>0</v>
      </c>
      <c r="J107" s="13">
        <v>0</v>
      </c>
      <c r="K107" s="13">
        <v>4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12</v>
      </c>
      <c r="W107" s="14">
        <v>0</v>
      </c>
    </row>
    <row r="108" spans="1:23" x14ac:dyDescent="0.3">
      <c r="A108" s="4" t="s">
        <v>96</v>
      </c>
      <c r="B108" s="12">
        <v>0.25</v>
      </c>
      <c r="C108" s="13">
        <v>0</v>
      </c>
      <c r="D108" s="13">
        <v>0</v>
      </c>
      <c r="E108" s="13">
        <v>0</v>
      </c>
      <c r="F108" s="13">
        <v>1.25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4</v>
      </c>
      <c r="W108" s="14">
        <v>0</v>
      </c>
    </row>
    <row r="109" spans="1:23" x14ac:dyDescent="0.3">
      <c r="A109" s="4" t="s">
        <v>97</v>
      </c>
      <c r="B109" s="12">
        <v>2.25</v>
      </c>
      <c r="C109" s="13">
        <v>0</v>
      </c>
      <c r="D109" s="13">
        <v>0</v>
      </c>
      <c r="E109" s="13">
        <v>0</v>
      </c>
      <c r="F109" s="13">
        <v>1.25</v>
      </c>
      <c r="G109" s="13">
        <v>10</v>
      </c>
      <c r="H109" s="13">
        <v>4</v>
      </c>
      <c r="I109" s="13">
        <v>0</v>
      </c>
      <c r="J109" s="13">
        <v>4</v>
      </c>
      <c r="K109" s="13">
        <v>8</v>
      </c>
      <c r="L109" s="13">
        <v>3.7037037037037033</v>
      </c>
      <c r="M109" s="13">
        <v>0</v>
      </c>
      <c r="N109" s="13">
        <v>0</v>
      </c>
      <c r="O109" s="13">
        <v>3.8461538461538463</v>
      </c>
      <c r="P109" s="13">
        <v>0</v>
      </c>
      <c r="Q109" s="13">
        <v>4.3478260869565215</v>
      </c>
      <c r="R109" s="13">
        <v>0</v>
      </c>
      <c r="S109" s="13">
        <v>4</v>
      </c>
      <c r="T109" s="13">
        <v>0</v>
      </c>
      <c r="U109" s="13">
        <v>4.1666666666666661</v>
      </c>
      <c r="V109" s="13">
        <v>0</v>
      </c>
      <c r="W109" s="14">
        <v>0</v>
      </c>
    </row>
    <row r="110" spans="1:23" x14ac:dyDescent="0.3">
      <c r="A110" s="4" t="s">
        <v>98</v>
      </c>
      <c r="B110" s="12">
        <v>0.25</v>
      </c>
      <c r="C110" s="13">
        <v>0</v>
      </c>
      <c r="D110" s="13">
        <v>0</v>
      </c>
      <c r="E110" s="13">
        <v>0</v>
      </c>
      <c r="F110" s="13">
        <v>1.25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3.7037037037037033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4">
        <v>0</v>
      </c>
    </row>
    <row r="111" spans="1:23" x14ac:dyDescent="0.3">
      <c r="A111" s="4" t="s">
        <v>99</v>
      </c>
      <c r="B111" s="12">
        <v>0.25</v>
      </c>
      <c r="C111" s="13">
        <v>0</v>
      </c>
      <c r="D111" s="13">
        <v>0</v>
      </c>
      <c r="E111" s="13">
        <v>0</v>
      </c>
      <c r="F111" s="13">
        <v>1.25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4.1666666666666661</v>
      </c>
      <c r="S111" s="13">
        <v>0</v>
      </c>
      <c r="T111" s="13">
        <v>0</v>
      </c>
      <c r="U111" s="13">
        <v>0</v>
      </c>
      <c r="V111" s="13">
        <v>0</v>
      </c>
      <c r="W111" s="14">
        <v>0</v>
      </c>
    </row>
    <row r="112" spans="1:23" x14ac:dyDescent="0.3">
      <c r="A112" s="4" t="s">
        <v>100</v>
      </c>
      <c r="B112" s="12">
        <v>0.25</v>
      </c>
      <c r="C112" s="13">
        <v>0</v>
      </c>
      <c r="D112" s="13">
        <v>0</v>
      </c>
      <c r="E112" s="13">
        <v>0</v>
      </c>
      <c r="F112" s="13">
        <v>0</v>
      </c>
      <c r="G112" s="13">
        <v>1.25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4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4">
        <v>0</v>
      </c>
    </row>
    <row r="113" spans="1:23" x14ac:dyDescent="0.3">
      <c r="A113" s="4" t="s">
        <v>101</v>
      </c>
      <c r="B113" s="12">
        <v>0.5</v>
      </c>
      <c r="C113" s="13">
        <v>0</v>
      </c>
      <c r="D113" s="13">
        <v>0</v>
      </c>
      <c r="E113" s="13">
        <v>0</v>
      </c>
      <c r="F113" s="13">
        <v>0</v>
      </c>
      <c r="G113" s="13">
        <v>2.5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4</v>
      </c>
      <c r="O113" s="13">
        <v>0</v>
      </c>
      <c r="P113" s="13">
        <v>0</v>
      </c>
      <c r="Q113" s="13">
        <v>0</v>
      </c>
      <c r="R113" s="13">
        <v>0</v>
      </c>
      <c r="S113" s="13">
        <v>4</v>
      </c>
      <c r="T113" s="13">
        <v>0</v>
      </c>
      <c r="U113" s="13">
        <v>0</v>
      </c>
      <c r="V113" s="13">
        <v>0</v>
      </c>
      <c r="W113" s="14">
        <v>0</v>
      </c>
    </row>
    <row r="114" spans="1:23" x14ac:dyDescent="0.3">
      <c r="A114" s="4" t="s">
        <v>102</v>
      </c>
      <c r="B114" s="12">
        <v>0.5</v>
      </c>
      <c r="C114" s="13">
        <v>0</v>
      </c>
      <c r="D114" s="13">
        <v>0</v>
      </c>
      <c r="E114" s="13">
        <v>0</v>
      </c>
      <c r="F114" s="13">
        <v>0</v>
      </c>
      <c r="G114" s="13">
        <v>2.5</v>
      </c>
      <c r="H114" s="13">
        <v>0</v>
      </c>
      <c r="I114" s="13">
        <v>0</v>
      </c>
      <c r="J114" s="13">
        <v>0</v>
      </c>
      <c r="K114" s="13">
        <v>4</v>
      </c>
      <c r="L114" s="13">
        <v>0</v>
      </c>
      <c r="M114" s="13">
        <v>0</v>
      </c>
      <c r="N114" s="13">
        <v>0</v>
      </c>
      <c r="O114" s="13">
        <v>0</v>
      </c>
      <c r="P114" s="13">
        <v>4.1666666666666661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4">
        <v>0</v>
      </c>
    </row>
    <row r="115" spans="1:23" x14ac:dyDescent="0.3">
      <c r="A115" s="4" t="s">
        <v>103</v>
      </c>
      <c r="B115" s="12">
        <v>0.25</v>
      </c>
      <c r="C115" s="13">
        <v>0</v>
      </c>
      <c r="D115" s="13">
        <v>0</v>
      </c>
      <c r="E115" s="13">
        <v>0</v>
      </c>
      <c r="F115" s="13">
        <v>0</v>
      </c>
      <c r="G115" s="13">
        <v>1.25</v>
      </c>
      <c r="H115" s="13">
        <v>0</v>
      </c>
      <c r="I115" s="13">
        <v>0</v>
      </c>
      <c r="J115" s="13">
        <v>0</v>
      </c>
      <c r="K115" s="13">
        <v>4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4">
        <v>0</v>
      </c>
    </row>
    <row r="116" spans="1:23" x14ac:dyDescent="0.3">
      <c r="A116" s="4" t="s">
        <v>104</v>
      </c>
      <c r="B116" s="12">
        <v>0.25</v>
      </c>
      <c r="C116" s="13">
        <v>0</v>
      </c>
      <c r="D116" s="13">
        <v>0</v>
      </c>
      <c r="E116" s="13">
        <v>0</v>
      </c>
      <c r="F116" s="13">
        <v>0</v>
      </c>
      <c r="G116" s="13">
        <v>1.25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4.1666666666666661</v>
      </c>
      <c r="V116" s="13">
        <v>0</v>
      </c>
      <c r="W116" s="14">
        <v>0</v>
      </c>
    </row>
    <row r="117" spans="1:23" x14ac:dyDescent="0.3">
      <c r="A117" s="4" t="s">
        <v>105</v>
      </c>
      <c r="B117" s="12">
        <v>0.25</v>
      </c>
      <c r="C117" s="13">
        <v>0</v>
      </c>
      <c r="D117" s="13">
        <v>0</v>
      </c>
      <c r="E117" s="13">
        <v>0</v>
      </c>
      <c r="F117" s="13">
        <v>0</v>
      </c>
      <c r="G117" s="13">
        <v>1.25</v>
      </c>
      <c r="H117" s="13">
        <v>4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4">
        <v>0</v>
      </c>
    </row>
    <row r="118" spans="1:23" x14ac:dyDescent="0.3">
      <c r="A118" s="4" t="s">
        <v>106</v>
      </c>
      <c r="B118" s="12">
        <v>1.25</v>
      </c>
      <c r="C118" s="13">
        <v>0</v>
      </c>
      <c r="D118" s="13">
        <v>0</v>
      </c>
      <c r="E118" s="13">
        <v>0</v>
      </c>
      <c r="F118" s="13">
        <v>0</v>
      </c>
      <c r="G118" s="13">
        <v>6.25</v>
      </c>
      <c r="H118" s="13">
        <v>0</v>
      </c>
      <c r="I118" s="13">
        <v>0</v>
      </c>
      <c r="J118" s="13">
        <v>8</v>
      </c>
      <c r="K118" s="13">
        <v>0</v>
      </c>
      <c r="L118" s="13">
        <v>0</v>
      </c>
      <c r="M118" s="13">
        <v>3.7037037037037033</v>
      </c>
      <c r="N118" s="13">
        <v>0</v>
      </c>
      <c r="O118" s="13">
        <v>3.8461538461538463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4</v>
      </c>
      <c r="W118" s="14">
        <v>0</v>
      </c>
    </row>
    <row r="119" spans="1:23" x14ac:dyDescent="0.3">
      <c r="A119" s="4" t="s">
        <v>107</v>
      </c>
      <c r="B119" s="12">
        <v>0.25</v>
      </c>
      <c r="C119" s="13">
        <v>0</v>
      </c>
      <c r="D119" s="13">
        <v>0</v>
      </c>
      <c r="E119" s="13">
        <v>0</v>
      </c>
      <c r="F119" s="13">
        <v>0</v>
      </c>
      <c r="G119" s="13">
        <v>1.25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4</v>
      </c>
      <c r="T119" s="13">
        <v>0</v>
      </c>
      <c r="U119" s="13">
        <v>0</v>
      </c>
      <c r="V119" s="13">
        <v>0</v>
      </c>
      <c r="W119" s="14">
        <v>0</v>
      </c>
    </row>
    <row r="120" spans="1:23" x14ac:dyDescent="0.3">
      <c r="A120" s="4" t="s">
        <v>108</v>
      </c>
      <c r="B120" s="12">
        <v>0.25</v>
      </c>
      <c r="C120" s="13">
        <v>0</v>
      </c>
      <c r="D120" s="13">
        <v>0</v>
      </c>
      <c r="E120" s="13">
        <v>0</v>
      </c>
      <c r="F120" s="13">
        <v>0</v>
      </c>
      <c r="G120" s="13">
        <v>1.25</v>
      </c>
      <c r="H120" s="13">
        <v>0</v>
      </c>
      <c r="I120" s="13">
        <v>0</v>
      </c>
      <c r="J120" s="13">
        <v>4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4">
        <v>0</v>
      </c>
    </row>
    <row r="121" spans="1:23" x14ac:dyDescent="0.3">
      <c r="A121" s="4" t="s">
        <v>109</v>
      </c>
      <c r="B121" s="12">
        <v>0.25</v>
      </c>
      <c r="C121" s="13">
        <v>0</v>
      </c>
      <c r="D121" s="13">
        <v>0</v>
      </c>
      <c r="E121" s="13">
        <v>0</v>
      </c>
      <c r="F121" s="13">
        <v>0</v>
      </c>
      <c r="G121" s="13">
        <v>1.25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4.1666666666666661</v>
      </c>
      <c r="S121" s="13">
        <v>0</v>
      </c>
      <c r="T121" s="13">
        <v>0</v>
      </c>
      <c r="U121" s="13">
        <v>0</v>
      </c>
      <c r="V121" s="13">
        <v>0</v>
      </c>
      <c r="W121" s="14">
        <v>0</v>
      </c>
    </row>
    <row r="122" spans="1:23" x14ac:dyDescent="0.3">
      <c r="A122" s="4" t="s">
        <v>110</v>
      </c>
      <c r="B122" s="12">
        <v>0.5</v>
      </c>
      <c r="C122" s="13">
        <v>0</v>
      </c>
      <c r="D122" s="13">
        <v>1.25</v>
      </c>
      <c r="E122" s="13">
        <v>0</v>
      </c>
      <c r="F122" s="13">
        <v>1.25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4</v>
      </c>
      <c r="O122" s="13">
        <v>3.8461538461538463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4">
        <v>0</v>
      </c>
    </row>
    <row r="123" spans="1:23" x14ac:dyDescent="0.3">
      <c r="A123" s="5" t="s">
        <v>27</v>
      </c>
      <c r="B123" s="15" t="s">
        <v>27</v>
      </c>
      <c r="C123" s="16" t="s">
        <v>27</v>
      </c>
      <c r="D123" s="16" t="s">
        <v>27</v>
      </c>
      <c r="E123" s="16" t="s">
        <v>27</v>
      </c>
      <c r="F123" s="16" t="s">
        <v>27</v>
      </c>
      <c r="G123" s="16" t="s">
        <v>27</v>
      </c>
      <c r="H123" s="16" t="s">
        <v>27</v>
      </c>
      <c r="I123" s="16" t="s">
        <v>27</v>
      </c>
      <c r="J123" s="16" t="s">
        <v>27</v>
      </c>
      <c r="K123" s="16" t="s">
        <v>27</v>
      </c>
      <c r="L123" s="16" t="s">
        <v>27</v>
      </c>
      <c r="M123" s="16" t="s">
        <v>27</v>
      </c>
      <c r="N123" s="16" t="s">
        <v>27</v>
      </c>
      <c r="O123" s="16" t="s">
        <v>27</v>
      </c>
      <c r="P123" s="16" t="s">
        <v>27</v>
      </c>
      <c r="Q123" s="16" t="s">
        <v>27</v>
      </c>
      <c r="R123" s="16" t="s">
        <v>27</v>
      </c>
      <c r="S123" s="16" t="s">
        <v>27</v>
      </c>
      <c r="T123" s="16" t="s">
        <v>27</v>
      </c>
      <c r="U123" s="16" t="s">
        <v>27</v>
      </c>
      <c r="V123" s="16" t="s">
        <v>27</v>
      </c>
      <c r="W123" s="17" t="s">
        <v>27</v>
      </c>
    </row>
    <row r="124" spans="1:23" x14ac:dyDescent="0.3">
      <c r="A124" s="31" t="str">
        <f>HYPERLINK("#'Index'!C8","Home")</f>
        <v>Home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6" spans="1:23" ht="14.95" thickBot="1" x14ac:dyDescent="0.35">
      <c r="A126" s="32" t="s">
        <v>111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23" ht="14.95" thickTop="1" x14ac:dyDescent="0.3">
      <c r="A127" s="33" t="s">
        <v>1</v>
      </c>
      <c r="B127" s="35" t="s">
        <v>2</v>
      </c>
      <c r="C127" s="37" t="s">
        <v>3</v>
      </c>
      <c r="D127" s="37"/>
      <c r="E127" s="37"/>
      <c r="F127" s="37"/>
      <c r="G127" s="37"/>
      <c r="H127" s="37" t="s">
        <v>4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8"/>
    </row>
    <row r="128" spans="1:23" ht="34.35" x14ac:dyDescent="0.3">
      <c r="A128" s="34"/>
      <c r="B128" s="36"/>
      <c r="C128" s="1" t="s">
        <v>5</v>
      </c>
      <c r="D128" s="1" t="s">
        <v>6</v>
      </c>
      <c r="E128" s="1" t="s">
        <v>7</v>
      </c>
      <c r="F128" s="1" t="s">
        <v>8</v>
      </c>
      <c r="G128" s="1" t="s">
        <v>9</v>
      </c>
      <c r="H128" s="1" t="s">
        <v>10</v>
      </c>
      <c r="I128" s="1" t="s">
        <v>11</v>
      </c>
      <c r="J128" s="1" t="s">
        <v>12</v>
      </c>
      <c r="K128" s="1" t="s">
        <v>13</v>
      </c>
      <c r="L128" s="1" t="s">
        <v>14</v>
      </c>
      <c r="M128" s="1" t="s">
        <v>15</v>
      </c>
      <c r="N128" s="1" t="s">
        <v>16</v>
      </c>
      <c r="O128" s="1" t="s">
        <v>17</v>
      </c>
      <c r="P128" s="1" t="s">
        <v>18</v>
      </c>
      <c r="Q128" s="1" t="s">
        <v>19</v>
      </c>
      <c r="R128" s="1" t="s">
        <v>20</v>
      </c>
      <c r="S128" s="1" t="s">
        <v>21</v>
      </c>
      <c r="T128" s="1" t="s">
        <v>22</v>
      </c>
      <c r="U128" s="1" t="s">
        <v>23</v>
      </c>
      <c r="V128" s="1" t="s">
        <v>24</v>
      </c>
      <c r="W128" s="2" t="s">
        <v>25</v>
      </c>
    </row>
    <row r="129" spans="1:23" x14ac:dyDescent="0.3">
      <c r="A129" s="3" t="s">
        <v>26</v>
      </c>
      <c r="B129" s="6">
        <v>400</v>
      </c>
      <c r="C129" s="7">
        <v>80</v>
      </c>
      <c r="D129" s="7">
        <v>80</v>
      </c>
      <c r="E129" s="7">
        <v>80</v>
      </c>
      <c r="F129" s="7">
        <v>80</v>
      </c>
      <c r="G129" s="7">
        <v>80</v>
      </c>
      <c r="H129" s="7">
        <v>25</v>
      </c>
      <c r="I129" s="7">
        <v>26</v>
      </c>
      <c r="J129" s="7">
        <v>25</v>
      </c>
      <c r="K129" s="7">
        <v>25</v>
      </c>
      <c r="L129" s="7">
        <v>27</v>
      </c>
      <c r="M129" s="7">
        <v>27</v>
      </c>
      <c r="N129" s="7">
        <v>25</v>
      </c>
      <c r="O129" s="7">
        <v>26</v>
      </c>
      <c r="P129" s="7">
        <v>24</v>
      </c>
      <c r="Q129" s="7">
        <v>23</v>
      </c>
      <c r="R129" s="7">
        <v>24</v>
      </c>
      <c r="S129" s="7">
        <v>25</v>
      </c>
      <c r="T129" s="7">
        <v>23</v>
      </c>
      <c r="U129" s="7">
        <v>24</v>
      </c>
      <c r="V129" s="7">
        <v>25</v>
      </c>
      <c r="W129" s="8">
        <v>26</v>
      </c>
    </row>
    <row r="130" spans="1:23" x14ac:dyDescent="0.3">
      <c r="A130" s="4" t="s">
        <v>27</v>
      </c>
      <c r="B130" s="9" t="s">
        <v>27</v>
      </c>
      <c r="C130" s="10" t="s">
        <v>27</v>
      </c>
      <c r="D130" s="10" t="s">
        <v>27</v>
      </c>
      <c r="E130" s="10" t="s">
        <v>27</v>
      </c>
      <c r="F130" s="10" t="s">
        <v>27</v>
      </c>
      <c r="G130" s="10" t="s">
        <v>27</v>
      </c>
      <c r="H130" s="10" t="s">
        <v>27</v>
      </c>
      <c r="I130" s="10" t="s">
        <v>27</v>
      </c>
      <c r="J130" s="10" t="s">
        <v>27</v>
      </c>
      <c r="K130" s="10" t="s">
        <v>27</v>
      </c>
      <c r="L130" s="10" t="s">
        <v>27</v>
      </c>
      <c r="M130" s="10" t="s">
        <v>27</v>
      </c>
      <c r="N130" s="10" t="s">
        <v>27</v>
      </c>
      <c r="O130" s="10" t="s">
        <v>27</v>
      </c>
      <c r="P130" s="10" t="s">
        <v>27</v>
      </c>
      <c r="Q130" s="10" t="s">
        <v>27</v>
      </c>
      <c r="R130" s="10" t="s">
        <v>27</v>
      </c>
      <c r="S130" s="10" t="s">
        <v>27</v>
      </c>
      <c r="T130" s="10" t="s">
        <v>27</v>
      </c>
      <c r="U130" s="10" t="s">
        <v>27</v>
      </c>
      <c r="V130" s="10" t="s">
        <v>27</v>
      </c>
      <c r="W130" s="11" t="s">
        <v>27</v>
      </c>
    </row>
    <row r="131" spans="1:23" x14ac:dyDescent="0.3">
      <c r="A131" s="4" t="s">
        <v>49</v>
      </c>
      <c r="B131" s="12">
        <v>100</v>
      </c>
      <c r="C131" s="13">
        <v>100</v>
      </c>
      <c r="D131" s="13">
        <v>100</v>
      </c>
      <c r="E131" s="13">
        <v>100</v>
      </c>
      <c r="F131" s="13">
        <v>100</v>
      </c>
      <c r="G131" s="13">
        <v>100</v>
      </c>
      <c r="H131" s="13">
        <v>100</v>
      </c>
      <c r="I131" s="13">
        <v>100</v>
      </c>
      <c r="J131" s="13">
        <v>100</v>
      </c>
      <c r="K131" s="13">
        <v>100</v>
      </c>
      <c r="L131" s="13">
        <v>100</v>
      </c>
      <c r="M131" s="13">
        <v>100</v>
      </c>
      <c r="N131" s="13">
        <v>100</v>
      </c>
      <c r="O131" s="13">
        <v>100</v>
      </c>
      <c r="P131" s="13">
        <v>100</v>
      </c>
      <c r="Q131" s="13">
        <v>100</v>
      </c>
      <c r="R131" s="13">
        <v>100</v>
      </c>
      <c r="S131" s="13">
        <v>100</v>
      </c>
      <c r="T131" s="13">
        <v>100</v>
      </c>
      <c r="U131" s="13">
        <v>100</v>
      </c>
      <c r="V131" s="13">
        <v>100</v>
      </c>
      <c r="W131" s="14">
        <v>100</v>
      </c>
    </row>
    <row r="132" spans="1:23" x14ac:dyDescent="0.3">
      <c r="A132" s="5" t="s">
        <v>27</v>
      </c>
      <c r="B132" s="15" t="s">
        <v>27</v>
      </c>
      <c r="C132" s="16" t="s">
        <v>27</v>
      </c>
      <c r="D132" s="16" t="s">
        <v>27</v>
      </c>
      <c r="E132" s="16" t="s">
        <v>27</v>
      </c>
      <c r="F132" s="16" t="s">
        <v>27</v>
      </c>
      <c r="G132" s="16" t="s">
        <v>27</v>
      </c>
      <c r="H132" s="16" t="s">
        <v>27</v>
      </c>
      <c r="I132" s="16" t="s">
        <v>27</v>
      </c>
      <c r="J132" s="16" t="s">
        <v>27</v>
      </c>
      <c r="K132" s="16" t="s">
        <v>27</v>
      </c>
      <c r="L132" s="16" t="s">
        <v>27</v>
      </c>
      <c r="M132" s="16" t="s">
        <v>27</v>
      </c>
      <c r="N132" s="16" t="s">
        <v>27</v>
      </c>
      <c r="O132" s="16" t="s">
        <v>27</v>
      </c>
      <c r="P132" s="16" t="s">
        <v>27</v>
      </c>
      <c r="Q132" s="16" t="s">
        <v>27</v>
      </c>
      <c r="R132" s="16" t="s">
        <v>27</v>
      </c>
      <c r="S132" s="16" t="s">
        <v>27</v>
      </c>
      <c r="T132" s="16" t="s">
        <v>27</v>
      </c>
      <c r="U132" s="16" t="s">
        <v>27</v>
      </c>
      <c r="V132" s="16" t="s">
        <v>27</v>
      </c>
      <c r="W132" s="17" t="s">
        <v>27</v>
      </c>
    </row>
    <row r="133" spans="1:23" x14ac:dyDescent="0.3">
      <c r="A133" s="31" t="str">
        <f>HYPERLINK("#'Index'!C9","Home")</f>
        <v>Home</v>
      </c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5" spans="1:23" ht="14.95" thickBot="1" x14ac:dyDescent="0.35">
      <c r="A135" s="32" t="s">
        <v>112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:23" ht="14.95" thickTop="1" x14ac:dyDescent="0.3">
      <c r="A136" s="33" t="s">
        <v>1</v>
      </c>
      <c r="B136" s="35" t="s">
        <v>2</v>
      </c>
      <c r="C136" s="37" t="s">
        <v>3</v>
      </c>
      <c r="D136" s="37"/>
      <c r="E136" s="37"/>
      <c r="F136" s="37"/>
      <c r="G136" s="37"/>
      <c r="H136" s="37" t="s">
        <v>4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8"/>
    </row>
    <row r="137" spans="1:23" ht="34.35" x14ac:dyDescent="0.3">
      <c r="A137" s="34"/>
      <c r="B137" s="36"/>
      <c r="C137" s="1" t="s">
        <v>5</v>
      </c>
      <c r="D137" s="1" t="s">
        <v>6</v>
      </c>
      <c r="E137" s="1" t="s">
        <v>7</v>
      </c>
      <c r="F137" s="1" t="s">
        <v>8</v>
      </c>
      <c r="G137" s="1" t="s">
        <v>9</v>
      </c>
      <c r="H137" s="1" t="s">
        <v>10</v>
      </c>
      <c r="I137" s="1" t="s">
        <v>11</v>
      </c>
      <c r="J137" s="1" t="s">
        <v>12</v>
      </c>
      <c r="K137" s="1" t="s">
        <v>13</v>
      </c>
      <c r="L137" s="1" t="s">
        <v>14</v>
      </c>
      <c r="M137" s="1" t="s">
        <v>15</v>
      </c>
      <c r="N137" s="1" t="s">
        <v>16</v>
      </c>
      <c r="O137" s="1" t="s">
        <v>17</v>
      </c>
      <c r="P137" s="1" t="s">
        <v>18</v>
      </c>
      <c r="Q137" s="1" t="s">
        <v>19</v>
      </c>
      <c r="R137" s="1" t="s">
        <v>20</v>
      </c>
      <c r="S137" s="1" t="s">
        <v>21</v>
      </c>
      <c r="T137" s="1" t="s">
        <v>22</v>
      </c>
      <c r="U137" s="1" t="s">
        <v>23</v>
      </c>
      <c r="V137" s="1" t="s">
        <v>24</v>
      </c>
      <c r="W137" s="2" t="s">
        <v>25</v>
      </c>
    </row>
    <row r="138" spans="1:23" x14ac:dyDescent="0.3">
      <c r="A138" s="3" t="s">
        <v>26</v>
      </c>
      <c r="B138" s="6">
        <v>400</v>
      </c>
      <c r="C138" s="7">
        <v>80</v>
      </c>
      <c r="D138" s="7">
        <v>80</v>
      </c>
      <c r="E138" s="7">
        <v>80</v>
      </c>
      <c r="F138" s="7">
        <v>80</v>
      </c>
      <c r="G138" s="7">
        <v>80</v>
      </c>
      <c r="H138" s="7">
        <v>25</v>
      </c>
      <c r="I138" s="7">
        <v>26</v>
      </c>
      <c r="J138" s="7">
        <v>25</v>
      </c>
      <c r="K138" s="7">
        <v>25</v>
      </c>
      <c r="L138" s="7">
        <v>27</v>
      </c>
      <c r="M138" s="7">
        <v>27</v>
      </c>
      <c r="N138" s="7">
        <v>25</v>
      </c>
      <c r="O138" s="7">
        <v>26</v>
      </c>
      <c r="P138" s="7">
        <v>24</v>
      </c>
      <c r="Q138" s="7">
        <v>23</v>
      </c>
      <c r="R138" s="7">
        <v>24</v>
      </c>
      <c r="S138" s="7">
        <v>25</v>
      </c>
      <c r="T138" s="7">
        <v>23</v>
      </c>
      <c r="U138" s="7">
        <v>24</v>
      </c>
      <c r="V138" s="7">
        <v>25</v>
      </c>
      <c r="W138" s="8">
        <v>26</v>
      </c>
    </row>
    <row r="139" spans="1:23" x14ac:dyDescent="0.3">
      <c r="A139" s="4" t="s">
        <v>27</v>
      </c>
      <c r="B139" s="9" t="s">
        <v>27</v>
      </c>
      <c r="C139" s="10" t="s">
        <v>27</v>
      </c>
      <c r="D139" s="10" t="s">
        <v>27</v>
      </c>
      <c r="E139" s="10" t="s">
        <v>27</v>
      </c>
      <c r="F139" s="10" t="s">
        <v>27</v>
      </c>
      <c r="G139" s="10" t="s">
        <v>27</v>
      </c>
      <c r="H139" s="10" t="s">
        <v>27</v>
      </c>
      <c r="I139" s="10" t="s">
        <v>27</v>
      </c>
      <c r="J139" s="10" t="s">
        <v>27</v>
      </c>
      <c r="K139" s="10" t="s">
        <v>27</v>
      </c>
      <c r="L139" s="10" t="s">
        <v>27</v>
      </c>
      <c r="M139" s="10" t="s">
        <v>27</v>
      </c>
      <c r="N139" s="10" t="s">
        <v>27</v>
      </c>
      <c r="O139" s="10" t="s">
        <v>27</v>
      </c>
      <c r="P139" s="10" t="s">
        <v>27</v>
      </c>
      <c r="Q139" s="10" t="s">
        <v>27</v>
      </c>
      <c r="R139" s="10" t="s">
        <v>27</v>
      </c>
      <c r="S139" s="10" t="s">
        <v>27</v>
      </c>
      <c r="T139" s="10" t="s">
        <v>27</v>
      </c>
      <c r="U139" s="10" t="s">
        <v>27</v>
      </c>
      <c r="V139" s="10" t="s">
        <v>27</v>
      </c>
      <c r="W139" s="11" t="s">
        <v>27</v>
      </c>
    </row>
    <row r="140" spans="1:23" x14ac:dyDescent="0.3">
      <c r="A140" s="4" t="s">
        <v>113</v>
      </c>
      <c r="B140" s="12">
        <v>84.75</v>
      </c>
      <c r="C140" s="13">
        <v>88.75</v>
      </c>
      <c r="D140" s="13">
        <v>80</v>
      </c>
      <c r="E140" s="13">
        <v>88.75</v>
      </c>
      <c r="F140" s="13">
        <v>80</v>
      </c>
      <c r="G140" s="13">
        <v>86.25</v>
      </c>
      <c r="H140" s="13">
        <v>60</v>
      </c>
      <c r="I140" s="13">
        <v>80.769230769230774</v>
      </c>
      <c r="J140" s="13">
        <v>72</v>
      </c>
      <c r="K140" s="13">
        <v>80</v>
      </c>
      <c r="L140" s="13">
        <v>92.592592592592595</v>
      </c>
      <c r="M140" s="13">
        <v>92.592592592592595</v>
      </c>
      <c r="N140" s="13">
        <v>80</v>
      </c>
      <c r="O140" s="13">
        <v>92.307692307692307</v>
      </c>
      <c r="P140" s="13">
        <v>95.833333333333343</v>
      </c>
      <c r="Q140" s="13">
        <v>86.956521739130437</v>
      </c>
      <c r="R140" s="13">
        <v>83.333333333333343</v>
      </c>
      <c r="S140" s="13">
        <v>76</v>
      </c>
      <c r="T140" s="13">
        <v>78.260869565217391</v>
      </c>
      <c r="U140" s="13">
        <v>91.666666666666657</v>
      </c>
      <c r="V140" s="13">
        <v>100</v>
      </c>
      <c r="W140" s="14">
        <v>92.307692307692307</v>
      </c>
    </row>
    <row r="141" spans="1:23" x14ac:dyDescent="0.3">
      <c r="A141" s="4" t="s">
        <v>114</v>
      </c>
      <c r="B141" s="12">
        <v>62.250000000000007</v>
      </c>
      <c r="C141" s="13">
        <v>66.25</v>
      </c>
      <c r="D141" s="13">
        <v>58.75</v>
      </c>
      <c r="E141" s="13">
        <v>66.25</v>
      </c>
      <c r="F141" s="13">
        <v>62.5</v>
      </c>
      <c r="G141" s="13">
        <v>57.499999999999993</v>
      </c>
      <c r="H141" s="13">
        <v>72</v>
      </c>
      <c r="I141" s="13">
        <v>61.53846153846154</v>
      </c>
      <c r="J141" s="13">
        <v>28.000000000000004</v>
      </c>
      <c r="K141" s="13">
        <v>60</v>
      </c>
      <c r="L141" s="13">
        <v>81.481481481481481</v>
      </c>
      <c r="M141" s="13">
        <v>62.962962962962962</v>
      </c>
      <c r="N141" s="13">
        <v>56.000000000000007</v>
      </c>
      <c r="O141" s="13">
        <v>53.846153846153847</v>
      </c>
      <c r="P141" s="13">
        <v>83.333333333333343</v>
      </c>
      <c r="Q141" s="13">
        <v>73.91304347826086</v>
      </c>
      <c r="R141" s="13">
        <v>79.166666666666657</v>
      </c>
      <c r="S141" s="13">
        <v>52</v>
      </c>
      <c r="T141" s="13">
        <v>47.826086956521742</v>
      </c>
      <c r="U141" s="13">
        <v>58.333333333333336</v>
      </c>
      <c r="V141" s="13">
        <v>56.000000000000007</v>
      </c>
      <c r="W141" s="14">
        <v>69.230769230769226</v>
      </c>
    </row>
    <row r="142" spans="1:23" x14ac:dyDescent="0.3">
      <c r="A142" s="4" t="s">
        <v>115</v>
      </c>
      <c r="B142" s="12">
        <v>51.5</v>
      </c>
      <c r="C142" s="13">
        <v>53.75</v>
      </c>
      <c r="D142" s="13">
        <v>43.75</v>
      </c>
      <c r="E142" s="13">
        <v>53.75</v>
      </c>
      <c r="F142" s="13">
        <v>60</v>
      </c>
      <c r="G142" s="13">
        <v>46.25</v>
      </c>
      <c r="H142" s="13">
        <v>52</v>
      </c>
      <c r="I142" s="13">
        <v>26.923076923076923</v>
      </c>
      <c r="J142" s="13">
        <v>28.000000000000004</v>
      </c>
      <c r="K142" s="13">
        <v>28.000000000000004</v>
      </c>
      <c r="L142" s="13">
        <v>59.259259259259252</v>
      </c>
      <c r="M142" s="13">
        <v>40.74074074074074</v>
      </c>
      <c r="N142" s="13">
        <v>60</v>
      </c>
      <c r="O142" s="13">
        <v>69.230769230769226</v>
      </c>
      <c r="P142" s="13">
        <v>75</v>
      </c>
      <c r="Q142" s="13">
        <v>65.217391304347828</v>
      </c>
      <c r="R142" s="13">
        <v>83.333333333333343</v>
      </c>
      <c r="S142" s="13">
        <v>12</v>
      </c>
      <c r="T142" s="13">
        <v>26.086956521739129</v>
      </c>
      <c r="U142" s="13">
        <v>54.166666666666664</v>
      </c>
      <c r="V142" s="13">
        <v>100</v>
      </c>
      <c r="W142" s="14">
        <v>46.153846153846153</v>
      </c>
    </row>
    <row r="143" spans="1:23" x14ac:dyDescent="0.3">
      <c r="A143" s="4" t="s">
        <v>53</v>
      </c>
      <c r="B143" s="12">
        <v>83</v>
      </c>
      <c r="C143" s="13">
        <v>80</v>
      </c>
      <c r="D143" s="13">
        <v>75</v>
      </c>
      <c r="E143" s="13">
        <v>88.75</v>
      </c>
      <c r="F143" s="13">
        <v>85</v>
      </c>
      <c r="G143" s="13">
        <v>86.25</v>
      </c>
      <c r="H143" s="13">
        <v>76</v>
      </c>
      <c r="I143" s="13">
        <v>76.923076923076934</v>
      </c>
      <c r="J143" s="13">
        <v>48</v>
      </c>
      <c r="K143" s="13">
        <v>88</v>
      </c>
      <c r="L143" s="13">
        <v>85.18518518518519</v>
      </c>
      <c r="M143" s="13">
        <v>74.074074074074076</v>
      </c>
      <c r="N143" s="13">
        <v>84</v>
      </c>
      <c r="O143" s="13">
        <v>88.461538461538453</v>
      </c>
      <c r="P143" s="13">
        <v>95.833333333333343</v>
      </c>
      <c r="Q143" s="13">
        <v>78.260869565217391</v>
      </c>
      <c r="R143" s="13">
        <v>95.833333333333343</v>
      </c>
      <c r="S143" s="13">
        <v>84</v>
      </c>
      <c r="T143" s="13">
        <v>69.565217391304344</v>
      </c>
      <c r="U143" s="13">
        <v>83.333333333333343</v>
      </c>
      <c r="V143" s="13">
        <v>100</v>
      </c>
      <c r="W143" s="14">
        <v>100</v>
      </c>
    </row>
    <row r="144" spans="1:23" x14ac:dyDescent="0.3">
      <c r="A144" s="4" t="s">
        <v>116</v>
      </c>
      <c r="B144" s="12">
        <v>38.75</v>
      </c>
      <c r="C144" s="13">
        <v>42.5</v>
      </c>
      <c r="D144" s="13">
        <v>40</v>
      </c>
      <c r="E144" s="13">
        <v>36.25</v>
      </c>
      <c r="F144" s="13">
        <v>42.5</v>
      </c>
      <c r="G144" s="13">
        <v>32.5</v>
      </c>
      <c r="H144" s="13">
        <v>32</v>
      </c>
      <c r="I144" s="13">
        <v>38.461538461538467</v>
      </c>
      <c r="J144" s="13">
        <v>16</v>
      </c>
      <c r="K144" s="13">
        <v>44</v>
      </c>
      <c r="L144" s="13">
        <v>51.851851851851848</v>
      </c>
      <c r="M144" s="13">
        <v>37.037037037037038</v>
      </c>
      <c r="N144" s="13">
        <v>60</v>
      </c>
      <c r="O144" s="13">
        <v>26.923076923076923</v>
      </c>
      <c r="P144" s="13">
        <v>58.333333333333336</v>
      </c>
      <c r="Q144" s="13">
        <v>39.130434782608695</v>
      </c>
      <c r="R144" s="13">
        <v>25</v>
      </c>
      <c r="S144" s="13">
        <v>36</v>
      </c>
      <c r="T144" s="13">
        <v>30.434782608695656</v>
      </c>
      <c r="U144" s="13">
        <v>41.666666666666671</v>
      </c>
      <c r="V144" s="13">
        <v>52</v>
      </c>
      <c r="W144" s="14">
        <v>30.76923076923077</v>
      </c>
    </row>
    <row r="145" spans="1:23" x14ac:dyDescent="0.3">
      <c r="A145" s="4" t="s">
        <v>56</v>
      </c>
      <c r="B145" s="12">
        <v>0.25</v>
      </c>
      <c r="C145" s="13">
        <v>1.25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4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4">
        <v>0</v>
      </c>
    </row>
    <row r="146" spans="1:23" x14ac:dyDescent="0.3">
      <c r="A146" s="4" t="s">
        <v>57</v>
      </c>
      <c r="B146" s="12">
        <v>1.5</v>
      </c>
      <c r="C146" s="13">
        <v>1.25</v>
      </c>
      <c r="D146" s="13">
        <v>0</v>
      </c>
      <c r="E146" s="13">
        <v>2.5</v>
      </c>
      <c r="F146" s="13">
        <v>1.25</v>
      </c>
      <c r="G146" s="13">
        <v>2.5</v>
      </c>
      <c r="H146" s="13">
        <v>0</v>
      </c>
      <c r="I146" s="13">
        <v>3.8461538461538463</v>
      </c>
      <c r="J146" s="13">
        <v>4</v>
      </c>
      <c r="K146" s="13">
        <v>0</v>
      </c>
      <c r="L146" s="13">
        <v>3.7037037037037033</v>
      </c>
      <c r="M146" s="13">
        <v>0</v>
      </c>
      <c r="N146" s="13">
        <v>0</v>
      </c>
      <c r="O146" s="13">
        <v>0</v>
      </c>
      <c r="P146" s="13">
        <v>8.3333333333333321</v>
      </c>
      <c r="Q146" s="13">
        <v>4.3478260869565215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4">
        <v>0</v>
      </c>
    </row>
    <row r="147" spans="1:23" x14ac:dyDescent="0.3">
      <c r="A147" s="4" t="s">
        <v>117</v>
      </c>
      <c r="B147" s="12">
        <v>1.5</v>
      </c>
      <c r="C147" s="13">
        <v>1.25</v>
      </c>
      <c r="D147" s="13">
        <v>0</v>
      </c>
      <c r="E147" s="13">
        <v>3.75</v>
      </c>
      <c r="F147" s="13">
        <v>2.5</v>
      </c>
      <c r="G147" s="13">
        <v>0</v>
      </c>
      <c r="H147" s="13">
        <v>4</v>
      </c>
      <c r="I147" s="13">
        <v>0</v>
      </c>
      <c r="J147" s="13">
        <v>0</v>
      </c>
      <c r="K147" s="13">
        <v>4</v>
      </c>
      <c r="L147" s="13">
        <v>0</v>
      </c>
      <c r="M147" s="13">
        <v>0</v>
      </c>
      <c r="N147" s="13">
        <v>8</v>
      </c>
      <c r="O147" s="13">
        <v>3.8461538461538463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4.1666666666666661</v>
      </c>
      <c r="V147" s="13">
        <v>0</v>
      </c>
      <c r="W147" s="14">
        <v>0</v>
      </c>
    </row>
    <row r="148" spans="1:23" x14ac:dyDescent="0.3">
      <c r="A148" s="4" t="s">
        <v>118</v>
      </c>
      <c r="B148" s="12">
        <v>0.5</v>
      </c>
      <c r="C148" s="13">
        <v>1.25</v>
      </c>
      <c r="D148" s="13">
        <v>0</v>
      </c>
      <c r="E148" s="13">
        <v>0</v>
      </c>
      <c r="F148" s="13">
        <v>1.25</v>
      </c>
      <c r="G148" s="13">
        <v>0</v>
      </c>
      <c r="H148" s="13">
        <v>0</v>
      </c>
      <c r="I148" s="13">
        <v>3.8461538461538463</v>
      </c>
      <c r="J148" s="13">
        <v>0</v>
      </c>
      <c r="K148" s="13">
        <v>4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4">
        <v>0</v>
      </c>
    </row>
    <row r="149" spans="1:23" x14ac:dyDescent="0.3">
      <c r="A149" s="4" t="s">
        <v>119</v>
      </c>
      <c r="B149" s="12">
        <v>0.25</v>
      </c>
      <c r="C149" s="13">
        <v>1.25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4.3478260869565215</v>
      </c>
      <c r="U149" s="13">
        <v>0</v>
      </c>
      <c r="V149" s="13">
        <v>0</v>
      </c>
      <c r="W149" s="14">
        <v>0</v>
      </c>
    </row>
    <row r="150" spans="1:23" x14ac:dyDescent="0.3">
      <c r="A150" s="4" t="s">
        <v>120</v>
      </c>
      <c r="B150" s="12">
        <v>0.25</v>
      </c>
      <c r="C150" s="13">
        <v>1.25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4</v>
      </c>
      <c r="T150" s="13">
        <v>0</v>
      </c>
      <c r="U150" s="13">
        <v>0</v>
      </c>
      <c r="V150" s="13">
        <v>0</v>
      </c>
      <c r="W150" s="14">
        <v>0</v>
      </c>
    </row>
    <row r="151" spans="1:23" x14ac:dyDescent="0.3">
      <c r="A151" s="4" t="s">
        <v>121</v>
      </c>
      <c r="B151" s="12">
        <v>1.5</v>
      </c>
      <c r="C151" s="13">
        <v>6.25</v>
      </c>
      <c r="D151" s="13">
        <v>1.25</v>
      </c>
      <c r="E151" s="13">
        <v>0</v>
      </c>
      <c r="F151" s="13">
        <v>0</v>
      </c>
      <c r="G151" s="13">
        <v>0</v>
      </c>
      <c r="H151" s="13">
        <v>0</v>
      </c>
      <c r="I151" s="13">
        <v>3.8461538461538463</v>
      </c>
      <c r="J151" s="13">
        <v>0</v>
      </c>
      <c r="K151" s="13">
        <v>0</v>
      </c>
      <c r="L151" s="13">
        <v>3.7037037037037033</v>
      </c>
      <c r="M151" s="13">
        <v>7.4074074074074066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4</v>
      </c>
      <c r="T151" s="13">
        <v>0</v>
      </c>
      <c r="U151" s="13">
        <v>0</v>
      </c>
      <c r="V151" s="13">
        <v>0</v>
      </c>
      <c r="W151" s="14">
        <v>3.8461538461538463</v>
      </c>
    </row>
    <row r="152" spans="1:23" x14ac:dyDescent="0.3">
      <c r="A152" s="4" t="s">
        <v>122</v>
      </c>
      <c r="B152" s="12">
        <v>0.5</v>
      </c>
      <c r="C152" s="13">
        <v>2.5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8</v>
      </c>
      <c r="T152" s="13">
        <v>0</v>
      </c>
      <c r="U152" s="13">
        <v>0</v>
      </c>
      <c r="V152" s="13">
        <v>0</v>
      </c>
      <c r="W152" s="14">
        <v>0</v>
      </c>
    </row>
    <row r="153" spans="1:23" x14ac:dyDescent="0.3">
      <c r="A153" s="4" t="s">
        <v>60</v>
      </c>
      <c r="B153" s="12">
        <v>1.25</v>
      </c>
      <c r="C153" s="13">
        <v>1.25</v>
      </c>
      <c r="D153" s="13">
        <v>0</v>
      </c>
      <c r="E153" s="13">
        <v>0</v>
      </c>
      <c r="F153" s="13">
        <v>5</v>
      </c>
      <c r="G153" s="13">
        <v>0</v>
      </c>
      <c r="H153" s="13">
        <v>0</v>
      </c>
      <c r="I153" s="13">
        <v>3.8461538461538463</v>
      </c>
      <c r="J153" s="13">
        <v>0</v>
      </c>
      <c r="K153" s="13">
        <v>0</v>
      </c>
      <c r="L153" s="13">
        <v>0</v>
      </c>
      <c r="M153" s="13">
        <v>3.7037037037037033</v>
      </c>
      <c r="N153" s="13">
        <v>0</v>
      </c>
      <c r="O153" s="13">
        <v>0</v>
      </c>
      <c r="P153" s="13">
        <v>0</v>
      </c>
      <c r="Q153" s="13">
        <v>4.3478260869565215</v>
      </c>
      <c r="R153" s="13">
        <v>0</v>
      </c>
      <c r="S153" s="13">
        <v>8</v>
      </c>
      <c r="T153" s="13">
        <v>0</v>
      </c>
      <c r="U153" s="13">
        <v>0</v>
      </c>
      <c r="V153" s="13">
        <v>0</v>
      </c>
      <c r="W153" s="14">
        <v>0</v>
      </c>
    </row>
    <row r="154" spans="1:23" x14ac:dyDescent="0.3">
      <c r="A154" s="4" t="s">
        <v>123</v>
      </c>
      <c r="B154" s="12">
        <v>0.75</v>
      </c>
      <c r="C154" s="13">
        <v>2.5</v>
      </c>
      <c r="D154" s="13">
        <v>1.25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4</v>
      </c>
      <c r="K154" s="13">
        <v>0</v>
      </c>
      <c r="L154" s="13">
        <v>0</v>
      </c>
      <c r="M154" s="13">
        <v>7.4074074074074066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4">
        <v>0</v>
      </c>
    </row>
    <row r="155" spans="1:23" x14ac:dyDescent="0.3">
      <c r="A155" s="4" t="s">
        <v>124</v>
      </c>
      <c r="B155" s="12">
        <v>0.5</v>
      </c>
      <c r="C155" s="13">
        <v>2.5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7.4074074074074066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4">
        <v>0</v>
      </c>
    </row>
    <row r="156" spans="1:23" x14ac:dyDescent="0.3">
      <c r="A156" s="4" t="s">
        <v>125</v>
      </c>
      <c r="B156" s="12">
        <v>2</v>
      </c>
      <c r="C156" s="13">
        <v>2.5</v>
      </c>
      <c r="D156" s="13">
        <v>2.5</v>
      </c>
      <c r="E156" s="13">
        <v>0</v>
      </c>
      <c r="F156" s="13">
        <v>1.25</v>
      </c>
      <c r="G156" s="13">
        <v>3.75</v>
      </c>
      <c r="H156" s="13">
        <v>0</v>
      </c>
      <c r="I156" s="13">
        <v>0</v>
      </c>
      <c r="J156" s="13">
        <v>4</v>
      </c>
      <c r="K156" s="13">
        <v>0</v>
      </c>
      <c r="L156" s="13">
        <v>3.7037037037037033</v>
      </c>
      <c r="M156" s="13">
        <v>7.4074074074074066</v>
      </c>
      <c r="N156" s="13">
        <v>0</v>
      </c>
      <c r="O156" s="13">
        <v>3.8461538461538463</v>
      </c>
      <c r="P156" s="13">
        <v>4.1666666666666661</v>
      </c>
      <c r="Q156" s="13">
        <v>4.3478260869565215</v>
      </c>
      <c r="R156" s="13">
        <v>0</v>
      </c>
      <c r="S156" s="13">
        <v>4</v>
      </c>
      <c r="T156" s="13">
        <v>0</v>
      </c>
      <c r="U156" s="13">
        <v>0</v>
      </c>
      <c r="V156" s="13">
        <v>0</v>
      </c>
      <c r="W156" s="14">
        <v>0</v>
      </c>
    </row>
    <row r="157" spans="1:23" x14ac:dyDescent="0.3">
      <c r="A157" s="4" t="s">
        <v>126</v>
      </c>
      <c r="B157" s="12">
        <v>0.5</v>
      </c>
      <c r="C157" s="13">
        <v>2.5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7.4074074074074066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4">
        <v>0</v>
      </c>
    </row>
    <row r="158" spans="1:23" x14ac:dyDescent="0.3">
      <c r="A158" s="4" t="s">
        <v>127</v>
      </c>
      <c r="B158" s="12">
        <v>1</v>
      </c>
      <c r="C158" s="13">
        <v>1.25</v>
      </c>
      <c r="D158" s="13">
        <v>0</v>
      </c>
      <c r="E158" s="13">
        <v>0</v>
      </c>
      <c r="F158" s="13">
        <v>2.5</v>
      </c>
      <c r="G158" s="13">
        <v>1.25</v>
      </c>
      <c r="H158" s="13">
        <v>4</v>
      </c>
      <c r="I158" s="13">
        <v>3.8461538461538463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4</v>
      </c>
      <c r="W158" s="14">
        <v>3.8461538461538463</v>
      </c>
    </row>
    <row r="159" spans="1:23" x14ac:dyDescent="0.3">
      <c r="A159" s="4" t="s">
        <v>128</v>
      </c>
      <c r="B159" s="12">
        <v>2</v>
      </c>
      <c r="C159" s="13">
        <v>1.25</v>
      </c>
      <c r="D159" s="13">
        <v>0</v>
      </c>
      <c r="E159" s="13">
        <v>2.5</v>
      </c>
      <c r="F159" s="13">
        <v>1.25</v>
      </c>
      <c r="G159" s="13">
        <v>5</v>
      </c>
      <c r="H159" s="13">
        <v>4</v>
      </c>
      <c r="I159" s="13">
        <v>0</v>
      </c>
      <c r="J159" s="13">
        <v>0</v>
      </c>
      <c r="K159" s="13">
        <v>8</v>
      </c>
      <c r="L159" s="13">
        <v>0</v>
      </c>
      <c r="M159" s="13">
        <v>0</v>
      </c>
      <c r="N159" s="13">
        <v>4</v>
      </c>
      <c r="O159" s="13">
        <v>3.8461538461538463</v>
      </c>
      <c r="P159" s="13">
        <v>0</v>
      </c>
      <c r="Q159" s="13">
        <v>4.3478260869565215</v>
      </c>
      <c r="R159" s="13">
        <v>4.1666666666666661</v>
      </c>
      <c r="S159" s="13">
        <v>0</v>
      </c>
      <c r="T159" s="13">
        <v>4.3478260869565215</v>
      </c>
      <c r="U159" s="13">
        <v>0</v>
      </c>
      <c r="V159" s="13">
        <v>0</v>
      </c>
      <c r="W159" s="14">
        <v>0</v>
      </c>
    </row>
    <row r="160" spans="1:23" x14ac:dyDescent="0.3">
      <c r="A160" s="4" t="s">
        <v>129</v>
      </c>
      <c r="B160" s="12">
        <v>1.7500000000000002</v>
      </c>
      <c r="C160" s="13">
        <v>0</v>
      </c>
      <c r="D160" s="13">
        <v>0</v>
      </c>
      <c r="E160" s="13">
        <v>6.25</v>
      </c>
      <c r="F160" s="13">
        <v>2.5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3.7037037037037033</v>
      </c>
      <c r="M160" s="13">
        <v>0</v>
      </c>
      <c r="N160" s="13">
        <v>0</v>
      </c>
      <c r="O160" s="13">
        <v>3.8461538461538463</v>
      </c>
      <c r="P160" s="13">
        <v>0</v>
      </c>
      <c r="Q160" s="13">
        <v>8.695652173913043</v>
      </c>
      <c r="R160" s="13">
        <v>4.1666666666666661</v>
      </c>
      <c r="S160" s="13">
        <v>0</v>
      </c>
      <c r="T160" s="13">
        <v>4.3478260869565215</v>
      </c>
      <c r="U160" s="13">
        <v>0</v>
      </c>
      <c r="V160" s="13">
        <v>4</v>
      </c>
      <c r="W160" s="14">
        <v>0</v>
      </c>
    </row>
    <row r="161" spans="1:23" x14ac:dyDescent="0.3">
      <c r="A161" s="4" t="s">
        <v>130</v>
      </c>
      <c r="B161" s="12">
        <v>0.25</v>
      </c>
      <c r="C161" s="13">
        <v>0</v>
      </c>
      <c r="D161" s="13">
        <v>0</v>
      </c>
      <c r="E161" s="13">
        <v>1.25</v>
      </c>
      <c r="F161" s="13">
        <v>0</v>
      </c>
      <c r="G161" s="13">
        <v>0</v>
      </c>
      <c r="H161" s="13">
        <v>0</v>
      </c>
      <c r="I161" s="13">
        <v>3.8461538461538463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4">
        <v>0</v>
      </c>
    </row>
    <row r="162" spans="1:23" x14ac:dyDescent="0.3">
      <c r="A162" s="4" t="s">
        <v>84</v>
      </c>
      <c r="B162" s="12">
        <v>0.25</v>
      </c>
      <c r="C162" s="13">
        <v>0</v>
      </c>
      <c r="D162" s="13">
        <v>0</v>
      </c>
      <c r="E162" s="13">
        <v>1.25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3.8461538461538463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4">
        <v>0</v>
      </c>
    </row>
    <row r="163" spans="1:23" x14ac:dyDescent="0.3">
      <c r="A163" s="4" t="s">
        <v>83</v>
      </c>
      <c r="B163" s="12">
        <v>1</v>
      </c>
      <c r="C163" s="13">
        <v>0</v>
      </c>
      <c r="D163" s="13">
        <v>0</v>
      </c>
      <c r="E163" s="13">
        <v>2.5</v>
      </c>
      <c r="F163" s="13">
        <v>2.5</v>
      </c>
      <c r="G163" s="13">
        <v>0</v>
      </c>
      <c r="H163" s="13">
        <v>0</v>
      </c>
      <c r="I163" s="13">
        <v>0</v>
      </c>
      <c r="J163" s="13">
        <v>0</v>
      </c>
      <c r="K163" s="13">
        <v>4</v>
      </c>
      <c r="L163" s="13">
        <v>3.7037037037037033</v>
      </c>
      <c r="M163" s="13">
        <v>0</v>
      </c>
      <c r="N163" s="13">
        <v>4</v>
      </c>
      <c r="O163" s="13">
        <v>0</v>
      </c>
      <c r="P163" s="13">
        <v>0</v>
      </c>
      <c r="Q163" s="13">
        <v>0</v>
      </c>
      <c r="R163" s="13">
        <v>0</v>
      </c>
      <c r="S163" s="13">
        <v>4</v>
      </c>
      <c r="T163" s="13">
        <v>0</v>
      </c>
      <c r="U163" s="13">
        <v>0</v>
      </c>
      <c r="V163" s="13">
        <v>0</v>
      </c>
      <c r="W163" s="14">
        <v>0</v>
      </c>
    </row>
    <row r="164" spans="1:23" x14ac:dyDescent="0.3">
      <c r="A164" s="4" t="s">
        <v>131</v>
      </c>
      <c r="B164" s="12">
        <v>1</v>
      </c>
      <c r="C164" s="13">
        <v>0</v>
      </c>
      <c r="D164" s="13">
        <v>1.25</v>
      </c>
      <c r="E164" s="13">
        <v>3.75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3.7037037037037033</v>
      </c>
      <c r="M164" s="13">
        <v>0</v>
      </c>
      <c r="N164" s="13">
        <v>8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4.1666666666666661</v>
      </c>
      <c r="V164" s="13">
        <v>0</v>
      </c>
      <c r="W164" s="14">
        <v>0</v>
      </c>
    </row>
    <row r="165" spans="1:23" x14ac:dyDescent="0.3">
      <c r="A165" s="4" t="s">
        <v>132</v>
      </c>
      <c r="B165" s="12">
        <v>1</v>
      </c>
      <c r="C165" s="13">
        <v>0</v>
      </c>
      <c r="D165" s="13">
        <v>1.25</v>
      </c>
      <c r="E165" s="13">
        <v>2.5</v>
      </c>
      <c r="F165" s="13">
        <v>0</v>
      </c>
      <c r="G165" s="13">
        <v>1.25</v>
      </c>
      <c r="H165" s="13">
        <v>0</v>
      </c>
      <c r="I165" s="13">
        <v>0</v>
      </c>
      <c r="J165" s="13">
        <v>0</v>
      </c>
      <c r="K165" s="13">
        <v>4</v>
      </c>
      <c r="L165" s="13">
        <v>0</v>
      </c>
      <c r="M165" s="13">
        <v>0</v>
      </c>
      <c r="N165" s="13">
        <v>8</v>
      </c>
      <c r="O165" s="13">
        <v>0</v>
      </c>
      <c r="P165" s="13">
        <v>0</v>
      </c>
      <c r="Q165" s="13">
        <v>0</v>
      </c>
      <c r="R165" s="13">
        <v>0</v>
      </c>
      <c r="S165" s="13">
        <v>4</v>
      </c>
      <c r="T165" s="13">
        <v>0</v>
      </c>
      <c r="U165" s="13">
        <v>0</v>
      </c>
      <c r="V165" s="13">
        <v>0</v>
      </c>
      <c r="W165" s="14">
        <v>0</v>
      </c>
    </row>
    <row r="166" spans="1:23" x14ac:dyDescent="0.3">
      <c r="A166" s="4" t="s">
        <v>133</v>
      </c>
      <c r="B166" s="12">
        <v>0.5</v>
      </c>
      <c r="C166" s="13">
        <v>0</v>
      </c>
      <c r="D166" s="13">
        <v>0</v>
      </c>
      <c r="E166" s="13">
        <v>1.25</v>
      </c>
      <c r="F166" s="13">
        <v>0</v>
      </c>
      <c r="G166" s="13">
        <v>1.25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4</v>
      </c>
      <c r="W166" s="14">
        <v>3.8461538461538463</v>
      </c>
    </row>
    <row r="167" spans="1:23" x14ac:dyDescent="0.3">
      <c r="A167" s="4" t="s">
        <v>77</v>
      </c>
      <c r="B167" s="12">
        <v>0.25</v>
      </c>
      <c r="C167" s="13">
        <v>0</v>
      </c>
      <c r="D167" s="13">
        <v>0</v>
      </c>
      <c r="E167" s="13">
        <v>1.25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3.7037037037037033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4">
        <v>0</v>
      </c>
    </row>
    <row r="168" spans="1:23" x14ac:dyDescent="0.3">
      <c r="A168" s="4" t="s">
        <v>134</v>
      </c>
      <c r="B168" s="12">
        <v>0.75</v>
      </c>
      <c r="C168" s="13">
        <v>0</v>
      </c>
      <c r="D168" s="13">
        <v>1.25</v>
      </c>
      <c r="E168" s="13">
        <v>0</v>
      </c>
      <c r="F168" s="13">
        <v>2.5</v>
      </c>
      <c r="G168" s="13">
        <v>0</v>
      </c>
      <c r="H168" s="13">
        <v>0</v>
      </c>
      <c r="I168" s="13">
        <v>0</v>
      </c>
      <c r="J168" s="13">
        <v>0</v>
      </c>
      <c r="K168" s="13">
        <v>8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4.1666666666666661</v>
      </c>
      <c r="S168" s="13">
        <v>0</v>
      </c>
      <c r="T168" s="13">
        <v>0</v>
      </c>
      <c r="U168" s="13">
        <v>0</v>
      </c>
      <c r="V168" s="13">
        <v>0</v>
      </c>
      <c r="W168" s="14">
        <v>0</v>
      </c>
    </row>
    <row r="169" spans="1:23" x14ac:dyDescent="0.3">
      <c r="A169" s="4" t="s">
        <v>135</v>
      </c>
      <c r="B169" s="12">
        <v>0.25</v>
      </c>
      <c r="C169" s="13">
        <v>0</v>
      </c>
      <c r="D169" s="13">
        <v>1.25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3.7037037037037033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4">
        <v>0</v>
      </c>
    </row>
    <row r="170" spans="1:23" x14ac:dyDescent="0.3">
      <c r="A170" s="4" t="s">
        <v>93</v>
      </c>
      <c r="B170" s="12">
        <v>0.75</v>
      </c>
      <c r="C170" s="13">
        <v>0</v>
      </c>
      <c r="D170" s="13">
        <v>1.25</v>
      </c>
      <c r="E170" s="13">
        <v>0</v>
      </c>
      <c r="F170" s="13">
        <v>0</v>
      </c>
      <c r="G170" s="13">
        <v>2.5</v>
      </c>
      <c r="H170" s="13">
        <v>4</v>
      </c>
      <c r="I170" s="13">
        <v>0</v>
      </c>
      <c r="J170" s="13">
        <v>0</v>
      </c>
      <c r="K170" s="13">
        <v>4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4">
        <v>3.8461538461538463</v>
      </c>
    </row>
    <row r="171" spans="1:23" x14ac:dyDescent="0.3">
      <c r="A171" s="4" t="s">
        <v>136</v>
      </c>
      <c r="B171" s="12">
        <v>0.25</v>
      </c>
      <c r="C171" s="13">
        <v>0</v>
      </c>
      <c r="D171" s="13">
        <v>1.25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4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4">
        <v>0</v>
      </c>
    </row>
    <row r="172" spans="1:23" x14ac:dyDescent="0.3">
      <c r="A172" s="4" t="s">
        <v>137</v>
      </c>
      <c r="B172" s="12">
        <v>0.25</v>
      </c>
      <c r="C172" s="13">
        <v>0</v>
      </c>
      <c r="D172" s="13">
        <v>1.25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4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4">
        <v>0</v>
      </c>
    </row>
    <row r="173" spans="1:23" x14ac:dyDescent="0.3">
      <c r="A173" s="4" t="s">
        <v>138</v>
      </c>
      <c r="B173" s="12">
        <v>0.5</v>
      </c>
      <c r="C173" s="13">
        <v>0</v>
      </c>
      <c r="D173" s="13">
        <v>0</v>
      </c>
      <c r="E173" s="13">
        <v>0</v>
      </c>
      <c r="F173" s="13">
        <v>2.5</v>
      </c>
      <c r="G173" s="13">
        <v>0</v>
      </c>
      <c r="H173" s="13">
        <v>0</v>
      </c>
      <c r="I173" s="13">
        <v>0</v>
      </c>
      <c r="J173" s="13">
        <v>0</v>
      </c>
      <c r="K173" s="13">
        <v>4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4</v>
      </c>
      <c r="W173" s="14">
        <v>0</v>
      </c>
    </row>
    <row r="174" spans="1:23" x14ac:dyDescent="0.3">
      <c r="A174" s="4" t="s">
        <v>139</v>
      </c>
      <c r="B174" s="12">
        <v>0.5</v>
      </c>
      <c r="C174" s="13">
        <v>0</v>
      </c>
      <c r="D174" s="13">
        <v>0</v>
      </c>
      <c r="E174" s="13">
        <v>0</v>
      </c>
      <c r="F174" s="13">
        <v>2.5</v>
      </c>
      <c r="G174" s="13">
        <v>0</v>
      </c>
      <c r="H174" s="13">
        <v>0</v>
      </c>
      <c r="I174" s="13">
        <v>0</v>
      </c>
      <c r="J174" s="13">
        <v>8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4">
        <v>0</v>
      </c>
    </row>
    <row r="175" spans="1:23" x14ac:dyDescent="0.3">
      <c r="A175" s="4" t="s">
        <v>140</v>
      </c>
      <c r="B175" s="12">
        <v>0.25</v>
      </c>
      <c r="C175" s="13">
        <v>0</v>
      </c>
      <c r="D175" s="13">
        <v>0</v>
      </c>
      <c r="E175" s="13">
        <v>0</v>
      </c>
      <c r="F175" s="13">
        <v>1.25</v>
      </c>
      <c r="G175" s="13">
        <v>0</v>
      </c>
      <c r="H175" s="13">
        <v>0</v>
      </c>
      <c r="I175" s="13">
        <v>0</v>
      </c>
      <c r="J175" s="13">
        <v>4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4">
        <v>0</v>
      </c>
    </row>
    <row r="176" spans="1:23" x14ac:dyDescent="0.3">
      <c r="A176" s="4" t="s">
        <v>141</v>
      </c>
      <c r="B176" s="12">
        <v>0.5</v>
      </c>
      <c r="C176" s="13">
        <v>0</v>
      </c>
      <c r="D176" s="13">
        <v>0</v>
      </c>
      <c r="E176" s="13">
        <v>0</v>
      </c>
      <c r="F176" s="13">
        <v>2.5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4.1666666666666661</v>
      </c>
      <c r="S176" s="13">
        <v>4</v>
      </c>
      <c r="T176" s="13">
        <v>0</v>
      </c>
      <c r="U176" s="13">
        <v>0</v>
      </c>
      <c r="V176" s="13">
        <v>0</v>
      </c>
      <c r="W176" s="14">
        <v>0</v>
      </c>
    </row>
    <row r="177" spans="1:23" x14ac:dyDescent="0.3">
      <c r="A177" s="4" t="s">
        <v>142</v>
      </c>
      <c r="B177" s="12">
        <v>0.5</v>
      </c>
      <c r="C177" s="13">
        <v>0</v>
      </c>
      <c r="D177" s="13">
        <v>0</v>
      </c>
      <c r="E177" s="13">
        <v>0</v>
      </c>
      <c r="F177" s="13">
        <v>1.25</v>
      </c>
      <c r="G177" s="13">
        <v>1.25</v>
      </c>
      <c r="H177" s="13">
        <v>4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4</v>
      </c>
      <c r="T177" s="13">
        <v>0</v>
      </c>
      <c r="U177" s="13">
        <v>0</v>
      </c>
      <c r="V177" s="13">
        <v>0</v>
      </c>
      <c r="W177" s="14">
        <v>0</v>
      </c>
    </row>
    <row r="178" spans="1:23" x14ac:dyDescent="0.3">
      <c r="A178" s="4" t="s">
        <v>59</v>
      </c>
      <c r="B178" s="12">
        <v>1.5</v>
      </c>
      <c r="C178" s="13">
        <v>0</v>
      </c>
      <c r="D178" s="13">
        <v>0</v>
      </c>
      <c r="E178" s="13">
        <v>0</v>
      </c>
      <c r="F178" s="13">
        <v>2.5</v>
      </c>
      <c r="G178" s="13">
        <v>5</v>
      </c>
      <c r="H178" s="13">
        <v>4</v>
      </c>
      <c r="I178" s="13">
        <v>7.6923076923076925</v>
      </c>
      <c r="J178" s="13">
        <v>0</v>
      </c>
      <c r="K178" s="13">
        <v>4</v>
      </c>
      <c r="L178" s="13">
        <v>0</v>
      </c>
      <c r="M178" s="13">
        <v>3.7037037037037033</v>
      </c>
      <c r="N178" s="13">
        <v>0</v>
      </c>
      <c r="O178" s="13">
        <v>0</v>
      </c>
      <c r="P178" s="13">
        <v>4.1666666666666661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4">
        <v>0</v>
      </c>
    </row>
    <row r="179" spans="1:23" x14ac:dyDescent="0.3">
      <c r="A179" s="4" t="s">
        <v>62</v>
      </c>
      <c r="B179" s="12">
        <v>0.25</v>
      </c>
      <c r="C179" s="13">
        <v>0</v>
      </c>
      <c r="D179" s="13">
        <v>0</v>
      </c>
      <c r="E179" s="13">
        <v>0</v>
      </c>
      <c r="F179" s="13">
        <v>1.25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3.7037037037037033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4">
        <v>0</v>
      </c>
    </row>
    <row r="180" spans="1:23" x14ac:dyDescent="0.3">
      <c r="A180" s="4" t="s">
        <v>143</v>
      </c>
      <c r="B180" s="12">
        <v>0.25</v>
      </c>
      <c r="C180" s="13">
        <v>0</v>
      </c>
      <c r="D180" s="13">
        <v>0</v>
      </c>
      <c r="E180" s="13">
        <v>0</v>
      </c>
      <c r="F180" s="13">
        <v>1.25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3.7037037037037033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4">
        <v>0</v>
      </c>
    </row>
    <row r="181" spans="1:23" x14ac:dyDescent="0.3">
      <c r="A181" s="4" t="s">
        <v>144</v>
      </c>
      <c r="B181" s="12">
        <v>0.25</v>
      </c>
      <c r="C181" s="13">
        <v>0</v>
      </c>
      <c r="D181" s="13">
        <v>0</v>
      </c>
      <c r="E181" s="13">
        <v>0</v>
      </c>
      <c r="F181" s="13">
        <v>1.25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4</v>
      </c>
      <c r="T181" s="13">
        <v>0</v>
      </c>
      <c r="U181" s="13">
        <v>0</v>
      </c>
      <c r="V181" s="13">
        <v>0</v>
      </c>
      <c r="W181" s="14">
        <v>0</v>
      </c>
    </row>
    <row r="182" spans="1:23" x14ac:dyDescent="0.3">
      <c r="A182" s="4" t="s">
        <v>145</v>
      </c>
      <c r="B182" s="12">
        <v>0.5</v>
      </c>
      <c r="C182" s="13">
        <v>0</v>
      </c>
      <c r="D182" s="13">
        <v>0</v>
      </c>
      <c r="E182" s="13">
        <v>0</v>
      </c>
      <c r="F182" s="13">
        <v>2.5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4.1666666666666661</v>
      </c>
      <c r="V182" s="13">
        <v>4</v>
      </c>
      <c r="W182" s="14">
        <v>0</v>
      </c>
    </row>
    <row r="183" spans="1:23" x14ac:dyDescent="0.3">
      <c r="A183" s="4" t="s">
        <v>146</v>
      </c>
      <c r="B183" s="12">
        <v>0.25</v>
      </c>
      <c r="C183" s="13">
        <v>0</v>
      </c>
      <c r="D183" s="13">
        <v>0</v>
      </c>
      <c r="E183" s="13">
        <v>0</v>
      </c>
      <c r="F183" s="13">
        <v>1.25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4</v>
      </c>
      <c r="T183" s="13">
        <v>0</v>
      </c>
      <c r="U183" s="13">
        <v>0</v>
      </c>
      <c r="V183" s="13">
        <v>0</v>
      </c>
      <c r="W183" s="14">
        <v>0</v>
      </c>
    </row>
    <row r="184" spans="1:23" x14ac:dyDescent="0.3">
      <c r="A184" s="4" t="s">
        <v>147</v>
      </c>
      <c r="B184" s="12">
        <v>0.25</v>
      </c>
      <c r="C184" s="13">
        <v>0</v>
      </c>
      <c r="D184" s="13">
        <v>0</v>
      </c>
      <c r="E184" s="13">
        <v>0</v>
      </c>
      <c r="F184" s="13">
        <v>0</v>
      </c>
      <c r="G184" s="13">
        <v>1.25</v>
      </c>
      <c r="H184" s="13">
        <v>4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4">
        <v>0</v>
      </c>
    </row>
    <row r="185" spans="1:23" x14ac:dyDescent="0.3">
      <c r="A185" s="4" t="s">
        <v>69</v>
      </c>
      <c r="B185" s="12">
        <v>1</v>
      </c>
      <c r="C185" s="13">
        <v>0</v>
      </c>
      <c r="D185" s="13">
        <v>0</v>
      </c>
      <c r="E185" s="13">
        <v>0</v>
      </c>
      <c r="F185" s="13">
        <v>0</v>
      </c>
      <c r="G185" s="13">
        <v>5</v>
      </c>
      <c r="H185" s="13">
        <v>8</v>
      </c>
      <c r="I185" s="13">
        <v>0</v>
      </c>
      <c r="J185" s="13">
        <v>0</v>
      </c>
      <c r="K185" s="13">
        <v>0</v>
      </c>
      <c r="L185" s="13">
        <v>0</v>
      </c>
      <c r="M185" s="13">
        <v>3.7037037037037033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4">
        <v>3.8461538461538463</v>
      </c>
    </row>
    <row r="186" spans="1:23" x14ac:dyDescent="0.3">
      <c r="A186" s="4" t="s">
        <v>148</v>
      </c>
      <c r="B186" s="12">
        <v>1.25</v>
      </c>
      <c r="C186" s="13">
        <v>0</v>
      </c>
      <c r="D186" s="13">
        <v>0</v>
      </c>
      <c r="E186" s="13">
        <v>0</v>
      </c>
      <c r="F186" s="13">
        <v>0</v>
      </c>
      <c r="G186" s="13">
        <v>6.25</v>
      </c>
      <c r="H186" s="13">
        <v>4</v>
      </c>
      <c r="I186" s="13">
        <v>0</v>
      </c>
      <c r="J186" s="13">
        <v>0</v>
      </c>
      <c r="K186" s="13">
        <v>8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4</v>
      </c>
      <c r="T186" s="13">
        <v>0</v>
      </c>
      <c r="U186" s="13">
        <v>0</v>
      </c>
      <c r="V186" s="13">
        <v>4</v>
      </c>
      <c r="W186" s="14">
        <v>0</v>
      </c>
    </row>
    <row r="187" spans="1:23" x14ac:dyDescent="0.3">
      <c r="A187" s="4" t="s">
        <v>149</v>
      </c>
      <c r="B187" s="12">
        <v>0.25</v>
      </c>
      <c r="C187" s="13">
        <v>0</v>
      </c>
      <c r="D187" s="13">
        <v>0</v>
      </c>
      <c r="E187" s="13">
        <v>0</v>
      </c>
      <c r="F187" s="13">
        <v>0</v>
      </c>
      <c r="G187" s="13">
        <v>1.25</v>
      </c>
      <c r="H187" s="13">
        <v>0</v>
      </c>
      <c r="I187" s="13">
        <v>0</v>
      </c>
      <c r="J187" s="13">
        <v>0</v>
      </c>
      <c r="K187" s="13">
        <v>4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4">
        <v>0</v>
      </c>
    </row>
    <row r="188" spans="1:23" x14ac:dyDescent="0.3">
      <c r="A188" s="4" t="s">
        <v>66</v>
      </c>
      <c r="B188" s="12">
        <v>0.25</v>
      </c>
      <c r="C188" s="13">
        <v>0</v>
      </c>
      <c r="D188" s="13">
        <v>0</v>
      </c>
      <c r="E188" s="13">
        <v>0</v>
      </c>
      <c r="F188" s="13">
        <v>0</v>
      </c>
      <c r="G188" s="13">
        <v>1.25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4.1666666666666661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4">
        <v>0</v>
      </c>
    </row>
    <row r="189" spans="1:23" x14ac:dyDescent="0.3">
      <c r="A189" s="4" t="s">
        <v>150</v>
      </c>
      <c r="B189" s="12">
        <v>0.25</v>
      </c>
      <c r="C189" s="13">
        <v>0</v>
      </c>
      <c r="D189" s="13">
        <v>0</v>
      </c>
      <c r="E189" s="13">
        <v>0</v>
      </c>
      <c r="F189" s="13">
        <v>0</v>
      </c>
      <c r="G189" s="13">
        <v>1.25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4</v>
      </c>
      <c r="W189" s="14">
        <v>0</v>
      </c>
    </row>
    <row r="190" spans="1:23" x14ac:dyDescent="0.3">
      <c r="A190" s="4" t="s">
        <v>151</v>
      </c>
      <c r="B190" s="12">
        <v>0.25</v>
      </c>
      <c r="C190" s="13">
        <v>0</v>
      </c>
      <c r="D190" s="13">
        <v>0</v>
      </c>
      <c r="E190" s="13">
        <v>0</v>
      </c>
      <c r="F190" s="13">
        <v>0</v>
      </c>
      <c r="G190" s="13">
        <v>1.25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4</v>
      </c>
      <c r="W190" s="14">
        <v>0</v>
      </c>
    </row>
    <row r="191" spans="1:23" x14ac:dyDescent="0.3">
      <c r="A191" s="4" t="s">
        <v>110</v>
      </c>
      <c r="B191" s="12">
        <v>0.5</v>
      </c>
      <c r="C191" s="13">
        <v>0</v>
      </c>
      <c r="D191" s="13">
        <v>1.25</v>
      </c>
      <c r="E191" s="13">
        <v>0</v>
      </c>
      <c r="F191" s="13">
        <v>1.25</v>
      </c>
      <c r="G191" s="13">
        <v>0</v>
      </c>
      <c r="H191" s="13">
        <v>0</v>
      </c>
      <c r="I191" s="13">
        <v>3.8461538461538463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3.8461538461538463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4">
        <v>0</v>
      </c>
    </row>
    <row r="192" spans="1:23" x14ac:dyDescent="0.3">
      <c r="A192" s="5" t="s">
        <v>27</v>
      </c>
      <c r="B192" s="15" t="s">
        <v>27</v>
      </c>
      <c r="C192" s="16" t="s">
        <v>27</v>
      </c>
      <c r="D192" s="16" t="s">
        <v>27</v>
      </c>
      <c r="E192" s="16" t="s">
        <v>27</v>
      </c>
      <c r="F192" s="16" t="s">
        <v>27</v>
      </c>
      <c r="G192" s="16" t="s">
        <v>27</v>
      </c>
      <c r="H192" s="16" t="s">
        <v>27</v>
      </c>
      <c r="I192" s="16" t="s">
        <v>27</v>
      </c>
      <c r="J192" s="16" t="s">
        <v>27</v>
      </c>
      <c r="K192" s="16" t="s">
        <v>27</v>
      </c>
      <c r="L192" s="16" t="s">
        <v>27</v>
      </c>
      <c r="M192" s="16" t="s">
        <v>27</v>
      </c>
      <c r="N192" s="16" t="s">
        <v>27</v>
      </c>
      <c r="O192" s="16" t="s">
        <v>27</v>
      </c>
      <c r="P192" s="16" t="s">
        <v>27</v>
      </c>
      <c r="Q192" s="16" t="s">
        <v>27</v>
      </c>
      <c r="R192" s="16" t="s">
        <v>27</v>
      </c>
      <c r="S192" s="16" t="s">
        <v>27</v>
      </c>
      <c r="T192" s="16" t="s">
        <v>27</v>
      </c>
      <c r="U192" s="16" t="s">
        <v>27</v>
      </c>
      <c r="V192" s="16" t="s">
        <v>27</v>
      </c>
      <c r="W192" s="17" t="s">
        <v>27</v>
      </c>
    </row>
    <row r="193" spans="1:23" x14ac:dyDescent="0.3">
      <c r="A193" s="31" t="str">
        <f>HYPERLINK("#'Index'!C10","Home")</f>
        <v>Home</v>
      </c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5" spans="1:23" ht="14.95" thickBot="1" x14ac:dyDescent="0.35">
      <c r="A195" s="32" t="s">
        <v>152</v>
      </c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:23" ht="14.95" thickTop="1" x14ac:dyDescent="0.3">
      <c r="A196" s="33" t="s">
        <v>1</v>
      </c>
      <c r="B196" s="35" t="s">
        <v>2</v>
      </c>
      <c r="C196" s="37" t="s">
        <v>3</v>
      </c>
      <c r="D196" s="37"/>
      <c r="E196" s="37"/>
      <c r="F196" s="37"/>
      <c r="G196" s="37"/>
      <c r="H196" s="37" t="s">
        <v>4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8"/>
    </row>
    <row r="197" spans="1:23" ht="34.35" x14ac:dyDescent="0.3">
      <c r="A197" s="34"/>
      <c r="B197" s="36"/>
      <c r="C197" s="1" t="s">
        <v>5</v>
      </c>
      <c r="D197" s="1" t="s">
        <v>6</v>
      </c>
      <c r="E197" s="1" t="s">
        <v>7</v>
      </c>
      <c r="F197" s="1" t="s">
        <v>8</v>
      </c>
      <c r="G197" s="1" t="s">
        <v>9</v>
      </c>
      <c r="H197" s="1" t="s">
        <v>10</v>
      </c>
      <c r="I197" s="1" t="s">
        <v>11</v>
      </c>
      <c r="J197" s="1" t="s">
        <v>12</v>
      </c>
      <c r="K197" s="1" t="s">
        <v>13</v>
      </c>
      <c r="L197" s="1" t="s">
        <v>14</v>
      </c>
      <c r="M197" s="1" t="s">
        <v>15</v>
      </c>
      <c r="N197" s="1" t="s">
        <v>16</v>
      </c>
      <c r="O197" s="1" t="s">
        <v>17</v>
      </c>
      <c r="P197" s="1" t="s">
        <v>18</v>
      </c>
      <c r="Q197" s="1" t="s">
        <v>19</v>
      </c>
      <c r="R197" s="1" t="s">
        <v>20</v>
      </c>
      <c r="S197" s="1" t="s">
        <v>21</v>
      </c>
      <c r="T197" s="1" t="s">
        <v>22</v>
      </c>
      <c r="U197" s="1" t="s">
        <v>23</v>
      </c>
      <c r="V197" s="1" t="s">
        <v>24</v>
      </c>
      <c r="W197" s="2" t="s">
        <v>25</v>
      </c>
    </row>
    <row r="198" spans="1:23" x14ac:dyDescent="0.3">
      <c r="A198" s="3" t="s">
        <v>26</v>
      </c>
      <c r="B198" s="6">
        <v>400</v>
      </c>
      <c r="C198" s="7">
        <v>80</v>
      </c>
      <c r="D198" s="7">
        <v>80</v>
      </c>
      <c r="E198" s="7">
        <v>80</v>
      </c>
      <c r="F198" s="7">
        <v>80</v>
      </c>
      <c r="G198" s="7">
        <v>80</v>
      </c>
      <c r="H198" s="7">
        <v>25</v>
      </c>
      <c r="I198" s="7">
        <v>26</v>
      </c>
      <c r="J198" s="7">
        <v>25</v>
      </c>
      <c r="K198" s="7">
        <v>25</v>
      </c>
      <c r="L198" s="7">
        <v>27</v>
      </c>
      <c r="M198" s="7">
        <v>27</v>
      </c>
      <c r="N198" s="7">
        <v>25</v>
      </c>
      <c r="O198" s="7">
        <v>26</v>
      </c>
      <c r="P198" s="7">
        <v>24</v>
      </c>
      <c r="Q198" s="7">
        <v>23</v>
      </c>
      <c r="R198" s="7">
        <v>24</v>
      </c>
      <c r="S198" s="7">
        <v>25</v>
      </c>
      <c r="T198" s="7">
        <v>23</v>
      </c>
      <c r="U198" s="7">
        <v>24</v>
      </c>
      <c r="V198" s="7">
        <v>25</v>
      </c>
      <c r="W198" s="8">
        <v>26</v>
      </c>
    </row>
    <row r="199" spans="1:23" x14ac:dyDescent="0.3">
      <c r="A199" s="4" t="s">
        <v>27</v>
      </c>
      <c r="B199" s="9" t="s">
        <v>27</v>
      </c>
      <c r="C199" s="10" t="s">
        <v>27</v>
      </c>
      <c r="D199" s="10" t="s">
        <v>27</v>
      </c>
      <c r="E199" s="10" t="s">
        <v>27</v>
      </c>
      <c r="F199" s="10" t="s">
        <v>27</v>
      </c>
      <c r="G199" s="10" t="s">
        <v>27</v>
      </c>
      <c r="H199" s="10" t="s">
        <v>27</v>
      </c>
      <c r="I199" s="10" t="s">
        <v>27</v>
      </c>
      <c r="J199" s="10" t="s">
        <v>27</v>
      </c>
      <c r="K199" s="10" t="s">
        <v>27</v>
      </c>
      <c r="L199" s="10" t="s">
        <v>27</v>
      </c>
      <c r="M199" s="10" t="s">
        <v>27</v>
      </c>
      <c r="N199" s="10" t="s">
        <v>27</v>
      </c>
      <c r="O199" s="10" t="s">
        <v>27</v>
      </c>
      <c r="P199" s="10" t="s">
        <v>27</v>
      </c>
      <c r="Q199" s="10" t="s">
        <v>27</v>
      </c>
      <c r="R199" s="10" t="s">
        <v>27</v>
      </c>
      <c r="S199" s="10" t="s">
        <v>27</v>
      </c>
      <c r="T199" s="10" t="s">
        <v>27</v>
      </c>
      <c r="U199" s="10" t="s">
        <v>27</v>
      </c>
      <c r="V199" s="10" t="s">
        <v>27</v>
      </c>
      <c r="W199" s="11" t="s">
        <v>27</v>
      </c>
    </row>
    <row r="200" spans="1:23" x14ac:dyDescent="0.3">
      <c r="A200" s="4" t="s">
        <v>49</v>
      </c>
      <c r="B200" s="12">
        <v>98.75</v>
      </c>
      <c r="C200" s="13">
        <v>98.75</v>
      </c>
      <c r="D200" s="13">
        <v>100</v>
      </c>
      <c r="E200" s="13">
        <v>97.5</v>
      </c>
      <c r="F200" s="13">
        <v>100</v>
      </c>
      <c r="G200" s="13">
        <v>97.5</v>
      </c>
      <c r="H200" s="13">
        <v>100</v>
      </c>
      <c r="I200" s="13">
        <v>100</v>
      </c>
      <c r="J200" s="13">
        <v>100</v>
      </c>
      <c r="K200" s="13">
        <v>100</v>
      </c>
      <c r="L200" s="13">
        <v>96.296296296296291</v>
      </c>
      <c r="M200" s="13">
        <v>100</v>
      </c>
      <c r="N200" s="13">
        <v>100</v>
      </c>
      <c r="O200" s="13">
        <v>100</v>
      </c>
      <c r="P200" s="13">
        <v>100</v>
      </c>
      <c r="Q200" s="13">
        <v>100</v>
      </c>
      <c r="R200" s="13">
        <v>95.833333333333343</v>
      </c>
      <c r="S200" s="13">
        <v>100</v>
      </c>
      <c r="T200" s="13">
        <v>100</v>
      </c>
      <c r="U200" s="13">
        <v>100</v>
      </c>
      <c r="V200" s="13">
        <v>88</v>
      </c>
      <c r="W200" s="14">
        <v>100</v>
      </c>
    </row>
    <row r="201" spans="1:23" x14ac:dyDescent="0.3">
      <c r="A201" s="4" t="s">
        <v>50</v>
      </c>
      <c r="B201" s="12">
        <v>1.25</v>
      </c>
      <c r="C201" s="13">
        <v>1.25</v>
      </c>
      <c r="D201" s="13">
        <v>0</v>
      </c>
      <c r="E201" s="13">
        <v>2.5</v>
      </c>
      <c r="F201" s="13">
        <v>0</v>
      </c>
      <c r="G201" s="13">
        <v>2.5</v>
      </c>
      <c r="H201" s="13">
        <v>0</v>
      </c>
      <c r="I201" s="13">
        <v>0</v>
      </c>
      <c r="J201" s="13">
        <v>0</v>
      </c>
      <c r="K201" s="13">
        <v>0</v>
      </c>
      <c r="L201" s="13">
        <v>3.7037037037037033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4.1666666666666661</v>
      </c>
      <c r="S201" s="13">
        <v>0</v>
      </c>
      <c r="T201" s="13">
        <v>0</v>
      </c>
      <c r="U201" s="13">
        <v>0</v>
      </c>
      <c r="V201" s="13">
        <v>12</v>
      </c>
      <c r="W201" s="14">
        <v>0</v>
      </c>
    </row>
    <row r="202" spans="1:23" x14ac:dyDescent="0.3">
      <c r="A202" s="5" t="s">
        <v>27</v>
      </c>
      <c r="B202" s="15" t="s">
        <v>27</v>
      </c>
      <c r="C202" s="16" t="s">
        <v>27</v>
      </c>
      <c r="D202" s="16" t="s">
        <v>27</v>
      </c>
      <c r="E202" s="16" t="s">
        <v>27</v>
      </c>
      <c r="F202" s="16" t="s">
        <v>27</v>
      </c>
      <c r="G202" s="16" t="s">
        <v>27</v>
      </c>
      <c r="H202" s="16" t="s">
        <v>27</v>
      </c>
      <c r="I202" s="16" t="s">
        <v>27</v>
      </c>
      <c r="J202" s="16" t="s">
        <v>27</v>
      </c>
      <c r="K202" s="16" t="s">
        <v>27</v>
      </c>
      <c r="L202" s="16" t="s">
        <v>27</v>
      </c>
      <c r="M202" s="16" t="s">
        <v>27</v>
      </c>
      <c r="N202" s="16" t="s">
        <v>27</v>
      </c>
      <c r="O202" s="16" t="s">
        <v>27</v>
      </c>
      <c r="P202" s="16" t="s">
        <v>27</v>
      </c>
      <c r="Q202" s="16" t="s">
        <v>27</v>
      </c>
      <c r="R202" s="16" t="s">
        <v>27</v>
      </c>
      <c r="S202" s="16" t="s">
        <v>27</v>
      </c>
      <c r="T202" s="16" t="s">
        <v>27</v>
      </c>
      <c r="U202" s="16" t="s">
        <v>27</v>
      </c>
      <c r="V202" s="16" t="s">
        <v>27</v>
      </c>
      <c r="W202" s="17" t="s">
        <v>27</v>
      </c>
    </row>
    <row r="203" spans="1:23" x14ac:dyDescent="0.3">
      <c r="A203" s="31" t="str">
        <f>HYPERLINK("#'Index'!C11","Home")</f>
        <v>Home</v>
      </c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5" spans="1:23" ht="14.95" thickBot="1" x14ac:dyDescent="0.35">
      <c r="A205" s="32" t="s">
        <v>153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 spans="1:23" ht="14.95" thickTop="1" x14ac:dyDescent="0.3">
      <c r="A206" s="33" t="s">
        <v>1</v>
      </c>
      <c r="B206" s="35" t="s">
        <v>2</v>
      </c>
      <c r="C206" s="37" t="s">
        <v>3</v>
      </c>
      <c r="D206" s="37"/>
      <c r="E206" s="37"/>
      <c r="F206" s="37"/>
      <c r="G206" s="37"/>
      <c r="H206" s="37" t="s">
        <v>4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8"/>
    </row>
    <row r="207" spans="1:23" ht="34.35" x14ac:dyDescent="0.3">
      <c r="A207" s="34"/>
      <c r="B207" s="36"/>
      <c r="C207" s="1" t="s">
        <v>5</v>
      </c>
      <c r="D207" s="1" t="s">
        <v>6</v>
      </c>
      <c r="E207" s="1" t="s">
        <v>7</v>
      </c>
      <c r="F207" s="1" t="s">
        <v>8</v>
      </c>
      <c r="G207" s="1" t="s">
        <v>9</v>
      </c>
      <c r="H207" s="1" t="s">
        <v>10</v>
      </c>
      <c r="I207" s="1" t="s">
        <v>11</v>
      </c>
      <c r="J207" s="1" t="s">
        <v>12</v>
      </c>
      <c r="K207" s="1" t="s">
        <v>13</v>
      </c>
      <c r="L207" s="1" t="s">
        <v>14</v>
      </c>
      <c r="M207" s="1" t="s">
        <v>15</v>
      </c>
      <c r="N207" s="1" t="s">
        <v>16</v>
      </c>
      <c r="O207" s="1" t="s">
        <v>17</v>
      </c>
      <c r="P207" s="1" t="s">
        <v>18</v>
      </c>
      <c r="Q207" s="1" t="s">
        <v>19</v>
      </c>
      <c r="R207" s="1" t="s">
        <v>20</v>
      </c>
      <c r="S207" s="1" t="s">
        <v>21</v>
      </c>
      <c r="T207" s="1" t="s">
        <v>22</v>
      </c>
      <c r="U207" s="1" t="s">
        <v>23</v>
      </c>
      <c r="V207" s="1" t="s">
        <v>24</v>
      </c>
      <c r="W207" s="2" t="s">
        <v>25</v>
      </c>
    </row>
    <row r="208" spans="1:23" x14ac:dyDescent="0.3">
      <c r="A208" s="3" t="s">
        <v>26</v>
      </c>
      <c r="B208" s="6">
        <v>400</v>
      </c>
      <c r="C208" s="7">
        <v>80</v>
      </c>
      <c r="D208" s="7">
        <v>80</v>
      </c>
      <c r="E208" s="7">
        <v>80</v>
      </c>
      <c r="F208" s="7">
        <v>80</v>
      </c>
      <c r="G208" s="7">
        <v>80</v>
      </c>
      <c r="H208" s="7">
        <v>25</v>
      </c>
      <c r="I208" s="7">
        <v>26</v>
      </c>
      <c r="J208" s="7">
        <v>25</v>
      </c>
      <c r="K208" s="7">
        <v>25</v>
      </c>
      <c r="L208" s="7">
        <v>27</v>
      </c>
      <c r="M208" s="7">
        <v>27</v>
      </c>
      <c r="N208" s="7">
        <v>25</v>
      </c>
      <c r="O208" s="7">
        <v>26</v>
      </c>
      <c r="P208" s="7">
        <v>24</v>
      </c>
      <c r="Q208" s="7">
        <v>23</v>
      </c>
      <c r="R208" s="7">
        <v>24</v>
      </c>
      <c r="S208" s="7">
        <v>25</v>
      </c>
      <c r="T208" s="7">
        <v>23</v>
      </c>
      <c r="U208" s="7">
        <v>24</v>
      </c>
      <c r="V208" s="7">
        <v>25</v>
      </c>
      <c r="W208" s="8">
        <v>26</v>
      </c>
    </row>
    <row r="209" spans="1:23" x14ac:dyDescent="0.3">
      <c r="A209" s="4" t="s">
        <v>27</v>
      </c>
      <c r="B209" s="9" t="s">
        <v>27</v>
      </c>
      <c r="C209" s="10" t="s">
        <v>27</v>
      </c>
      <c r="D209" s="10" t="s">
        <v>27</v>
      </c>
      <c r="E209" s="10" t="s">
        <v>27</v>
      </c>
      <c r="F209" s="10" t="s">
        <v>27</v>
      </c>
      <c r="G209" s="10" t="s">
        <v>27</v>
      </c>
      <c r="H209" s="10" t="s">
        <v>27</v>
      </c>
      <c r="I209" s="10" t="s">
        <v>27</v>
      </c>
      <c r="J209" s="10" t="s">
        <v>27</v>
      </c>
      <c r="K209" s="10" t="s">
        <v>27</v>
      </c>
      <c r="L209" s="10" t="s">
        <v>27</v>
      </c>
      <c r="M209" s="10" t="s">
        <v>27</v>
      </c>
      <c r="N209" s="10" t="s">
        <v>27</v>
      </c>
      <c r="O209" s="10" t="s">
        <v>27</v>
      </c>
      <c r="P209" s="10" t="s">
        <v>27</v>
      </c>
      <c r="Q209" s="10" t="s">
        <v>27</v>
      </c>
      <c r="R209" s="10" t="s">
        <v>27</v>
      </c>
      <c r="S209" s="10" t="s">
        <v>27</v>
      </c>
      <c r="T209" s="10" t="s">
        <v>27</v>
      </c>
      <c r="U209" s="10" t="s">
        <v>27</v>
      </c>
      <c r="V209" s="10" t="s">
        <v>27</v>
      </c>
      <c r="W209" s="11" t="s">
        <v>27</v>
      </c>
    </row>
    <row r="210" spans="1:23" x14ac:dyDescent="0.3">
      <c r="A210" s="4" t="s">
        <v>49</v>
      </c>
      <c r="B210" s="12">
        <v>33.25</v>
      </c>
      <c r="C210" s="13">
        <v>38.75</v>
      </c>
      <c r="D210" s="13">
        <v>57.499999999999993</v>
      </c>
      <c r="E210" s="13">
        <v>25</v>
      </c>
      <c r="F210" s="13">
        <v>21.25</v>
      </c>
      <c r="G210" s="13">
        <v>23.75</v>
      </c>
      <c r="H210" s="13">
        <v>48</v>
      </c>
      <c r="I210" s="13">
        <v>26.923076923076923</v>
      </c>
      <c r="J210" s="13">
        <v>44</v>
      </c>
      <c r="K210" s="13">
        <v>8</v>
      </c>
      <c r="L210" s="13">
        <v>48.148148148148145</v>
      </c>
      <c r="M210" s="13">
        <v>29.629629629629626</v>
      </c>
      <c r="N210" s="13">
        <v>20</v>
      </c>
      <c r="O210" s="13">
        <v>30.76923076923077</v>
      </c>
      <c r="P210" s="13">
        <v>29.166666666666668</v>
      </c>
      <c r="Q210" s="13">
        <v>43.478260869565219</v>
      </c>
      <c r="R210" s="13">
        <v>20.833333333333336</v>
      </c>
      <c r="S210" s="13">
        <v>28.000000000000004</v>
      </c>
      <c r="T210" s="13">
        <v>30.434782608695656</v>
      </c>
      <c r="U210" s="13">
        <v>45.833333333333329</v>
      </c>
      <c r="V210" s="13">
        <v>28.000000000000004</v>
      </c>
      <c r="W210" s="14">
        <v>50</v>
      </c>
    </row>
    <row r="211" spans="1:23" x14ac:dyDescent="0.3">
      <c r="A211" s="4" t="s">
        <v>50</v>
      </c>
      <c r="B211" s="12">
        <v>66.75</v>
      </c>
      <c r="C211" s="13">
        <v>61.250000000000007</v>
      </c>
      <c r="D211" s="13">
        <v>42.5</v>
      </c>
      <c r="E211" s="13">
        <v>75</v>
      </c>
      <c r="F211" s="13">
        <v>78.75</v>
      </c>
      <c r="G211" s="13">
        <v>76.25</v>
      </c>
      <c r="H211" s="13">
        <v>52</v>
      </c>
      <c r="I211" s="13">
        <v>73.076923076923066</v>
      </c>
      <c r="J211" s="13">
        <v>56.000000000000007</v>
      </c>
      <c r="K211" s="13">
        <v>92</v>
      </c>
      <c r="L211" s="13">
        <v>51.851851851851848</v>
      </c>
      <c r="M211" s="13">
        <v>70.370370370370367</v>
      </c>
      <c r="N211" s="13">
        <v>80</v>
      </c>
      <c r="O211" s="13">
        <v>69.230769230769226</v>
      </c>
      <c r="P211" s="13">
        <v>70.833333333333343</v>
      </c>
      <c r="Q211" s="13">
        <v>56.521739130434781</v>
      </c>
      <c r="R211" s="13">
        <v>79.166666666666657</v>
      </c>
      <c r="S211" s="13">
        <v>72</v>
      </c>
      <c r="T211" s="13">
        <v>69.565217391304344</v>
      </c>
      <c r="U211" s="13">
        <v>54.166666666666664</v>
      </c>
      <c r="V211" s="13">
        <v>72</v>
      </c>
      <c r="W211" s="14">
        <v>50</v>
      </c>
    </row>
    <row r="212" spans="1:23" x14ac:dyDescent="0.3">
      <c r="A212" s="5" t="s">
        <v>27</v>
      </c>
      <c r="B212" s="15" t="s">
        <v>27</v>
      </c>
      <c r="C212" s="16" t="s">
        <v>27</v>
      </c>
      <c r="D212" s="16" t="s">
        <v>27</v>
      </c>
      <c r="E212" s="16" t="s">
        <v>27</v>
      </c>
      <c r="F212" s="16" t="s">
        <v>27</v>
      </c>
      <c r="G212" s="16" t="s">
        <v>27</v>
      </c>
      <c r="H212" s="16" t="s">
        <v>27</v>
      </c>
      <c r="I212" s="16" t="s">
        <v>27</v>
      </c>
      <c r="J212" s="16" t="s">
        <v>27</v>
      </c>
      <c r="K212" s="16" t="s">
        <v>27</v>
      </c>
      <c r="L212" s="16" t="s">
        <v>27</v>
      </c>
      <c r="M212" s="16" t="s">
        <v>27</v>
      </c>
      <c r="N212" s="16" t="s">
        <v>27</v>
      </c>
      <c r="O212" s="16" t="s">
        <v>27</v>
      </c>
      <c r="P212" s="16" t="s">
        <v>27</v>
      </c>
      <c r="Q212" s="16" t="s">
        <v>27</v>
      </c>
      <c r="R212" s="16" t="s">
        <v>27</v>
      </c>
      <c r="S212" s="16" t="s">
        <v>27</v>
      </c>
      <c r="T212" s="16" t="s">
        <v>27</v>
      </c>
      <c r="U212" s="16" t="s">
        <v>27</v>
      </c>
      <c r="V212" s="16" t="s">
        <v>27</v>
      </c>
      <c r="W212" s="17" t="s">
        <v>27</v>
      </c>
    </row>
    <row r="213" spans="1:23" x14ac:dyDescent="0.3">
      <c r="A213" s="31" t="str">
        <f>HYPERLINK("#'Index'!C12","Home")</f>
        <v>Home</v>
      </c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5" spans="1:23" ht="14.95" thickBot="1" x14ac:dyDescent="0.35">
      <c r="A215" s="32" t="s">
        <v>154</v>
      </c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 spans="1:23" ht="14.95" thickTop="1" x14ac:dyDescent="0.3">
      <c r="A216" s="33" t="s">
        <v>1</v>
      </c>
      <c r="B216" s="35" t="s">
        <v>2</v>
      </c>
      <c r="C216" s="37" t="s">
        <v>3</v>
      </c>
      <c r="D216" s="37"/>
      <c r="E216" s="37"/>
      <c r="F216" s="37"/>
      <c r="G216" s="37"/>
      <c r="H216" s="37" t="s">
        <v>4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8"/>
    </row>
    <row r="217" spans="1:23" ht="34.35" x14ac:dyDescent="0.3">
      <c r="A217" s="34"/>
      <c r="B217" s="36"/>
      <c r="C217" s="1" t="s">
        <v>5</v>
      </c>
      <c r="D217" s="1" t="s">
        <v>6</v>
      </c>
      <c r="E217" s="1" t="s">
        <v>7</v>
      </c>
      <c r="F217" s="1" t="s">
        <v>8</v>
      </c>
      <c r="G217" s="1" t="s">
        <v>9</v>
      </c>
      <c r="H217" s="1" t="s">
        <v>10</v>
      </c>
      <c r="I217" s="1" t="s">
        <v>11</v>
      </c>
      <c r="J217" s="1" t="s">
        <v>12</v>
      </c>
      <c r="K217" s="1" t="s">
        <v>13</v>
      </c>
      <c r="L217" s="1" t="s">
        <v>14</v>
      </c>
      <c r="M217" s="1" t="s">
        <v>15</v>
      </c>
      <c r="N217" s="1" t="s">
        <v>16</v>
      </c>
      <c r="O217" s="1" t="s">
        <v>17</v>
      </c>
      <c r="P217" s="1" t="s">
        <v>18</v>
      </c>
      <c r="Q217" s="1" t="s">
        <v>19</v>
      </c>
      <c r="R217" s="1" t="s">
        <v>20</v>
      </c>
      <c r="S217" s="1" t="s">
        <v>21</v>
      </c>
      <c r="T217" s="1" t="s">
        <v>22</v>
      </c>
      <c r="U217" s="1" t="s">
        <v>23</v>
      </c>
      <c r="V217" s="1" t="s">
        <v>24</v>
      </c>
      <c r="W217" s="2" t="s">
        <v>25</v>
      </c>
    </row>
    <row r="218" spans="1:23" x14ac:dyDescent="0.3">
      <c r="A218" s="3" t="s">
        <v>26</v>
      </c>
      <c r="B218" s="6">
        <v>400</v>
      </c>
      <c r="C218" s="7">
        <v>80</v>
      </c>
      <c r="D218" s="7">
        <v>80</v>
      </c>
      <c r="E218" s="7">
        <v>80</v>
      </c>
      <c r="F218" s="7">
        <v>80</v>
      </c>
      <c r="G218" s="7">
        <v>80</v>
      </c>
      <c r="H218" s="7">
        <v>25</v>
      </c>
      <c r="I218" s="7">
        <v>26</v>
      </c>
      <c r="J218" s="7">
        <v>25</v>
      </c>
      <c r="K218" s="7">
        <v>25</v>
      </c>
      <c r="L218" s="7">
        <v>27</v>
      </c>
      <c r="M218" s="7">
        <v>27</v>
      </c>
      <c r="N218" s="7">
        <v>25</v>
      </c>
      <c r="O218" s="7">
        <v>26</v>
      </c>
      <c r="P218" s="7">
        <v>24</v>
      </c>
      <c r="Q218" s="7">
        <v>23</v>
      </c>
      <c r="R218" s="7">
        <v>24</v>
      </c>
      <c r="S218" s="7">
        <v>25</v>
      </c>
      <c r="T218" s="7">
        <v>23</v>
      </c>
      <c r="U218" s="7">
        <v>24</v>
      </c>
      <c r="V218" s="7">
        <v>25</v>
      </c>
      <c r="W218" s="8">
        <v>26</v>
      </c>
    </row>
    <row r="219" spans="1:23" x14ac:dyDescent="0.3">
      <c r="A219" s="4" t="s">
        <v>27</v>
      </c>
      <c r="B219" s="9" t="s">
        <v>27</v>
      </c>
      <c r="C219" s="10" t="s">
        <v>27</v>
      </c>
      <c r="D219" s="10" t="s">
        <v>27</v>
      </c>
      <c r="E219" s="10" t="s">
        <v>27</v>
      </c>
      <c r="F219" s="10" t="s">
        <v>27</v>
      </c>
      <c r="G219" s="10" t="s">
        <v>27</v>
      </c>
      <c r="H219" s="10" t="s">
        <v>27</v>
      </c>
      <c r="I219" s="10" t="s">
        <v>27</v>
      </c>
      <c r="J219" s="10" t="s">
        <v>27</v>
      </c>
      <c r="K219" s="10" t="s">
        <v>27</v>
      </c>
      <c r="L219" s="10" t="s">
        <v>27</v>
      </c>
      <c r="M219" s="10" t="s">
        <v>27</v>
      </c>
      <c r="N219" s="10" t="s">
        <v>27</v>
      </c>
      <c r="O219" s="10" t="s">
        <v>27</v>
      </c>
      <c r="P219" s="10" t="s">
        <v>27</v>
      </c>
      <c r="Q219" s="10" t="s">
        <v>27</v>
      </c>
      <c r="R219" s="10" t="s">
        <v>27</v>
      </c>
      <c r="S219" s="10" t="s">
        <v>27</v>
      </c>
      <c r="T219" s="10" t="s">
        <v>27</v>
      </c>
      <c r="U219" s="10" t="s">
        <v>27</v>
      </c>
      <c r="V219" s="10" t="s">
        <v>27</v>
      </c>
      <c r="W219" s="11" t="s">
        <v>27</v>
      </c>
    </row>
    <row r="220" spans="1:23" x14ac:dyDescent="0.3">
      <c r="A220" s="4" t="s">
        <v>49</v>
      </c>
      <c r="B220" s="12">
        <v>43</v>
      </c>
      <c r="C220" s="13">
        <v>35</v>
      </c>
      <c r="D220" s="13">
        <v>72.5</v>
      </c>
      <c r="E220" s="13">
        <v>43.75</v>
      </c>
      <c r="F220" s="13">
        <v>22.5</v>
      </c>
      <c r="G220" s="13">
        <v>41.25</v>
      </c>
      <c r="H220" s="13">
        <v>56.000000000000007</v>
      </c>
      <c r="I220" s="13">
        <v>42.307692307692307</v>
      </c>
      <c r="J220" s="13">
        <v>48</v>
      </c>
      <c r="K220" s="13">
        <v>32</v>
      </c>
      <c r="L220" s="13">
        <v>29.629629629629626</v>
      </c>
      <c r="M220" s="13">
        <v>51.851851851851848</v>
      </c>
      <c r="N220" s="13">
        <v>36</v>
      </c>
      <c r="O220" s="13">
        <v>53.846153846153847</v>
      </c>
      <c r="P220" s="13">
        <v>54.166666666666664</v>
      </c>
      <c r="Q220" s="13">
        <v>34.782608695652172</v>
      </c>
      <c r="R220" s="13">
        <v>50</v>
      </c>
      <c r="S220" s="13">
        <v>44</v>
      </c>
      <c r="T220" s="13">
        <v>43.478260869565219</v>
      </c>
      <c r="U220" s="13">
        <v>58.333333333333336</v>
      </c>
      <c r="V220" s="13">
        <v>20</v>
      </c>
      <c r="W220" s="14">
        <v>34.615384615384613</v>
      </c>
    </row>
    <row r="221" spans="1:23" x14ac:dyDescent="0.3">
      <c r="A221" s="4" t="s">
        <v>50</v>
      </c>
      <c r="B221" s="12">
        <v>18.5</v>
      </c>
      <c r="C221" s="13">
        <v>21.25</v>
      </c>
      <c r="D221" s="13">
        <v>10</v>
      </c>
      <c r="E221" s="13">
        <v>20</v>
      </c>
      <c r="F221" s="13">
        <v>26.25</v>
      </c>
      <c r="G221" s="13">
        <v>15</v>
      </c>
      <c r="H221" s="13">
        <v>28.000000000000004</v>
      </c>
      <c r="I221" s="13">
        <v>19.230769230769234</v>
      </c>
      <c r="J221" s="13">
        <v>16</v>
      </c>
      <c r="K221" s="13">
        <v>36</v>
      </c>
      <c r="L221" s="13">
        <v>0</v>
      </c>
      <c r="M221" s="13">
        <v>25.925925925925924</v>
      </c>
      <c r="N221" s="13">
        <v>44</v>
      </c>
      <c r="O221" s="13">
        <v>3.8461538461538463</v>
      </c>
      <c r="P221" s="13">
        <v>20.833333333333336</v>
      </c>
      <c r="Q221" s="13">
        <v>4.3478260869565215</v>
      </c>
      <c r="R221" s="13">
        <v>0</v>
      </c>
      <c r="S221" s="13">
        <v>24</v>
      </c>
      <c r="T221" s="13">
        <v>13.043478260869565</v>
      </c>
      <c r="U221" s="13">
        <v>29.166666666666668</v>
      </c>
      <c r="V221" s="13">
        <v>4</v>
      </c>
      <c r="W221" s="14">
        <v>26.923076923076923</v>
      </c>
    </row>
    <row r="222" spans="1:23" x14ac:dyDescent="0.3">
      <c r="A222" s="4" t="s">
        <v>155</v>
      </c>
      <c r="B222" s="12">
        <v>37</v>
      </c>
      <c r="C222" s="13">
        <v>42.5</v>
      </c>
      <c r="D222" s="13">
        <v>17.5</v>
      </c>
      <c r="E222" s="13">
        <v>33.75</v>
      </c>
      <c r="F222" s="13">
        <v>50</v>
      </c>
      <c r="G222" s="13">
        <v>41.25</v>
      </c>
      <c r="H222" s="13">
        <v>16</v>
      </c>
      <c r="I222" s="13">
        <v>26.923076923076923</v>
      </c>
      <c r="J222" s="13">
        <v>36</v>
      </c>
      <c r="K222" s="13">
        <v>28.000000000000004</v>
      </c>
      <c r="L222" s="13">
        <v>70.370370370370367</v>
      </c>
      <c r="M222" s="13">
        <v>22.222222222222221</v>
      </c>
      <c r="N222" s="13">
        <v>20</v>
      </c>
      <c r="O222" s="13">
        <v>42.307692307692307</v>
      </c>
      <c r="P222" s="13">
        <v>25</v>
      </c>
      <c r="Q222" s="13">
        <v>60.869565217391312</v>
      </c>
      <c r="R222" s="13">
        <v>50</v>
      </c>
      <c r="S222" s="13">
        <v>32</v>
      </c>
      <c r="T222" s="13">
        <v>34.782608695652172</v>
      </c>
      <c r="U222" s="13">
        <v>12.5</v>
      </c>
      <c r="V222" s="13">
        <v>76</v>
      </c>
      <c r="W222" s="14">
        <v>38.461538461538467</v>
      </c>
    </row>
    <row r="223" spans="1:23" x14ac:dyDescent="0.3">
      <c r="A223" s="4" t="s">
        <v>156</v>
      </c>
      <c r="B223" s="12">
        <v>1.5</v>
      </c>
      <c r="C223" s="13">
        <v>1.25</v>
      </c>
      <c r="D223" s="13">
        <v>0</v>
      </c>
      <c r="E223" s="13">
        <v>2.5</v>
      </c>
      <c r="F223" s="13">
        <v>1.25</v>
      </c>
      <c r="G223" s="13">
        <v>2.5</v>
      </c>
      <c r="H223" s="13">
        <v>0</v>
      </c>
      <c r="I223" s="13">
        <v>11.538461538461538</v>
      </c>
      <c r="J223" s="13">
        <v>0</v>
      </c>
      <c r="K223" s="13">
        <v>4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8.695652173913043</v>
      </c>
      <c r="U223" s="13">
        <v>0</v>
      </c>
      <c r="V223" s="13">
        <v>0</v>
      </c>
      <c r="W223" s="14">
        <v>0</v>
      </c>
    </row>
    <row r="224" spans="1:23" x14ac:dyDescent="0.3">
      <c r="A224" s="5" t="s">
        <v>27</v>
      </c>
      <c r="B224" s="15" t="s">
        <v>27</v>
      </c>
      <c r="C224" s="16" t="s">
        <v>27</v>
      </c>
      <c r="D224" s="16" t="s">
        <v>27</v>
      </c>
      <c r="E224" s="16" t="s">
        <v>27</v>
      </c>
      <c r="F224" s="16" t="s">
        <v>27</v>
      </c>
      <c r="G224" s="16" t="s">
        <v>27</v>
      </c>
      <c r="H224" s="16" t="s">
        <v>27</v>
      </c>
      <c r="I224" s="16" t="s">
        <v>27</v>
      </c>
      <c r="J224" s="16" t="s">
        <v>27</v>
      </c>
      <c r="K224" s="16" t="s">
        <v>27</v>
      </c>
      <c r="L224" s="16" t="s">
        <v>27</v>
      </c>
      <c r="M224" s="16" t="s">
        <v>27</v>
      </c>
      <c r="N224" s="16" t="s">
        <v>27</v>
      </c>
      <c r="O224" s="16" t="s">
        <v>27</v>
      </c>
      <c r="P224" s="16" t="s">
        <v>27</v>
      </c>
      <c r="Q224" s="16" t="s">
        <v>27</v>
      </c>
      <c r="R224" s="16" t="s">
        <v>27</v>
      </c>
      <c r="S224" s="16" t="s">
        <v>27</v>
      </c>
      <c r="T224" s="16" t="s">
        <v>27</v>
      </c>
      <c r="U224" s="16" t="s">
        <v>27</v>
      </c>
      <c r="V224" s="16" t="s">
        <v>27</v>
      </c>
      <c r="W224" s="17" t="s">
        <v>27</v>
      </c>
    </row>
    <row r="225" spans="1:23" x14ac:dyDescent="0.3">
      <c r="A225" s="31" t="str">
        <f>HYPERLINK("#'Index'!C13","Home")</f>
        <v>Home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7" spans="1:23" ht="14.95" thickBot="1" x14ac:dyDescent="0.35">
      <c r="A227" s="32" t="s">
        <v>157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 spans="1:23" ht="14.95" thickTop="1" x14ac:dyDescent="0.3">
      <c r="A228" s="33" t="s">
        <v>1</v>
      </c>
      <c r="B228" s="35" t="s">
        <v>2</v>
      </c>
      <c r="C228" s="37" t="s">
        <v>3</v>
      </c>
      <c r="D228" s="37"/>
      <c r="E228" s="37"/>
      <c r="F228" s="37"/>
      <c r="G228" s="37"/>
      <c r="H228" s="37" t="s">
        <v>4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8"/>
    </row>
    <row r="229" spans="1:23" ht="34.35" x14ac:dyDescent="0.3">
      <c r="A229" s="34"/>
      <c r="B229" s="36"/>
      <c r="C229" s="1" t="s">
        <v>5</v>
      </c>
      <c r="D229" s="1" t="s">
        <v>6</v>
      </c>
      <c r="E229" s="1" t="s">
        <v>7</v>
      </c>
      <c r="F229" s="1" t="s">
        <v>8</v>
      </c>
      <c r="G229" s="1" t="s">
        <v>9</v>
      </c>
      <c r="H229" s="1" t="s">
        <v>10</v>
      </c>
      <c r="I229" s="1" t="s">
        <v>11</v>
      </c>
      <c r="J229" s="1" t="s">
        <v>12</v>
      </c>
      <c r="K229" s="1" t="s">
        <v>13</v>
      </c>
      <c r="L229" s="1" t="s">
        <v>14</v>
      </c>
      <c r="M229" s="1" t="s">
        <v>15</v>
      </c>
      <c r="N229" s="1" t="s">
        <v>16</v>
      </c>
      <c r="O229" s="1" t="s">
        <v>17</v>
      </c>
      <c r="P229" s="1" t="s">
        <v>18</v>
      </c>
      <c r="Q229" s="1" t="s">
        <v>19</v>
      </c>
      <c r="R229" s="1" t="s">
        <v>20</v>
      </c>
      <c r="S229" s="1" t="s">
        <v>21</v>
      </c>
      <c r="T229" s="1" t="s">
        <v>22</v>
      </c>
      <c r="U229" s="1" t="s">
        <v>23</v>
      </c>
      <c r="V229" s="1" t="s">
        <v>24</v>
      </c>
      <c r="W229" s="2" t="s">
        <v>25</v>
      </c>
    </row>
    <row r="230" spans="1:23" x14ac:dyDescent="0.3">
      <c r="A230" s="3" t="s">
        <v>26</v>
      </c>
      <c r="B230" s="6">
        <v>400</v>
      </c>
      <c r="C230" s="7">
        <v>80</v>
      </c>
      <c r="D230" s="7">
        <v>80</v>
      </c>
      <c r="E230" s="7">
        <v>80</v>
      </c>
      <c r="F230" s="7">
        <v>80</v>
      </c>
      <c r="G230" s="7">
        <v>80</v>
      </c>
      <c r="H230" s="7">
        <v>25</v>
      </c>
      <c r="I230" s="7">
        <v>26</v>
      </c>
      <c r="J230" s="7">
        <v>25</v>
      </c>
      <c r="K230" s="7">
        <v>25</v>
      </c>
      <c r="L230" s="7">
        <v>27</v>
      </c>
      <c r="M230" s="7">
        <v>27</v>
      </c>
      <c r="N230" s="7">
        <v>25</v>
      </c>
      <c r="O230" s="7">
        <v>26</v>
      </c>
      <c r="P230" s="7">
        <v>24</v>
      </c>
      <c r="Q230" s="7">
        <v>23</v>
      </c>
      <c r="R230" s="7">
        <v>24</v>
      </c>
      <c r="S230" s="7">
        <v>25</v>
      </c>
      <c r="T230" s="7">
        <v>23</v>
      </c>
      <c r="U230" s="7">
        <v>24</v>
      </c>
      <c r="V230" s="7">
        <v>25</v>
      </c>
      <c r="W230" s="8">
        <v>26</v>
      </c>
    </row>
    <row r="231" spans="1:23" x14ac:dyDescent="0.3">
      <c r="A231" s="4" t="s">
        <v>27</v>
      </c>
      <c r="B231" s="9" t="s">
        <v>27</v>
      </c>
      <c r="C231" s="10" t="s">
        <v>27</v>
      </c>
      <c r="D231" s="10" t="s">
        <v>27</v>
      </c>
      <c r="E231" s="10" t="s">
        <v>27</v>
      </c>
      <c r="F231" s="10" t="s">
        <v>27</v>
      </c>
      <c r="G231" s="10" t="s">
        <v>27</v>
      </c>
      <c r="H231" s="10" t="s">
        <v>27</v>
      </c>
      <c r="I231" s="10" t="s">
        <v>27</v>
      </c>
      <c r="J231" s="10" t="s">
        <v>27</v>
      </c>
      <c r="K231" s="10" t="s">
        <v>27</v>
      </c>
      <c r="L231" s="10" t="s">
        <v>27</v>
      </c>
      <c r="M231" s="10" t="s">
        <v>27</v>
      </c>
      <c r="N231" s="10" t="s">
        <v>27</v>
      </c>
      <c r="O231" s="10" t="s">
        <v>27</v>
      </c>
      <c r="P231" s="10" t="s">
        <v>27</v>
      </c>
      <c r="Q231" s="10" t="s">
        <v>27</v>
      </c>
      <c r="R231" s="10" t="s">
        <v>27</v>
      </c>
      <c r="S231" s="10" t="s">
        <v>27</v>
      </c>
      <c r="T231" s="10" t="s">
        <v>27</v>
      </c>
      <c r="U231" s="10" t="s">
        <v>27</v>
      </c>
      <c r="V231" s="10" t="s">
        <v>27</v>
      </c>
      <c r="W231" s="11" t="s">
        <v>27</v>
      </c>
    </row>
    <row r="232" spans="1:23" x14ac:dyDescent="0.3">
      <c r="A232" s="4" t="s">
        <v>49</v>
      </c>
      <c r="B232" s="12">
        <v>94.25</v>
      </c>
      <c r="C232" s="13">
        <v>98.75</v>
      </c>
      <c r="D232" s="13">
        <v>96.25</v>
      </c>
      <c r="E232" s="13">
        <v>95</v>
      </c>
      <c r="F232" s="13">
        <v>90</v>
      </c>
      <c r="G232" s="13">
        <v>91.25</v>
      </c>
      <c r="H232" s="13">
        <v>100</v>
      </c>
      <c r="I232" s="13">
        <v>100</v>
      </c>
      <c r="J232" s="13">
        <v>88</v>
      </c>
      <c r="K232" s="13">
        <v>96</v>
      </c>
      <c r="L232" s="13">
        <v>96.296296296296291</v>
      </c>
      <c r="M232" s="13">
        <v>100</v>
      </c>
      <c r="N232" s="13">
        <v>100</v>
      </c>
      <c r="O232" s="13">
        <v>80.769230769230774</v>
      </c>
      <c r="P232" s="13">
        <v>100</v>
      </c>
      <c r="Q232" s="13">
        <v>91.304347826086953</v>
      </c>
      <c r="R232" s="13">
        <v>87.5</v>
      </c>
      <c r="S232" s="13">
        <v>92</v>
      </c>
      <c r="T232" s="13">
        <v>100</v>
      </c>
      <c r="U232" s="13">
        <v>95.833333333333343</v>
      </c>
      <c r="V232" s="13">
        <v>80</v>
      </c>
      <c r="W232" s="14">
        <v>100</v>
      </c>
    </row>
    <row r="233" spans="1:23" x14ac:dyDescent="0.3">
      <c r="A233" s="4" t="s">
        <v>50</v>
      </c>
      <c r="B233" s="12">
        <v>5.75</v>
      </c>
      <c r="C233" s="13">
        <v>1.25</v>
      </c>
      <c r="D233" s="13">
        <v>3.75</v>
      </c>
      <c r="E233" s="13">
        <v>5</v>
      </c>
      <c r="F233" s="13">
        <v>10</v>
      </c>
      <c r="G233" s="13">
        <v>8.75</v>
      </c>
      <c r="H233" s="13">
        <v>0</v>
      </c>
      <c r="I233" s="13">
        <v>0</v>
      </c>
      <c r="J233" s="13">
        <v>12</v>
      </c>
      <c r="K233" s="13">
        <v>4</v>
      </c>
      <c r="L233" s="13">
        <v>3.7037037037037033</v>
      </c>
      <c r="M233" s="13">
        <v>0</v>
      </c>
      <c r="N233" s="13">
        <v>0</v>
      </c>
      <c r="O233" s="13">
        <v>19.230769230769234</v>
      </c>
      <c r="P233" s="13">
        <v>0</v>
      </c>
      <c r="Q233" s="13">
        <v>8.695652173913043</v>
      </c>
      <c r="R233" s="13">
        <v>12.5</v>
      </c>
      <c r="S233" s="13">
        <v>8</v>
      </c>
      <c r="T233" s="13">
        <v>0</v>
      </c>
      <c r="U233" s="13">
        <v>4.1666666666666661</v>
      </c>
      <c r="V233" s="13">
        <v>20</v>
      </c>
      <c r="W233" s="14">
        <v>0</v>
      </c>
    </row>
    <row r="234" spans="1:23" x14ac:dyDescent="0.3">
      <c r="A234" s="5" t="s">
        <v>27</v>
      </c>
      <c r="B234" s="15" t="s">
        <v>27</v>
      </c>
      <c r="C234" s="16" t="s">
        <v>27</v>
      </c>
      <c r="D234" s="16" t="s">
        <v>27</v>
      </c>
      <c r="E234" s="16" t="s">
        <v>27</v>
      </c>
      <c r="F234" s="16" t="s">
        <v>27</v>
      </c>
      <c r="G234" s="16" t="s">
        <v>27</v>
      </c>
      <c r="H234" s="16" t="s">
        <v>27</v>
      </c>
      <c r="I234" s="16" t="s">
        <v>27</v>
      </c>
      <c r="J234" s="16" t="s">
        <v>27</v>
      </c>
      <c r="K234" s="16" t="s">
        <v>27</v>
      </c>
      <c r="L234" s="16" t="s">
        <v>27</v>
      </c>
      <c r="M234" s="16" t="s">
        <v>27</v>
      </c>
      <c r="N234" s="16" t="s">
        <v>27</v>
      </c>
      <c r="O234" s="16" t="s">
        <v>27</v>
      </c>
      <c r="P234" s="16" t="s">
        <v>27</v>
      </c>
      <c r="Q234" s="16" t="s">
        <v>27</v>
      </c>
      <c r="R234" s="16" t="s">
        <v>27</v>
      </c>
      <c r="S234" s="16" t="s">
        <v>27</v>
      </c>
      <c r="T234" s="16" t="s">
        <v>27</v>
      </c>
      <c r="U234" s="16" t="s">
        <v>27</v>
      </c>
      <c r="V234" s="16" t="s">
        <v>27</v>
      </c>
      <c r="W234" s="17" t="s">
        <v>27</v>
      </c>
    </row>
    <row r="235" spans="1:23" x14ac:dyDescent="0.3">
      <c r="A235" s="31" t="str">
        <f>HYPERLINK("#'Index'!C14","Home")</f>
        <v>Home</v>
      </c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7" spans="1:23" ht="14.95" thickBot="1" x14ac:dyDescent="0.35">
      <c r="A237" s="32" t="s">
        <v>158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 spans="1:23" ht="14.95" thickTop="1" x14ac:dyDescent="0.3">
      <c r="A238" s="33" t="s">
        <v>159</v>
      </c>
      <c r="B238" s="35" t="s">
        <v>2</v>
      </c>
      <c r="C238" s="37" t="s">
        <v>3</v>
      </c>
      <c r="D238" s="37"/>
      <c r="E238" s="37"/>
      <c r="F238" s="37"/>
      <c r="G238" s="37"/>
      <c r="H238" s="37" t="s">
        <v>4</v>
      </c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8"/>
    </row>
    <row r="239" spans="1:23" ht="34.35" x14ac:dyDescent="0.3">
      <c r="A239" s="34"/>
      <c r="B239" s="36"/>
      <c r="C239" s="1" t="s">
        <v>5</v>
      </c>
      <c r="D239" s="1" t="s">
        <v>6</v>
      </c>
      <c r="E239" s="1" t="s">
        <v>7</v>
      </c>
      <c r="F239" s="1" t="s">
        <v>8</v>
      </c>
      <c r="G239" s="1" t="s">
        <v>9</v>
      </c>
      <c r="H239" s="1" t="s">
        <v>10</v>
      </c>
      <c r="I239" s="1" t="s">
        <v>11</v>
      </c>
      <c r="J239" s="1" t="s">
        <v>12</v>
      </c>
      <c r="K239" s="1" t="s">
        <v>13</v>
      </c>
      <c r="L239" s="1" t="s">
        <v>14</v>
      </c>
      <c r="M239" s="1" t="s">
        <v>15</v>
      </c>
      <c r="N239" s="1" t="s">
        <v>16</v>
      </c>
      <c r="O239" s="1" t="s">
        <v>17</v>
      </c>
      <c r="P239" s="1" t="s">
        <v>18</v>
      </c>
      <c r="Q239" s="1" t="s">
        <v>19</v>
      </c>
      <c r="R239" s="1" t="s">
        <v>20</v>
      </c>
      <c r="S239" s="1" t="s">
        <v>21</v>
      </c>
      <c r="T239" s="1" t="s">
        <v>22</v>
      </c>
      <c r="U239" s="1" t="s">
        <v>23</v>
      </c>
      <c r="V239" s="1" t="s">
        <v>24</v>
      </c>
      <c r="W239" s="2" t="s">
        <v>25</v>
      </c>
    </row>
    <row r="240" spans="1:23" x14ac:dyDescent="0.3">
      <c r="A240" s="3" t="s">
        <v>26</v>
      </c>
      <c r="B240" s="6">
        <v>377</v>
      </c>
      <c r="C240" s="7">
        <v>79</v>
      </c>
      <c r="D240" s="7">
        <v>77</v>
      </c>
      <c r="E240" s="7">
        <v>76</v>
      </c>
      <c r="F240" s="7">
        <v>72</v>
      </c>
      <c r="G240" s="7">
        <v>73</v>
      </c>
      <c r="H240" s="7">
        <v>25</v>
      </c>
      <c r="I240" s="7">
        <v>26</v>
      </c>
      <c r="J240" s="7">
        <v>22</v>
      </c>
      <c r="K240" s="7">
        <v>24</v>
      </c>
      <c r="L240" s="7">
        <v>26</v>
      </c>
      <c r="M240" s="7">
        <v>27</v>
      </c>
      <c r="N240" s="7">
        <v>25</v>
      </c>
      <c r="O240" s="7">
        <v>21</v>
      </c>
      <c r="P240" s="7">
        <v>24</v>
      </c>
      <c r="Q240" s="7">
        <v>21</v>
      </c>
      <c r="R240" s="7">
        <v>21</v>
      </c>
      <c r="S240" s="7">
        <v>23</v>
      </c>
      <c r="T240" s="7">
        <v>23</v>
      </c>
      <c r="U240" s="7">
        <v>23</v>
      </c>
      <c r="V240" s="7">
        <v>20</v>
      </c>
      <c r="W240" s="8">
        <v>26</v>
      </c>
    </row>
    <row r="241" spans="1:23" x14ac:dyDescent="0.3">
      <c r="A241" s="4" t="s">
        <v>27</v>
      </c>
      <c r="B241" s="9" t="s">
        <v>27</v>
      </c>
      <c r="C241" s="10" t="s">
        <v>27</v>
      </c>
      <c r="D241" s="10" t="s">
        <v>27</v>
      </c>
      <c r="E241" s="10" t="s">
        <v>27</v>
      </c>
      <c r="F241" s="10" t="s">
        <v>27</v>
      </c>
      <c r="G241" s="10" t="s">
        <v>27</v>
      </c>
      <c r="H241" s="10" t="s">
        <v>27</v>
      </c>
      <c r="I241" s="10" t="s">
        <v>27</v>
      </c>
      <c r="J241" s="10" t="s">
        <v>27</v>
      </c>
      <c r="K241" s="10" t="s">
        <v>27</v>
      </c>
      <c r="L241" s="10" t="s">
        <v>27</v>
      </c>
      <c r="M241" s="10" t="s">
        <v>27</v>
      </c>
      <c r="N241" s="10" t="s">
        <v>27</v>
      </c>
      <c r="O241" s="10" t="s">
        <v>27</v>
      </c>
      <c r="P241" s="10" t="s">
        <v>27</v>
      </c>
      <c r="Q241" s="10" t="s">
        <v>27</v>
      </c>
      <c r="R241" s="10" t="s">
        <v>27</v>
      </c>
      <c r="S241" s="10" t="s">
        <v>27</v>
      </c>
      <c r="T241" s="10" t="s">
        <v>27</v>
      </c>
      <c r="U241" s="10" t="s">
        <v>27</v>
      </c>
      <c r="V241" s="10" t="s">
        <v>27</v>
      </c>
      <c r="W241" s="11" t="s">
        <v>27</v>
      </c>
    </row>
    <row r="242" spans="1:23" x14ac:dyDescent="0.3">
      <c r="A242" s="4" t="s">
        <v>49</v>
      </c>
      <c r="B242" s="12">
        <v>46.419098143236077</v>
      </c>
      <c r="C242" s="13">
        <v>45.569620253164558</v>
      </c>
      <c r="D242" s="13">
        <v>57.142857142857139</v>
      </c>
      <c r="E242" s="13">
        <v>38.15789473684211</v>
      </c>
      <c r="F242" s="13">
        <v>34.722222222222221</v>
      </c>
      <c r="G242" s="13">
        <v>56.164383561643838</v>
      </c>
      <c r="H242" s="13">
        <v>56.000000000000007</v>
      </c>
      <c r="I242" s="13">
        <v>46.153846153846153</v>
      </c>
      <c r="J242" s="13">
        <v>63.636363636363633</v>
      </c>
      <c r="K242" s="13">
        <v>37.5</v>
      </c>
      <c r="L242" s="13">
        <v>65.384615384615387</v>
      </c>
      <c r="M242" s="13">
        <v>22.222222222222221</v>
      </c>
      <c r="N242" s="13">
        <v>16</v>
      </c>
      <c r="O242" s="13">
        <v>42.857142857142854</v>
      </c>
      <c r="P242" s="13">
        <v>66.666666666666657</v>
      </c>
      <c r="Q242" s="13">
        <v>57.142857142857139</v>
      </c>
      <c r="R242" s="13">
        <v>23.809523809523807</v>
      </c>
      <c r="S242" s="13">
        <v>26.086956521739129</v>
      </c>
      <c r="T242" s="13">
        <v>34.782608695652172</v>
      </c>
      <c r="U242" s="13">
        <v>69.565217391304344</v>
      </c>
      <c r="V242" s="13">
        <v>55.000000000000007</v>
      </c>
      <c r="W242" s="14">
        <v>61.53846153846154</v>
      </c>
    </row>
    <row r="243" spans="1:23" x14ac:dyDescent="0.3">
      <c r="A243" s="4" t="s">
        <v>50</v>
      </c>
      <c r="B243" s="12">
        <v>53.58090185676393</v>
      </c>
      <c r="C243" s="13">
        <v>54.430379746835442</v>
      </c>
      <c r="D243" s="13">
        <v>42.857142857142854</v>
      </c>
      <c r="E243" s="13">
        <v>61.842105263157897</v>
      </c>
      <c r="F243" s="13">
        <v>65.277777777777786</v>
      </c>
      <c r="G243" s="13">
        <v>43.835616438356162</v>
      </c>
      <c r="H243" s="13">
        <v>44</v>
      </c>
      <c r="I243" s="13">
        <v>53.846153846153847</v>
      </c>
      <c r="J243" s="13">
        <v>36.363636363636367</v>
      </c>
      <c r="K243" s="13">
        <v>62.5</v>
      </c>
      <c r="L243" s="13">
        <v>34.615384615384613</v>
      </c>
      <c r="M243" s="13">
        <v>77.777777777777786</v>
      </c>
      <c r="N243" s="13">
        <v>84</v>
      </c>
      <c r="O243" s="13">
        <v>57.142857142857139</v>
      </c>
      <c r="P243" s="13">
        <v>33.333333333333329</v>
      </c>
      <c r="Q243" s="13">
        <v>42.857142857142854</v>
      </c>
      <c r="R243" s="13">
        <v>76.19047619047619</v>
      </c>
      <c r="S243" s="13">
        <v>73.91304347826086</v>
      </c>
      <c r="T243" s="13">
        <v>65.217391304347828</v>
      </c>
      <c r="U243" s="13">
        <v>30.434782608695656</v>
      </c>
      <c r="V243" s="13">
        <v>45</v>
      </c>
      <c r="W243" s="14">
        <v>38.461538461538467</v>
      </c>
    </row>
    <row r="244" spans="1:23" x14ac:dyDescent="0.3">
      <c r="A244" s="5" t="s">
        <v>27</v>
      </c>
      <c r="B244" s="15" t="s">
        <v>27</v>
      </c>
      <c r="C244" s="16" t="s">
        <v>27</v>
      </c>
      <c r="D244" s="16" t="s">
        <v>27</v>
      </c>
      <c r="E244" s="16" t="s">
        <v>27</v>
      </c>
      <c r="F244" s="16" t="s">
        <v>27</v>
      </c>
      <c r="G244" s="16" t="s">
        <v>27</v>
      </c>
      <c r="H244" s="16" t="s">
        <v>27</v>
      </c>
      <c r="I244" s="16" t="s">
        <v>27</v>
      </c>
      <c r="J244" s="16" t="s">
        <v>27</v>
      </c>
      <c r="K244" s="16" t="s">
        <v>27</v>
      </c>
      <c r="L244" s="16" t="s">
        <v>27</v>
      </c>
      <c r="M244" s="16" t="s">
        <v>27</v>
      </c>
      <c r="N244" s="16" t="s">
        <v>27</v>
      </c>
      <c r="O244" s="16" t="s">
        <v>27</v>
      </c>
      <c r="P244" s="16" t="s">
        <v>27</v>
      </c>
      <c r="Q244" s="16" t="s">
        <v>27</v>
      </c>
      <c r="R244" s="16" t="s">
        <v>27</v>
      </c>
      <c r="S244" s="16" t="s">
        <v>27</v>
      </c>
      <c r="T244" s="16" t="s">
        <v>27</v>
      </c>
      <c r="U244" s="16" t="s">
        <v>27</v>
      </c>
      <c r="V244" s="16" t="s">
        <v>27</v>
      </c>
      <c r="W244" s="17" t="s">
        <v>27</v>
      </c>
    </row>
    <row r="245" spans="1:23" x14ac:dyDescent="0.3">
      <c r="A245" s="31" t="str">
        <f>HYPERLINK("#'Index'!C15","Home")</f>
        <v>Home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7" spans="1:23" ht="14.95" thickBot="1" x14ac:dyDescent="0.35">
      <c r="A247" s="32" t="s">
        <v>727</v>
      </c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 spans="1:23" ht="14.95" thickTop="1" x14ac:dyDescent="0.3">
      <c r="A248" s="33" t="s">
        <v>1</v>
      </c>
      <c r="B248" s="35" t="s">
        <v>2</v>
      </c>
      <c r="C248" s="37" t="s">
        <v>3</v>
      </c>
      <c r="D248" s="37"/>
      <c r="E248" s="37"/>
      <c r="F248" s="37"/>
      <c r="G248" s="37"/>
      <c r="H248" s="37" t="s">
        <v>4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8"/>
    </row>
    <row r="249" spans="1:23" ht="34.35" x14ac:dyDescent="0.3">
      <c r="A249" s="34"/>
      <c r="B249" s="36"/>
      <c r="C249" s="1" t="s">
        <v>5</v>
      </c>
      <c r="D249" s="1" t="s">
        <v>6</v>
      </c>
      <c r="E249" s="1" t="s">
        <v>7</v>
      </c>
      <c r="F249" s="1" t="s">
        <v>8</v>
      </c>
      <c r="G249" s="1" t="s">
        <v>9</v>
      </c>
      <c r="H249" s="1" t="s">
        <v>10</v>
      </c>
      <c r="I249" s="1" t="s">
        <v>11</v>
      </c>
      <c r="J249" s="1" t="s">
        <v>12</v>
      </c>
      <c r="K249" s="1" t="s">
        <v>13</v>
      </c>
      <c r="L249" s="1" t="s">
        <v>14</v>
      </c>
      <c r="M249" s="1" t="s">
        <v>15</v>
      </c>
      <c r="N249" s="1" t="s">
        <v>16</v>
      </c>
      <c r="O249" s="1" t="s">
        <v>17</v>
      </c>
      <c r="P249" s="1" t="s">
        <v>18</v>
      </c>
      <c r="Q249" s="1" t="s">
        <v>19</v>
      </c>
      <c r="R249" s="1" t="s">
        <v>20</v>
      </c>
      <c r="S249" s="1" t="s">
        <v>21</v>
      </c>
      <c r="T249" s="1" t="s">
        <v>22</v>
      </c>
      <c r="U249" s="1" t="s">
        <v>23</v>
      </c>
      <c r="V249" s="1" t="s">
        <v>24</v>
      </c>
      <c r="W249" s="2" t="s">
        <v>25</v>
      </c>
    </row>
    <row r="250" spans="1:23" x14ac:dyDescent="0.3">
      <c r="A250" s="3" t="s">
        <v>26</v>
      </c>
      <c r="B250" s="6">
        <v>400</v>
      </c>
      <c r="C250" s="7">
        <v>80</v>
      </c>
      <c r="D250" s="7">
        <v>80</v>
      </c>
      <c r="E250" s="7">
        <v>80</v>
      </c>
      <c r="F250" s="7">
        <v>80</v>
      </c>
      <c r="G250" s="7">
        <v>80</v>
      </c>
      <c r="H250" s="7">
        <v>25</v>
      </c>
      <c r="I250" s="7">
        <v>26</v>
      </c>
      <c r="J250" s="7">
        <v>25</v>
      </c>
      <c r="K250" s="7">
        <v>25</v>
      </c>
      <c r="L250" s="7">
        <v>27</v>
      </c>
      <c r="M250" s="7">
        <v>27</v>
      </c>
      <c r="N250" s="7">
        <v>25</v>
      </c>
      <c r="O250" s="7">
        <v>26</v>
      </c>
      <c r="P250" s="7">
        <v>24</v>
      </c>
      <c r="Q250" s="7">
        <v>23</v>
      </c>
      <c r="R250" s="7">
        <v>24</v>
      </c>
      <c r="S250" s="7">
        <v>25</v>
      </c>
      <c r="T250" s="7">
        <v>23</v>
      </c>
      <c r="U250" s="7">
        <v>24</v>
      </c>
      <c r="V250" s="7">
        <v>25</v>
      </c>
      <c r="W250" s="8">
        <v>26</v>
      </c>
    </row>
    <row r="251" spans="1:23" x14ac:dyDescent="0.3">
      <c r="A251" s="4" t="s">
        <v>27</v>
      </c>
      <c r="B251" s="9" t="s">
        <v>27</v>
      </c>
      <c r="C251" s="10" t="s">
        <v>27</v>
      </c>
      <c r="D251" s="10" t="s">
        <v>27</v>
      </c>
      <c r="E251" s="10" t="s">
        <v>27</v>
      </c>
      <c r="F251" s="10" t="s">
        <v>27</v>
      </c>
      <c r="G251" s="10" t="s">
        <v>27</v>
      </c>
      <c r="H251" s="10" t="s">
        <v>27</v>
      </c>
      <c r="I251" s="10" t="s">
        <v>27</v>
      </c>
      <c r="J251" s="10" t="s">
        <v>27</v>
      </c>
      <c r="K251" s="10" t="s">
        <v>27</v>
      </c>
      <c r="L251" s="10" t="s">
        <v>27</v>
      </c>
      <c r="M251" s="10" t="s">
        <v>27</v>
      </c>
      <c r="N251" s="10" t="s">
        <v>27</v>
      </c>
      <c r="O251" s="10" t="s">
        <v>27</v>
      </c>
      <c r="P251" s="10" t="s">
        <v>27</v>
      </c>
      <c r="Q251" s="10" t="s">
        <v>27</v>
      </c>
      <c r="R251" s="10" t="s">
        <v>27</v>
      </c>
      <c r="S251" s="10" t="s">
        <v>27</v>
      </c>
      <c r="T251" s="10" t="s">
        <v>27</v>
      </c>
      <c r="U251" s="10" t="s">
        <v>27</v>
      </c>
      <c r="V251" s="10" t="s">
        <v>27</v>
      </c>
      <c r="W251" s="11" t="s">
        <v>27</v>
      </c>
    </row>
    <row r="252" spans="1:23" x14ac:dyDescent="0.3">
      <c r="A252" s="4" t="s">
        <v>160</v>
      </c>
      <c r="B252" s="12">
        <v>7.5</v>
      </c>
      <c r="C252" s="13">
        <v>7.5</v>
      </c>
      <c r="D252" s="13">
        <v>0</v>
      </c>
      <c r="E252" s="13">
        <v>6.25</v>
      </c>
      <c r="F252" s="13">
        <v>10</v>
      </c>
      <c r="G252" s="13">
        <v>13.750000000000002</v>
      </c>
      <c r="H252" s="13">
        <v>8</v>
      </c>
      <c r="I252" s="13">
        <v>11.538461538461538</v>
      </c>
      <c r="J252" s="13">
        <v>20</v>
      </c>
      <c r="K252" s="13">
        <v>4</v>
      </c>
      <c r="L252" s="13">
        <v>3.7037037037037033</v>
      </c>
      <c r="M252" s="13">
        <v>0</v>
      </c>
      <c r="N252" s="13">
        <v>4</v>
      </c>
      <c r="O252" s="13">
        <v>7.6923076923076925</v>
      </c>
      <c r="P252" s="13">
        <v>12.5</v>
      </c>
      <c r="Q252" s="13">
        <v>17.391304347826086</v>
      </c>
      <c r="R252" s="13">
        <v>4.1666666666666661</v>
      </c>
      <c r="S252" s="13">
        <v>4</v>
      </c>
      <c r="T252" s="13">
        <v>4.3478260869565215</v>
      </c>
      <c r="U252" s="13">
        <v>4.1666666666666661</v>
      </c>
      <c r="V252" s="13">
        <v>0</v>
      </c>
      <c r="W252" s="14">
        <v>15.384615384615385</v>
      </c>
    </row>
    <row r="253" spans="1:23" x14ac:dyDescent="0.3">
      <c r="A253" s="4" t="s">
        <v>161</v>
      </c>
      <c r="B253" s="12">
        <v>5.5</v>
      </c>
      <c r="C253" s="13">
        <v>5</v>
      </c>
      <c r="D253" s="13">
        <v>2.5</v>
      </c>
      <c r="E253" s="13">
        <v>8.75</v>
      </c>
      <c r="F253" s="13">
        <v>5</v>
      </c>
      <c r="G253" s="13">
        <v>6.25</v>
      </c>
      <c r="H253" s="13">
        <v>8</v>
      </c>
      <c r="I253" s="13">
        <v>0</v>
      </c>
      <c r="J253" s="13">
        <v>4</v>
      </c>
      <c r="K253" s="13">
        <v>4</v>
      </c>
      <c r="L253" s="13">
        <v>0</v>
      </c>
      <c r="M253" s="13">
        <v>0</v>
      </c>
      <c r="N253" s="13">
        <v>4</v>
      </c>
      <c r="O253" s="13">
        <v>7.6923076923076925</v>
      </c>
      <c r="P253" s="13">
        <v>12.5</v>
      </c>
      <c r="Q253" s="13">
        <v>4.3478260869565215</v>
      </c>
      <c r="R253" s="13">
        <v>16.666666666666664</v>
      </c>
      <c r="S253" s="13">
        <v>0</v>
      </c>
      <c r="T253" s="13">
        <v>0</v>
      </c>
      <c r="U253" s="13">
        <v>4.1666666666666661</v>
      </c>
      <c r="V253" s="13">
        <v>24</v>
      </c>
      <c r="W253" s="14">
        <v>0</v>
      </c>
    </row>
    <row r="254" spans="1:23" x14ac:dyDescent="0.3">
      <c r="A254" s="4" t="s">
        <v>162</v>
      </c>
      <c r="B254" s="12">
        <v>0.75</v>
      </c>
      <c r="C254" s="13">
        <v>1.25</v>
      </c>
      <c r="D254" s="13">
        <v>0</v>
      </c>
      <c r="E254" s="13">
        <v>0</v>
      </c>
      <c r="F254" s="13">
        <v>1.25</v>
      </c>
      <c r="G254" s="13">
        <v>1.25</v>
      </c>
      <c r="H254" s="13">
        <v>4</v>
      </c>
      <c r="I254" s="13">
        <v>3.8461538461538463</v>
      </c>
      <c r="J254" s="13">
        <v>4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4">
        <v>0</v>
      </c>
    </row>
    <row r="255" spans="1:23" x14ac:dyDescent="0.3">
      <c r="A255" s="4" t="s">
        <v>163</v>
      </c>
      <c r="B255" s="12">
        <v>12.75</v>
      </c>
      <c r="C255" s="13">
        <v>11.25</v>
      </c>
      <c r="D255" s="13">
        <v>10</v>
      </c>
      <c r="E255" s="13">
        <v>12.5</v>
      </c>
      <c r="F255" s="13">
        <v>16.25</v>
      </c>
      <c r="G255" s="13">
        <v>13.750000000000002</v>
      </c>
      <c r="H255" s="13">
        <v>12</v>
      </c>
      <c r="I255" s="13">
        <v>15.384615384615385</v>
      </c>
      <c r="J255" s="13">
        <v>8</v>
      </c>
      <c r="K255" s="13">
        <v>12</v>
      </c>
      <c r="L255" s="13">
        <v>25.925925925925924</v>
      </c>
      <c r="M255" s="13">
        <v>0</v>
      </c>
      <c r="N255" s="13">
        <v>20</v>
      </c>
      <c r="O255" s="13">
        <v>7.6923076923076925</v>
      </c>
      <c r="P255" s="13">
        <v>16.666666666666664</v>
      </c>
      <c r="Q255" s="13">
        <v>8.695652173913043</v>
      </c>
      <c r="R255" s="13">
        <v>0</v>
      </c>
      <c r="S255" s="13">
        <v>4</v>
      </c>
      <c r="T255" s="13">
        <v>17.391304347826086</v>
      </c>
      <c r="U255" s="13">
        <v>33.333333333333329</v>
      </c>
      <c r="V255" s="13">
        <v>0</v>
      </c>
      <c r="W255" s="14">
        <v>23.076923076923077</v>
      </c>
    </row>
    <row r="256" spans="1:23" x14ac:dyDescent="0.3">
      <c r="A256" s="4" t="s">
        <v>164</v>
      </c>
      <c r="B256" s="12">
        <v>1.7500000000000002</v>
      </c>
      <c r="C256" s="13">
        <v>8.75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4</v>
      </c>
      <c r="K256" s="13">
        <v>4</v>
      </c>
      <c r="L256" s="13">
        <v>0</v>
      </c>
      <c r="M256" s="13">
        <v>7.4074074074074066</v>
      </c>
      <c r="N256" s="13">
        <v>4</v>
      </c>
      <c r="O256" s="13">
        <v>0</v>
      </c>
      <c r="P256" s="13">
        <v>4.1666666666666661</v>
      </c>
      <c r="Q256" s="13">
        <v>0</v>
      </c>
      <c r="R256" s="13">
        <v>0</v>
      </c>
      <c r="S256" s="13">
        <v>0</v>
      </c>
      <c r="T256" s="13">
        <v>0</v>
      </c>
      <c r="U256" s="13">
        <v>4.1666666666666661</v>
      </c>
      <c r="V256" s="13">
        <v>0</v>
      </c>
      <c r="W256" s="14">
        <v>0</v>
      </c>
    </row>
    <row r="257" spans="1:23" x14ac:dyDescent="0.3">
      <c r="A257" s="4" t="s">
        <v>165</v>
      </c>
      <c r="B257" s="12">
        <v>6.5</v>
      </c>
      <c r="C257" s="13">
        <v>22.5</v>
      </c>
      <c r="D257" s="13">
        <v>5</v>
      </c>
      <c r="E257" s="13">
        <v>0</v>
      </c>
      <c r="F257" s="13">
        <v>0</v>
      </c>
      <c r="G257" s="13">
        <v>5</v>
      </c>
      <c r="H257" s="13">
        <v>4</v>
      </c>
      <c r="I257" s="13">
        <v>3.8461538461538463</v>
      </c>
      <c r="J257" s="13">
        <v>0</v>
      </c>
      <c r="K257" s="13">
        <v>4</v>
      </c>
      <c r="L257" s="13">
        <v>11.111111111111111</v>
      </c>
      <c r="M257" s="13">
        <v>7.4074074074074066</v>
      </c>
      <c r="N257" s="13">
        <v>4</v>
      </c>
      <c r="O257" s="13">
        <v>3.8461538461538463</v>
      </c>
      <c r="P257" s="13">
        <v>4.1666666666666661</v>
      </c>
      <c r="Q257" s="13">
        <v>13.043478260869565</v>
      </c>
      <c r="R257" s="13">
        <v>8.3333333333333321</v>
      </c>
      <c r="S257" s="13">
        <v>12</v>
      </c>
      <c r="T257" s="13">
        <v>0</v>
      </c>
      <c r="U257" s="13">
        <v>8.3333333333333321</v>
      </c>
      <c r="V257" s="13">
        <v>8</v>
      </c>
      <c r="W257" s="14">
        <v>11.538461538461538</v>
      </c>
    </row>
    <row r="258" spans="1:23" x14ac:dyDescent="0.3">
      <c r="A258" s="4" t="s">
        <v>166</v>
      </c>
      <c r="B258" s="12">
        <v>0.25</v>
      </c>
      <c r="C258" s="13">
        <v>1.25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3.7037037037037033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4">
        <v>0</v>
      </c>
    </row>
    <row r="259" spans="1:23" x14ac:dyDescent="0.3">
      <c r="A259" s="4" t="s">
        <v>167</v>
      </c>
      <c r="B259" s="12">
        <v>4.75</v>
      </c>
      <c r="C259" s="13">
        <v>18.75</v>
      </c>
      <c r="D259" s="13">
        <v>2.5</v>
      </c>
      <c r="E259" s="13">
        <v>0</v>
      </c>
      <c r="F259" s="13">
        <v>2.5</v>
      </c>
      <c r="G259" s="13">
        <v>0</v>
      </c>
      <c r="H259" s="13">
        <v>0</v>
      </c>
      <c r="I259" s="13">
        <v>3.8461538461538463</v>
      </c>
      <c r="J259" s="13">
        <v>4</v>
      </c>
      <c r="K259" s="13">
        <v>0</v>
      </c>
      <c r="L259" s="13">
        <v>18.518518518518519</v>
      </c>
      <c r="M259" s="13">
        <v>3.7037037037037033</v>
      </c>
      <c r="N259" s="13">
        <v>4</v>
      </c>
      <c r="O259" s="13">
        <v>3.8461538461538463</v>
      </c>
      <c r="P259" s="13">
        <v>0</v>
      </c>
      <c r="Q259" s="13">
        <v>13.043478260869565</v>
      </c>
      <c r="R259" s="13">
        <v>0</v>
      </c>
      <c r="S259" s="13">
        <v>8</v>
      </c>
      <c r="T259" s="13">
        <v>0</v>
      </c>
      <c r="U259" s="13">
        <v>0</v>
      </c>
      <c r="V259" s="13">
        <v>12</v>
      </c>
      <c r="W259" s="14">
        <v>3.8461538461538463</v>
      </c>
    </row>
    <row r="260" spans="1:23" x14ac:dyDescent="0.3">
      <c r="A260" s="4" t="s">
        <v>168</v>
      </c>
      <c r="B260" s="12">
        <v>0.5</v>
      </c>
      <c r="C260" s="13">
        <v>2.5</v>
      </c>
      <c r="D260" s="13">
        <v>0</v>
      </c>
      <c r="E260" s="13">
        <v>0</v>
      </c>
      <c r="F260" s="13">
        <v>0</v>
      </c>
      <c r="G260" s="13">
        <v>0</v>
      </c>
      <c r="H260" s="13">
        <v>4</v>
      </c>
      <c r="I260" s="13">
        <v>0</v>
      </c>
      <c r="J260" s="13">
        <v>4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4">
        <v>0</v>
      </c>
    </row>
    <row r="261" spans="1:23" x14ac:dyDescent="0.3">
      <c r="A261" s="4" t="s">
        <v>169</v>
      </c>
      <c r="B261" s="12">
        <v>0.25</v>
      </c>
      <c r="C261" s="13">
        <v>1.25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3.7037037037037033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4">
        <v>0</v>
      </c>
    </row>
    <row r="262" spans="1:23" x14ac:dyDescent="0.3">
      <c r="A262" s="4" t="s">
        <v>170</v>
      </c>
      <c r="B262" s="12">
        <v>0.25</v>
      </c>
      <c r="C262" s="13">
        <v>1.25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3.7037037037037033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4">
        <v>0</v>
      </c>
    </row>
    <row r="263" spans="1:23" x14ac:dyDescent="0.3">
      <c r="A263" s="4" t="s">
        <v>171</v>
      </c>
      <c r="B263" s="12">
        <v>2.25</v>
      </c>
      <c r="C263" s="13">
        <v>2.5</v>
      </c>
      <c r="D263" s="13">
        <v>0</v>
      </c>
      <c r="E263" s="13">
        <v>2.5</v>
      </c>
      <c r="F263" s="13">
        <v>2.5</v>
      </c>
      <c r="G263" s="13">
        <v>3.75</v>
      </c>
      <c r="H263" s="13">
        <v>4</v>
      </c>
      <c r="I263" s="13">
        <v>7.6923076923076925</v>
      </c>
      <c r="J263" s="13">
        <v>0</v>
      </c>
      <c r="K263" s="13">
        <v>0</v>
      </c>
      <c r="L263" s="13">
        <v>0</v>
      </c>
      <c r="M263" s="13">
        <v>3.7037037037037033</v>
      </c>
      <c r="N263" s="13">
        <v>0</v>
      </c>
      <c r="O263" s="13">
        <v>3.8461538461538463</v>
      </c>
      <c r="P263" s="13">
        <v>0</v>
      </c>
      <c r="Q263" s="13">
        <v>13.043478260869565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4">
        <v>3.8461538461538463</v>
      </c>
    </row>
    <row r="264" spans="1:23" x14ac:dyDescent="0.3">
      <c r="A264" s="4" t="s">
        <v>172</v>
      </c>
      <c r="B264" s="12">
        <v>2</v>
      </c>
      <c r="C264" s="13">
        <v>5</v>
      </c>
      <c r="D264" s="13">
        <v>0</v>
      </c>
      <c r="E264" s="13">
        <v>0</v>
      </c>
      <c r="F264" s="13">
        <v>5</v>
      </c>
      <c r="G264" s="13">
        <v>0</v>
      </c>
      <c r="H264" s="13">
        <v>0</v>
      </c>
      <c r="I264" s="13">
        <v>3.8461538461538463</v>
      </c>
      <c r="J264" s="13">
        <v>8</v>
      </c>
      <c r="K264" s="13">
        <v>4</v>
      </c>
      <c r="L264" s="13">
        <v>0</v>
      </c>
      <c r="M264" s="13">
        <v>0</v>
      </c>
      <c r="N264" s="13">
        <v>0</v>
      </c>
      <c r="O264" s="13">
        <v>3.8461538461538463</v>
      </c>
      <c r="P264" s="13">
        <v>4.1666666666666661</v>
      </c>
      <c r="Q264" s="13">
        <v>0</v>
      </c>
      <c r="R264" s="13">
        <v>0</v>
      </c>
      <c r="S264" s="13">
        <v>4</v>
      </c>
      <c r="T264" s="13">
        <v>4.3478260869565215</v>
      </c>
      <c r="U264" s="13">
        <v>0</v>
      </c>
      <c r="V264" s="13">
        <v>0</v>
      </c>
      <c r="W264" s="14">
        <v>0</v>
      </c>
    </row>
    <row r="265" spans="1:23" x14ac:dyDescent="0.3">
      <c r="A265" s="4" t="s">
        <v>173</v>
      </c>
      <c r="B265" s="12">
        <v>0.5</v>
      </c>
      <c r="C265" s="13">
        <v>2.5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4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4.3478260869565215</v>
      </c>
      <c r="U265" s="13">
        <v>0</v>
      </c>
      <c r="V265" s="13">
        <v>0</v>
      </c>
      <c r="W265" s="14">
        <v>0</v>
      </c>
    </row>
    <row r="266" spans="1:23" x14ac:dyDescent="0.3">
      <c r="A266" s="4" t="s">
        <v>174</v>
      </c>
      <c r="B266" s="12">
        <v>7.75</v>
      </c>
      <c r="C266" s="13">
        <v>3.75</v>
      </c>
      <c r="D266" s="13">
        <v>5</v>
      </c>
      <c r="E266" s="13">
        <v>10</v>
      </c>
      <c r="F266" s="13">
        <v>12.5</v>
      </c>
      <c r="G266" s="13">
        <v>7.5</v>
      </c>
      <c r="H266" s="13">
        <v>12</v>
      </c>
      <c r="I266" s="13">
        <v>7.6923076923076925</v>
      </c>
      <c r="J266" s="13">
        <v>8</v>
      </c>
      <c r="K266" s="13">
        <v>8</v>
      </c>
      <c r="L266" s="13">
        <v>0</v>
      </c>
      <c r="M266" s="13">
        <v>0</v>
      </c>
      <c r="N266" s="13">
        <v>0</v>
      </c>
      <c r="O266" s="13">
        <v>3.8461538461538463</v>
      </c>
      <c r="P266" s="13">
        <v>4.1666666666666661</v>
      </c>
      <c r="Q266" s="13">
        <v>4.3478260869565215</v>
      </c>
      <c r="R266" s="13">
        <v>0</v>
      </c>
      <c r="S266" s="13">
        <v>8</v>
      </c>
      <c r="T266" s="13">
        <v>4.3478260869565215</v>
      </c>
      <c r="U266" s="13">
        <v>41.666666666666671</v>
      </c>
      <c r="V266" s="13">
        <v>4</v>
      </c>
      <c r="W266" s="14">
        <v>19.230769230769234</v>
      </c>
    </row>
    <row r="267" spans="1:23" x14ac:dyDescent="0.3">
      <c r="A267" s="4" t="s">
        <v>175</v>
      </c>
      <c r="B267" s="12">
        <v>0.5</v>
      </c>
      <c r="C267" s="13">
        <v>2.5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4</v>
      </c>
      <c r="L267" s="13">
        <v>0</v>
      </c>
      <c r="M267" s="13">
        <v>0</v>
      </c>
      <c r="N267" s="13">
        <v>4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4">
        <v>0</v>
      </c>
    </row>
    <row r="268" spans="1:23" x14ac:dyDescent="0.3">
      <c r="A268" s="4" t="s">
        <v>176</v>
      </c>
      <c r="B268" s="12">
        <v>0.25</v>
      </c>
      <c r="C268" s="13">
        <v>1.25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4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4">
        <v>0</v>
      </c>
    </row>
    <row r="269" spans="1:23" x14ac:dyDescent="0.3">
      <c r="A269" s="4" t="s">
        <v>177</v>
      </c>
      <c r="B269" s="12">
        <v>2.25</v>
      </c>
      <c r="C269" s="13">
        <v>3.75</v>
      </c>
      <c r="D269" s="13">
        <v>3.75</v>
      </c>
      <c r="E269" s="13">
        <v>0</v>
      </c>
      <c r="F269" s="13">
        <v>3.75</v>
      </c>
      <c r="G269" s="13">
        <v>0</v>
      </c>
      <c r="H269" s="13">
        <v>4</v>
      </c>
      <c r="I269" s="13">
        <v>3.8461538461538463</v>
      </c>
      <c r="J269" s="13">
        <v>0</v>
      </c>
      <c r="K269" s="13">
        <v>12</v>
      </c>
      <c r="L269" s="13">
        <v>0</v>
      </c>
      <c r="M269" s="13">
        <v>0</v>
      </c>
      <c r="N269" s="13">
        <v>4</v>
      </c>
      <c r="O269" s="13">
        <v>0</v>
      </c>
      <c r="P269" s="13">
        <v>4.1666666666666661</v>
      </c>
      <c r="Q269" s="13">
        <v>0</v>
      </c>
      <c r="R269" s="13">
        <v>0</v>
      </c>
      <c r="S269" s="13">
        <v>8</v>
      </c>
      <c r="T269" s="13">
        <v>0</v>
      </c>
      <c r="U269" s="13">
        <v>0</v>
      </c>
      <c r="V269" s="13">
        <v>0</v>
      </c>
      <c r="W269" s="14">
        <v>0</v>
      </c>
    </row>
    <row r="270" spans="1:23" x14ac:dyDescent="0.3">
      <c r="A270" s="4" t="s">
        <v>178</v>
      </c>
      <c r="B270" s="12">
        <v>0.5</v>
      </c>
      <c r="C270" s="13">
        <v>1.25</v>
      </c>
      <c r="D270" s="13">
        <v>0</v>
      </c>
      <c r="E270" s="13">
        <v>1.25</v>
      </c>
      <c r="F270" s="13">
        <v>0</v>
      </c>
      <c r="G270" s="13">
        <v>0</v>
      </c>
      <c r="H270" s="13">
        <v>0</v>
      </c>
      <c r="I270" s="13">
        <v>3.8461538461538463</v>
      </c>
      <c r="J270" s="13">
        <v>0</v>
      </c>
      <c r="K270" s="13">
        <v>4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4">
        <v>0</v>
      </c>
    </row>
    <row r="271" spans="1:23" x14ac:dyDescent="0.3">
      <c r="A271" s="4" t="s">
        <v>179</v>
      </c>
      <c r="B271" s="12">
        <v>0.25</v>
      </c>
      <c r="C271" s="13">
        <v>1.25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4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4">
        <v>0</v>
      </c>
    </row>
    <row r="272" spans="1:23" x14ac:dyDescent="0.3">
      <c r="A272" s="4" t="s">
        <v>180</v>
      </c>
      <c r="B272" s="12">
        <v>0.25</v>
      </c>
      <c r="C272" s="13">
        <v>1.25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4.1666666666666661</v>
      </c>
      <c r="V272" s="13">
        <v>0</v>
      </c>
      <c r="W272" s="14">
        <v>0</v>
      </c>
    </row>
    <row r="273" spans="1:23" x14ac:dyDescent="0.3">
      <c r="A273" s="4" t="s">
        <v>180</v>
      </c>
      <c r="B273" s="12">
        <v>0.5</v>
      </c>
      <c r="C273" s="13">
        <v>1.25</v>
      </c>
      <c r="D273" s="13">
        <v>0</v>
      </c>
      <c r="E273" s="13">
        <v>1.25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4</v>
      </c>
      <c r="L273" s="13">
        <v>0</v>
      </c>
      <c r="M273" s="13">
        <v>0</v>
      </c>
      <c r="N273" s="13">
        <v>4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4">
        <v>0</v>
      </c>
    </row>
    <row r="274" spans="1:23" x14ac:dyDescent="0.3">
      <c r="A274" s="4" t="s">
        <v>181</v>
      </c>
      <c r="B274" s="12">
        <v>0.25</v>
      </c>
      <c r="C274" s="13">
        <v>1.25</v>
      </c>
      <c r="D274" s="13">
        <v>0</v>
      </c>
      <c r="E274" s="13">
        <v>0</v>
      </c>
      <c r="F274" s="13">
        <v>0</v>
      </c>
      <c r="G274" s="13">
        <v>0</v>
      </c>
      <c r="H274" s="13">
        <v>4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4">
        <v>0</v>
      </c>
    </row>
    <row r="275" spans="1:23" x14ac:dyDescent="0.3">
      <c r="A275" s="4" t="s">
        <v>182</v>
      </c>
      <c r="B275" s="12">
        <v>0.25</v>
      </c>
      <c r="C275" s="13">
        <v>1.25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4</v>
      </c>
      <c r="T275" s="13">
        <v>0</v>
      </c>
      <c r="U275" s="13">
        <v>0</v>
      </c>
      <c r="V275" s="13">
        <v>0</v>
      </c>
      <c r="W275" s="14">
        <v>0</v>
      </c>
    </row>
    <row r="276" spans="1:23" x14ac:dyDescent="0.3">
      <c r="A276" s="4" t="s">
        <v>183</v>
      </c>
      <c r="B276" s="12">
        <v>0.25</v>
      </c>
      <c r="C276" s="13">
        <v>1.25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4</v>
      </c>
      <c r="T276" s="13">
        <v>0</v>
      </c>
      <c r="U276" s="13">
        <v>0</v>
      </c>
      <c r="V276" s="13">
        <v>0</v>
      </c>
      <c r="W276" s="14">
        <v>0</v>
      </c>
    </row>
    <row r="277" spans="1:23" x14ac:dyDescent="0.3">
      <c r="A277" s="4" t="s">
        <v>184</v>
      </c>
      <c r="B277" s="12">
        <v>0.5</v>
      </c>
      <c r="C277" s="13">
        <v>1.25</v>
      </c>
      <c r="D277" s="13">
        <v>0</v>
      </c>
      <c r="E277" s="13">
        <v>1.25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3.8461538461538463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4">
        <v>3.8461538461538463</v>
      </c>
    </row>
    <row r="278" spans="1:23" x14ac:dyDescent="0.3">
      <c r="A278" s="4" t="s">
        <v>185</v>
      </c>
      <c r="B278" s="12">
        <v>0.5</v>
      </c>
      <c r="C278" s="13">
        <v>1.25</v>
      </c>
      <c r="D278" s="13">
        <v>0</v>
      </c>
      <c r="E278" s="13">
        <v>0</v>
      </c>
      <c r="F278" s="13">
        <v>1.25</v>
      </c>
      <c r="G278" s="13">
        <v>0</v>
      </c>
      <c r="H278" s="13">
        <v>0</v>
      </c>
      <c r="I278" s="13">
        <v>3.8461538461538463</v>
      </c>
      <c r="J278" s="13">
        <v>0</v>
      </c>
      <c r="K278" s="13">
        <v>0</v>
      </c>
      <c r="L278" s="13">
        <v>0</v>
      </c>
      <c r="M278" s="13">
        <v>3.7037037037037033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4">
        <v>0</v>
      </c>
    </row>
    <row r="279" spans="1:23" x14ac:dyDescent="0.3">
      <c r="A279" s="4" t="s">
        <v>186</v>
      </c>
      <c r="B279" s="12">
        <v>2.25</v>
      </c>
      <c r="C279" s="13">
        <v>1.25</v>
      </c>
      <c r="D279" s="13">
        <v>0</v>
      </c>
      <c r="E279" s="13">
        <v>10</v>
      </c>
      <c r="F279" s="13">
        <v>0</v>
      </c>
      <c r="G279" s="13">
        <v>0</v>
      </c>
      <c r="H279" s="13">
        <v>4</v>
      </c>
      <c r="I279" s="13">
        <v>3.8461538461538463</v>
      </c>
      <c r="J279" s="13">
        <v>0</v>
      </c>
      <c r="K279" s="13">
        <v>4</v>
      </c>
      <c r="L279" s="13">
        <v>0</v>
      </c>
      <c r="M279" s="13">
        <v>0</v>
      </c>
      <c r="N279" s="13">
        <v>0</v>
      </c>
      <c r="O279" s="13">
        <v>15.384615384615385</v>
      </c>
      <c r="P279" s="13">
        <v>0</v>
      </c>
      <c r="Q279" s="13">
        <v>0</v>
      </c>
      <c r="R279" s="13">
        <v>4.1666666666666661</v>
      </c>
      <c r="S279" s="13">
        <v>0</v>
      </c>
      <c r="T279" s="13">
        <v>0</v>
      </c>
      <c r="U279" s="13">
        <v>0</v>
      </c>
      <c r="V279" s="13">
        <v>0</v>
      </c>
      <c r="W279" s="14">
        <v>3.8461538461538463</v>
      </c>
    </row>
    <row r="280" spans="1:23" x14ac:dyDescent="0.3">
      <c r="A280" s="4" t="s">
        <v>187</v>
      </c>
      <c r="B280" s="12">
        <v>0.5</v>
      </c>
      <c r="C280" s="13">
        <v>0</v>
      </c>
      <c r="D280" s="13">
        <v>0</v>
      </c>
      <c r="E280" s="13">
        <v>2.5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3.7037037037037033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4">
        <v>3.8461538461538463</v>
      </c>
    </row>
    <row r="281" spans="1:23" x14ac:dyDescent="0.3">
      <c r="A281" s="4" t="s">
        <v>188</v>
      </c>
      <c r="B281" s="12">
        <v>0.25</v>
      </c>
      <c r="C281" s="13">
        <v>0</v>
      </c>
      <c r="D281" s="13">
        <v>0</v>
      </c>
      <c r="E281" s="13">
        <v>1.25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3.7037037037037033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4">
        <v>0</v>
      </c>
    </row>
    <row r="282" spans="1:23" x14ac:dyDescent="0.3">
      <c r="A282" s="4" t="s">
        <v>189</v>
      </c>
      <c r="B282" s="12">
        <v>0.75</v>
      </c>
      <c r="C282" s="13">
        <v>0</v>
      </c>
      <c r="D282" s="13">
        <v>0</v>
      </c>
      <c r="E282" s="13">
        <v>3.75</v>
      </c>
      <c r="F282" s="13">
        <v>0</v>
      </c>
      <c r="G282" s="13">
        <v>0</v>
      </c>
      <c r="H282" s="13">
        <v>0</v>
      </c>
      <c r="I282" s="13">
        <v>3.8461538461538463</v>
      </c>
      <c r="J282" s="13">
        <v>0</v>
      </c>
      <c r="K282" s="13">
        <v>0</v>
      </c>
      <c r="L282" s="13">
        <v>0</v>
      </c>
      <c r="M282" s="13">
        <v>3.7037037037037033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4.1666666666666661</v>
      </c>
      <c r="V282" s="13">
        <v>0</v>
      </c>
      <c r="W282" s="14">
        <v>0</v>
      </c>
    </row>
    <row r="283" spans="1:23" x14ac:dyDescent="0.3">
      <c r="A283" s="4" t="s">
        <v>190</v>
      </c>
      <c r="B283" s="12">
        <v>0.75</v>
      </c>
      <c r="C283" s="13">
        <v>0</v>
      </c>
      <c r="D283" s="13">
        <v>0</v>
      </c>
      <c r="E283" s="13">
        <v>3.75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7.4074074074074066</v>
      </c>
      <c r="M283" s="13">
        <v>0</v>
      </c>
      <c r="N283" s="13">
        <v>0</v>
      </c>
      <c r="O283" s="13">
        <v>0</v>
      </c>
      <c r="P283" s="13">
        <v>0</v>
      </c>
      <c r="Q283" s="13">
        <v>4.3478260869565215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4">
        <v>0</v>
      </c>
    </row>
    <row r="284" spans="1:23" x14ac:dyDescent="0.3">
      <c r="A284" s="4" t="s">
        <v>191</v>
      </c>
      <c r="B284" s="12">
        <v>0.25</v>
      </c>
      <c r="C284" s="13">
        <v>0</v>
      </c>
      <c r="D284" s="13">
        <v>0</v>
      </c>
      <c r="E284" s="13">
        <v>1.25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3.7037037037037033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4">
        <v>0</v>
      </c>
    </row>
    <row r="285" spans="1:23" x14ac:dyDescent="0.3">
      <c r="A285" s="4" t="s">
        <v>192</v>
      </c>
      <c r="B285" s="12">
        <v>0.75</v>
      </c>
      <c r="C285" s="13">
        <v>0</v>
      </c>
      <c r="D285" s="13">
        <v>1.25</v>
      </c>
      <c r="E285" s="13">
        <v>2.5</v>
      </c>
      <c r="F285" s="13">
        <v>0</v>
      </c>
      <c r="G285" s="13">
        <v>0</v>
      </c>
      <c r="H285" s="13">
        <v>4</v>
      </c>
      <c r="I285" s="13">
        <v>0</v>
      </c>
      <c r="J285" s="13">
        <v>0</v>
      </c>
      <c r="K285" s="13">
        <v>0</v>
      </c>
      <c r="L285" s="13">
        <v>3.7037037037037033</v>
      </c>
      <c r="M285" s="13">
        <v>0</v>
      </c>
      <c r="N285" s="13">
        <v>0</v>
      </c>
      <c r="O285" s="13">
        <v>0</v>
      </c>
      <c r="P285" s="13">
        <v>0</v>
      </c>
      <c r="Q285" s="13">
        <v>4.3478260869565215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4">
        <v>0</v>
      </c>
    </row>
    <row r="286" spans="1:23" x14ac:dyDescent="0.3">
      <c r="A286" s="4" t="s">
        <v>193</v>
      </c>
      <c r="B286" s="12">
        <v>3</v>
      </c>
      <c r="C286" s="13">
        <v>0</v>
      </c>
      <c r="D286" s="13">
        <v>0</v>
      </c>
      <c r="E286" s="13">
        <v>15</v>
      </c>
      <c r="F286" s="13">
        <v>0</v>
      </c>
      <c r="G286" s="13">
        <v>0</v>
      </c>
      <c r="H286" s="13">
        <v>8</v>
      </c>
      <c r="I286" s="13">
        <v>3.8461538461538463</v>
      </c>
      <c r="J286" s="13">
        <v>4</v>
      </c>
      <c r="K286" s="13">
        <v>0</v>
      </c>
      <c r="L286" s="13">
        <v>0</v>
      </c>
      <c r="M286" s="13">
        <v>0</v>
      </c>
      <c r="N286" s="13">
        <v>0</v>
      </c>
      <c r="O286" s="13">
        <v>19.230769230769234</v>
      </c>
      <c r="P286" s="13">
        <v>0</v>
      </c>
      <c r="Q286" s="13">
        <v>0</v>
      </c>
      <c r="R286" s="13">
        <v>4.1666666666666661</v>
      </c>
      <c r="S286" s="13">
        <v>0</v>
      </c>
      <c r="T286" s="13">
        <v>0</v>
      </c>
      <c r="U286" s="13">
        <v>0</v>
      </c>
      <c r="V286" s="13">
        <v>8</v>
      </c>
      <c r="W286" s="14">
        <v>0</v>
      </c>
    </row>
    <row r="287" spans="1:23" x14ac:dyDescent="0.3">
      <c r="A287" s="4" t="s">
        <v>194</v>
      </c>
      <c r="B287" s="12">
        <v>0.75</v>
      </c>
      <c r="C287" s="13">
        <v>0</v>
      </c>
      <c r="D287" s="13">
        <v>0</v>
      </c>
      <c r="E287" s="13">
        <v>3.75</v>
      </c>
      <c r="F287" s="13">
        <v>0</v>
      </c>
      <c r="G287" s="13">
        <v>0</v>
      </c>
      <c r="H287" s="13">
        <v>0</v>
      </c>
      <c r="I287" s="13">
        <v>0</v>
      </c>
      <c r="J287" s="13">
        <v>4</v>
      </c>
      <c r="K287" s="13">
        <v>4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4</v>
      </c>
      <c r="T287" s="13">
        <v>0</v>
      </c>
      <c r="U287" s="13">
        <v>0</v>
      </c>
      <c r="V287" s="13">
        <v>0</v>
      </c>
      <c r="W287" s="14">
        <v>0</v>
      </c>
    </row>
    <row r="288" spans="1:23" x14ac:dyDescent="0.3">
      <c r="A288" s="4" t="s">
        <v>195</v>
      </c>
      <c r="B288" s="12">
        <v>1.25</v>
      </c>
      <c r="C288" s="13">
        <v>0</v>
      </c>
      <c r="D288" s="13">
        <v>0</v>
      </c>
      <c r="E288" s="13">
        <v>1.25</v>
      </c>
      <c r="F288" s="13">
        <v>5</v>
      </c>
      <c r="G288" s="13">
        <v>0</v>
      </c>
      <c r="H288" s="13">
        <v>4</v>
      </c>
      <c r="I288" s="13">
        <v>3.8461538461538463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7.6923076923076925</v>
      </c>
      <c r="P288" s="13">
        <v>0</v>
      </c>
      <c r="Q288" s="13">
        <v>0</v>
      </c>
      <c r="R288" s="13">
        <v>0</v>
      </c>
      <c r="S288" s="13">
        <v>4</v>
      </c>
      <c r="T288" s="13">
        <v>0</v>
      </c>
      <c r="U288" s="13">
        <v>0</v>
      </c>
      <c r="V288" s="13">
        <v>0</v>
      </c>
      <c r="W288" s="14">
        <v>0</v>
      </c>
    </row>
    <row r="289" spans="1:23" x14ac:dyDescent="0.3">
      <c r="A289" s="4" t="s">
        <v>196</v>
      </c>
      <c r="B289" s="12">
        <v>0.25</v>
      </c>
      <c r="C289" s="13">
        <v>0</v>
      </c>
      <c r="D289" s="13">
        <v>0</v>
      </c>
      <c r="E289" s="13">
        <v>1.25</v>
      </c>
      <c r="F289" s="13">
        <v>0</v>
      </c>
      <c r="G289" s="13">
        <v>0</v>
      </c>
      <c r="H289" s="13">
        <v>4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4">
        <v>0</v>
      </c>
    </row>
    <row r="290" spans="1:23" x14ac:dyDescent="0.3">
      <c r="A290" s="4" t="s">
        <v>197</v>
      </c>
      <c r="B290" s="12">
        <v>0.25</v>
      </c>
      <c r="C290" s="13">
        <v>0</v>
      </c>
      <c r="D290" s="13">
        <v>0</v>
      </c>
      <c r="E290" s="13">
        <v>1.25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4.3478260869565215</v>
      </c>
      <c r="U290" s="13">
        <v>0</v>
      </c>
      <c r="V290" s="13">
        <v>0</v>
      </c>
      <c r="W290" s="14">
        <v>0</v>
      </c>
    </row>
    <row r="291" spans="1:23" x14ac:dyDescent="0.3">
      <c r="A291" s="4" t="s">
        <v>198</v>
      </c>
      <c r="B291" s="12">
        <v>0.5</v>
      </c>
      <c r="C291" s="13">
        <v>0</v>
      </c>
      <c r="D291" s="13">
        <v>0</v>
      </c>
      <c r="E291" s="13">
        <v>2.5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4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4.1666666666666661</v>
      </c>
      <c r="V291" s="13">
        <v>0</v>
      </c>
      <c r="W291" s="14">
        <v>0</v>
      </c>
    </row>
    <row r="292" spans="1:23" x14ac:dyDescent="0.3">
      <c r="A292" s="4" t="s">
        <v>199</v>
      </c>
      <c r="B292" s="12">
        <v>0.5</v>
      </c>
      <c r="C292" s="13">
        <v>0</v>
      </c>
      <c r="D292" s="13">
        <v>0</v>
      </c>
      <c r="E292" s="13">
        <v>1.25</v>
      </c>
      <c r="F292" s="13">
        <v>1.25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4</v>
      </c>
      <c r="O292" s="13">
        <v>0</v>
      </c>
      <c r="P292" s="13">
        <v>0</v>
      </c>
      <c r="Q292" s="13">
        <v>0</v>
      </c>
      <c r="R292" s="13">
        <v>4.1666666666666661</v>
      </c>
      <c r="S292" s="13">
        <v>0</v>
      </c>
      <c r="T292" s="13">
        <v>0</v>
      </c>
      <c r="U292" s="13">
        <v>0</v>
      </c>
      <c r="V292" s="13">
        <v>0</v>
      </c>
      <c r="W292" s="14">
        <v>0</v>
      </c>
    </row>
    <row r="293" spans="1:23" x14ac:dyDescent="0.3">
      <c r="A293" s="4" t="s">
        <v>200</v>
      </c>
      <c r="B293" s="12">
        <v>0.75</v>
      </c>
      <c r="C293" s="13">
        <v>0</v>
      </c>
      <c r="D293" s="13">
        <v>0</v>
      </c>
      <c r="E293" s="13">
        <v>3.75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8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4">
        <v>3.8461538461538463</v>
      </c>
    </row>
    <row r="294" spans="1:23" x14ac:dyDescent="0.3">
      <c r="A294" s="4" t="s">
        <v>201</v>
      </c>
      <c r="B294" s="12">
        <v>0.25</v>
      </c>
      <c r="C294" s="13">
        <v>0</v>
      </c>
      <c r="D294" s="13">
        <v>0</v>
      </c>
      <c r="E294" s="13">
        <v>1.25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4</v>
      </c>
      <c r="W294" s="14">
        <v>0</v>
      </c>
    </row>
    <row r="295" spans="1:23" x14ac:dyDescent="0.3">
      <c r="A295" s="4" t="s">
        <v>202</v>
      </c>
      <c r="B295" s="12">
        <v>0.75</v>
      </c>
      <c r="C295" s="13">
        <v>0</v>
      </c>
      <c r="D295" s="13">
        <v>0</v>
      </c>
      <c r="E295" s="13">
        <v>3.75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4</v>
      </c>
      <c r="O295" s="13">
        <v>3.8461538461538463</v>
      </c>
      <c r="P295" s="13">
        <v>0</v>
      </c>
      <c r="Q295" s="13">
        <v>0</v>
      </c>
      <c r="R295" s="13">
        <v>0</v>
      </c>
      <c r="S295" s="13">
        <v>4</v>
      </c>
      <c r="T295" s="13">
        <v>0</v>
      </c>
      <c r="U295" s="13">
        <v>0</v>
      </c>
      <c r="V295" s="13">
        <v>0</v>
      </c>
      <c r="W295" s="14">
        <v>0</v>
      </c>
    </row>
    <row r="296" spans="1:23" x14ac:dyDescent="0.3">
      <c r="A296" s="4" t="s">
        <v>203</v>
      </c>
      <c r="B296" s="12">
        <v>0.25</v>
      </c>
      <c r="C296" s="13">
        <v>0</v>
      </c>
      <c r="D296" s="13">
        <v>0</v>
      </c>
      <c r="E296" s="13">
        <v>1.25</v>
      </c>
      <c r="F296" s="13">
        <v>0</v>
      </c>
      <c r="G296" s="13">
        <v>0</v>
      </c>
      <c r="H296" s="13">
        <v>0</v>
      </c>
      <c r="I296" s="13">
        <v>0</v>
      </c>
      <c r="J296" s="13">
        <v>4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4">
        <v>0</v>
      </c>
    </row>
    <row r="297" spans="1:23" x14ac:dyDescent="0.3">
      <c r="A297" s="4" t="s">
        <v>204</v>
      </c>
      <c r="B297" s="12">
        <v>1.5</v>
      </c>
      <c r="C297" s="13">
        <v>0</v>
      </c>
      <c r="D297" s="13">
        <v>0</v>
      </c>
      <c r="E297" s="13">
        <v>3.75</v>
      </c>
      <c r="F297" s="13">
        <v>3.75</v>
      </c>
      <c r="G297" s="13">
        <v>0</v>
      </c>
      <c r="H297" s="13">
        <v>0</v>
      </c>
      <c r="I297" s="13">
        <v>3.8461538461538463</v>
      </c>
      <c r="J297" s="13">
        <v>0</v>
      </c>
      <c r="K297" s="13">
        <v>0</v>
      </c>
      <c r="L297" s="13">
        <v>0</v>
      </c>
      <c r="M297" s="13">
        <v>0</v>
      </c>
      <c r="N297" s="13">
        <v>12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4.3478260869565215</v>
      </c>
      <c r="U297" s="13">
        <v>0</v>
      </c>
      <c r="V297" s="13">
        <v>4</v>
      </c>
      <c r="W297" s="14">
        <v>0</v>
      </c>
    </row>
    <row r="298" spans="1:23" x14ac:dyDescent="0.3">
      <c r="A298" s="4" t="s">
        <v>205</v>
      </c>
      <c r="B298" s="12">
        <v>1</v>
      </c>
      <c r="C298" s="13">
        <v>0</v>
      </c>
      <c r="D298" s="13">
        <v>0</v>
      </c>
      <c r="E298" s="13">
        <v>5</v>
      </c>
      <c r="F298" s="13">
        <v>0</v>
      </c>
      <c r="G298" s="13">
        <v>0</v>
      </c>
      <c r="H298" s="13">
        <v>0</v>
      </c>
      <c r="I298" s="13">
        <v>3.8461538461538463</v>
      </c>
      <c r="J298" s="13">
        <v>0</v>
      </c>
      <c r="K298" s="13">
        <v>0</v>
      </c>
      <c r="L298" s="13">
        <v>0</v>
      </c>
      <c r="M298" s="13">
        <v>3.7037037037037033</v>
      </c>
      <c r="N298" s="13">
        <v>0</v>
      </c>
      <c r="O298" s="13">
        <v>0</v>
      </c>
      <c r="P298" s="13">
        <v>0</v>
      </c>
      <c r="Q298" s="13">
        <v>0</v>
      </c>
      <c r="R298" s="13">
        <v>4.1666666666666661</v>
      </c>
      <c r="S298" s="13">
        <v>4</v>
      </c>
      <c r="T298" s="13">
        <v>0</v>
      </c>
      <c r="U298" s="13">
        <v>0</v>
      </c>
      <c r="V298" s="13">
        <v>0</v>
      </c>
      <c r="W298" s="14">
        <v>0</v>
      </c>
    </row>
    <row r="299" spans="1:23" x14ac:dyDescent="0.3">
      <c r="A299" s="4" t="s">
        <v>206</v>
      </c>
      <c r="B299" s="12">
        <v>0.5</v>
      </c>
      <c r="C299" s="13">
        <v>0</v>
      </c>
      <c r="D299" s="13">
        <v>0</v>
      </c>
      <c r="E299" s="13">
        <v>2.5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4.1666666666666661</v>
      </c>
      <c r="Q299" s="13">
        <v>0</v>
      </c>
      <c r="R299" s="13">
        <v>0</v>
      </c>
      <c r="S299" s="13">
        <v>0</v>
      </c>
      <c r="T299" s="13">
        <v>0</v>
      </c>
      <c r="U299" s="13">
        <v>4.1666666666666661</v>
      </c>
      <c r="V299" s="13">
        <v>0</v>
      </c>
      <c r="W299" s="14">
        <v>0</v>
      </c>
    </row>
    <row r="300" spans="1:23" x14ac:dyDescent="0.3">
      <c r="A300" s="4" t="s">
        <v>207</v>
      </c>
      <c r="B300" s="12">
        <v>0.5</v>
      </c>
      <c r="C300" s="13">
        <v>0</v>
      </c>
      <c r="D300" s="13">
        <v>0</v>
      </c>
      <c r="E300" s="13">
        <v>1.25</v>
      </c>
      <c r="F300" s="13">
        <v>0</v>
      </c>
      <c r="G300" s="13">
        <v>1.25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8</v>
      </c>
      <c r="T300" s="13">
        <v>0</v>
      </c>
      <c r="U300" s="13">
        <v>0</v>
      </c>
      <c r="V300" s="13">
        <v>0</v>
      </c>
      <c r="W300" s="14">
        <v>0</v>
      </c>
    </row>
    <row r="301" spans="1:23" x14ac:dyDescent="0.3">
      <c r="A301" s="4" t="s">
        <v>208</v>
      </c>
      <c r="B301" s="12">
        <v>0.75</v>
      </c>
      <c r="C301" s="13">
        <v>0</v>
      </c>
      <c r="D301" s="13">
        <v>0</v>
      </c>
      <c r="E301" s="13">
        <v>3.75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4</v>
      </c>
      <c r="L301" s="13">
        <v>0</v>
      </c>
      <c r="M301" s="13">
        <v>3.7037037037037033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4</v>
      </c>
      <c r="T301" s="13">
        <v>0</v>
      </c>
      <c r="U301" s="13">
        <v>0</v>
      </c>
      <c r="V301" s="13">
        <v>0</v>
      </c>
      <c r="W301" s="14">
        <v>0</v>
      </c>
    </row>
    <row r="302" spans="1:23" x14ac:dyDescent="0.3">
      <c r="A302" s="4" t="s">
        <v>209</v>
      </c>
      <c r="B302" s="12">
        <v>0.75</v>
      </c>
      <c r="C302" s="13">
        <v>0</v>
      </c>
      <c r="D302" s="13">
        <v>0</v>
      </c>
      <c r="E302" s="13">
        <v>3.75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3.7037037037037033</v>
      </c>
      <c r="M302" s="13">
        <v>0</v>
      </c>
      <c r="N302" s="13">
        <v>0</v>
      </c>
      <c r="O302" s="13">
        <v>0</v>
      </c>
      <c r="P302" s="13">
        <v>0</v>
      </c>
      <c r="Q302" s="13">
        <v>4.3478260869565215</v>
      </c>
      <c r="R302" s="13">
        <v>4.1666666666666661</v>
      </c>
      <c r="S302" s="13">
        <v>0</v>
      </c>
      <c r="T302" s="13">
        <v>0</v>
      </c>
      <c r="U302" s="13">
        <v>0</v>
      </c>
      <c r="V302" s="13">
        <v>0</v>
      </c>
      <c r="W302" s="14">
        <v>0</v>
      </c>
    </row>
    <row r="303" spans="1:23" x14ac:dyDescent="0.3">
      <c r="A303" s="4" t="s">
        <v>63</v>
      </c>
      <c r="B303" s="12">
        <v>1.7500000000000002</v>
      </c>
      <c r="C303" s="13">
        <v>0</v>
      </c>
      <c r="D303" s="13">
        <v>0</v>
      </c>
      <c r="E303" s="13">
        <v>5</v>
      </c>
      <c r="F303" s="13">
        <v>0</v>
      </c>
      <c r="G303" s="13">
        <v>3.75</v>
      </c>
      <c r="H303" s="13">
        <v>0</v>
      </c>
      <c r="I303" s="13">
        <v>0</v>
      </c>
      <c r="J303" s="13">
        <v>4</v>
      </c>
      <c r="K303" s="13">
        <v>0</v>
      </c>
      <c r="L303" s="13">
        <v>3.7037037037037033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8.3333333333333321</v>
      </c>
      <c r="S303" s="13">
        <v>8</v>
      </c>
      <c r="T303" s="13">
        <v>0</v>
      </c>
      <c r="U303" s="13">
        <v>4.1666666666666661</v>
      </c>
      <c r="V303" s="13">
        <v>0</v>
      </c>
      <c r="W303" s="14">
        <v>0</v>
      </c>
    </row>
    <row r="304" spans="1:23" x14ac:dyDescent="0.3">
      <c r="A304" s="4" t="s">
        <v>210</v>
      </c>
      <c r="B304" s="12">
        <v>0.5</v>
      </c>
      <c r="C304" s="13">
        <v>0</v>
      </c>
      <c r="D304" s="13">
        <v>0</v>
      </c>
      <c r="E304" s="13">
        <v>2.5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4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4</v>
      </c>
      <c r="W304" s="14">
        <v>0</v>
      </c>
    </row>
    <row r="305" spans="1:23" x14ac:dyDescent="0.3">
      <c r="A305" s="4" t="s">
        <v>211</v>
      </c>
      <c r="B305" s="12">
        <v>0.25</v>
      </c>
      <c r="C305" s="13">
        <v>0</v>
      </c>
      <c r="D305" s="13">
        <v>0</v>
      </c>
      <c r="E305" s="13">
        <v>1.25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3.7037037037037033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4">
        <v>0</v>
      </c>
    </row>
    <row r="306" spans="1:23" x14ac:dyDescent="0.3">
      <c r="A306" s="4" t="s">
        <v>212</v>
      </c>
      <c r="B306" s="12">
        <v>0.25</v>
      </c>
      <c r="C306" s="13">
        <v>0</v>
      </c>
      <c r="D306" s="13">
        <v>0</v>
      </c>
      <c r="E306" s="13">
        <v>1.25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4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4">
        <v>0</v>
      </c>
    </row>
    <row r="307" spans="1:23" x14ac:dyDescent="0.3">
      <c r="A307" s="4" t="s">
        <v>213</v>
      </c>
      <c r="B307" s="12">
        <v>4.75</v>
      </c>
      <c r="C307" s="13">
        <v>0</v>
      </c>
      <c r="D307" s="13">
        <v>23.75</v>
      </c>
      <c r="E307" s="13">
        <v>0</v>
      </c>
      <c r="F307" s="13">
        <v>0</v>
      </c>
      <c r="G307" s="13">
        <v>0</v>
      </c>
      <c r="H307" s="13">
        <v>0</v>
      </c>
      <c r="I307" s="13">
        <v>3.8461538461538463</v>
      </c>
      <c r="J307" s="13">
        <v>4</v>
      </c>
      <c r="K307" s="13">
        <v>12</v>
      </c>
      <c r="L307" s="13">
        <v>0</v>
      </c>
      <c r="M307" s="13">
        <v>7.4074074074074066</v>
      </c>
      <c r="N307" s="13">
        <v>0</v>
      </c>
      <c r="O307" s="13">
        <v>3.8461538461538463</v>
      </c>
      <c r="P307" s="13">
        <v>4.1666666666666661</v>
      </c>
      <c r="Q307" s="13">
        <v>8.695652173913043</v>
      </c>
      <c r="R307" s="13">
        <v>0</v>
      </c>
      <c r="S307" s="13">
        <v>0</v>
      </c>
      <c r="T307" s="13">
        <v>8.695652173913043</v>
      </c>
      <c r="U307" s="13">
        <v>4.1666666666666661</v>
      </c>
      <c r="V307" s="13">
        <v>20</v>
      </c>
      <c r="W307" s="14">
        <v>0</v>
      </c>
    </row>
    <row r="308" spans="1:23" x14ac:dyDescent="0.3">
      <c r="A308" s="4" t="s">
        <v>214</v>
      </c>
      <c r="B308" s="12">
        <v>0.5</v>
      </c>
      <c r="C308" s="13">
        <v>0</v>
      </c>
      <c r="D308" s="13">
        <v>2.5</v>
      </c>
      <c r="E308" s="13">
        <v>0</v>
      </c>
      <c r="F308" s="13">
        <v>0</v>
      </c>
      <c r="G308" s="13">
        <v>0</v>
      </c>
      <c r="H308" s="13">
        <v>4</v>
      </c>
      <c r="I308" s="13">
        <v>0</v>
      </c>
      <c r="J308" s="13">
        <v>0</v>
      </c>
      <c r="K308" s="13">
        <v>4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4">
        <v>0</v>
      </c>
    </row>
    <row r="309" spans="1:23" x14ac:dyDescent="0.3">
      <c r="A309" s="4" t="s">
        <v>215</v>
      </c>
      <c r="B309" s="12">
        <v>0.25</v>
      </c>
      <c r="C309" s="13">
        <v>0</v>
      </c>
      <c r="D309" s="13">
        <v>1.25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3.8461538461538463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4">
        <v>0</v>
      </c>
    </row>
    <row r="310" spans="1:23" x14ac:dyDescent="0.3">
      <c r="A310" s="4" t="s">
        <v>216</v>
      </c>
      <c r="B310" s="12">
        <v>0.75</v>
      </c>
      <c r="C310" s="13">
        <v>0</v>
      </c>
      <c r="D310" s="13">
        <v>3.75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4</v>
      </c>
      <c r="O310" s="13">
        <v>0</v>
      </c>
      <c r="P310" s="13">
        <v>0</v>
      </c>
      <c r="Q310" s="13">
        <v>0</v>
      </c>
      <c r="R310" s="13">
        <v>4.1666666666666661</v>
      </c>
      <c r="S310" s="13">
        <v>4</v>
      </c>
      <c r="T310" s="13">
        <v>0</v>
      </c>
      <c r="U310" s="13">
        <v>0</v>
      </c>
      <c r="V310" s="13">
        <v>0</v>
      </c>
      <c r="W310" s="14">
        <v>0</v>
      </c>
    </row>
    <row r="311" spans="1:23" x14ac:dyDescent="0.3">
      <c r="A311" s="4" t="s">
        <v>217</v>
      </c>
      <c r="B311" s="12">
        <v>1</v>
      </c>
      <c r="C311" s="13">
        <v>0</v>
      </c>
      <c r="D311" s="13">
        <v>5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4</v>
      </c>
      <c r="K311" s="13">
        <v>0</v>
      </c>
      <c r="L311" s="13">
        <v>0</v>
      </c>
      <c r="M311" s="13">
        <v>0</v>
      </c>
      <c r="N311" s="13">
        <v>4</v>
      </c>
      <c r="O311" s="13">
        <v>0</v>
      </c>
      <c r="P311" s="13">
        <v>0</v>
      </c>
      <c r="Q311" s="13">
        <v>0</v>
      </c>
      <c r="R311" s="13">
        <v>0</v>
      </c>
      <c r="S311" s="13">
        <v>4</v>
      </c>
      <c r="T311" s="13">
        <v>4.3478260869565215</v>
      </c>
      <c r="U311" s="13">
        <v>0</v>
      </c>
      <c r="V311" s="13">
        <v>0</v>
      </c>
      <c r="W311" s="14">
        <v>0</v>
      </c>
    </row>
    <row r="312" spans="1:23" x14ac:dyDescent="0.3">
      <c r="A312" s="4" t="s">
        <v>88</v>
      </c>
      <c r="B312" s="12">
        <v>1.5</v>
      </c>
      <c r="C312" s="13">
        <v>0</v>
      </c>
      <c r="D312" s="13">
        <v>3.75</v>
      </c>
      <c r="E312" s="13">
        <v>0</v>
      </c>
      <c r="F312" s="13">
        <v>1.25</v>
      </c>
      <c r="G312" s="13">
        <v>2.5</v>
      </c>
      <c r="H312" s="13">
        <v>0</v>
      </c>
      <c r="I312" s="13">
        <v>3.8461538461538463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3.8461538461538463</v>
      </c>
      <c r="P312" s="13">
        <v>12.5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4">
        <v>3.8461538461538463</v>
      </c>
    </row>
    <row r="313" spans="1:23" x14ac:dyDescent="0.3">
      <c r="A313" s="4" t="s">
        <v>218</v>
      </c>
      <c r="B313" s="12">
        <v>2.25</v>
      </c>
      <c r="C313" s="13">
        <v>0</v>
      </c>
      <c r="D313" s="13">
        <v>11.25</v>
      </c>
      <c r="E313" s="13">
        <v>0</v>
      </c>
      <c r="F313" s="13">
        <v>0</v>
      </c>
      <c r="G313" s="13">
        <v>0</v>
      </c>
      <c r="H313" s="13">
        <v>0</v>
      </c>
      <c r="I313" s="13">
        <v>3.8461538461538463</v>
      </c>
      <c r="J313" s="13">
        <v>12</v>
      </c>
      <c r="K313" s="13">
        <v>0</v>
      </c>
      <c r="L313" s="13">
        <v>0</v>
      </c>
      <c r="M313" s="13">
        <v>7.4074074074074066</v>
      </c>
      <c r="N313" s="13">
        <v>0</v>
      </c>
      <c r="O313" s="13">
        <v>3.8461538461538463</v>
      </c>
      <c r="P313" s="13">
        <v>0</v>
      </c>
      <c r="Q313" s="13">
        <v>0</v>
      </c>
      <c r="R313" s="13">
        <v>4.1666666666666661</v>
      </c>
      <c r="S313" s="13">
        <v>0</v>
      </c>
      <c r="T313" s="13">
        <v>0</v>
      </c>
      <c r="U313" s="13">
        <v>0</v>
      </c>
      <c r="V313" s="13">
        <v>0</v>
      </c>
      <c r="W313" s="14">
        <v>3.8461538461538463</v>
      </c>
    </row>
    <row r="314" spans="1:23" x14ac:dyDescent="0.3">
      <c r="A314" s="4" t="s">
        <v>219</v>
      </c>
      <c r="B314" s="12">
        <v>0.5</v>
      </c>
      <c r="C314" s="13">
        <v>0</v>
      </c>
      <c r="D314" s="13">
        <v>1.25</v>
      </c>
      <c r="E314" s="13">
        <v>0</v>
      </c>
      <c r="F314" s="13">
        <v>1.25</v>
      </c>
      <c r="G314" s="13">
        <v>0</v>
      </c>
      <c r="H314" s="13">
        <v>0</v>
      </c>
      <c r="I314" s="13">
        <v>0</v>
      </c>
      <c r="J314" s="13">
        <v>4</v>
      </c>
      <c r="K314" s="13">
        <v>0</v>
      </c>
      <c r="L314" s="13">
        <v>0</v>
      </c>
      <c r="M314" s="13">
        <v>0</v>
      </c>
      <c r="N314" s="13">
        <v>0</v>
      </c>
      <c r="O314" s="13">
        <v>3.8461538461538463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4">
        <v>0</v>
      </c>
    </row>
    <row r="315" spans="1:23" x14ac:dyDescent="0.3">
      <c r="A315" s="4" t="s">
        <v>220</v>
      </c>
      <c r="B315" s="12">
        <v>0.25</v>
      </c>
      <c r="C315" s="13">
        <v>0</v>
      </c>
      <c r="D315" s="13">
        <v>1.25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4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4">
        <v>0</v>
      </c>
    </row>
    <row r="316" spans="1:23" x14ac:dyDescent="0.3">
      <c r="A316" s="4" t="s">
        <v>221</v>
      </c>
      <c r="B316" s="12">
        <v>1.7500000000000002</v>
      </c>
      <c r="C316" s="13">
        <v>0</v>
      </c>
      <c r="D316" s="13">
        <v>2.5</v>
      </c>
      <c r="E316" s="13">
        <v>0</v>
      </c>
      <c r="F316" s="13">
        <v>0</v>
      </c>
      <c r="G316" s="13">
        <v>6.25</v>
      </c>
      <c r="H316" s="13">
        <v>12</v>
      </c>
      <c r="I316" s="13">
        <v>0</v>
      </c>
      <c r="J316" s="13">
        <v>4</v>
      </c>
      <c r="K316" s="13">
        <v>0</v>
      </c>
      <c r="L316" s="13">
        <v>3.7037037037037033</v>
      </c>
      <c r="M316" s="13">
        <v>0</v>
      </c>
      <c r="N316" s="13">
        <v>0</v>
      </c>
      <c r="O316" s="13">
        <v>0</v>
      </c>
      <c r="P316" s="13">
        <v>4.1666666666666661</v>
      </c>
      <c r="Q316" s="13">
        <v>4.3478260869565215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4">
        <v>0</v>
      </c>
    </row>
    <row r="317" spans="1:23" x14ac:dyDescent="0.3">
      <c r="A317" s="4" t="s">
        <v>222</v>
      </c>
      <c r="B317" s="12">
        <v>1.5</v>
      </c>
      <c r="C317" s="13">
        <v>0</v>
      </c>
      <c r="D317" s="13">
        <v>7.5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4</v>
      </c>
      <c r="O317" s="13">
        <v>0</v>
      </c>
      <c r="P317" s="13">
        <v>4.1666666666666661</v>
      </c>
      <c r="Q317" s="13">
        <v>0</v>
      </c>
      <c r="R317" s="13">
        <v>0</v>
      </c>
      <c r="S317" s="13">
        <v>12</v>
      </c>
      <c r="T317" s="13">
        <v>4.3478260869565215</v>
      </c>
      <c r="U317" s="13">
        <v>0</v>
      </c>
      <c r="V317" s="13">
        <v>0</v>
      </c>
      <c r="W317" s="14">
        <v>0</v>
      </c>
    </row>
    <row r="318" spans="1:23" x14ac:dyDescent="0.3">
      <c r="A318" s="4" t="s">
        <v>223</v>
      </c>
      <c r="B318" s="12">
        <v>0.5</v>
      </c>
      <c r="C318" s="13">
        <v>0</v>
      </c>
      <c r="D318" s="13">
        <v>2.5</v>
      </c>
      <c r="E318" s="13">
        <v>0</v>
      </c>
      <c r="F318" s="13">
        <v>0</v>
      </c>
      <c r="G318" s="13">
        <v>0</v>
      </c>
      <c r="H318" s="13">
        <v>0</v>
      </c>
      <c r="I318" s="13">
        <v>3.8461538461538463</v>
      </c>
      <c r="J318" s="13">
        <v>0</v>
      </c>
      <c r="K318" s="13">
        <v>0</v>
      </c>
      <c r="L318" s="13">
        <v>0</v>
      </c>
      <c r="M318" s="13">
        <v>3.7037037037037033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4">
        <v>0</v>
      </c>
    </row>
    <row r="319" spans="1:23" x14ac:dyDescent="0.3">
      <c r="A319" s="4" t="s">
        <v>224</v>
      </c>
      <c r="B319" s="12">
        <v>0.25</v>
      </c>
      <c r="C319" s="13">
        <v>0</v>
      </c>
      <c r="D319" s="13">
        <v>1.25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3.7037037037037033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4">
        <v>0</v>
      </c>
    </row>
    <row r="320" spans="1:23" x14ac:dyDescent="0.3">
      <c r="A320" s="4" t="s">
        <v>225</v>
      </c>
      <c r="B320" s="12">
        <v>0.25</v>
      </c>
      <c r="C320" s="13">
        <v>0</v>
      </c>
      <c r="D320" s="13">
        <v>1.25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3.7037037037037033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4">
        <v>0</v>
      </c>
    </row>
    <row r="321" spans="1:23" x14ac:dyDescent="0.3">
      <c r="A321" s="4" t="s">
        <v>226</v>
      </c>
      <c r="B321" s="12">
        <v>0.75</v>
      </c>
      <c r="C321" s="13">
        <v>0</v>
      </c>
      <c r="D321" s="13">
        <v>1.25</v>
      </c>
      <c r="E321" s="13">
        <v>0</v>
      </c>
      <c r="F321" s="13">
        <v>2.5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3.7037037037037033</v>
      </c>
      <c r="M321" s="13">
        <v>0</v>
      </c>
      <c r="N321" s="13">
        <v>0</v>
      </c>
      <c r="O321" s="13">
        <v>0</v>
      </c>
      <c r="P321" s="13">
        <v>0</v>
      </c>
      <c r="Q321" s="13">
        <v>4.3478260869565215</v>
      </c>
      <c r="R321" s="13">
        <v>0</v>
      </c>
      <c r="S321" s="13">
        <v>0</v>
      </c>
      <c r="T321" s="13">
        <v>0</v>
      </c>
      <c r="U321" s="13">
        <v>4.1666666666666661</v>
      </c>
      <c r="V321" s="13">
        <v>0</v>
      </c>
      <c r="W321" s="14">
        <v>0</v>
      </c>
    </row>
    <row r="322" spans="1:23" x14ac:dyDescent="0.3">
      <c r="A322" s="4" t="s">
        <v>227</v>
      </c>
      <c r="B322" s="12">
        <v>0.25</v>
      </c>
      <c r="C322" s="13">
        <v>0</v>
      </c>
      <c r="D322" s="13">
        <v>1.25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4.1666666666666661</v>
      </c>
      <c r="V322" s="13">
        <v>0</v>
      </c>
      <c r="W322" s="14">
        <v>0</v>
      </c>
    </row>
    <row r="323" spans="1:23" x14ac:dyDescent="0.3">
      <c r="A323" s="4" t="s">
        <v>228</v>
      </c>
      <c r="B323" s="12">
        <v>0.5</v>
      </c>
      <c r="C323" s="13">
        <v>0</v>
      </c>
      <c r="D323" s="13">
        <v>1.25</v>
      </c>
      <c r="E323" s="13">
        <v>0</v>
      </c>
      <c r="F323" s="13">
        <v>1.25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3.7037037037037033</v>
      </c>
      <c r="N323" s="13">
        <v>0</v>
      </c>
      <c r="O323" s="13">
        <v>0</v>
      </c>
      <c r="P323" s="13">
        <v>0</v>
      </c>
      <c r="Q323" s="13">
        <v>4.3478260869565215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4">
        <v>0</v>
      </c>
    </row>
    <row r="324" spans="1:23" x14ac:dyDescent="0.3">
      <c r="A324" s="4" t="s">
        <v>229</v>
      </c>
      <c r="B324" s="12">
        <v>1</v>
      </c>
      <c r="C324" s="13">
        <v>0</v>
      </c>
      <c r="D324" s="13">
        <v>1.25</v>
      </c>
      <c r="E324" s="13">
        <v>0</v>
      </c>
      <c r="F324" s="13">
        <v>0</v>
      </c>
      <c r="G324" s="13">
        <v>3.75</v>
      </c>
      <c r="H324" s="13">
        <v>0</v>
      </c>
      <c r="I324" s="13">
        <v>0</v>
      </c>
      <c r="J324" s="13">
        <v>0</v>
      </c>
      <c r="K324" s="13">
        <v>0</v>
      </c>
      <c r="L324" s="13">
        <v>3.7037037037037033</v>
      </c>
      <c r="M324" s="13">
        <v>3.7037037037037033</v>
      </c>
      <c r="N324" s="13">
        <v>4</v>
      </c>
      <c r="O324" s="13">
        <v>0</v>
      </c>
      <c r="P324" s="13">
        <v>0</v>
      </c>
      <c r="Q324" s="13">
        <v>0</v>
      </c>
      <c r="R324" s="13">
        <v>0</v>
      </c>
      <c r="S324" s="13">
        <v>4</v>
      </c>
      <c r="T324" s="13">
        <v>0</v>
      </c>
      <c r="U324" s="13">
        <v>0</v>
      </c>
      <c r="V324" s="13">
        <v>0</v>
      </c>
      <c r="W324" s="14">
        <v>0</v>
      </c>
    </row>
    <row r="325" spans="1:23" x14ac:dyDescent="0.3">
      <c r="A325" s="4" t="s">
        <v>230</v>
      </c>
      <c r="B325" s="12">
        <v>0.75</v>
      </c>
      <c r="C325" s="13">
        <v>0</v>
      </c>
      <c r="D325" s="13">
        <v>0</v>
      </c>
      <c r="E325" s="13">
        <v>0</v>
      </c>
      <c r="F325" s="13">
        <v>3.75</v>
      </c>
      <c r="G325" s="13">
        <v>0</v>
      </c>
      <c r="H325" s="13">
        <v>0</v>
      </c>
      <c r="I325" s="13">
        <v>0</v>
      </c>
      <c r="J325" s="13">
        <v>0</v>
      </c>
      <c r="K325" s="13">
        <v>4</v>
      </c>
      <c r="L325" s="13">
        <v>0</v>
      </c>
      <c r="M325" s="13">
        <v>0</v>
      </c>
      <c r="N325" s="13">
        <v>4</v>
      </c>
      <c r="O325" s="13">
        <v>0</v>
      </c>
      <c r="P325" s="13">
        <v>0</v>
      </c>
      <c r="Q325" s="13">
        <v>4.3478260869565215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4">
        <v>0</v>
      </c>
    </row>
    <row r="326" spans="1:23" x14ac:dyDescent="0.3">
      <c r="A326" s="4" t="s">
        <v>83</v>
      </c>
      <c r="B326" s="12">
        <v>0.25</v>
      </c>
      <c r="C326" s="13">
        <v>0</v>
      </c>
      <c r="D326" s="13">
        <v>0</v>
      </c>
      <c r="E326" s="13">
        <v>0</v>
      </c>
      <c r="F326" s="13">
        <v>1.25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4.3478260869565215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4">
        <v>0</v>
      </c>
    </row>
    <row r="327" spans="1:23" x14ac:dyDescent="0.3">
      <c r="A327" s="4" t="s">
        <v>231</v>
      </c>
      <c r="B327" s="12">
        <v>2.5</v>
      </c>
      <c r="C327" s="13">
        <v>0</v>
      </c>
      <c r="D327" s="13">
        <v>0</v>
      </c>
      <c r="E327" s="13">
        <v>0</v>
      </c>
      <c r="F327" s="13">
        <v>10</v>
      </c>
      <c r="G327" s="13">
        <v>2.5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16</v>
      </c>
      <c r="O327" s="13">
        <v>7.6923076923076925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4.1666666666666661</v>
      </c>
      <c r="V327" s="13">
        <v>12</v>
      </c>
      <c r="W327" s="14">
        <v>0</v>
      </c>
    </row>
    <row r="328" spans="1:23" x14ac:dyDescent="0.3">
      <c r="A328" s="4" t="s">
        <v>232</v>
      </c>
      <c r="B328" s="12">
        <v>4</v>
      </c>
      <c r="C328" s="13">
        <v>0</v>
      </c>
      <c r="D328" s="13">
        <v>0</v>
      </c>
      <c r="E328" s="13">
        <v>0</v>
      </c>
      <c r="F328" s="13">
        <v>20</v>
      </c>
      <c r="G328" s="13">
        <v>0</v>
      </c>
      <c r="H328" s="13">
        <v>4</v>
      </c>
      <c r="I328" s="13">
        <v>3.8461538461538463</v>
      </c>
      <c r="J328" s="13">
        <v>4</v>
      </c>
      <c r="K328" s="13">
        <v>4</v>
      </c>
      <c r="L328" s="13">
        <v>0</v>
      </c>
      <c r="M328" s="13">
        <v>7.4074074074074066</v>
      </c>
      <c r="N328" s="13">
        <v>0</v>
      </c>
      <c r="O328" s="13">
        <v>3.8461538461538463</v>
      </c>
      <c r="P328" s="13">
        <v>8.3333333333333321</v>
      </c>
      <c r="Q328" s="13">
        <v>4.3478260869565215</v>
      </c>
      <c r="R328" s="13">
        <v>8.3333333333333321</v>
      </c>
      <c r="S328" s="13">
        <v>4</v>
      </c>
      <c r="T328" s="13">
        <v>4.3478260869565215</v>
      </c>
      <c r="U328" s="13">
        <v>4.1666666666666661</v>
      </c>
      <c r="V328" s="13">
        <v>4</v>
      </c>
      <c r="W328" s="14">
        <v>0</v>
      </c>
    </row>
    <row r="329" spans="1:23" x14ac:dyDescent="0.3">
      <c r="A329" s="4" t="s">
        <v>233</v>
      </c>
      <c r="B329" s="12">
        <v>0.5</v>
      </c>
      <c r="C329" s="13">
        <v>0</v>
      </c>
      <c r="D329" s="13">
        <v>0</v>
      </c>
      <c r="E329" s="13">
        <v>0</v>
      </c>
      <c r="F329" s="13">
        <v>2.5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4.1666666666666661</v>
      </c>
      <c r="S329" s="13">
        <v>4</v>
      </c>
      <c r="T329" s="13">
        <v>0</v>
      </c>
      <c r="U329" s="13">
        <v>0</v>
      </c>
      <c r="V329" s="13">
        <v>0</v>
      </c>
      <c r="W329" s="14">
        <v>0</v>
      </c>
    </row>
    <row r="330" spans="1:23" x14ac:dyDescent="0.3">
      <c r="A330" s="4" t="s">
        <v>234</v>
      </c>
      <c r="B330" s="12">
        <v>1.7500000000000002</v>
      </c>
      <c r="C330" s="13">
        <v>0</v>
      </c>
      <c r="D330" s="13">
        <v>0</v>
      </c>
      <c r="E330" s="13">
        <v>0</v>
      </c>
      <c r="F330" s="13">
        <v>8.75</v>
      </c>
      <c r="G330" s="13">
        <v>0</v>
      </c>
      <c r="H330" s="13">
        <v>0</v>
      </c>
      <c r="I330" s="13">
        <v>0</v>
      </c>
      <c r="J330" s="13">
        <v>8</v>
      </c>
      <c r="K330" s="13">
        <v>4</v>
      </c>
      <c r="L330" s="13">
        <v>0</v>
      </c>
      <c r="M330" s="13">
        <v>3.7037037037037033</v>
      </c>
      <c r="N330" s="13">
        <v>4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4</v>
      </c>
      <c r="W330" s="14">
        <v>3.8461538461538463</v>
      </c>
    </row>
    <row r="331" spans="1:23" x14ac:dyDescent="0.3">
      <c r="A331" s="4" t="s">
        <v>235</v>
      </c>
      <c r="B331" s="12">
        <v>1.7500000000000002</v>
      </c>
      <c r="C331" s="13">
        <v>0</v>
      </c>
      <c r="D331" s="13">
        <v>0</v>
      </c>
      <c r="E331" s="13">
        <v>0</v>
      </c>
      <c r="F331" s="13">
        <v>8.75</v>
      </c>
      <c r="G331" s="13">
        <v>0</v>
      </c>
      <c r="H331" s="13">
        <v>0</v>
      </c>
      <c r="I331" s="13">
        <v>3.8461538461538463</v>
      </c>
      <c r="J331" s="13">
        <v>0</v>
      </c>
      <c r="K331" s="13">
        <v>0</v>
      </c>
      <c r="L331" s="13">
        <v>0</v>
      </c>
      <c r="M331" s="13">
        <v>3.7037037037037033</v>
      </c>
      <c r="N331" s="13">
        <v>4</v>
      </c>
      <c r="O331" s="13">
        <v>0</v>
      </c>
      <c r="P331" s="13">
        <v>4.1666666666666661</v>
      </c>
      <c r="Q331" s="13">
        <v>4.3478260869565215</v>
      </c>
      <c r="R331" s="13">
        <v>4.1666666666666661</v>
      </c>
      <c r="S331" s="13">
        <v>0</v>
      </c>
      <c r="T331" s="13">
        <v>4.3478260869565215</v>
      </c>
      <c r="U331" s="13">
        <v>0</v>
      </c>
      <c r="V331" s="13">
        <v>0</v>
      </c>
      <c r="W331" s="14">
        <v>0</v>
      </c>
    </row>
    <row r="332" spans="1:23" x14ac:dyDescent="0.3">
      <c r="A332" s="4" t="s">
        <v>236</v>
      </c>
      <c r="B332" s="12">
        <v>0.25</v>
      </c>
      <c r="C332" s="13">
        <v>0</v>
      </c>
      <c r="D332" s="13">
        <v>0</v>
      </c>
      <c r="E332" s="13">
        <v>0</v>
      </c>
      <c r="F332" s="13">
        <v>1.25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4.3478260869565215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4">
        <v>0</v>
      </c>
    </row>
    <row r="333" spans="1:23" x14ac:dyDescent="0.3">
      <c r="A333" s="4" t="s">
        <v>237</v>
      </c>
      <c r="B333" s="12">
        <v>0.5</v>
      </c>
      <c r="C333" s="13">
        <v>0</v>
      </c>
      <c r="D333" s="13">
        <v>0</v>
      </c>
      <c r="E333" s="13">
        <v>0</v>
      </c>
      <c r="F333" s="13">
        <v>2.5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3.7037037037037033</v>
      </c>
      <c r="M333" s="13">
        <v>3.7037037037037033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4">
        <v>0</v>
      </c>
    </row>
    <row r="334" spans="1:23" x14ac:dyDescent="0.3">
      <c r="A334" s="4" t="s">
        <v>238</v>
      </c>
      <c r="B334" s="12">
        <v>0.25</v>
      </c>
      <c r="C334" s="13">
        <v>0</v>
      </c>
      <c r="D334" s="13">
        <v>0</v>
      </c>
      <c r="E334" s="13">
        <v>0</v>
      </c>
      <c r="F334" s="13">
        <v>1.25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3.7037037037037033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4">
        <v>0</v>
      </c>
    </row>
    <row r="335" spans="1:23" x14ac:dyDescent="0.3">
      <c r="A335" s="4" t="s">
        <v>239</v>
      </c>
      <c r="B335" s="12">
        <v>0.5</v>
      </c>
      <c r="C335" s="13">
        <v>0</v>
      </c>
      <c r="D335" s="13">
        <v>0</v>
      </c>
      <c r="E335" s="13">
        <v>0</v>
      </c>
      <c r="F335" s="13">
        <v>2.5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3.7037037037037033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4</v>
      </c>
      <c r="T335" s="13">
        <v>0</v>
      </c>
      <c r="U335" s="13">
        <v>0</v>
      </c>
      <c r="V335" s="13">
        <v>0</v>
      </c>
      <c r="W335" s="14">
        <v>0</v>
      </c>
    </row>
    <row r="336" spans="1:23" x14ac:dyDescent="0.3">
      <c r="A336" s="4" t="s">
        <v>240</v>
      </c>
      <c r="B336" s="12">
        <v>0.25</v>
      </c>
      <c r="C336" s="13">
        <v>0</v>
      </c>
      <c r="D336" s="13">
        <v>0</v>
      </c>
      <c r="E336" s="13">
        <v>0</v>
      </c>
      <c r="F336" s="13">
        <v>1.25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4</v>
      </c>
      <c r="T336" s="13">
        <v>0</v>
      </c>
      <c r="U336" s="13">
        <v>0</v>
      </c>
      <c r="V336" s="13">
        <v>0</v>
      </c>
      <c r="W336" s="14">
        <v>0</v>
      </c>
    </row>
    <row r="337" spans="1:23" x14ac:dyDescent="0.3">
      <c r="A337" s="4" t="s">
        <v>241</v>
      </c>
      <c r="B337" s="12">
        <v>0.25</v>
      </c>
      <c r="C337" s="13">
        <v>0</v>
      </c>
      <c r="D337" s="13">
        <v>0</v>
      </c>
      <c r="E337" s="13">
        <v>0</v>
      </c>
      <c r="F337" s="13">
        <v>1.25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3.7037037037037033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4">
        <v>0</v>
      </c>
    </row>
    <row r="338" spans="1:23" x14ac:dyDescent="0.3">
      <c r="A338" s="4" t="s">
        <v>242</v>
      </c>
      <c r="B338" s="12">
        <v>0.25</v>
      </c>
      <c r="C338" s="13">
        <v>0</v>
      </c>
      <c r="D338" s="13">
        <v>0</v>
      </c>
      <c r="E338" s="13">
        <v>0</v>
      </c>
      <c r="F338" s="13">
        <v>1.25</v>
      </c>
      <c r="G338" s="13">
        <v>0</v>
      </c>
      <c r="H338" s="13">
        <v>4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4">
        <v>0</v>
      </c>
    </row>
    <row r="339" spans="1:23" x14ac:dyDescent="0.3">
      <c r="A339" s="4" t="s">
        <v>243</v>
      </c>
      <c r="B339" s="12">
        <v>2.5</v>
      </c>
      <c r="C339" s="13">
        <v>0</v>
      </c>
      <c r="D339" s="13">
        <v>0</v>
      </c>
      <c r="E339" s="13">
        <v>0</v>
      </c>
      <c r="F339" s="13">
        <v>0</v>
      </c>
      <c r="G339" s="13">
        <v>12.5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7.4074074074074066</v>
      </c>
      <c r="N339" s="13">
        <v>4</v>
      </c>
      <c r="O339" s="13">
        <v>7.6923076923076925</v>
      </c>
      <c r="P339" s="13">
        <v>8.3333333333333321</v>
      </c>
      <c r="Q339" s="13">
        <v>0</v>
      </c>
      <c r="R339" s="13">
        <v>0</v>
      </c>
      <c r="S339" s="13">
        <v>4</v>
      </c>
      <c r="T339" s="13">
        <v>0</v>
      </c>
      <c r="U339" s="13">
        <v>0</v>
      </c>
      <c r="V339" s="13">
        <v>0</v>
      </c>
      <c r="W339" s="14">
        <v>7.6923076923076925</v>
      </c>
    </row>
    <row r="340" spans="1:23" x14ac:dyDescent="0.3">
      <c r="A340" s="4" t="s">
        <v>244</v>
      </c>
      <c r="B340" s="12">
        <v>2.25</v>
      </c>
      <c r="C340" s="13">
        <v>0</v>
      </c>
      <c r="D340" s="13">
        <v>0</v>
      </c>
      <c r="E340" s="13">
        <v>0</v>
      </c>
      <c r="F340" s="13">
        <v>0</v>
      </c>
      <c r="G340" s="13">
        <v>11.25</v>
      </c>
      <c r="H340" s="13">
        <v>4</v>
      </c>
      <c r="I340" s="13">
        <v>0</v>
      </c>
      <c r="J340" s="13">
        <v>0</v>
      </c>
      <c r="K340" s="13">
        <v>0</v>
      </c>
      <c r="L340" s="13">
        <v>3.7037037037037033</v>
      </c>
      <c r="M340" s="13">
        <v>0</v>
      </c>
      <c r="N340" s="13">
        <v>8</v>
      </c>
      <c r="O340" s="13">
        <v>0</v>
      </c>
      <c r="P340" s="13">
        <v>0</v>
      </c>
      <c r="Q340" s="13">
        <v>4.3478260869565215</v>
      </c>
      <c r="R340" s="13">
        <v>4.1666666666666661</v>
      </c>
      <c r="S340" s="13">
        <v>4</v>
      </c>
      <c r="T340" s="13">
        <v>4.3478260869565215</v>
      </c>
      <c r="U340" s="13">
        <v>4.1666666666666661</v>
      </c>
      <c r="V340" s="13">
        <v>0</v>
      </c>
      <c r="W340" s="14">
        <v>0</v>
      </c>
    </row>
    <row r="341" spans="1:23" x14ac:dyDescent="0.3">
      <c r="A341" s="4" t="s">
        <v>245</v>
      </c>
      <c r="B341" s="12">
        <v>0.75</v>
      </c>
      <c r="C341" s="13">
        <v>0</v>
      </c>
      <c r="D341" s="13">
        <v>0</v>
      </c>
      <c r="E341" s="13">
        <v>0</v>
      </c>
      <c r="F341" s="13">
        <v>0</v>
      </c>
      <c r="G341" s="13">
        <v>3.75</v>
      </c>
      <c r="H341" s="13">
        <v>0</v>
      </c>
      <c r="I341" s="13">
        <v>0</v>
      </c>
      <c r="J341" s="13">
        <v>0</v>
      </c>
      <c r="K341" s="13">
        <v>0</v>
      </c>
      <c r="L341" s="13">
        <v>7.4074074074074066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4.1666666666666661</v>
      </c>
      <c r="V341" s="13">
        <v>0</v>
      </c>
      <c r="W341" s="14">
        <v>0</v>
      </c>
    </row>
    <row r="342" spans="1:23" x14ac:dyDescent="0.3">
      <c r="A342" s="4" t="s">
        <v>246</v>
      </c>
      <c r="B342" s="12">
        <v>1.7500000000000002</v>
      </c>
      <c r="C342" s="13">
        <v>0</v>
      </c>
      <c r="D342" s="13">
        <v>0</v>
      </c>
      <c r="E342" s="13">
        <v>0</v>
      </c>
      <c r="F342" s="13">
        <v>0</v>
      </c>
      <c r="G342" s="13">
        <v>8.75</v>
      </c>
      <c r="H342" s="13">
        <v>0</v>
      </c>
      <c r="I342" s="13">
        <v>0</v>
      </c>
      <c r="J342" s="13">
        <v>4</v>
      </c>
      <c r="K342" s="13">
        <v>0</v>
      </c>
      <c r="L342" s="13">
        <v>3.7037037037037033</v>
      </c>
      <c r="M342" s="13">
        <v>3.7037037037037033</v>
      </c>
      <c r="N342" s="13">
        <v>8</v>
      </c>
      <c r="O342" s="13">
        <v>0</v>
      </c>
      <c r="P342" s="13">
        <v>4.1666666666666661</v>
      </c>
      <c r="Q342" s="13">
        <v>4.3478260869565215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4">
        <v>0</v>
      </c>
    </row>
    <row r="343" spans="1:23" x14ac:dyDescent="0.3">
      <c r="A343" s="4" t="s">
        <v>247</v>
      </c>
      <c r="B343" s="12">
        <v>0.25</v>
      </c>
      <c r="C343" s="13">
        <v>0</v>
      </c>
      <c r="D343" s="13">
        <v>0</v>
      </c>
      <c r="E343" s="13">
        <v>0</v>
      </c>
      <c r="F343" s="13">
        <v>0</v>
      </c>
      <c r="G343" s="13">
        <v>1.25</v>
      </c>
      <c r="H343" s="13">
        <v>0</v>
      </c>
      <c r="I343" s="13">
        <v>0</v>
      </c>
      <c r="J343" s="13">
        <v>0</v>
      </c>
      <c r="K343" s="13">
        <v>4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4">
        <v>0</v>
      </c>
    </row>
    <row r="344" spans="1:23" x14ac:dyDescent="0.3">
      <c r="A344" s="4" t="s">
        <v>248</v>
      </c>
      <c r="B344" s="12">
        <v>1.25</v>
      </c>
      <c r="C344" s="13">
        <v>0</v>
      </c>
      <c r="D344" s="13">
        <v>0</v>
      </c>
      <c r="E344" s="13">
        <v>0</v>
      </c>
      <c r="F344" s="13">
        <v>0</v>
      </c>
      <c r="G344" s="13">
        <v>6.25</v>
      </c>
      <c r="H344" s="13">
        <v>0</v>
      </c>
      <c r="I344" s="13">
        <v>0</v>
      </c>
      <c r="J344" s="13">
        <v>0</v>
      </c>
      <c r="K344" s="13">
        <v>4</v>
      </c>
      <c r="L344" s="13">
        <v>0</v>
      </c>
      <c r="M344" s="13">
        <v>3.7037037037037033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4.1666666666666661</v>
      </c>
      <c r="V344" s="13">
        <v>8</v>
      </c>
      <c r="W344" s="14">
        <v>0</v>
      </c>
    </row>
    <row r="345" spans="1:23" x14ac:dyDescent="0.3">
      <c r="A345" s="4" t="s">
        <v>249</v>
      </c>
      <c r="B345" s="12">
        <v>0.25</v>
      </c>
      <c r="C345" s="13">
        <v>0</v>
      </c>
      <c r="D345" s="13">
        <v>0</v>
      </c>
      <c r="E345" s="13">
        <v>0</v>
      </c>
      <c r="F345" s="13">
        <v>0</v>
      </c>
      <c r="G345" s="13">
        <v>1.25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4.3478260869565215</v>
      </c>
      <c r="U345" s="13">
        <v>0</v>
      </c>
      <c r="V345" s="13">
        <v>0</v>
      </c>
      <c r="W345" s="14">
        <v>0</v>
      </c>
    </row>
    <row r="346" spans="1:23" x14ac:dyDescent="0.3">
      <c r="A346" s="4" t="s">
        <v>250</v>
      </c>
      <c r="B346" s="12">
        <v>2</v>
      </c>
      <c r="C346" s="13">
        <v>0</v>
      </c>
      <c r="D346" s="13">
        <v>0</v>
      </c>
      <c r="E346" s="13">
        <v>0</v>
      </c>
      <c r="F346" s="13">
        <v>0</v>
      </c>
      <c r="G346" s="13">
        <v>10</v>
      </c>
      <c r="H346" s="13">
        <v>4</v>
      </c>
      <c r="I346" s="13">
        <v>3.8461538461538463</v>
      </c>
      <c r="J346" s="13">
        <v>0</v>
      </c>
      <c r="K346" s="13">
        <v>4</v>
      </c>
      <c r="L346" s="13">
        <v>0</v>
      </c>
      <c r="M346" s="13">
        <v>0</v>
      </c>
      <c r="N346" s="13">
        <v>0</v>
      </c>
      <c r="O346" s="13">
        <v>3.8461538461538463</v>
      </c>
      <c r="P346" s="13">
        <v>4.1666666666666661</v>
      </c>
      <c r="Q346" s="13">
        <v>4.3478260869565215</v>
      </c>
      <c r="R346" s="13">
        <v>8.3333333333333321</v>
      </c>
      <c r="S346" s="13">
        <v>0</v>
      </c>
      <c r="T346" s="13">
        <v>0</v>
      </c>
      <c r="U346" s="13">
        <v>0</v>
      </c>
      <c r="V346" s="13">
        <v>0</v>
      </c>
      <c r="W346" s="14">
        <v>0</v>
      </c>
    </row>
    <row r="347" spans="1:23" x14ac:dyDescent="0.3">
      <c r="A347" s="4" t="s">
        <v>251</v>
      </c>
      <c r="B347" s="12">
        <v>0.5</v>
      </c>
      <c r="C347" s="13">
        <v>0</v>
      </c>
      <c r="D347" s="13">
        <v>0</v>
      </c>
      <c r="E347" s="13">
        <v>0</v>
      </c>
      <c r="F347" s="13">
        <v>0</v>
      </c>
      <c r="G347" s="13">
        <v>2.5</v>
      </c>
      <c r="H347" s="13">
        <v>0</v>
      </c>
      <c r="I347" s="13">
        <v>0</v>
      </c>
      <c r="J347" s="13">
        <v>4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4">
        <v>3.8461538461538463</v>
      </c>
    </row>
    <row r="348" spans="1:23" x14ac:dyDescent="0.3">
      <c r="A348" s="4" t="s">
        <v>252</v>
      </c>
      <c r="B348" s="12">
        <v>0.25</v>
      </c>
      <c r="C348" s="13">
        <v>0</v>
      </c>
      <c r="D348" s="13">
        <v>0</v>
      </c>
      <c r="E348" s="13">
        <v>0</v>
      </c>
      <c r="F348" s="13">
        <v>1.25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4.3478260869565215</v>
      </c>
      <c r="U348" s="13">
        <v>0</v>
      </c>
      <c r="V348" s="13">
        <v>0</v>
      </c>
      <c r="W348" s="14">
        <v>0</v>
      </c>
    </row>
    <row r="349" spans="1:23" x14ac:dyDescent="0.3">
      <c r="A349" s="4" t="s">
        <v>110</v>
      </c>
      <c r="B349" s="12">
        <v>5.25</v>
      </c>
      <c r="C349" s="13">
        <v>7.5</v>
      </c>
      <c r="D349" s="13">
        <v>7.5</v>
      </c>
      <c r="E349" s="13">
        <v>7.5</v>
      </c>
      <c r="F349" s="13">
        <v>0</v>
      </c>
      <c r="G349" s="13">
        <v>3.75</v>
      </c>
      <c r="H349" s="13">
        <v>4</v>
      </c>
      <c r="I349" s="13">
        <v>3.8461538461538463</v>
      </c>
      <c r="J349" s="13">
        <v>4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4.1666666666666661</v>
      </c>
      <c r="Q349" s="13">
        <v>0</v>
      </c>
      <c r="R349" s="13">
        <v>20.833333333333336</v>
      </c>
      <c r="S349" s="13">
        <v>0</v>
      </c>
      <c r="T349" s="13">
        <v>21.739130434782609</v>
      </c>
      <c r="U349" s="13">
        <v>0</v>
      </c>
      <c r="V349" s="13">
        <v>12</v>
      </c>
      <c r="W349" s="14">
        <v>15.384615384615385</v>
      </c>
    </row>
    <row r="350" spans="1:23" x14ac:dyDescent="0.3">
      <c r="A350" s="5" t="s">
        <v>27</v>
      </c>
      <c r="B350" s="15" t="s">
        <v>27</v>
      </c>
      <c r="C350" s="16" t="s">
        <v>27</v>
      </c>
      <c r="D350" s="16" t="s">
        <v>27</v>
      </c>
      <c r="E350" s="16" t="s">
        <v>27</v>
      </c>
      <c r="F350" s="16" t="s">
        <v>27</v>
      </c>
      <c r="G350" s="16" t="s">
        <v>27</v>
      </c>
      <c r="H350" s="16" t="s">
        <v>27</v>
      </c>
      <c r="I350" s="16" t="s">
        <v>27</v>
      </c>
      <c r="J350" s="16" t="s">
        <v>27</v>
      </c>
      <c r="K350" s="16" t="s">
        <v>27</v>
      </c>
      <c r="L350" s="16" t="s">
        <v>27</v>
      </c>
      <c r="M350" s="16" t="s">
        <v>27</v>
      </c>
      <c r="N350" s="16" t="s">
        <v>27</v>
      </c>
      <c r="O350" s="16" t="s">
        <v>27</v>
      </c>
      <c r="P350" s="16" t="s">
        <v>27</v>
      </c>
      <c r="Q350" s="16" t="s">
        <v>27</v>
      </c>
      <c r="R350" s="16" t="s">
        <v>27</v>
      </c>
      <c r="S350" s="16" t="s">
        <v>27</v>
      </c>
      <c r="T350" s="16" t="s">
        <v>27</v>
      </c>
      <c r="U350" s="16" t="s">
        <v>27</v>
      </c>
      <c r="V350" s="16" t="s">
        <v>27</v>
      </c>
      <c r="W350" s="17" t="s">
        <v>27</v>
      </c>
    </row>
    <row r="351" spans="1:23" x14ac:dyDescent="0.3">
      <c r="A351" s="31" t="str">
        <f>HYPERLINK("#'Index'!C16","Home")</f>
        <v>Home</v>
      </c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3" spans="1:23" ht="14.95" thickBot="1" x14ac:dyDescent="0.35">
      <c r="A353" s="32" t="s">
        <v>728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 spans="1:23" ht="14.95" thickTop="1" x14ac:dyDescent="0.3">
      <c r="A354" s="33" t="s">
        <v>1</v>
      </c>
      <c r="B354" s="35" t="s">
        <v>2</v>
      </c>
      <c r="C354" s="37" t="s">
        <v>3</v>
      </c>
      <c r="D354" s="37"/>
      <c r="E354" s="37"/>
      <c r="F354" s="37"/>
      <c r="G354" s="37"/>
      <c r="H354" s="37" t="s">
        <v>4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8"/>
    </row>
    <row r="355" spans="1:23" ht="34.35" x14ac:dyDescent="0.3">
      <c r="A355" s="34"/>
      <c r="B355" s="36"/>
      <c r="C355" s="1" t="s">
        <v>5</v>
      </c>
      <c r="D355" s="1" t="s">
        <v>6</v>
      </c>
      <c r="E355" s="1" t="s">
        <v>7</v>
      </c>
      <c r="F355" s="1" t="s">
        <v>8</v>
      </c>
      <c r="G355" s="1" t="s">
        <v>9</v>
      </c>
      <c r="H355" s="1" t="s">
        <v>10</v>
      </c>
      <c r="I355" s="1" t="s">
        <v>11</v>
      </c>
      <c r="J355" s="1" t="s">
        <v>12</v>
      </c>
      <c r="K355" s="1" t="s">
        <v>13</v>
      </c>
      <c r="L355" s="1" t="s">
        <v>14</v>
      </c>
      <c r="M355" s="1" t="s">
        <v>15</v>
      </c>
      <c r="N355" s="1" t="s">
        <v>16</v>
      </c>
      <c r="O355" s="1" t="s">
        <v>17</v>
      </c>
      <c r="P355" s="1" t="s">
        <v>18</v>
      </c>
      <c r="Q355" s="1" t="s">
        <v>19</v>
      </c>
      <c r="R355" s="1" t="s">
        <v>20</v>
      </c>
      <c r="S355" s="1" t="s">
        <v>21</v>
      </c>
      <c r="T355" s="1" t="s">
        <v>22</v>
      </c>
      <c r="U355" s="1" t="s">
        <v>23</v>
      </c>
      <c r="V355" s="1" t="s">
        <v>24</v>
      </c>
      <c r="W355" s="2" t="s">
        <v>25</v>
      </c>
    </row>
    <row r="356" spans="1:23" x14ac:dyDescent="0.3">
      <c r="A356" s="3" t="s">
        <v>26</v>
      </c>
      <c r="B356" s="6">
        <v>400</v>
      </c>
      <c r="C356" s="7">
        <v>80</v>
      </c>
      <c r="D356" s="7">
        <v>80</v>
      </c>
      <c r="E356" s="7">
        <v>80</v>
      </c>
      <c r="F356" s="7">
        <v>80</v>
      </c>
      <c r="G356" s="7">
        <v>80</v>
      </c>
      <c r="H356" s="7">
        <v>25</v>
      </c>
      <c r="I356" s="7">
        <v>26</v>
      </c>
      <c r="J356" s="7">
        <v>25</v>
      </c>
      <c r="K356" s="7">
        <v>25</v>
      </c>
      <c r="L356" s="7">
        <v>27</v>
      </c>
      <c r="M356" s="7">
        <v>27</v>
      </c>
      <c r="N356" s="7">
        <v>25</v>
      </c>
      <c r="O356" s="7">
        <v>26</v>
      </c>
      <c r="P356" s="7">
        <v>24</v>
      </c>
      <c r="Q356" s="7">
        <v>23</v>
      </c>
      <c r="R356" s="7">
        <v>24</v>
      </c>
      <c r="S356" s="7">
        <v>25</v>
      </c>
      <c r="T356" s="7">
        <v>23</v>
      </c>
      <c r="U356" s="7">
        <v>24</v>
      </c>
      <c r="V356" s="7">
        <v>25</v>
      </c>
      <c r="W356" s="8">
        <v>26</v>
      </c>
    </row>
    <row r="357" spans="1:23" x14ac:dyDescent="0.3">
      <c r="A357" s="4" t="s">
        <v>27</v>
      </c>
      <c r="B357" s="9" t="s">
        <v>27</v>
      </c>
      <c r="C357" s="10" t="s">
        <v>27</v>
      </c>
      <c r="D357" s="10" t="s">
        <v>27</v>
      </c>
      <c r="E357" s="10" t="s">
        <v>27</v>
      </c>
      <c r="F357" s="10" t="s">
        <v>27</v>
      </c>
      <c r="G357" s="10" t="s">
        <v>27</v>
      </c>
      <c r="H357" s="10" t="s">
        <v>27</v>
      </c>
      <c r="I357" s="10" t="s">
        <v>27</v>
      </c>
      <c r="J357" s="10" t="s">
        <v>27</v>
      </c>
      <c r="K357" s="10" t="s">
        <v>27</v>
      </c>
      <c r="L357" s="10" t="s">
        <v>27</v>
      </c>
      <c r="M357" s="10" t="s">
        <v>27</v>
      </c>
      <c r="N357" s="10" t="s">
        <v>27</v>
      </c>
      <c r="O357" s="10" t="s">
        <v>27</v>
      </c>
      <c r="P357" s="10" t="s">
        <v>27</v>
      </c>
      <c r="Q357" s="10" t="s">
        <v>27</v>
      </c>
      <c r="R357" s="10" t="s">
        <v>27</v>
      </c>
      <c r="S357" s="10" t="s">
        <v>27</v>
      </c>
      <c r="T357" s="10" t="s">
        <v>27</v>
      </c>
      <c r="U357" s="10" t="s">
        <v>27</v>
      </c>
      <c r="V357" s="10" t="s">
        <v>27</v>
      </c>
      <c r="W357" s="11" t="s">
        <v>27</v>
      </c>
    </row>
    <row r="358" spans="1:23" x14ac:dyDescent="0.3">
      <c r="A358" s="4" t="s">
        <v>49</v>
      </c>
      <c r="B358" s="12">
        <v>75.75</v>
      </c>
      <c r="C358" s="13">
        <v>83.75</v>
      </c>
      <c r="D358" s="13">
        <v>77.5</v>
      </c>
      <c r="E358" s="13">
        <v>43.75</v>
      </c>
      <c r="F358" s="13">
        <v>80</v>
      </c>
      <c r="G358" s="13">
        <v>93.75</v>
      </c>
      <c r="H358" s="13">
        <v>80</v>
      </c>
      <c r="I358" s="13">
        <v>73.076923076923066</v>
      </c>
      <c r="J358" s="13">
        <v>88</v>
      </c>
      <c r="K358" s="13">
        <v>80</v>
      </c>
      <c r="L358" s="13">
        <v>70.370370370370367</v>
      </c>
      <c r="M358" s="13">
        <v>66.666666666666657</v>
      </c>
      <c r="N358" s="13">
        <v>72</v>
      </c>
      <c r="O358" s="13">
        <v>61.53846153846154</v>
      </c>
      <c r="P358" s="13">
        <v>95.833333333333343</v>
      </c>
      <c r="Q358" s="13">
        <v>78.260869565217391</v>
      </c>
      <c r="R358" s="13">
        <v>62.5</v>
      </c>
      <c r="S358" s="13">
        <v>56.000000000000007</v>
      </c>
      <c r="T358" s="13">
        <v>86.956521739130437</v>
      </c>
      <c r="U358" s="13">
        <v>87.5</v>
      </c>
      <c r="V358" s="13">
        <v>72</v>
      </c>
      <c r="W358" s="14">
        <v>84.615384615384613</v>
      </c>
    </row>
    <row r="359" spans="1:23" x14ac:dyDescent="0.3">
      <c r="A359" s="4" t="s">
        <v>50</v>
      </c>
      <c r="B359" s="12">
        <v>22.5</v>
      </c>
      <c r="C359" s="13">
        <v>16.25</v>
      </c>
      <c r="D359" s="13">
        <v>13.750000000000002</v>
      </c>
      <c r="E359" s="13">
        <v>56.25</v>
      </c>
      <c r="F359" s="13">
        <v>20</v>
      </c>
      <c r="G359" s="13">
        <v>6.25</v>
      </c>
      <c r="H359" s="13">
        <v>16</v>
      </c>
      <c r="I359" s="13">
        <v>26.923076923076923</v>
      </c>
      <c r="J359" s="13">
        <v>8</v>
      </c>
      <c r="K359" s="13">
        <v>16</v>
      </c>
      <c r="L359" s="13">
        <v>29.629629629629626</v>
      </c>
      <c r="M359" s="13">
        <v>29.629629629629626</v>
      </c>
      <c r="N359" s="13">
        <v>24</v>
      </c>
      <c r="O359" s="13">
        <v>38.461538461538467</v>
      </c>
      <c r="P359" s="13">
        <v>4.1666666666666661</v>
      </c>
      <c r="Q359" s="13">
        <v>21.739130434782609</v>
      </c>
      <c r="R359" s="13">
        <v>37.5</v>
      </c>
      <c r="S359" s="13">
        <v>40</v>
      </c>
      <c r="T359" s="13">
        <v>13.043478260869565</v>
      </c>
      <c r="U359" s="13">
        <v>12.5</v>
      </c>
      <c r="V359" s="13">
        <v>28.000000000000004</v>
      </c>
      <c r="W359" s="14">
        <v>11.538461538461538</v>
      </c>
    </row>
    <row r="360" spans="1:23" x14ac:dyDescent="0.3">
      <c r="A360" s="4" t="s">
        <v>110</v>
      </c>
      <c r="B360" s="12">
        <v>1.7500000000000002</v>
      </c>
      <c r="C360" s="13">
        <v>0</v>
      </c>
      <c r="D360" s="13">
        <v>8.75</v>
      </c>
      <c r="E360" s="13">
        <v>0</v>
      </c>
      <c r="F360" s="13">
        <v>0</v>
      </c>
      <c r="G360" s="13">
        <v>0</v>
      </c>
      <c r="H360" s="13">
        <v>4</v>
      </c>
      <c r="I360" s="13">
        <v>0</v>
      </c>
      <c r="J360" s="13">
        <v>4</v>
      </c>
      <c r="K360" s="13">
        <v>4</v>
      </c>
      <c r="L360" s="13">
        <v>0</v>
      </c>
      <c r="M360" s="13">
        <v>3.7037037037037033</v>
      </c>
      <c r="N360" s="13">
        <v>4</v>
      </c>
      <c r="O360" s="13">
        <v>0</v>
      </c>
      <c r="P360" s="13">
        <v>0</v>
      </c>
      <c r="Q360" s="13">
        <v>0</v>
      </c>
      <c r="R360" s="13">
        <v>0</v>
      </c>
      <c r="S360" s="13">
        <v>4</v>
      </c>
      <c r="T360" s="13">
        <v>0</v>
      </c>
      <c r="U360" s="13">
        <v>0</v>
      </c>
      <c r="V360" s="13">
        <v>0</v>
      </c>
      <c r="W360" s="14">
        <v>3.8461538461538463</v>
      </c>
    </row>
    <row r="361" spans="1:23" x14ac:dyDescent="0.3">
      <c r="A361" s="5" t="s">
        <v>27</v>
      </c>
      <c r="B361" s="15" t="s">
        <v>27</v>
      </c>
      <c r="C361" s="16" t="s">
        <v>27</v>
      </c>
      <c r="D361" s="16" t="s">
        <v>27</v>
      </c>
      <c r="E361" s="16" t="s">
        <v>27</v>
      </c>
      <c r="F361" s="16" t="s">
        <v>27</v>
      </c>
      <c r="G361" s="16" t="s">
        <v>27</v>
      </c>
      <c r="H361" s="16" t="s">
        <v>27</v>
      </c>
      <c r="I361" s="16" t="s">
        <v>27</v>
      </c>
      <c r="J361" s="16" t="s">
        <v>27</v>
      </c>
      <c r="K361" s="16" t="s">
        <v>27</v>
      </c>
      <c r="L361" s="16" t="s">
        <v>27</v>
      </c>
      <c r="M361" s="16" t="s">
        <v>27</v>
      </c>
      <c r="N361" s="16" t="s">
        <v>27</v>
      </c>
      <c r="O361" s="16" t="s">
        <v>27</v>
      </c>
      <c r="P361" s="16" t="s">
        <v>27</v>
      </c>
      <c r="Q361" s="16" t="s">
        <v>27</v>
      </c>
      <c r="R361" s="16" t="s">
        <v>27</v>
      </c>
      <c r="S361" s="16" t="s">
        <v>27</v>
      </c>
      <c r="T361" s="16" t="s">
        <v>27</v>
      </c>
      <c r="U361" s="16" t="s">
        <v>27</v>
      </c>
      <c r="V361" s="16" t="s">
        <v>27</v>
      </c>
      <c r="W361" s="17" t="s">
        <v>27</v>
      </c>
    </row>
    <row r="362" spans="1:23" x14ac:dyDescent="0.3">
      <c r="A362" s="31" t="str">
        <f>HYPERLINK("#'Index'!C17","Home")</f>
        <v>Home</v>
      </c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4" spans="1:23" ht="14.95" thickBot="1" x14ac:dyDescent="0.35">
      <c r="A364" s="32" t="s">
        <v>729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 spans="1:23" ht="14.95" thickTop="1" x14ac:dyDescent="0.3">
      <c r="A365" s="33" t="s">
        <v>1</v>
      </c>
      <c r="B365" s="35" t="s">
        <v>2</v>
      </c>
      <c r="C365" s="37" t="s">
        <v>3</v>
      </c>
      <c r="D365" s="37"/>
      <c r="E365" s="37"/>
      <c r="F365" s="37"/>
      <c r="G365" s="37"/>
      <c r="H365" s="37" t="s">
        <v>4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8"/>
    </row>
    <row r="366" spans="1:23" ht="34.35" x14ac:dyDescent="0.3">
      <c r="A366" s="34"/>
      <c r="B366" s="36"/>
      <c r="C366" s="1" t="s">
        <v>5</v>
      </c>
      <c r="D366" s="1" t="s">
        <v>6</v>
      </c>
      <c r="E366" s="1" t="s">
        <v>7</v>
      </c>
      <c r="F366" s="1" t="s">
        <v>8</v>
      </c>
      <c r="G366" s="1" t="s">
        <v>9</v>
      </c>
      <c r="H366" s="1" t="s">
        <v>10</v>
      </c>
      <c r="I366" s="1" t="s">
        <v>11</v>
      </c>
      <c r="J366" s="1" t="s">
        <v>12</v>
      </c>
      <c r="K366" s="1" t="s">
        <v>13</v>
      </c>
      <c r="L366" s="1" t="s">
        <v>14</v>
      </c>
      <c r="M366" s="1" t="s">
        <v>15</v>
      </c>
      <c r="N366" s="1" t="s">
        <v>16</v>
      </c>
      <c r="O366" s="1" t="s">
        <v>17</v>
      </c>
      <c r="P366" s="1" t="s">
        <v>18</v>
      </c>
      <c r="Q366" s="1" t="s">
        <v>19</v>
      </c>
      <c r="R366" s="1" t="s">
        <v>20</v>
      </c>
      <c r="S366" s="1" t="s">
        <v>21</v>
      </c>
      <c r="T366" s="1" t="s">
        <v>22</v>
      </c>
      <c r="U366" s="1" t="s">
        <v>23</v>
      </c>
      <c r="V366" s="1" t="s">
        <v>24</v>
      </c>
      <c r="W366" s="2" t="s">
        <v>25</v>
      </c>
    </row>
    <row r="367" spans="1:23" x14ac:dyDescent="0.3">
      <c r="A367" s="3" t="s">
        <v>26</v>
      </c>
      <c r="B367" s="6">
        <v>400</v>
      </c>
      <c r="C367" s="7">
        <v>80</v>
      </c>
      <c r="D367" s="7">
        <v>80</v>
      </c>
      <c r="E367" s="7">
        <v>80</v>
      </c>
      <c r="F367" s="7">
        <v>80</v>
      </c>
      <c r="G367" s="7">
        <v>80</v>
      </c>
      <c r="H367" s="7">
        <v>25</v>
      </c>
      <c r="I367" s="7">
        <v>26</v>
      </c>
      <c r="J367" s="7">
        <v>25</v>
      </c>
      <c r="K367" s="7">
        <v>25</v>
      </c>
      <c r="L367" s="7">
        <v>27</v>
      </c>
      <c r="M367" s="7">
        <v>27</v>
      </c>
      <c r="N367" s="7">
        <v>25</v>
      </c>
      <c r="O367" s="7">
        <v>26</v>
      </c>
      <c r="P367" s="7">
        <v>24</v>
      </c>
      <c r="Q367" s="7">
        <v>23</v>
      </c>
      <c r="R367" s="7">
        <v>24</v>
      </c>
      <c r="S367" s="7">
        <v>25</v>
      </c>
      <c r="T367" s="7">
        <v>23</v>
      </c>
      <c r="U367" s="7">
        <v>24</v>
      </c>
      <c r="V367" s="7">
        <v>25</v>
      </c>
      <c r="W367" s="8">
        <v>26</v>
      </c>
    </row>
    <row r="368" spans="1:23" x14ac:dyDescent="0.3">
      <c r="A368" s="4" t="s">
        <v>27</v>
      </c>
      <c r="B368" s="9" t="s">
        <v>27</v>
      </c>
      <c r="C368" s="10" t="s">
        <v>27</v>
      </c>
      <c r="D368" s="10" t="s">
        <v>27</v>
      </c>
      <c r="E368" s="10" t="s">
        <v>27</v>
      </c>
      <c r="F368" s="10" t="s">
        <v>27</v>
      </c>
      <c r="G368" s="10" t="s">
        <v>27</v>
      </c>
      <c r="H368" s="10" t="s">
        <v>27</v>
      </c>
      <c r="I368" s="10" t="s">
        <v>27</v>
      </c>
      <c r="J368" s="10" t="s">
        <v>27</v>
      </c>
      <c r="K368" s="10" t="s">
        <v>27</v>
      </c>
      <c r="L368" s="10" t="s">
        <v>27</v>
      </c>
      <c r="M368" s="10" t="s">
        <v>27</v>
      </c>
      <c r="N368" s="10" t="s">
        <v>27</v>
      </c>
      <c r="O368" s="10" t="s">
        <v>27</v>
      </c>
      <c r="P368" s="10" t="s">
        <v>27</v>
      </c>
      <c r="Q368" s="10" t="s">
        <v>27</v>
      </c>
      <c r="R368" s="10" t="s">
        <v>27</v>
      </c>
      <c r="S368" s="10" t="s">
        <v>27</v>
      </c>
      <c r="T368" s="10" t="s">
        <v>27</v>
      </c>
      <c r="U368" s="10" t="s">
        <v>27</v>
      </c>
      <c r="V368" s="10" t="s">
        <v>27</v>
      </c>
      <c r="W368" s="11" t="s">
        <v>27</v>
      </c>
    </row>
    <row r="369" spans="1:23" x14ac:dyDescent="0.3">
      <c r="A369" s="4" t="s">
        <v>253</v>
      </c>
      <c r="B369" s="12">
        <v>13.5</v>
      </c>
      <c r="C369" s="13">
        <v>27.500000000000004</v>
      </c>
      <c r="D369" s="13">
        <v>23.75</v>
      </c>
      <c r="E369" s="13">
        <v>2.5</v>
      </c>
      <c r="F369" s="13">
        <v>6.25</v>
      </c>
      <c r="G369" s="13">
        <v>7.5</v>
      </c>
      <c r="H369" s="13">
        <v>4</v>
      </c>
      <c r="I369" s="13">
        <v>11.538461538461538</v>
      </c>
      <c r="J369" s="13">
        <v>16</v>
      </c>
      <c r="K369" s="13">
        <v>4</v>
      </c>
      <c r="L369" s="13">
        <v>7.4074074074074066</v>
      </c>
      <c r="M369" s="13">
        <v>22.222222222222221</v>
      </c>
      <c r="N369" s="13">
        <v>4</v>
      </c>
      <c r="O369" s="13">
        <v>15.384615384615385</v>
      </c>
      <c r="P369" s="13">
        <v>12.5</v>
      </c>
      <c r="Q369" s="13">
        <v>13.043478260869565</v>
      </c>
      <c r="R369" s="13">
        <v>33.333333333333329</v>
      </c>
      <c r="S369" s="13">
        <v>8</v>
      </c>
      <c r="T369" s="13">
        <v>13.043478260869565</v>
      </c>
      <c r="U369" s="13">
        <v>8.3333333333333321</v>
      </c>
      <c r="V369" s="13">
        <v>36</v>
      </c>
      <c r="W369" s="14">
        <v>7.6923076923076925</v>
      </c>
    </row>
    <row r="370" spans="1:23" x14ac:dyDescent="0.3">
      <c r="A370" s="4" t="s">
        <v>254</v>
      </c>
      <c r="B370" s="12">
        <v>46.5</v>
      </c>
      <c r="C370" s="13">
        <v>26.25</v>
      </c>
      <c r="D370" s="13">
        <v>11.25</v>
      </c>
      <c r="E370" s="13">
        <v>88.75</v>
      </c>
      <c r="F370" s="13">
        <v>40</v>
      </c>
      <c r="G370" s="13">
        <v>66.25</v>
      </c>
      <c r="H370" s="13">
        <v>48</v>
      </c>
      <c r="I370" s="13">
        <v>38.461538461538467</v>
      </c>
      <c r="J370" s="13">
        <v>48</v>
      </c>
      <c r="K370" s="13">
        <v>68</v>
      </c>
      <c r="L370" s="13">
        <v>48.148148148148145</v>
      </c>
      <c r="M370" s="13">
        <v>37.037037037037038</v>
      </c>
      <c r="N370" s="13">
        <v>72</v>
      </c>
      <c r="O370" s="13">
        <v>38.461538461538467</v>
      </c>
      <c r="P370" s="13">
        <v>25</v>
      </c>
      <c r="Q370" s="13">
        <v>56.521739130434781</v>
      </c>
      <c r="R370" s="13">
        <v>33.333333333333329</v>
      </c>
      <c r="S370" s="13">
        <v>68</v>
      </c>
      <c r="T370" s="13">
        <v>52.173913043478258</v>
      </c>
      <c r="U370" s="13">
        <v>41.666666666666671</v>
      </c>
      <c r="V370" s="13">
        <v>40</v>
      </c>
      <c r="W370" s="14">
        <v>30.76923076923077</v>
      </c>
    </row>
    <row r="371" spans="1:23" x14ac:dyDescent="0.3">
      <c r="A371" s="4" t="s">
        <v>255</v>
      </c>
      <c r="B371" s="12">
        <v>9.75</v>
      </c>
      <c r="C371" s="13">
        <v>7.5</v>
      </c>
      <c r="D371" s="13">
        <v>6.25</v>
      </c>
      <c r="E371" s="13">
        <v>26.25</v>
      </c>
      <c r="F371" s="13">
        <v>6.25</v>
      </c>
      <c r="G371" s="13">
        <v>2.5</v>
      </c>
      <c r="H371" s="13">
        <v>16</v>
      </c>
      <c r="I371" s="13">
        <v>11.538461538461538</v>
      </c>
      <c r="J371" s="13">
        <v>0</v>
      </c>
      <c r="K371" s="13">
        <v>12</v>
      </c>
      <c r="L371" s="13">
        <v>0</v>
      </c>
      <c r="M371" s="13">
        <v>3.7037037037037033</v>
      </c>
      <c r="N371" s="13">
        <v>16</v>
      </c>
      <c r="O371" s="13">
        <v>26.923076923076923</v>
      </c>
      <c r="P371" s="13">
        <v>25</v>
      </c>
      <c r="Q371" s="13">
        <v>4.3478260869565215</v>
      </c>
      <c r="R371" s="13">
        <v>0</v>
      </c>
      <c r="S371" s="13">
        <v>12</v>
      </c>
      <c r="T371" s="13">
        <v>4.3478260869565215</v>
      </c>
      <c r="U371" s="13">
        <v>8.3333333333333321</v>
      </c>
      <c r="V371" s="13">
        <v>0</v>
      </c>
      <c r="W371" s="14">
        <v>15.384615384615385</v>
      </c>
    </row>
    <row r="372" spans="1:23" x14ac:dyDescent="0.3">
      <c r="A372" s="4" t="s">
        <v>256</v>
      </c>
      <c r="B372" s="12">
        <v>1.25</v>
      </c>
      <c r="C372" s="13">
        <v>3.75</v>
      </c>
      <c r="D372" s="13">
        <v>1.25</v>
      </c>
      <c r="E372" s="13">
        <v>0</v>
      </c>
      <c r="F372" s="13">
        <v>1.25</v>
      </c>
      <c r="G372" s="13">
        <v>0</v>
      </c>
      <c r="H372" s="13">
        <v>0</v>
      </c>
      <c r="I372" s="13">
        <v>0</v>
      </c>
      <c r="J372" s="13">
        <v>4</v>
      </c>
      <c r="K372" s="13">
        <v>0</v>
      </c>
      <c r="L372" s="13">
        <v>7.4074074074074066</v>
      </c>
      <c r="M372" s="13">
        <v>0</v>
      </c>
      <c r="N372" s="13">
        <v>0</v>
      </c>
      <c r="O372" s="13">
        <v>3.8461538461538463</v>
      </c>
      <c r="P372" s="13">
        <v>0</v>
      </c>
      <c r="Q372" s="13">
        <v>4.3478260869565215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4">
        <v>0</v>
      </c>
    </row>
    <row r="373" spans="1:23" x14ac:dyDescent="0.3">
      <c r="A373" s="4" t="s">
        <v>257</v>
      </c>
      <c r="B373" s="12">
        <v>3.25</v>
      </c>
      <c r="C373" s="13">
        <v>7.5</v>
      </c>
      <c r="D373" s="13">
        <v>5</v>
      </c>
      <c r="E373" s="13">
        <v>0</v>
      </c>
      <c r="F373" s="13">
        <v>1.25</v>
      </c>
      <c r="G373" s="13">
        <v>2.5</v>
      </c>
      <c r="H373" s="13">
        <v>0</v>
      </c>
      <c r="I373" s="13">
        <v>3.8461538461538463</v>
      </c>
      <c r="J373" s="13">
        <v>4</v>
      </c>
      <c r="K373" s="13">
        <v>4</v>
      </c>
      <c r="L373" s="13">
        <v>3.7037037037037033</v>
      </c>
      <c r="M373" s="13">
        <v>0</v>
      </c>
      <c r="N373" s="13">
        <v>12</v>
      </c>
      <c r="O373" s="13">
        <v>0</v>
      </c>
      <c r="P373" s="13">
        <v>4.1666666666666661</v>
      </c>
      <c r="Q373" s="13">
        <v>8.695652173913043</v>
      </c>
      <c r="R373" s="13">
        <v>0</v>
      </c>
      <c r="S373" s="13">
        <v>0</v>
      </c>
      <c r="T373" s="13">
        <v>0</v>
      </c>
      <c r="U373" s="13">
        <v>4.1666666666666661</v>
      </c>
      <c r="V373" s="13">
        <v>8</v>
      </c>
      <c r="W373" s="14">
        <v>0</v>
      </c>
    </row>
    <row r="374" spans="1:23" x14ac:dyDescent="0.3">
      <c r="A374" s="4" t="s">
        <v>258</v>
      </c>
      <c r="B374" s="12">
        <v>1.5</v>
      </c>
      <c r="C374" s="13">
        <v>5</v>
      </c>
      <c r="D374" s="13">
        <v>1.25</v>
      </c>
      <c r="E374" s="13">
        <v>0</v>
      </c>
      <c r="F374" s="13">
        <v>0</v>
      </c>
      <c r="G374" s="13">
        <v>1.25</v>
      </c>
      <c r="H374" s="13">
        <v>4</v>
      </c>
      <c r="I374" s="13">
        <v>3.8461538461538463</v>
      </c>
      <c r="J374" s="13">
        <v>12</v>
      </c>
      <c r="K374" s="13">
        <v>0</v>
      </c>
      <c r="L374" s="13">
        <v>0</v>
      </c>
      <c r="M374" s="13">
        <v>0</v>
      </c>
      <c r="N374" s="13">
        <v>0</v>
      </c>
      <c r="O374" s="13">
        <v>3.8461538461538463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4">
        <v>0</v>
      </c>
    </row>
    <row r="375" spans="1:23" x14ac:dyDescent="0.3">
      <c r="A375" s="4" t="s">
        <v>259</v>
      </c>
      <c r="B375" s="12">
        <v>13.5</v>
      </c>
      <c r="C375" s="13">
        <v>2.5</v>
      </c>
      <c r="D375" s="13">
        <v>0</v>
      </c>
      <c r="E375" s="13">
        <v>53.75</v>
      </c>
      <c r="F375" s="13">
        <v>8.75</v>
      </c>
      <c r="G375" s="13">
        <v>2.5</v>
      </c>
      <c r="H375" s="13">
        <v>20</v>
      </c>
      <c r="I375" s="13">
        <v>23.076923076923077</v>
      </c>
      <c r="J375" s="13">
        <v>4</v>
      </c>
      <c r="K375" s="13">
        <v>12</v>
      </c>
      <c r="L375" s="13">
        <v>18.518518518518519</v>
      </c>
      <c r="M375" s="13">
        <v>3.7037037037037033</v>
      </c>
      <c r="N375" s="13">
        <v>24</v>
      </c>
      <c r="O375" s="13">
        <v>30.76923076923077</v>
      </c>
      <c r="P375" s="13">
        <v>16.666666666666664</v>
      </c>
      <c r="Q375" s="13">
        <v>8.695652173913043</v>
      </c>
      <c r="R375" s="13">
        <v>8.3333333333333321</v>
      </c>
      <c r="S375" s="13">
        <v>16</v>
      </c>
      <c r="T375" s="13">
        <v>17.391304347826086</v>
      </c>
      <c r="U375" s="13">
        <v>8.3333333333333321</v>
      </c>
      <c r="V375" s="13">
        <v>0</v>
      </c>
      <c r="W375" s="14">
        <v>3.8461538461538463</v>
      </c>
    </row>
    <row r="376" spans="1:23" x14ac:dyDescent="0.3">
      <c r="A376" s="4" t="s">
        <v>260</v>
      </c>
      <c r="B376" s="12">
        <v>2</v>
      </c>
      <c r="C376" s="13">
        <v>1.25</v>
      </c>
      <c r="D376" s="13">
        <v>1.25</v>
      </c>
      <c r="E376" s="13">
        <v>5</v>
      </c>
      <c r="F376" s="13">
        <v>2.5</v>
      </c>
      <c r="G376" s="13">
        <v>0</v>
      </c>
      <c r="H376" s="13">
        <v>0</v>
      </c>
      <c r="I376" s="13">
        <v>0</v>
      </c>
      <c r="J376" s="13">
        <v>0</v>
      </c>
      <c r="K376" s="13">
        <v>12</v>
      </c>
      <c r="L376" s="13">
        <v>0</v>
      </c>
      <c r="M376" s="13">
        <v>3.7037037037037033</v>
      </c>
      <c r="N376" s="13">
        <v>0</v>
      </c>
      <c r="O376" s="13">
        <v>0</v>
      </c>
      <c r="P376" s="13">
        <v>0</v>
      </c>
      <c r="Q376" s="13">
        <v>0</v>
      </c>
      <c r="R376" s="13">
        <v>4.1666666666666661</v>
      </c>
      <c r="S376" s="13">
        <v>8</v>
      </c>
      <c r="T376" s="13">
        <v>0</v>
      </c>
      <c r="U376" s="13">
        <v>4.1666666666666661</v>
      </c>
      <c r="V376" s="13">
        <v>0</v>
      </c>
      <c r="W376" s="14">
        <v>0</v>
      </c>
    </row>
    <row r="377" spans="1:23" x14ac:dyDescent="0.3">
      <c r="A377" s="4" t="s">
        <v>261</v>
      </c>
      <c r="B377" s="12">
        <v>0.5</v>
      </c>
      <c r="C377" s="13">
        <v>1.25</v>
      </c>
      <c r="D377" s="13">
        <v>0</v>
      </c>
      <c r="E377" s="13">
        <v>0</v>
      </c>
      <c r="F377" s="13">
        <v>0</v>
      </c>
      <c r="G377" s="13">
        <v>1.25</v>
      </c>
      <c r="H377" s="13">
        <v>0</v>
      </c>
      <c r="I377" s="13">
        <v>0</v>
      </c>
      <c r="J377" s="13">
        <v>4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4.3478260869565215</v>
      </c>
      <c r="U377" s="13">
        <v>0</v>
      </c>
      <c r="V377" s="13">
        <v>0</v>
      </c>
      <c r="W377" s="14">
        <v>0</v>
      </c>
    </row>
    <row r="378" spans="1:23" x14ac:dyDescent="0.3">
      <c r="A378" s="4" t="s">
        <v>262</v>
      </c>
      <c r="B378" s="12">
        <v>7.0000000000000009</v>
      </c>
      <c r="C378" s="13">
        <v>1.25</v>
      </c>
      <c r="D378" s="13">
        <v>33.75</v>
      </c>
      <c r="E378" s="13">
        <v>0</v>
      </c>
      <c r="F378" s="13">
        <v>0</v>
      </c>
      <c r="G378" s="13">
        <v>0</v>
      </c>
      <c r="H378" s="13">
        <v>8</v>
      </c>
      <c r="I378" s="13">
        <v>7.6923076923076925</v>
      </c>
      <c r="J378" s="13">
        <v>4</v>
      </c>
      <c r="K378" s="13">
        <v>8</v>
      </c>
      <c r="L378" s="13">
        <v>11.111111111111111</v>
      </c>
      <c r="M378" s="13">
        <v>14.814814814814813</v>
      </c>
      <c r="N378" s="13">
        <v>0</v>
      </c>
      <c r="O378" s="13">
        <v>3.8461538461538463</v>
      </c>
      <c r="P378" s="13">
        <v>4.1666666666666661</v>
      </c>
      <c r="Q378" s="13">
        <v>0</v>
      </c>
      <c r="R378" s="13">
        <v>0</v>
      </c>
      <c r="S378" s="13">
        <v>8</v>
      </c>
      <c r="T378" s="13">
        <v>13.043478260869565</v>
      </c>
      <c r="U378" s="13">
        <v>12.5</v>
      </c>
      <c r="V378" s="13">
        <v>0</v>
      </c>
      <c r="W378" s="14">
        <v>15.384615384615385</v>
      </c>
    </row>
    <row r="379" spans="1:23" x14ac:dyDescent="0.3">
      <c r="A379" s="4" t="s">
        <v>263</v>
      </c>
      <c r="B379" s="12">
        <v>6.5</v>
      </c>
      <c r="C379" s="13">
        <v>3.75</v>
      </c>
      <c r="D379" s="13">
        <v>2.5</v>
      </c>
      <c r="E379" s="13">
        <v>1.25</v>
      </c>
      <c r="F379" s="13">
        <v>1.25</v>
      </c>
      <c r="G379" s="13">
        <v>23.75</v>
      </c>
      <c r="H379" s="13">
        <v>8</v>
      </c>
      <c r="I379" s="13">
        <v>11.538461538461538</v>
      </c>
      <c r="J379" s="13">
        <v>8</v>
      </c>
      <c r="K379" s="13">
        <v>4</v>
      </c>
      <c r="L379" s="13">
        <v>3.7037037037037033</v>
      </c>
      <c r="M379" s="13">
        <v>18.518518518518519</v>
      </c>
      <c r="N379" s="13">
        <v>4</v>
      </c>
      <c r="O379" s="13">
        <v>7.6923076923076925</v>
      </c>
      <c r="P379" s="13">
        <v>8.3333333333333321</v>
      </c>
      <c r="Q379" s="13">
        <v>0</v>
      </c>
      <c r="R379" s="13">
        <v>12.5</v>
      </c>
      <c r="S379" s="13">
        <v>4</v>
      </c>
      <c r="T379" s="13">
        <v>4.3478260869565215</v>
      </c>
      <c r="U379" s="13">
        <v>8.3333333333333321</v>
      </c>
      <c r="V379" s="13">
        <v>0</v>
      </c>
      <c r="W379" s="14">
        <v>0</v>
      </c>
    </row>
    <row r="380" spans="1:23" x14ac:dyDescent="0.3">
      <c r="A380" s="4" t="s">
        <v>264</v>
      </c>
      <c r="B380" s="12">
        <v>1.5</v>
      </c>
      <c r="C380" s="13">
        <v>0</v>
      </c>
      <c r="D380" s="13">
        <v>2.5</v>
      </c>
      <c r="E380" s="13">
        <v>0</v>
      </c>
      <c r="F380" s="13">
        <v>0</v>
      </c>
      <c r="G380" s="13">
        <v>5</v>
      </c>
      <c r="H380" s="13">
        <v>4</v>
      </c>
      <c r="I380" s="13">
        <v>3.8461538461538463</v>
      </c>
      <c r="J380" s="13">
        <v>4</v>
      </c>
      <c r="K380" s="13">
        <v>0</v>
      </c>
      <c r="L380" s="13">
        <v>3.7037037037037033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4.1666666666666661</v>
      </c>
      <c r="S380" s="13">
        <v>0</v>
      </c>
      <c r="T380" s="13">
        <v>0</v>
      </c>
      <c r="U380" s="13">
        <v>4.1666666666666661</v>
      </c>
      <c r="V380" s="13">
        <v>0</v>
      </c>
      <c r="W380" s="14">
        <v>0</v>
      </c>
    </row>
    <row r="381" spans="1:23" x14ac:dyDescent="0.3">
      <c r="A381" s="4" t="s">
        <v>265</v>
      </c>
      <c r="B381" s="12">
        <v>8.5</v>
      </c>
      <c r="C381" s="13">
        <v>0</v>
      </c>
      <c r="D381" s="13">
        <v>0</v>
      </c>
      <c r="E381" s="13">
        <v>0</v>
      </c>
      <c r="F381" s="13">
        <v>42.5</v>
      </c>
      <c r="G381" s="13">
        <v>0</v>
      </c>
      <c r="H381" s="13">
        <v>0</v>
      </c>
      <c r="I381" s="13">
        <v>11.538461538461538</v>
      </c>
      <c r="J381" s="13">
        <v>0</v>
      </c>
      <c r="K381" s="13">
        <v>20</v>
      </c>
      <c r="L381" s="13">
        <v>3.7037037037037033</v>
      </c>
      <c r="M381" s="13">
        <v>11.111111111111111</v>
      </c>
      <c r="N381" s="13">
        <v>12</v>
      </c>
      <c r="O381" s="13">
        <v>3.8461538461538463</v>
      </c>
      <c r="P381" s="13">
        <v>8.3333333333333321</v>
      </c>
      <c r="Q381" s="13">
        <v>0</v>
      </c>
      <c r="R381" s="13">
        <v>16.666666666666664</v>
      </c>
      <c r="S381" s="13">
        <v>4</v>
      </c>
      <c r="T381" s="13">
        <v>4.3478260869565215</v>
      </c>
      <c r="U381" s="13">
        <v>4.1666666666666661</v>
      </c>
      <c r="V381" s="13">
        <v>16</v>
      </c>
      <c r="W381" s="14">
        <v>19.230769230769234</v>
      </c>
    </row>
    <row r="382" spans="1:23" x14ac:dyDescent="0.3">
      <c r="A382" s="4" t="s">
        <v>266</v>
      </c>
      <c r="B382" s="12">
        <v>14.249999999999998</v>
      </c>
      <c r="C382" s="13">
        <v>0</v>
      </c>
      <c r="D382" s="13">
        <v>0</v>
      </c>
      <c r="E382" s="13">
        <v>0</v>
      </c>
      <c r="F382" s="13">
        <v>71.25</v>
      </c>
      <c r="G382" s="13">
        <v>0</v>
      </c>
      <c r="H382" s="13">
        <v>20</v>
      </c>
      <c r="I382" s="13">
        <v>11.538461538461538</v>
      </c>
      <c r="J382" s="13">
        <v>16</v>
      </c>
      <c r="K382" s="13">
        <v>20</v>
      </c>
      <c r="L382" s="13">
        <v>11.111111111111111</v>
      </c>
      <c r="M382" s="13">
        <v>11.111111111111111</v>
      </c>
      <c r="N382" s="13">
        <v>20</v>
      </c>
      <c r="O382" s="13">
        <v>15.384615384615385</v>
      </c>
      <c r="P382" s="13">
        <v>20.833333333333336</v>
      </c>
      <c r="Q382" s="13">
        <v>4.3478260869565215</v>
      </c>
      <c r="R382" s="13">
        <v>12.5</v>
      </c>
      <c r="S382" s="13">
        <v>12</v>
      </c>
      <c r="T382" s="13">
        <v>13.043478260869565</v>
      </c>
      <c r="U382" s="13">
        <v>8.3333333333333321</v>
      </c>
      <c r="V382" s="13">
        <v>16</v>
      </c>
      <c r="W382" s="14">
        <v>15.384615384615385</v>
      </c>
    </row>
    <row r="383" spans="1:23" x14ac:dyDescent="0.3">
      <c r="A383" s="4" t="s">
        <v>267</v>
      </c>
      <c r="B383" s="12">
        <v>1.25</v>
      </c>
      <c r="C383" s="13">
        <v>0</v>
      </c>
      <c r="D383" s="13">
        <v>0</v>
      </c>
      <c r="E383" s="13">
        <v>0</v>
      </c>
      <c r="F383" s="13">
        <v>6.25</v>
      </c>
      <c r="G383" s="13">
        <v>0</v>
      </c>
      <c r="H383" s="13">
        <v>0</v>
      </c>
      <c r="I383" s="13">
        <v>0</v>
      </c>
      <c r="J383" s="13">
        <v>0</v>
      </c>
      <c r="K383" s="13">
        <v>16</v>
      </c>
      <c r="L383" s="13">
        <v>0</v>
      </c>
      <c r="M383" s="13">
        <v>0</v>
      </c>
      <c r="N383" s="13">
        <v>0</v>
      </c>
      <c r="O383" s="13">
        <v>3.8461538461538463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4">
        <v>0</v>
      </c>
    </row>
    <row r="384" spans="1:23" x14ac:dyDescent="0.3">
      <c r="A384" s="4" t="s">
        <v>268</v>
      </c>
      <c r="B384" s="12">
        <v>0.25</v>
      </c>
      <c r="C384" s="13">
        <v>1.25</v>
      </c>
      <c r="D384" s="13">
        <v>0</v>
      </c>
      <c r="E384" s="13">
        <v>0</v>
      </c>
      <c r="F384" s="13">
        <v>0</v>
      </c>
      <c r="G384" s="13">
        <v>0</v>
      </c>
      <c r="H384" s="13">
        <v>4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4">
        <v>0</v>
      </c>
    </row>
    <row r="385" spans="1:23" x14ac:dyDescent="0.3">
      <c r="A385" s="4" t="s">
        <v>269</v>
      </c>
      <c r="B385" s="12">
        <v>0.25</v>
      </c>
      <c r="C385" s="13">
        <v>1.25</v>
      </c>
      <c r="D385" s="13">
        <v>0</v>
      </c>
      <c r="E385" s="13">
        <v>0</v>
      </c>
      <c r="F385" s="13">
        <v>0</v>
      </c>
      <c r="G385" s="13">
        <v>0</v>
      </c>
      <c r="H385" s="13">
        <v>4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4">
        <v>0</v>
      </c>
    </row>
    <row r="386" spans="1:23" x14ac:dyDescent="0.3">
      <c r="A386" s="4" t="s">
        <v>270</v>
      </c>
      <c r="B386" s="12">
        <v>0.5</v>
      </c>
      <c r="C386" s="13">
        <v>0</v>
      </c>
      <c r="D386" s="13">
        <v>0</v>
      </c>
      <c r="E386" s="13">
        <v>0</v>
      </c>
      <c r="F386" s="13">
        <v>2.5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8.695652173913043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4">
        <v>0</v>
      </c>
    </row>
    <row r="387" spans="1:23" x14ac:dyDescent="0.3">
      <c r="A387" s="4" t="s">
        <v>271</v>
      </c>
      <c r="B387" s="12">
        <v>2.5</v>
      </c>
      <c r="C387" s="13">
        <v>1.25</v>
      </c>
      <c r="D387" s="13">
        <v>0</v>
      </c>
      <c r="E387" s="13">
        <v>0</v>
      </c>
      <c r="F387" s="13">
        <v>11.25</v>
      </c>
      <c r="G387" s="13">
        <v>0</v>
      </c>
      <c r="H387" s="13">
        <v>0</v>
      </c>
      <c r="I387" s="13">
        <v>3.8461538461538463</v>
      </c>
      <c r="J387" s="13">
        <v>0</v>
      </c>
      <c r="K387" s="13">
        <v>0</v>
      </c>
      <c r="L387" s="13">
        <v>3.7037037037037033</v>
      </c>
      <c r="M387" s="13">
        <v>3.7037037037037033</v>
      </c>
      <c r="N387" s="13">
        <v>12</v>
      </c>
      <c r="O387" s="13">
        <v>3.8461538461538463</v>
      </c>
      <c r="P387" s="13">
        <v>0</v>
      </c>
      <c r="Q387" s="13">
        <v>8.695652173913043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4">
        <v>3.8461538461538463</v>
      </c>
    </row>
    <row r="388" spans="1:23" x14ac:dyDescent="0.3">
      <c r="A388" s="4" t="s">
        <v>272</v>
      </c>
      <c r="B388" s="12">
        <v>1.7500000000000002</v>
      </c>
      <c r="C388" s="13">
        <v>0</v>
      </c>
      <c r="D388" s="13">
        <v>0</v>
      </c>
      <c r="E388" s="13">
        <v>0</v>
      </c>
      <c r="F388" s="13">
        <v>8.75</v>
      </c>
      <c r="G388" s="13">
        <v>0</v>
      </c>
      <c r="H388" s="13">
        <v>0</v>
      </c>
      <c r="I388" s="13">
        <v>3.8461538461538463</v>
      </c>
      <c r="J388" s="13">
        <v>0</v>
      </c>
      <c r="K388" s="13">
        <v>0</v>
      </c>
      <c r="L388" s="13">
        <v>3.7037037037037033</v>
      </c>
      <c r="M388" s="13">
        <v>3.7037037037037033</v>
      </c>
      <c r="N388" s="13">
        <v>4</v>
      </c>
      <c r="O388" s="13">
        <v>3.8461538461538463</v>
      </c>
      <c r="P388" s="13">
        <v>0</v>
      </c>
      <c r="Q388" s="13">
        <v>4.3478260869565215</v>
      </c>
      <c r="R388" s="13">
        <v>0</v>
      </c>
      <c r="S388" s="13">
        <v>0</v>
      </c>
      <c r="T388" s="13">
        <v>0</v>
      </c>
      <c r="U388" s="13">
        <v>4.1666666666666661</v>
      </c>
      <c r="V388" s="13">
        <v>0</v>
      </c>
      <c r="W388" s="14">
        <v>0</v>
      </c>
    </row>
    <row r="389" spans="1:23" x14ac:dyDescent="0.3">
      <c r="A389" s="4" t="s">
        <v>273</v>
      </c>
      <c r="B389" s="12">
        <v>2.75</v>
      </c>
      <c r="C389" s="13">
        <v>7.5</v>
      </c>
      <c r="D389" s="13">
        <v>0</v>
      </c>
      <c r="E389" s="13">
        <v>0</v>
      </c>
      <c r="F389" s="13">
        <v>6.25</v>
      </c>
      <c r="G389" s="13">
        <v>0</v>
      </c>
      <c r="H389" s="13">
        <v>4</v>
      </c>
      <c r="I389" s="13">
        <v>11.538461538461538</v>
      </c>
      <c r="J389" s="13">
        <v>0</v>
      </c>
      <c r="K389" s="13">
        <v>0</v>
      </c>
      <c r="L389" s="13">
        <v>3.7037037037037033</v>
      </c>
      <c r="M389" s="13">
        <v>0</v>
      </c>
      <c r="N389" s="13">
        <v>4</v>
      </c>
      <c r="O389" s="13">
        <v>0</v>
      </c>
      <c r="P389" s="13">
        <v>12.5</v>
      </c>
      <c r="Q389" s="13">
        <v>0</v>
      </c>
      <c r="R389" s="13">
        <v>0</v>
      </c>
      <c r="S389" s="13">
        <v>0</v>
      </c>
      <c r="T389" s="13">
        <v>0</v>
      </c>
      <c r="U389" s="13">
        <v>4.1666666666666661</v>
      </c>
      <c r="V389" s="13">
        <v>0</v>
      </c>
      <c r="W389" s="14">
        <v>3.8461538461538463</v>
      </c>
    </row>
    <row r="390" spans="1:23" x14ac:dyDescent="0.3">
      <c r="A390" s="4" t="s">
        <v>274</v>
      </c>
      <c r="B390" s="12">
        <v>0.5</v>
      </c>
      <c r="C390" s="13">
        <v>0</v>
      </c>
      <c r="D390" s="13">
        <v>0</v>
      </c>
      <c r="E390" s="13">
        <v>1.25</v>
      </c>
      <c r="F390" s="13">
        <v>0</v>
      </c>
      <c r="G390" s="13">
        <v>1.25</v>
      </c>
      <c r="H390" s="13">
        <v>0</v>
      </c>
      <c r="I390" s="13">
        <v>3.8461538461538463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4.3478260869565215</v>
      </c>
      <c r="U390" s="13">
        <v>0</v>
      </c>
      <c r="V390" s="13">
        <v>0</v>
      </c>
      <c r="W390" s="14">
        <v>0</v>
      </c>
    </row>
    <row r="391" spans="1:23" x14ac:dyDescent="0.3">
      <c r="A391" s="4" t="s">
        <v>275</v>
      </c>
      <c r="B391" s="12">
        <v>1.25</v>
      </c>
      <c r="C391" s="13">
        <v>0</v>
      </c>
      <c r="D391" s="13">
        <v>3.75</v>
      </c>
      <c r="E391" s="13">
        <v>0</v>
      </c>
      <c r="F391" s="13">
        <v>0</v>
      </c>
      <c r="G391" s="13">
        <v>2.5</v>
      </c>
      <c r="H391" s="13">
        <v>0</v>
      </c>
      <c r="I391" s="13">
        <v>3.8461538461538463</v>
      </c>
      <c r="J391" s="13">
        <v>0</v>
      </c>
      <c r="K391" s="13">
        <v>0</v>
      </c>
      <c r="L391" s="13">
        <v>0</v>
      </c>
      <c r="M391" s="13">
        <v>3.7037037037037033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8</v>
      </c>
      <c r="T391" s="13">
        <v>0</v>
      </c>
      <c r="U391" s="13">
        <v>0</v>
      </c>
      <c r="V391" s="13">
        <v>0</v>
      </c>
      <c r="W391" s="14">
        <v>3.8461538461538463</v>
      </c>
    </row>
    <row r="392" spans="1:23" x14ac:dyDescent="0.3">
      <c r="A392" s="4" t="s">
        <v>276</v>
      </c>
      <c r="B392" s="12">
        <v>0.25</v>
      </c>
      <c r="C392" s="13">
        <v>0</v>
      </c>
      <c r="D392" s="13">
        <v>0</v>
      </c>
      <c r="E392" s="13">
        <v>1.25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3.7037037037037033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4">
        <v>0</v>
      </c>
    </row>
    <row r="393" spans="1:23" x14ac:dyDescent="0.3">
      <c r="A393" s="4" t="s">
        <v>277</v>
      </c>
      <c r="B393" s="12">
        <v>0.25</v>
      </c>
      <c r="C393" s="13">
        <v>0</v>
      </c>
      <c r="D393" s="13">
        <v>0</v>
      </c>
      <c r="E393" s="13">
        <v>1.25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4">
        <v>3.8461538461538463</v>
      </c>
    </row>
    <row r="394" spans="1:23" x14ac:dyDescent="0.3">
      <c r="A394" s="4" t="s">
        <v>278</v>
      </c>
      <c r="B394" s="12">
        <v>0.5</v>
      </c>
      <c r="C394" s="13">
        <v>0</v>
      </c>
      <c r="D394" s="13">
        <v>0</v>
      </c>
      <c r="E394" s="13">
        <v>1.25</v>
      </c>
      <c r="F394" s="13">
        <v>1.25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4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4</v>
      </c>
      <c r="W394" s="14">
        <v>0</v>
      </c>
    </row>
    <row r="395" spans="1:23" x14ac:dyDescent="0.3">
      <c r="A395" s="4" t="s">
        <v>279</v>
      </c>
      <c r="B395" s="12">
        <v>0.25</v>
      </c>
      <c r="C395" s="13">
        <v>0</v>
      </c>
      <c r="D395" s="13">
        <v>0</v>
      </c>
      <c r="E395" s="13">
        <v>0</v>
      </c>
      <c r="F395" s="13">
        <v>1.25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3.7037037037037033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4">
        <v>0</v>
      </c>
    </row>
    <row r="396" spans="1:23" x14ac:dyDescent="0.3">
      <c r="A396" s="4" t="s">
        <v>280</v>
      </c>
      <c r="B396" s="12">
        <v>0.75</v>
      </c>
      <c r="C396" s="13">
        <v>0</v>
      </c>
      <c r="D396" s="13">
        <v>0</v>
      </c>
      <c r="E396" s="13">
        <v>0</v>
      </c>
      <c r="F396" s="13">
        <v>0</v>
      </c>
      <c r="G396" s="13">
        <v>3.75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12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4">
        <v>0</v>
      </c>
    </row>
    <row r="397" spans="1:23" x14ac:dyDescent="0.3">
      <c r="A397" s="4" t="s">
        <v>281</v>
      </c>
      <c r="B397" s="12">
        <v>0.5</v>
      </c>
      <c r="C397" s="13">
        <v>0</v>
      </c>
      <c r="D397" s="13">
        <v>1.25</v>
      </c>
      <c r="E397" s="13">
        <v>1.25</v>
      </c>
      <c r="F397" s="13">
        <v>0</v>
      </c>
      <c r="G397" s="13">
        <v>0</v>
      </c>
      <c r="H397" s="13">
        <v>0</v>
      </c>
      <c r="I397" s="13">
        <v>3.8461538461538463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4</v>
      </c>
      <c r="W397" s="14">
        <v>0</v>
      </c>
    </row>
    <row r="398" spans="1:23" x14ac:dyDescent="0.3">
      <c r="A398" s="4" t="s">
        <v>282</v>
      </c>
      <c r="B398" s="12">
        <v>0.5</v>
      </c>
      <c r="C398" s="13">
        <v>0</v>
      </c>
      <c r="D398" s="13">
        <v>0</v>
      </c>
      <c r="E398" s="13">
        <v>0</v>
      </c>
      <c r="F398" s="13">
        <v>2.5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7.6923076923076925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4">
        <v>0</v>
      </c>
    </row>
    <row r="399" spans="1:23" x14ac:dyDescent="0.3">
      <c r="A399" s="4" t="s">
        <v>110</v>
      </c>
      <c r="B399" s="12">
        <v>12.5</v>
      </c>
      <c r="C399" s="13">
        <v>25</v>
      </c>
      <c r="D399" s="13">
        <v>21.25</v>
      </c>
      <c r="E399" s="13">
        <v>0</v>
      </c>
      <c r="F399" s="13">
        <v>6.25</v>
      </c>
      <c r="G399" s="13">
        <v>10</v>
      </c>
      <c r="H399" s="13">
        <v>24</v>
      </c>
      <c r="I399" s="13">
        <v>19.230769230769234</v>
      </c>
      <c r="J399" s="13">
        <v>0</v>
      </c>
      <c r="K399" s="13">
        <v>12</v>
      </c>
      <c r="L399" s="13">
        <v>25.925925925925924</v>
      </c>
      <c r="M399" s="13">
        <v>11.111111111111111</v>
      </c>
      <c r="N399" s="13">
        <v>0</v>
      </c>
      <c r="O399" s="13">
        <v>15.384615384615385</v>
      </c>
      <c r="P399" s="13">
        <v>12.5</v>
      </c>
      <c r="Q399" s="13">
        <v>13.043478260869565</v>
      </c>
      <c r="R399" s="13">
        <v>8.3333333333333321</v>
      </c>
      <c r="S399" s="13">
        <v>8</v>
      </c>
      <c r="T399" s="13">
        <v>4.3478260869565215</v>
      </c>
      <c r="U399" s="13">
        <v>12.5</v>
      </c>
      <c r="V399" s="13">
        <v>8</v>
      </c>
      <c r="W399" s="14">
        <v>23.076923076923077</v>
      </c>
    </row>
    <row r="400" spans="1:23" x14ac:dyDescent="0.3">
      <c r="A400" s="5" t="s">
        <v>27</v>
      </c>
      <c r="B400" s="15" t="s">
        <v>27</v>
      </c>
      <c r="C400" s="16" t="s">
        <v>27</v>
      </c>
      <c r="D400" s="16" t="s">
        <v>27</v>
      </c>
      <c r="E400" s="16" t="s">
        <v>27</v>
      </c>
      <c r="F400" s="16" t="s">
        <v>27</v>
      </c>
      <c r="G400" s="16" t="s">
        <v>27</v>
      </c>
      <c r="H400" s="16" t="s">
        <v>27</v>
      </c>
      <c r="I400" s="16" t="s">
        <v>27</v>
      </c>
      <c r="J400" s="16" t="s">
        <v>27</v>
      </c>
      <c r="K400" s="16" t="s">
        <v>27</v>
      </c>
      <c r="L400" s="16" t="s">
        <v>27</v>
      </c>
      <c r="M400" s="16" t="s">
        <v>27</v>
      </c>
      <c r="N400" s="16" t="s">
        <v>27</v>
      </c>
      <c r="O400" s="16" t="s">
        <v>27</v>
      </c>
      <c r="P400" s="16" t="s">
        <v>27</v>
      </c>
      <c r="Q400" s="16" t="s">
        <v>27</v>
      </c>
      <c r="R400" s="16" t="s">
        <v>27</v>
      </c>
      <c r="S400" s="16" t="s">
        <v>27</v>
      </c>
      <c r="T400" s="16" t="s">
        <v>27</v>
      </c>
      <c r="U400" s="16" t="s">
        <v>27</v>
      </c>
      <c r="V400" s="16" t="s">
        <v>27</v>
      </c>
      <c r="W400" s="17" t="s">
        <v>27</v>
      </c>
    </row>
    <row r="401" spans="1:23" x14ac:dyDescent="0.3">
      <c r="A401" s="31" t="str">
        <f>HYPERLINK("#'Index'!C18","Home")</f>
        <v>Home</v>
      </c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3" spans="1:23" ht="14.95" thickBot="1" x14ac:dyDescent="0.35">
      <c r="A403" s="32" t="s">
        <v>283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 spans="1:23" ht="14.95" thickTop="1" x14ac:dyDescent="0.3">
      <c r="A404" s="33" t="s">
        <v>1</v>
      </c>
      <c r="B404" s="35" t="s">
        <v>2</v>
      </c>
      <c r="C404" s="37" t="s">
        <v>3</v>
      </c>
      <c r="D404" s="37"/>
      <c r="E404" s="37"/>
      <c r="F404" s="37"/>
      <c r="G404" s="37"/>
      <c r="H404" s="37" t="s">
        <v>4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8"/>
    </row>
    <row r="405" spans="1:23" ht="34.35" x14ac:dyDescent="0.3">
      <c r="A405" s="34"/>
      <c r="B405" s="36"/>
      <c r="C405" s="1" t="s">
        <v>5</v>
      </c>
      <c r="D405" s="1" t="s">
        <v>6</v>
      </c>
      <c r="E405" s="1" t="s">
        <v>7</v>
      </c>
      <c r="F405" s="1" t="s">
        <v>8</v>
      </c>
      <c r="G405" s="1" t="s">
        <v>9</v>
      </c>
      <c r="H405" s="1" t="s">
        <v>10</v>
      </c>
      <c r="I405" s="1" t="s">
        <v>11</v>
      </c>
      <c r="J405" s="1" t="s">
        <v>12</v>
      </c>
      <c r="K405" s="1" t="s">
        <v>13</v>
      </c>
      <c r="L405" s="1" t="s">
        <v>14</v>
      </c>
      <c r="M405" s="1" t="s">
        <v>15</v>
      </c>
      <c r="N405" s="1" t="s">
        <v>16</v>
      </c>
      <c r="O405" s="1" t="s">
        <v>17</v>
      </c>
      <c r="P405" s="1" t="s">
        <v>18</v>
      </c>
      <c r="Q405" s="1" t="s">
        <v>19</v>
      </c>
      <c r="R405" s="1" t="s">
        <v>20</v>
      </c>
      <c r="S405" s="1" t="s">
        <v>21</v>
      </c>
      <c r="T405" s="1" t="s">
        <v>22</v>
      </c>
      <c r="U405" s="1" t="s">
        <v>23</v>
      </c>
      <c r="V405" s="1" t="s">
        <v>24</v>
      </c>
      <c r="W405" s="2" t="s">
        <v>25</v>
      </c>
    </row>
    <row r="406" spans="1:23" x14ac:dyDescent="0.3">
      <c r="A406" s="3" t="s">
        <v>26</v>
      </c>
      <c r="B406" s="6">
        <v>400</v>
      </c>
      <c r="C406" s="7">
        <v>80</v>
      </c>
      <c r="D406" s="7">
        <v>80</v>
      </c>
      <c r="E406" s="7">
        <v>80</v>
      </c>
      <c r="F406" s="7">
        <v>80</v>
      </c>
      <c r="G406" s="7">
        <v>80</v>
      </c>
      <c r="H406" s="7">
        <v>25</v>
      </c>
      <c r="I406" s="7">
        <v>26</v>
      </c>
      <c r="J406" s="7">
        <v>25</v>
      </c>
      <c r="K406" s="7">
        <v>25</v>
      </c>
      <c r="L406" s="7">
        <v>27</v>
      </c>
      <c r="M406" s="7">
        <v>27</v>
      </c>
      <c r="N406" s="7">
        <v>25</v>
      </c>
      <c r="O406" s="7">
        <v>26</v>
      </c>
      <c r="P406" s="7">
        <v>24</v>
      </c>
      <c r="Q406" s="7">
        <v>23</v>
      </c>
      <c r="R406" s="7">
        <v>24</v>
      </c>
      <c r="S406" s="7">
        <v>25</v>
      </c>
      <c r="T406" s="7">
        <v>23</v>
      </c>
      <c r="U406" s="7">
        <v>24</v>
      </c>
      <c r="V406" s="7">
        <v>25</v>
      </c>
      <c r="W406" s="8">
        <v>26</v>
      </c>
    </row>
    <row r="407" spans="1:23" x14ac:dyDescent="0.3">
      <c r="A407" s="4" t="s">
        <v>27</v>
      </c>
      <c r="B407" s="9" t="s">
        <v>27</v>
      </c>
      <c r="C407" s="10" t="s">
        <v>27</v>
      </c>
      <c r="D407" s="10" t="s">
        <v>27</v>
      </c>
      <c r="E407" s="10" t="s">
        <v>27</v>
      </c>
      <c r="F407" s="10" t="s">
        <v>27</v>
      </c>
      <c r="G407" s="10" t="s">
        <v>27</v>
      </c>
      <c r="H407" s="10" t="s">
        <v>27</v>
      </c>
      <c r="I407" s="10" t="s">
        <v>27</v>
      </c>
      <c r="J407" s="10" t="s">
        <v>27</v>
      </c>
      <c r="K407" s="10" t="s">
        <v>27</v>
      </c>
      <c r="L407" s="10" t="s">
        <v>27</v>
      </c>
      <c r="M407" s="10" t="s">
        <v>27</v>
      </c>
      <c r="N407" s="10" t="s">
        <v>27</v>
      </c>
      <c r="O407" s="10" t="s">
        <v>27</v>
      </c>
      <c r="P407" s="10" t="s">
        <v>27</v>
      </c>
      <c r="Q407" s="10" t="s">
        <v>27</v>
      </c>
      <c r="R407" s="10" t="s">
        <v>27</v>
      </c>
      <c r="S407" s="10" t="s">
        <v>27</v>
      </c>
      <c r="T407" s="10" t="s">
        <v>27</v>
      </c>
      <c r="U407" s="10" t="s">
        <v>27</v>
      </c>
      <c r="V407" s="10" t="s">
        <v>27</v>
      </c>
      <c r="W407" s="11" t="s">
        <v>27</v>
      </c>
    </row>
    <row r="408" spans="1:23" x14ac:dyDescent="0.3">
      <c r="A408" s="4" t="s">
        <v>284</v>
      </c>
      <c r="B408" s="12">
        <v>34.75</v>
      </c>
      <c r="C408" s="13">
        <v>37.5</v>
      </c>
      <c r="D408" s="13">
        <v>36.25</v>
      </c>
      <c r="E408" s="13">
        <v>42.5</v>
      </c>
      <c r="F408" s="13">
        <v>38.75</v>
      </c>
      <c r="G408" s="13">
        <v>18.75</v>
      </c>
      <c r="H408" s="13">
        <v>12</v>
      </c>
      <c r="I408" s="13">
        <v>46.153846153846153</v>
      </c>
      <c r="J408" s="13">
        <v>32</v>
      </c>
      <c r="K408" s="13">
        <v>44</v>
      </c>
      <c r="L408" s="13">
        <v>29.629629629629626</v>
      </c>
      <c r="M408" s="13">
        <v>11.111111111111111</v>
      </c>
      <c r="N408" s="13">
        <v>56.000000000000007</v>
      </c>
      <c r="O408" s="13">
        <v>23.076923076923077</v>
      </c>
      <c r="P408" s="13">
        <v>20.833333333333336</v>
      </c>
      <c r="Q408" s="13">
        <v>4.3478260869565215</v>
      </c>
      <c r="R408" s="13">
        <v>37.5</v>
      </c>
      <c r="S408" s="13">
        <v>48</v>
      </c>
      <c r="T408" s="13">
        <v>60.869565217391312</v>
      </c>
      <c r="U408" s="13">
        <v>58.333333333333336</v>
      </c>
      <c r="V408" s="13">
        <v>36</v>
      </c>
      <c r="W408" s="14">
        <v>38.461538461538467</v>
      </c>
    </row>
    <row r="409" spans="1:23" x14ac:dyDescent="0.3">
      <c r="A409" s="4" t="s">
        <v>285</v>
      </c>
      <c r="B409" s="12">
        <v>10.75</v>
      </c>
      <c r="C409" s="13">
        <v>3.75</v>
      </c>
      <c r="D409" s="13">
        <v>0</v>
      </c>
      <c r="E409" s="13">
        <v>3.75</v>
      </c>
      <c r="F409" s="13">
        <v>13.750000000000002</v>
      </c>
      <c r="G409" s="13">
        <v>32.5</v>
      </c>
      <c r="H409" s="13">
        <v>20</v>
      </c>
      <c r="I409" s="13">
        <v>3.8461538461538463</v>
      </c>
      <c r="J409" s="13">
        <v>4</v>
      </c>
      <c r="K409" s="13">
        <v>4</v>
      </c>
      <c r="L409" s="13">
        <v>14.814814814814813</v>
      </c>
      <c r="M409" s="13">
        <v>0</v>
      </c>
      <c r="N409" s="13">
        <v>20</v>
      </c>
      <c r="O409" s="13">
        <v>7.6923076923076925</v>
      </c>
      <c r="P409" s="13">
        <v>8.3333333333333321</v>
      </c>
      <c r="Q409" s="13">
        <v>21.739130434782609</v>
      </c>
      <c r="R409" s="13">
        <v>8.3333333333333321</v>
      </c>
      <c r="S409" s="13">
        <v>20</v>
      </c>
      <c r="T409" s="13">
        <v>8.695652173913043</v>
      </c>
      <c r="U409" s="13">
        <v>4.1666666666666661</v>
      </c>
      <c r="V409" s="13">
        <v>24</v>
      </c>
      <c r="W409" s="14">
        <v>3.8461538461538463</v>
      </c>
    </row>
    <row r="410" spans="1:23" x14ac:dyDescent="0.3">
      <c r="A410" s="4" t="s">
        <v>55</v>
      </c>
      <c r="B410" s="12">
        <v>1</v>
      </c>
      <c r="C410" s="13">
        <v>1.25</v>
      </c>
      <c r="D410" s="13">
        <v>1.25</v>
      </c>
      <c r="E410" s="13">
        <v>0</v>
      </c>
      <c r="F410" s="13">
        <v>1.25</v>
      </c>
      <c r="G410" s="13">
        <v>1.25</v>
      </c>
      <c r="H410" s="13">
        <v>0</v>
      </c>
      <c r="I410" s="13">
        <v>3.8461538461538463</v>
      </c>
      <c r="J410" s="13">
        <v>0</v>
      </c>
      <c r="K410" s="13">
        <v>4</v>
      </c>
      <c r="L410" s="13">
        <v>0</v>
      </c>
      <c r="M410" s="13">
        <v>3.7037037037037033</v>
      </c>
      <c r="N410" s="13">
        <v>0</v>
      </c>
      <c r="O410" s="13">
        <v>0</v>
      </c>
      <c r="P410" s="13">
        <v>0</v>
      </c>
      <c r="Q410" s="13">
        <v>0</v>
      </c>
      <c r="R410" s="13">
        <v>4.1666666666666661</v>
      </c>
      <c r="S410" s="13">
        <v>0</v>
      </c>
      <c r="T410" s="13">
        <v>0</v>
      </c>
      <c r="U410" s="13">
        <v>0</v>
      </c>
      <c r="V410" s="13">
        <v>0</v>
      </c>
      <c r="W410" s="14">
        <v>0</v>
      </c>
    </row>
    <row r="411" spans="1:23" x14ac:dyDescent="0.3">
      <c r="A411" s="4" t="s">
        <v>286</v>
      </c>
      <c r="B411" s="12">
        <v>7.75</v>
      </c>
      <c r="C411" s="13">
        <v>6.25</v>
      </c>
      <c r="D411" s="13">
        <v>2.5</v>
      </c>
      <c r="E411" s="13">
        <v>7.5</v>
      </c>
      <c r="F411" s="13">
        <v>10</v>
      </c>
      <c r="G411" s="13">
        <v>12.5</v>
      </c>
      <c r="H411" s="13">
        <v>24</v>
      </c>
      <c r="I411" s="13">
        <v>0</v>
      </c>
      <c r="J411" s="13">
        <v>16</v>
      </c>
      <c r="K411" s="13">
        <v>4</v>
      </c>
      <c r="L411" s="13">
        <v>11.111111111111111</v>
      </c>
      <c r="M411" s="13">
        <v>22.222222222222221</v>
      </c>
      <c r="N411" s="13">
        <v>0</v>
      </c>
      <c r="O411" s="13">
        <v>3.8461538461538463</v>
      </c>
      <c r="P411" s="13">
        <v>20.833333333333336</v>
      </c>
      <c r="Q411" s="13">
        <v>0</v>
      </c>
      <c r="R411" s="13">
        <v>4.1666666666666661</v>
      </c>
      <c r="S411" s="13">
        <v>4</v>
      </c>
      <c r="T411" s="13">
        <v>4.3478260869565215</v>
      </c>
      <c r="U411" s="13">
        <v>0</v>
      </c>
      <c r="V411" s="13">
        <v>4</v>
      </c>
      <c r="W411" s="14">
        <v>3.8461538461538463</v>
      </c>
    </row>
    <row r="412" spans="1:23" x14ac:dyDescent="0.3">
      <c r="A412" s="4" t="s">
        <v>287</v>
      </c>
      <c r="B412" s="12">
        <v>0.75</v>
      </c>
      <c r="C412" s="13">
        <v>0</v>
      </c>
      <c r="D412" s="13">
        <v>1.25</v>
      </c>
      <c r="E412" s="13">
        <v>1.25</v>
      </c>
      <c r="F412" s="13">
        <v>0</v>
      </c>
      <c r="G412" s="13">
        <v>1.25</v>
      </c>
      <c r="H412" s="13">
        <v>0</v>
      </c>
      <c r="I412" s="13">
        <v>0</v>
      </c>
      <c r="J412" s="13">
        <v>4</v>
      </c>
      <c r="K412" s="13">
        <v>4</v>
      </c>
      <c r="L412" s="13">
        <v>0</v>
      </c>
      <c r="M412" s="13">
        <v>0</v>
      </c>
      <c r="N412" s="13">
        <v>0</v>
      </c>
      <c r="O412" s="13">
        <v>0</v>
      </c>
      <c r="P412" s="13">
        <v>4.1666666666666661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4">
        <v>0</v>
      </c>
    </row>
    <row r="413" spans="1:23" x14ac:dyDescent="0.3">
      <c r="A413" s="4" t="s">
        <v>288</v>
      </c>
      <c r="B413" s="12">
        <v>3.75</v>
      </c>
      <c r="C413" s="13">
        <v>1.25</v>
      </c>
      <c r="D413" s="13">
        <v>0</v>
      </c>
      <c r="E413" s="13">
        <v>6.25</v>
      </c>
      <c r="F413" s="13">
        <v>3.75</v>
      </c>
      <c r="G413" s="13">
        <v>7.5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11.111111111111111</v>
      </c>
      <c r="N413" s="13">
        <v>0</v>
      </c>
      <c r="O413" s="13">
        <v>3.8461538461538463</v>
      </c>
      <c r="P413" s="13">
        <v>0</v>
      </c>
      <c r="Q413" s="13">
        <v>30.434782608695656</v>
      </c>
      <c r="R413" s="13">
        <v>0</v>
      </c>
      <c r="S413" s="13">
        <v>0</v>
      </c>
      <c r="T413" s="13">
        <v>8.695652173913043</v>
      </c>
      <c r="U413" s="13">
        <v>4.1666666666666661</v>
      </c>
      <c r="V413" s="13">
        <v>0</v>
      </c>
      <c r="W413" s="14">
        <v>3.8461538461538463</v>
      </c>
    </row>
    <row r="414" spans="1:23" x14ac:dyDescent="0.3">
      <c r="A414" s="4" t="s">
        <v>289</v>
      </c>
      <c r="B414" s="12">
        <v>1.7500000000000002</v>
      </c>
      <c r="C414" s="13">
        <v>3.75</v>
      </c>
      <c r="D414" s="13">
        <v>0</v>
      </c>
      <c r="E414" s="13">
        <v>0</v>
      </c>
      <c r="F414" s="13">
        <v>1.25</v>
      </c>
      <c r="G414" s="13">
        <v>3.75</v>
      </c>
      <c r="H414" s="13">
        <v>4</v>
      </c>
      <c r="I414" s="13">
        <v>0</v>
      </c>
      <c r="J414" s="13">
        <v>12</v>
      </c>
      <c r="K414" s="13">
        <v>0</v>
      </c>
      <c r="L414" s="13">
        <v>0</v>
      </c>
      <c r="M414" s="13">
        <v>7.4074074074074066</v>
      </c>
      <c r="N414" s="13">
        <v>4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4">
        <v>0</v>
      </c>
    </row>
    <row r="415" spans="1:23" x14ac:dyDescent="0.3">
      <c r="A415" s="4" t="s">
        <v>290</v>
      </c>
      <c r="B415" s="12">
        <v>1.25</v>
      </c>
      <c r="C415" s="13">
        <v>0</v>
      </c>
      <c r="D415" s="13">
        <v>0</v>
      </c>
      <c r="E415" s="13">
        <v>0</v>
      </c>
      <c r="F415" s="13">
        <v>5</v>
      </c>
      <c r="G415" s="13">
        <v>1.25</v>
      </c>
      <c r="H415" s="13">
        <v>12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8.695652173913043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4">
        <v>0</v>
      </c>
    </row>
    <row r="416" spans="1:23" x14ac:dyDescent="0.3">
      <c r="A416" s="4" t="s">
        <v>291</v>
      </c>
      <c r="B416" s="12">
        <v>1</v>
      </c>
      <c r="C416" s="13">
        <v>1.25</v>
      </c>
      <c r="D416" s="13">
        <v>0</v>
      </c>
      <c r="E416" s="13">
        <v>3.75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16.666666666666664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4">
        <v>0</v>
      </c>
    </row>
    <row r="417" spans="1:23" x14ac:dyDescent="0.3">
      <c r="A417" s="4" t="s">
        <v>292</v>
      </c>
      <c r="B417" s="12">
        <v>1</v>
      </c>
      <c r="C417" s="13">
        <v>1.25</v>
      </c>
      <c r="D417" s="13">
        <v>1.25</v>
      </c>
      <c r="E417" s="13">
        <v>0</v>
      </c>
      <c r="F417" s="13">
        <v>0</v>
      </c>
      <c r="G417" s="13">
        <v>2.5</v>
      </c>
      <c r="H417" s="13">
        <v>0</v>
      </c>
      <c r="I417" s="13">
        <v>3.8461538461538463</v>
      </c>
      <c r="J417" s="13">
        <v>8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4.1666666666666661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4">
        <v>0</v>
      </c>
    </row>
    <row r="418" spans="1:23" x14ac:dyDescent="0.3">
      <c r="A418" s="4" t="s">
        <v>293</v>
      </c>
      <c r="B418" s="12">
        <v>3.75</v>
      </c>
      <c r="C418" s="13">
        <v>2.5</v>
      </c>
      <c r="D418" s="13">
        <v>5</v>
      </c>
      <c r="E418" s="13">
        <v>3.75</v>
      </c>
      <c r="F418" s="13">
        <v>6.25</v>
      </c>
      <c r="G418" s="13">
        <v>1.25</v>
      </c>
      <c r="H418" s="13">
        <v>16</v>
      </c>
      <c r="I418" s="13">
        <v>7.6923076923076925</v>
      </c>
      <c r="J418" s="13">
        <v>4</v>
      </c>
      <c r="K418" s="13">
        <v>4</v>
      </c>
      <c r="L418" s="13">
        <v>0</v>
      </c>
      <c r="M418" s="13">
        <v>18.518518518518519</v>
      </c>
      <c r="N418" s="13">
        <v>0</v>
      </c>
      <c r="O418" s="13">
        <v>0</v>
      </c>
      <c r="P418" s="13">
        <v>4.1666666666666661</v>
      </c>
      <c r="Q418" s="13">
        <v>0</v>
      </c>
      <c r="R418" s="13">
        <v>0</v>
      </c>
      <c r="S418" s="13">
        <v>4</v>
      </c>
      <c r="T418" s="13">
        <v>0</v>
      </c>
      <c r="U418" s="13">
        <v>0</v>
      </c>
      <c r="V418" s="13">
        <v>0</v>
      </c>
      <c r="W418" s="14">
        <v>0</v>
      </c>
    </row>
    <row r="419" spans="1:23" x14ac:dyDescent="0.3">
      <c r="A419" s="4" t="s">
        <v>294</v>
      </c>
      <c r="B419" s="12">
        <v>0.5</v>
      </c>
      <c r="C419" s="13">
        <v>0</v>
      </c>
      <c r="D419" s="13">
        <v>0</v>
      </c>
      <c r="E419" s="13">
        <v>0</v>
      </c>
      <c r="F419" s="13">
        <v>0</v>
      </c>
      <c r="G419" s="13">
        <v>2.5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3.8461538461538463</v>
      </c>
      <c r="P419" s="13">
        <v>0</v>
      </c>
      <c r="Q419" s="13">
        <v>0</v>
      </c>
      <c r="R419" s="13">
        <v>0</v>
      </c>
      <c r="S419" s="13">
        <v>4</v>
      </c>
      <c r="T419" s="13">
        <v>0</v>
      </c>
      <c r="U419" s="13">
        <v>0</v>
      </c>
      <c r="V419" s="13">
        <v>0</v>
      </c>
      <c r="W419" s="14">
        <v>0</v>
      </c>
    </row>
    <row r="420" spans="1:23" x14ac:dyDescent="0.3">
      <c r="A420" s="4" t="s">
        <v>295</v>
      </c>
      <c r="B420" s="12">
        <v>1.5</v>
      </c>
      <c r="C420" s="13">
        <v>2.5</v>
      </c>
      <c r="D420" s="13">
        <v>1.25</v>
      </c>
      <c r="E420" s="13">
        <v>1.25</v>
      </c>
      <c r="F420" s="13">
        <v>2.5</v>
      </c>
      <c r="G420" s="13">
        <v>0</v>
      </c>
      <c r="H420" s="13">
        <v>4</v>
      </c>
      <c r="I420" s="13">
        <v>3.8461538461538463</v>
      </c>
      <c r="J420" s="13">
        <v>4</v>
      </c>
      <c r="K420" s="13">
        <v>0</v>
      </c>
      <c r="L420" s="13">
        <v>3.7037037037037033</v>
      </c>
      <c r="M420" s="13">
        <v>3.7037037037037033</v>
      </c>
      <c r="N420" s="13">
        <v>0</v>
      </c>
      <c r="O420" s="13">
        <v>0</v>
      </c>
      <c r="P420" s="13">
        <v>0</v>
      </c>
      <c r="Q420" s="13">
        <v>4.3478260869565215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4">
        <v>0</v>
      </c>
    </row>
    <row r="421" spans="1:23" x14ac:dyDescent="0.3">
      <c r="A421" s="4" t="s">
        <v>296</v>
      </c>
      <c r="B421" s="12">
        <v>0.5</v>
      </c>
      <c r="C421" s="13">
        <v>2.5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8.695652173913043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4">
        <v>0</v>
      </c>
    </row>
    <row r="422" spans="1:23" x14ac:dyDescent="0.3">
      <c r="A422" s="4" t="s">
        <v>297</v>
      </c>
      <c r="B422" s="12">
        <v>0.75</v>
      </c>
      <c r="C422" s="13">
        <v>1.25</v>
      </c>
      <c r="D422" s="13">
        <v>0</v>
      </c>
      <c r="E422" s="13">
        <v>1.25</v>
      </c>
      <c r="F422" s="13">
        <v>0</v>
      </c>
      <c r="G422" s="13">
        <v>1.25</v>
      </c>
      <c r="H422" s="13">
        <v>4</v>
      </c>
      <c r="I422" s="13">
        <v>3.8461538461538463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4</v>
      </c>
      <c r="T422" s="13">
        <v>0</v>
      </c>
      <c r="U422" s="13">
        <v>0</v>
      </c>
      <c r="V422" s="13">
        <v>0</v>
      </c>
      <c r="W422" s="14">
        <v>0</v>
      </c>
    </row>
    <row r="423" spans="1:23" x14ac:dyDescent="0.3">
      <c r="A423" s="4" t="s">
        <v>298</v>
      </c>
      <c r="B423" s="12">
        <v>0.5</v>
      </c>
      <c r="C423" s="13">
        <v>0</v>
      </c>
      <c r="D423" s="13">
        <v>1.25</v>
      </c>
      <c r="E423" s="13">
        <v>0</v>
      </c>
      <c r="F423" s="13">
        <v>0</v>
      </c>
      <c r="G423" s="13">
        <v>1.25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7.6923076923076925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4">
        <v>0</v>
      </c>
    </row>
    <row r="424" spans="1:23" x14ac:dyDescent="0.3">
      <c r="A424" s="4" t="s">
        <v>299</v>
      </c>
      <c r="B424" s="12">
        <v>0.5</v>
      </c>
      <c r="C424" s="13">
        <v>0</v>
      </c>
      <c r="D424" s="13">
        <v>0</v>
      </c>
      <c r="E424" s="13">
        <v>1.25</v>
      </c>
      <c r="F424" s="13">
        <v>1.25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3.7037037037037033</v>
      </c>
      <c r="M424" s="13">
        <v>0</v>
      </c>
      <c r="N424" s="13">
        <v>0</v>
      </c>
      <c r="O424" s="13">
        <v>0</v>
      </c>
      <c r="P424" s="13">
        <v>0</v>
      </c>
      <c r="Q424" s="13">
        <v>4.3478260869565215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4">
        <v>0</v>
      </c>
    </row>
    <row r="425" spans="1:23" x14ac:dyDescent="0.3">
      <c r="A425" s="4" t="s">
        <v>300</v>
      </c>
      <c r="B425" s="12">
        <v>0.25</v>
      </c>
      <c r="C425" s="13">
        <v>0</v>
      </c>
      <c r="D425" s="13">
        <v>0</v>
      </c>
      <c r="E425" s="13">
        <v>1.25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4.3478260869565215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4">
        <v>0</v>
      </c>
    </row>
    <row r="426" spans="1:23" x14ac:dyDescent="0.3">
      <c r="A426" s="4" t="s">
        <v>301</v>
      </c>
      <c r="B426" s="12">
        <v>0.75</v>
      </c>
      <c r="C426" s="13">
        <v>2.5</v>
      </c>
      <c r="D426" s="13">
        <v>0</v>
      </c>
      <c r="E426" s="13">
        <v>1.25</v>
      </c>
      <c r="F426" s="13">
        <v>0</v>
      </c>
      <c r="G426" s="13">
        <v>0</v>
      </c>
      <c r="H426" s="13">
        <v>4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4.1666666666666661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4</v>
      </c>
      <c r="W426" s="14">
        <v>0</v>
      </c>
    </row>
    <row r="427" spans="1:23" x14ac:dyDescent="0.3">
      <c r="A427" s="4" t="s">
        <v>302</v>
      </c>
      <c r="B427" s="12">
        <v>0.5</v>
      </c>
      <c r="C427" s="13">
        <v>1.25</v>
      </c>
      <c r="D427" s="13">
        <v>0</v>
      </c>
      <c r="E427" s="13">
        <v>1.25</v>
      </c>
      <c r="F427" s="13">
        <v>0</v>
      </c>
      <c r="G427" s="13">
        <v>0</v>
      </c>
      <c r="H427" s="13">
        <v>0</v>
      </c>
      <c r="I427" s="13">
        <v>0</v>
      </c>
      <c r="J427" s="13">
        <v>4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4">
        <v>3.8461538461538463</v>
      </c>
    </row>
    <row r="428" spans="1:23" x14ac:dyDescent="0.3">
      <c r="A428" s="4" t="s">
        <v>110</v>
      </c>
      <c r="B428" s="12">
        <v>35</v>
      </c>
      <c r="C428" s="13">
        <v>38.75</v>
      </c>
      <c r="D428" s="13">
        <v>51.249999999999993</v>
      </c>
      <c r="E428" s="13">
        <v>30</v>
      </c>
      <c r="F428" s="13">
        <v>25</v>
      </c>
      <c r="G428" s="13">
        <v>30</v>
      </c>
      <c r="H428" s="13">
        <v>24</v>
      </c>
      <c r="I428" s="13">
        <v>26.923076923076923</v>
      </c>
      <c r="J428" s="13">
        <v>32</v>
      </c>
      <c r="K428" s="13">
        <v>36</v>
      </c>
      <c r="L428" s="13">
        <v>44.444444444444443</v>
      </c>
      <c r="M428" s="13">
        <v>40.74074074074074</v>
      </c>
      <c r="N428" s="13">
        <v>20</v>
      </c>
      <c r="O428" s="13">
        <v>53.846153846153847</v>
      </c>
      <c r="P428" s="13">
        <v>37.5</v>
      </c>
      <c r="Q428" s="13">
        <v>39.130434782608695</v>
      </c>
      <c r="R428" s="13">
        <v>45.833333333333329</v>
      </c>
      <c r="S428" s="13">
        <v>16</v>
      </c>
      <c r="T428" s="13">
        <v>21.739130434782609</v>
      </c>
      <c r="U428" s="13">
        <v>33.333333333333329</v>
      </c>
      <c r="V428" s="13">
        <v>36</v>
      </c>
      <c r="W428" s="14">
        <v>50</v>
      </c>
    </row>
    <row r="429" spans="1:23" x14ac:dyDescent="0.3">
      <c r="A429" s="5" t="s">
        <v>27</v>
      </c>
      <c r="B429" s="15" t="s">
        <v>27</v>
      </c>
      <c r="C429" s="16" t="s">
        <v>27</v>
      </c>
      <c r="D429" s="16" t="s">
        <v>27</v>
      </c>
      <c r="E429" s="16" t="s">
        <v>27</v>
      </c>
      <c r="F429" s="16" t="s">
        <v>27</v>
      </c>
      <c r="G429" s="16" t="s">
        <v>27</v>
      </c>
      <c r="H429" s="16" t="s">
        <v>27</v>
      </c>
      <c r="I429" s="16" t="s">
        <v>27</v>
      </c>
      <c r="J429" s="16" t="s">
        <v>27</v>
      </c>
      <c r="K429" s="16" t="s">
        <v>27</v>
      </c>
      <c r="L429" s="16" t="s">
        <v>27</v>
      </c>
      <c r="M429" s="16" t="s">
        <v>27</v>
      </c>
      <c r="N429" s="16" t="s">
        <v>27</v>
      </c>
      <c r="O429" s="16" t="s">
        <v>27</v>
      </c>
      <c r="P429" s="16" t="s">
        <v>27</v>
      </c>
      <c r="Q429" s="16" t="s">
        <v>27</v>
      </c>
      <c r="R429" s="16" t="s">
        <v>27</v>
      </c>
      <c r="S429" s="16" t="s">
        <v>27</v>
      </c>
      <c r="T429" s="16" t="s">
        <v>27</v>
      </c>
      <c r="U429" s="16" t="s">
        <v>27</v>
      </c>
      <c r="V429" s="16" t="s">
        <v>27</v>
      </c>
      <c r="W429" s="17" t="s">
        <v>27</v>
      </c>
    </row>
    <row r="430" spans="1:23" x14ac:dyDescent="0.3">
      <c r="A430" s="31" t="str">
        <f>HYPERLINK("#'Index'!C19","Home")</f>
        <v>Home</v>
      </c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2" spans="1:23" ht="14.95" thickBot="1" x14ac:dyDescent="0.35">
      <c r="A432" s="32" t="s">
        <v>730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 spans="1:23" ht="14.95" thickTop="1" x14ac:dyDescent="0.3">
      <c r="A433" s="33" t="s">
        <v>1</v>
      </c>
      <c r="B433" s="35" t="s">
        <v>2</v>
      </c>
      <c r="C433" s="37" t="s">
        <v>3</v>
      </c>
      <c r="D433" s="37"/>
      <c r="E433" s="37"/>
      <c r="F433" s="37"/>
      <c r="G433" s="37"/>
      <c r="H433" s="37" t="s">
        <v>4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8"/>
    </row>
    <row r="434" spans="1:23" ht="34.35" x14ac:dyDescent="0.3">
      <c r="A434" s="34"/>
      <c r="B434" s="36"/>
      <c r="C434" s="1" t="s">
        <v>5</v>
      </c>
      <c r="D434" s="1" t="s">
        <v>6</v>
      </c>
      <c r="E434" s="1" t="s">
        <v>7</v>
      </c>
      <c r="F434" s="1" t="s">
        <v>8</v>
      </c>
      <c r="G434" s="1" t="s">
        <v>9</v>
      </c>
      <c r="H434" s="1" t="s">
        <v>10</v>
      </c>
      <c r="I434" s="1" t="s">
        <v>11</v>
      </c>
      <c r="J434" s="1" t="s">
        <v>12</v>
      </c>
      <c r="K434" s="1" t="s">
        <v>13</v>
      </c>
      <c r="L434" s="1" t="s">
        <v>14</v>
      </c>
      <c r="M434" s="1" t="s">
        <v>15</v>
      </c>
      <c r="N434" s="1" t="s">
        <v>16</v>
      </c>
      <c r="O434" s="1" t="s">
        <v>17</v>
      </c>
      <c r="P434" s="1" t="s">
        <v>18</v>
      </c>
      <c r="Q434" s="1" t="s">
        <v>19</v>
      </c>
      <c r="R434" s="1" t="s">
        <v>20</v>
      </c>
      <c r="S434" s="1" t="s">
        <v>21</v>
      </c>
      <c r="T434" s="1" t="s">
        <v>22</v>
      </c>
      <c r="U434" s="1" t="s">
        <v>23</v>
      </c>
      <c r="V434" s="1" t="s">
        <v>24</v>
      </c>
      <c r="W434" s="2" t="s">
        <v>25</v>
      </c>
    </row>
    <row r="435" spans="1:23" x14ac:dyDescent="0.3">
      <c r="A435" s="3" t="s">
        <v>26</v>
      </c>
      <c r="B435" s="6">
        <v>400</v>
      </c>
      <c r="C435" s="7">
        <v>80</v>
      </c>
      <c r="D435" s="7">
        <v>80</v>
      </c>
      <c r="E435" s="7">
        <v>80</v>
      </c>
      <c r="F435" s="7">
        <v>80</v>
      </c>
      <c r="G435" s="7">
        <v>80</v>
      </c>
      <c r="H435" s="7">
        <v>25</v>
      </c>
      <c r="I435" s="7">
        <v>26</v>
      </c>
      <c r="J435" s="7">
        <v>25</v>
      </c>
      <c r="K435" s="7">
        <v>25</v>
      </c>
      <c r="L435" s="7">
        <v>27</v>
      </c>
      <c r="M435" s="7">
        <v>27</v>
      </c>
      <c r="N435" s="7">
        <v>25</v>
      </c>
      <c r="O435" s="7">
        <v>26</v>
      </c>
      <c r="P435" s="7">
        <v>24</v>
      </c>
      <c r="Q435" s="7">
        <v>23</v>
      </c>
      <c r="R435" s="7">
        <v>24</v>
      </c>
      <c r="S435" s="7">
        <v>25</v>
      </c>
      <c r="T435" s="7">
        <v>23</v>
      </c>
      <c r="U435" s="7">
        <v>24</v>
      </c>
      <c r="V435" s="7">
        <v>25</v>
      </c>
      <c r="W435" s="8">
        <v>26</v>
      </c>
    </row>
    <row r="436" spans="1:23" x14ac:dyDescent="0.3">
      <c r="A436" s="4" t="s">
        <v>27</v>
      </c>
      <c r="B436" s="9" t="s">
        <v>27</v>
      </c>
      <c r="C436" s="10" t="s">
        <v>27</v>
      </c>
      <c r="D436" s="10" t="s">
        <v>27</v>
      </c>
      <c r="E436" s="10" t="s">
        <v>27</v>
      </c>
      <c r="F436" s="10" t="s">
        <v>27</v>
      </c>
      <c r="G436" s="10" t="s">
        <v>27</v>
      </c>
      <c r="H436" s="10" t="s">
        <v>27</v>
      </c>
      <c r="I436" s="10" t="s">
        <v>27</v>
      </c>
      <c r="J436" s="10" t="s">
        <v>27</v>
      </c>
      <c r="K436" s="10" t="s">
        <v>27</v>
      </c>
      <c r="L436" s="10" t="s">
        <v>27</v>
      </c>
      <c r="M436" s="10" t="s">
        <v>27</v>
      </c>
      <c r="N436" s="10" t="s">
        <v>27</v>
      </c>
      <c r="O436" s="10" t="s">
        <v>27</v>
      </c>
      <c r="P436" s="10" t="s">
        <v>27</v>
      </c>
      <c r="Q436" s="10" t="s">
        <v>27</v>
      </c>
      <c r="R436" s="10" t="s">
        <v>27</v>
      </c>
      <c r="S436" s="10" t="s">
        <v>27</v>
      </c>
      <c r="T436" s="10" t="s">
        <v>27</v>
      </c>
      <c r="U436" s="10" t="s">
        <v>27</v>
      </c>
      <c r="V436" s="10" t="s">
        <v>27</v>
      </c>
      <c r="W436" s="11" t="s">
        <v>27</v>
      </c>
    </row>
    <row r="437" spans="1:23" x14ac:dyDescent="0.3">
      <c r="A437" s="4" t="s">
        <v>49</v>
      </c>
      <c r="B437" s="12">
        <v>60.750000000000007</v>
      </c>
      <c r="C437" s="13">
        <v>50</v>
      </c>
      <c r="D437" s="13">
        <v>72.5</v>
      </c>
      <c r="E437" s="13">
        <v>81.25</v>
      </c>
      <c r="F437" s="13">
        <v>37.5</v>
      </c>
      <c r="G437" s="13">
        <v>62.5</v>
      </c>
      <c r="H437" s="13">
        <v>68</v>
      </c>
      <c r="I437" s="13">
        <v>53.846153846153847</v>
      </c>
      <c r="J437" s="13">
        <v>56.000000000000007</v>
      </c>
      <c r="K437" s="13">
        <v>44</v>
      </c>
      <c r="L437" s="13">
        <v>77.777777777777786</v>
      </c>
      <c r="M437" s="13">
        <v>51.851851851851848</v>
      </c>
      <c r="N437" s="13">
        <v>40</v>
      </c>
      <c r="O437" s="13">
        <v>65.384615384615387</v>
      </c>
      <c r="P437" s="13">
        <v>54.166666666666664</v>
      </c>
      <c r="Q437" s="13">
        <v>82.608695652173907</v>
      </c>
      <c r="R437" s="13">
        <v>70.833333333333343</v>
      </c>
      <c r="S437" s="13">
        <v>40</v>
      </c>
      <c r="T437" s="13">
        <v>69.565217391304344</v>
      </c>
      <c r="U437" s="13">
        <v>79.166666666666657</v>
      </c>
      <c r="V437" s="13">
        <v>52</v>
      </c>
      <c r="W437" s="14">
        <v>69.230769230769226</v>
      </c>
    </row>
    <row r="438" spans="1:23" x14ac:dyDescent="0.3">
      <c r="A438" s="4" t="s">
        <v>50</v>
      </c>
      <c r="B438" s="12">
        <v>39</v>
      </c>
      <c r="C438" s="13">
        <v>50</v>
      </c>
      <c r="D438" s="13">
        <v>26.25</v>
      </c>
      <c r="E438" s="13">
        <v>18.75</v>
      </c>
      <c r="F438" s="13">
        <v>62.5</v>
      </c>
      <c r="G438" s="13">
        <v>37.5</v>
      </c>
      <c r="H438" s="13">
        <v>32</v>
      </c>
      <c r="I438" s="13">
        <v>46.153846153846153</v>
      </c>
      <c r="J438" s="13">
        <v>40</v>
      </c>
      <c r="K438" s="13">
        <v>56.000000000000007</v>
      </c>
      <c r="L438" s="13">
        <v>22.222222222222221</v>
      </c>
      <c r="M438" s="13">
        <v>48.148148148148145</v>
      </c>
      <c r="N438" s="13">
        <v>60</v>
      </c>
      <c r="O438" s="13">
        <v>34.615384615384613</v>
      </c>
      <c r="P438" s="13">
        <v>45.833333333333329</v>
      </c>
      <c r="Q438" s="13">
        <v>17.391304347826086</v>
      </c>
      <c r="R438" s="13">
        <v>29.166666666666668</v>
      </c>
      <c r="S438" s="13">
        <v>60</v>
      </c>
      <c r="T438" s="13">
        <v>30.434782608695656</v>
      </c>
      <c r="U438" s="13">
        <v>20.833333333333336</v>
      </c>
      <c r="V438" s="13">
        <v>48</v>
      </c>
      <c r="W438" s="14">
        <v>30.76923076923077</v>
      </c>
    </row>
    <row r="439" spans="1:23" x14ac:dyDescent="0.3">
      <c r="A439" s="4" t="s">
        <v>110</v>
      </c>
      <c r="B439" s="12">
        <v>0.25</v>
      </c>
      <c r="C439" s="13">
        <v>0</v>
      </c>
      <c r="D439" s="13">
        <v>1.25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4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4">
        <v>0</v>
      </c>
    </row>
    <row r="440" spans="1:23" x14ac:dyDescent="0.3">
      <c r="A440" s="5" t="s">
        <v>27</v>
      </c>
      <c r="B440" s="15" t="s">
        <v>27</v>
      </c>
      <c r="C440" s="16" t="s">
        <v>27</v>
      </c>
      <c r="D440" s="16" t="s">
        <v>27</v>
      </c>
      <c r="E440" s="16" t="s">
        <v>27</v>
      </c>
      <c r="F440" s="16" t="s">
        <v>27</v>
      </c>
      <c r="G440" s="16" t="s">
        <v>27</v>
      </c>
      <c r="H440" s="16" t="s">
        <v>27</v>
      </c>
      <c r="I440" s="16" t="s">
        <v>27</v>
      </c>
      <c r="J440" s="16" t="s">
        <v>27</v>
      </c>
      <c r="K440" s="16" t="s">
        <v>27</v>
      </c>
      <c r="L440" s="16" t="s">
        <v>27</v>
      </c>
      <c r="M440" s="16" t="s">
        <v>27</v>
      </c>
      <c r="N440" s="16" t="s">
        <v>27</v>
      </c>
      <c r="O440" s="16" t="s">
        <v>27</v>
      </c>
      <c r="P440" s="16" t="s">
        <v>27</v>
      </c>
      <c r="Q440" s="16" t="s">
        <v>27</v>
      </c>
      <c r="R440" s="16" t="s">
        <v>27</v>
      </c>
      <c r="S440" s="16" t="s">
        <v>27</v>
      </c>
      <c r="T440" s="16" t="s">
        <v>27</v>
      </c>
      <c r="U440" s="16" t="s">
        <v>27</v>
      </c>
      <c r="V440" s="16" t="s">
        <v>27</v>
      </c>
      <c r="W440" s="17" t="s">
        <v>27</v>
      </c>
    </row>
    <row r="441" spans="1:23" x14ac:dyDescent="0.3">
      <c r="A441" s="31" t="str">
        <f>HYPERLINK("#'Index'!C20","Home")</f>
        <v>Home</v>
      </c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3" spans="1:23" ht="14.95" thickBot="1" x14ac:dyDescent="0.35">
      <c r="A443" s="32" t="s">
        <v>731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 spans="1:23" ht="14.95" thickTop="1" x14ac:dyDescent="0.3">
      <c r="A444" s="33" t="s">
        <v>1</v>
      </c>
      <c r="B444" s="35" t="s">
        <v>2</v>
      </c>
      <c r="C444" s="37" t="s">
        <v>3</v>
      </c>
      <c r="D444" s="37"/>
      <c r="E444" s="37"/>
      <c r="F444" s="37"/>
      <c r="G444" s="37"/>
      <c r="H444" s="37" t="s">
        <v>4</v>
      </c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8"/>
    </row>
    <row r="445" spans="1:23" ht="34.35" x14ac:dyDescent="0.3">
      <c r="A445" s="34"/>
      <c r="B445" s="36"/>
      <c r="C445" s="1" t="s">
        <v>5</v>
      </c>
      <c r="D445" s="1" t="s">
        <v>6</v>
      </c>
      <c r="E445" s="1" t="s">
        <v>7</v>
      </c>
      <c r="F445" s="1" t="s">
        <v>8</v>
      </c>
      <c r="G445" s="1" t="s">
        <v>9</v>
      </c>
      <c r="H445" s="1" t="s">
        <v>10</v>
      </c>
      <c r="I445" s="1" t="s">
        <v>11</v>
      </c>
      <c r="J445" s="1" t="s">
        <v>12</v>
      </c>
      <c r="K445" s="1" t="s">
        <v>13</v>
      </c>
      <c r="L445" s="1" t="s">
        <v>14</v>
      </c>
      <c r="M445" s="1" t="s">
        <v>15</v>
      </c>
      <c r="N445" s="1" t="s">
        <v>16</v>
      </c>
      <c r="O445" s="1" t="s">
        <v>17</v>
      </c>
      <c r="P445" s="1" t="s">
        <v>18</v>
      </c>
      <c r="Q445" s="1" t="s">
        <v>19</v>
      </c>
      <c r="R445" s="1" t="s">
        <v>20</v>
      </c>
      <c r="S445" s="1" t="s">
        <v>21</v>
      </c>
      <c r="T445" s="1" t="s">
        <v>22</v>
      </c>
      <c r="U445" s="1" t="s">
        <v>23</v>
      </c>
      <c r="V445" s="1" t="s">
        <v>24</v>
      </c>
      <c r="W445" s="2" t="s">
        <v>25</v>
      </c>
    </row>
    <row r="446" spans="1:23" x14ac:dyDescent="0.3">
      <c r="A446" s="3" t="s">
        <v>26</v>
      </c>
      <c r="B446" s="6">
        <v>400</v>
      </c>
      <c r="C446" s="7">
        <v>80</v>
      </c>
      <c r="D446" s="7">
        <v>80</v>
      </c>
      <c r="E446" s="7">
        <v>80</v>
      </c>
      <c r="F446" s="7">
        <v>80</v>
      </c>
      <c r="G446" s="7">
        <v>80</v>
      </c>
      <c r="H446" s="7">
        <v>25</v>
      </c>
      <c r="I446" s="7">
        <v>26</v>
      </c>
      <c r="J446" s="7">
        <v>25</v>
      </c>
      <c r="K446" s="7">
        <v>25</v>
      </c>
      <c r="L446" s="7">
        <v>27</v>
      </c>
      <c r="M446" s="7">
        <v>27</v>
      </c>
      <c r="N446" s="7">
        <v>25</v>
      </c>
      <c r="O446" s="7">
        <v>26</v>
      </c>
      <c r="P446" s="7">
        <v>24</v>
      </c>
      <c r="Q446" s="7">
        <v>23</v>
      </c>
      <c r="R446" s="7">
        <v>24</v>
      </c>
      <c r="S446" s="7">
        <v>25</v>
      </c>
      <c r="T446" s="7">
        <v>23</v>
      </c>
      <c r="U446" s="7">
        <v>24</v>
      </c>
      <c r="V446" s="7">
        <v>25</v>
      </c>
      <c r="W446" s="8">
        <v>26</v>
      </c>
    </row>
    <row r="447" spans="1:23" x14ac:dyDescent="0.3">
      <c r="A447" s="4" t="s">
        <v>27</v>
      </c>
      <c r="B447" s="9" t="s">
        <v>27</v>
      </c>
      <c r="C447" s="10" t="s">
        <v>27</v>
      </c>
      <c r="D447" s="10" t="s">
        <v>27</v>
      </c>
      <c r="E447" s="10" t="s">
        <v>27</v>
      </c>
      <c r="F447" s="10" t="s">
        <v>27</v>
      </c>
      <c r="G447" s="10" t="s">
        <v>27</v>
      </c>
      <c r="H447" s="10" t="s">
        <v>27</v>
      </c>
      <c r="I447" s="10" t="s">
        <v>27</v>
      </c>
      <c r="J447" s="10" t="s">
        <v>27</v>
      </c>
      <c r="K447" s="10" t="s">
        <v>27</v>
      </c>
      <c r="L447" s="10" t="s">
        <v>27</v>
      </c>
      <c r="M447" s="10" t="s">
        <v>27</v>
      </c>
      <c r="N447" s="10" t="s">
        <v>27</v>
      </c>
      <c r="O447" s="10" t="s">
        <v>27</v>
      </c>
      <c r="P447" s="10" t="s">
        <v>27</v>
      </c>
      <c r="Q447" s="10" t="s">
        <v>27</v>
      </c>
      <c r="R447" s="10" t="s">
        <v>27</v>
      </c>
      <c r="S447" s="10" t="s">
        <v>27</v>
      </c>
      <c r="T447" s="10" t="s">
        <v>27</v>
      </c>
      <c r="U447" s="10" t="s">
        <v>27</v>
      </c>
      <c r="V447" s="10" t="s">
        <v>27</v>
      </c>
      <c r="W447" s="11" t="s">
        <v>27</v>
      </c>
    </row>
    <row r="448" spans="1:23" x14ac:dyDescent="0.3">
      <c r="A448" s="4" t="s">
        <v>49</v>
      </c>
      <c r="B448" s="12">
        <v>86.25</v>
      </c>
      <c r="C448" s="13">
        <v>68.75</v>
      </c>
      <c r="D448" s="13">
        <v>85</v>
      </c>
      <c r="E448" s="13">
        <v>98.75</v>
      </c>
      <c r="F448" s="13">
        <v>83.75</v>
      </c>
      <c r="G448" s="13">
        <v>95</v>
      </c>
      <c r="H448" s="13">
        <v>76</v>
      </c>
      <c r="I448" s="13">
        <v>92.307692307692307</v>
      </c>
      <c r="J448" s="13">
        <v>88</v>
      </c>
      <c r="K448" s="13">
        <v>88</v>
      </c>
      <c r="L448" s="13">
        <v>100</v>
      </c>
      <c r="M448" s="13">
        <v>66.666666666666657</v>
      </c>
      <c r="N448" s="13">
        <v>88</v>
      </c>
      <c r="O448" s="13">
        <v>80.769230769230774</v>
      </c>
      <c r="P448" s="13">
        <v>95.833333333333343</v>
      </c>
      <c r="Q448" s="13">
        <v>100</v>
      </c>
      <c r="R448" s="13">
        <v>83.333333333333343</v>
      </c>
      <c r="S448" s="13">
        <v>80</v>
      </c>
      <c r="T448" s="13">
        <v>86.956521739130437</v>
      </c>
      <c r="U448" s="13">
        <v>75</v>
      </c>
      <c r="V448" s="13">
        <v>96</v>
      </c>
      <c r="W448" s="14">
        <v>84.615384615384613</v>
      </c>
    </row>
    <row r="449" spans="1:23" x14ac:dyDescent="0.3">
      <c r="A449" s="4" t="s">
        <v>50</v>
      </c>
      <c r="B449" s="12">
        <v>13.25</v>
      </c>
      <c r="C449" s="13">
        <v>31.25</v>
      </c>
      <c r="D449" s="13">
        <v>12.5</v>
      </c>
      <c r="E449" s="13">
        <v>1.25</v>
      </c>
      <c r="F449" s="13">
        <v>16.25</v>
      </c>
      <c r="G449" s="13">
        <v>5</v>
      </c>
      <c r="H449" s="13">
        <v>16</v>
      </c>
      <c r="I449" s="13">
        <v>7.6923076923076925</v>
      </c>
      <c r="J449" s="13">
        <v>12</v>
      </c>
      <c r="K449" s="13">
        <v>12</v>
      </c>
      <c r="L449" s="13">
        <v>0</v>
      </c>
      <c r="M449" s="13">
        <v>33.333333333333329</v>
      </c>
      <c r="N449" s="13">
        <v>12</v>
      </c>
      <c r="O449" s="13">
        <v>19.230769230769234</v>
      </c>
      <c r="P449" s="13">
        <v>4.1666666666666661</v>
      </c>
      <c r="Q449" s="13">
        <v>0</v>
      </c>
      <c r="R449" s="13">
        <v>16.666666666666664</v>
      </c>
      <c r="S449" s="13">
        <v>20</v>
      </c>
      <c r="T449" s="13">
        <v>13.043478260869565</v>
      </c>
      <c r="U449" s="13">
        <v>25</v>
      </c>
      <c r="V449" s="13">
        <v>4</v>
      </c>
      <c r="W449" s="14">
        <v>15.384615384615385</v>
      </c>
    </row>
    <row r="450" spans="1:23" x14ac:dyDescent="0.3">
      <c r="A450" s="4" t="s">
        <v>110</v>
      </c>
      <c r="B450" s="12">
        <v>0.5</v>
      </c>
      <c r="C450" s="13">
        <v>0</v>
      </c>
      <c r="D450" s="13">
        <v>2.5</v>
      </c>
      <c r="E450" s="13">
        <v>0</v>
      </c>
      <c r="F450" s="13">
        <v>0</v>
      </c>
      <c r="G450" s="13">
        <v>0</v>
      </c>
      <c r="H450" s="13">
        <v>8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4">
        <v>0</v>
      </c>
    </row>
    <row r="451" spans="1:23" x14ac:dyDescent="0.3">
      <c r="A451" s="5" t="s">
        <v>27</v>
      </c>
      <c r="B451" s="15" t="s">
        <v>27</v>
      </c>
      <c r="C451" s="16" t="s">
        <v>27</v>
      </c>
      <c r="D451" s="16" t="s">
        <v>27</v>
      </c>
      <c r="E451" s="16" t="s">
        <v>27</v>
      </c>
      <c r="F451" s="16" t="s">
        <v>27</v>
      </c>
      <c r="G451" s="16" t="s">
        <v>27</v>
      </c>
      <c r="H451" s="16" t="s">
        <v>27</v>
      </c>
      <c r="I451" s="16" t="s">
        <v>27</v>
      </c>
      <c r="J451" s="16" t="s">
        <v>27</v>
      </c>
      <c r="K451" s="16" t="s">
        <v>27</v>
      </c>
      <c r="L451" s="16" t="s">
        <v>27</v>
      </c>
      <c r="M451" s="16" t="s">
        <v>27</v>
      </c>
      <c r="N451" s="16" t="s">
        <v>27</v>
      </c>
      <c r="O451" s="16" t="s">
        <v>27</v>
      </c>
      <c r="P451" s="16" t="s">
        <v>27</v>
      </c>
      <c r="Q451" s="16" t="s">
        <v>27</v>
      </c>
      <c r="R451" s="16" t="s">
        <v>27</v>
      </c>
      <c r="S451" s="16" t="s">
        <v>27</v>
      </c>
      <c r="T451" s="16" t="s">
        <v>27</v>
      </c>
      <c r="U451" s="16" t="s">
        <v>27</v>
      </c>
      <c r="V451" s="16" t="s">
        <v>27</v>
      </c>
      <c r="W451" s="17" t="s">
        <v>27</v>
      </c>
    </row>
    <row r="452" spans="1:23" x14ac:dyDescent="0.3">
      <c r="A452" s="31" t="str">
        <f>HYPERLINK("#'Index'!C21","Home")</f>
        <v>Home</v>
      </c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4" spans="1:23" ht="14.95" thickBot="1" x14ac:dyDescent="0.35">
      <c r="A454" s="32" t="s">
        <v>732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 spans="1:23" ht="14.95" thickTop="1" x14ac:dyDescent="0.3">
      <c r="A455" s="33" t="s">
        <v>159</v>
      </c>
      <c r="B455" s="35" t="s">
        <v>2</v>
      </c>
      <c r="C455" s="37" t="s">
        <v>3</v>
      </c>
      <c r="D455" s="37"/>
      <c r="E455" s="37"/>
      <c r="F455" s="37"/>
      <c r="G455" s="37"/>
      <c r="H455" s="37" t="s">
        <v>4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8"/>
    </row>
    <row r="456" spans="1:23" ht="34.35" x14ac:dyDescent="0.3">
      <c r="A456" s="34"/>
      <c r="B456" s="36"/>
      <c r="C456" s="1" t="s">
        <v>5</v>
      </c>
      <c r="D456" s="1" t="s">
        <v>6</v>
      </c>
      <c r="E456" s="1" t="s">
        <v>7</v>
      </c>
      <c r="F456" s="1" t="s">
        <v>8</v>
      </c>
      <c r="G456" s="1" t="s">
        <v>9</v>
      </c>
      <c r="H456" s="1" t="s">
        <v>10</v>
      </c>
      <c r="I456" s="1" t="s">
        <v>11</v>
      </c>
      <c r="J456" s="1" t="s">
        <v>12</v>
      </c>
      <c r="K456" s="1" t="s">
        <v>13</v>
      </c>
      <c r="L456" s="1" t="s">
        <v>14</v>
      </c>
      <c r="M456" s="1" t="s">
        <v>15</v>
      </c>
      <c r="N456" s="1" t="s">
        <v>16</v>
      </c>
      <c r="O456" s="1" t="s">
        <v>17</v>
      </c>
      <c r="P456" s="1" t="s">
        <v>18</v>
      </c>
      <c r="Q456" s="1" t="s">
        <v>19</v>
      </c>
      <c r="R456" s="1" t="s">
        <v>20</v>
      </c>
      <c r="S456" s="1" t="s">
        <v>21</v>
      </c>
      <c r="T456" s="1" t="s">
        <v>22</v>
      </c>
      <c r="U456" s="1" t="s">
        <v>23</v>
      </c>
      <c r="V456" s="1" t="s">
        <v>24</v>
      </c>
      <c r="W456" s="2" t="s">
        <v>25</v>
      </c>
    </row>
    <row r="457" spans="1:23" x14ac:dyDescent="0.3">
      <c r="A457" s="3" t="s">
        <v>26</v>
      </c>
      <c r="B457" s="6">
        <v>345</v>
      </c>
      <c r="C457" s="7">
        <v>55</v>
      </c>
      <c r="D457" s="7">
        <v>68</v>
      </c>
      <c r="E457" s="7">
        <v>79</v>
      </c>
      <c r="F457" s="7">
        <v>67</v>
      </c>
      <c r="G457" s="7">
        <v>76</v>
      </c>
      <c r="H457" s="7">
        <v>19</v>
      </c>
      <c r="I457" s="7">
        <v>24</v>
      </c>
      <c r="J457" s="7">
        <v>22</v>
      </c>
      <c r="K457" s="7">
        <v>22</v>
      </c>
      <c r="L457" s="7">
        <v>27</v>
      </c>
      <c r="M457" s="7">
        <v>18</v>
      </c>
      <c r="N457" s="7">
        <v>22</v>
      </c>
      <c r="O457" s="7">
        <v>21</v>
      </c>
      <c r="P457" s="7">
        <v>23</v>
      </c>
      <c r="Q457" s="7">
        <v>23</v>
      </c>
      <c r="R457" s="7">
        <v>20</v>
      </c>
      <c r="S457" s="7">
        <v>20</v>
      </c>
      <c r="T457" s="7">
        <v>20</v>
      </c>
      <c r="U457" s="7">
        <v>18</v>
      </c>
      <c r="V457" s="7">
        <v>24</v>
      </c>
      <c r="W457" s="8">
        <v>22</v>
      </c>
    </row>
    <row r="458" spans="1:23" x14ac:dyDescent="0.3">
      <c r="A458" s="4" t="s">
        <v>27</v>
      </c>
      <c r="B458" s="9" t="s">
        <v>27</v>
      </c>
      <c r="C458" s="10" t="s">
        <v>27</v>
      </c>
      <c r="D458" s="10" t="s">
        <v>27</v>
      </c>
      <c r="E458" s="10" t="s">
        <v>27</v>
      </c>
      <c r="F458" s="10" t="s">
        <v>27</v>
      </c>
      <c r="G458" s="10" t="s">
        <v>27</v>
      </c>
      <c r="H458" s="10" t="s">
        <v>27</v>
      </c>
      <c r="I458" s="10" t="s">
        <v>27</v>
      </c>
      <c r="J458" s="10" t="s">
        <v>27</v>
      </c>
      <c r="K458" s="10" t="s">
        <v>27</v>
      </c>
      <c r="L458" s="10" t="s">
        <v>27</v>
      </c>
      <c r="M458" s="10" t="s">
        <v>27</v>
      </c>
      <c r="N458" s="10" t="s">
        <v>27</v>
      </c>
      <c r="O458" s="10" t="s">
        <v>27</v>
      </c>
      <c r="P458" s="10" t="s">
        <v>27</v>
      </c>
      <c r="Q458" s="10" t="s">
        <v>27</v>
      </c>
      <c r="R458" s="10" t="s">
        <v>27</v>
      </c>
      <c r="S458" s="10" t="s">
        <v>27</v>
      </c>
      <c r="T458" s="10" t="s">
        <v>27</v>
      </c>
      <c r="U458" s="10" t="s">
        <v>27</v>
      </c>
      <c r="V458" s="10" t="s">
        <v>27</v>
      </c>
      <c r="W458" s="11" t="s">
        <v>27</v>
      </c>
    </row>
    <row r="459" spans="1:23" x14ac:dyDescent="0.3">
      <c r="A459" s="4" t="s">
        <v>303</v>
      </c>
      <c r="B459" s="12">
        <v>11.594202898550725</v>
      </c>
      <c r="C459" s="13">
        <v>49.090909090909093</v>
      </c>
      <c r="D459" s="13">
        <v>11.76470588235294</v>
      </c>
      <c r="E459" s="13">
        <v>1.2658227848101267</v>
      </c>
      <c r="F459" s="13">
        <v>2.9850746268656714</v>
      </c>
      <c r="G459" s="13">
        <v>2.6315789473684208</v>
      </c>
      <c r="H459" s="13">
        <v>15.789473684210526</v>
      </c>
      <c r="I459" s="13">
        <v>12.5</v>
      </c>
      <c r="J459" s="13">
        <v>4.5454545454545459</v>
      </c>
      <c r="K459" s="13">
        <v>22.727272727272727</v>
      </c>
      <c r="L459" s="13">
        <v>11.111111111111111</v>
      </c>
      <c r="M459" s="13">
        <v>11.111111111111111</v>
      </c>
      <c r="N459" s="13">
        <v>0</v>
      </c>
      <c r="O459" s="13">
        <v>9.5238095238095237</v>
      </c>
      <c r="P459" s="13">
        <v>4.3478260869565215</v>
      </c>
      <c r="Q459" s="13">
        <v>26.086956521739129</v>
      </c>
      <c r="R459" s="13">
        <v>0</v>
      </c>
      <c r="S459" s="13">
        <v>0</v>
      </c>
      <c r="T459" s="13">
        <v>25</v>
      </c>
      <c r="U459" s="13">
        <v>16.666666666666664</v>
      </c>
      <c r="V459" s="13">
        <v>16.666666666666664</v>
      </c>
      <c r="W459" s="14">
        <v>9.0909090909090917</v>
      </c>
    </row>
    <row r="460" spans="1:23" x14ac:dyDescent="0.3">
      <c r="A460" s="4" t="s">
        <v>304</v>
      </c>
      <c r="B460" s="12">
        <v>47.826086956521742</v>
      </c>
      <c r="C460" s="13">
        <v>56.36363636363636</v>
      </c>
      <c r="D460" s="13">
        <v>91.17647058823529</v>
      </c>
      <c r="E460" s="13">
        <v>2.5316455696202533</v>
      </c>
      <c r="F460" s="13">
        <v>4.4776119402985071</v>
      </c>
      <c r="G460" s="13">
        <v>88.157894736842096</v>
      </c>
      <c r="H460" s="13">
        <v>31.578947368421051</v>
      </c>
      <c r="I460" s="13">
        <v>66.666666666666657</v>
      </c>
      <c r="J460" s="13">
        <v>45.454545454545453</v>
      </c>
      <c r="K460" s="13">
        <v>36.363636363636367</v>
      </c>
      <c r="L460" s="13">
        <v>62.962962962962962</v>
      </c>
      <c r="M460" s="13">
        <v>38.888888888888893</v>
      </c>
      <c r="N460" s="13">
        <v>63.636363636363633</v>
      </c>
      <c r="O460" s="13">
        <v>33.333333333333329</v>
      </c>
      <c r="P460" s="13">
        <v>34.782608695652172</v>
      </c>
      <c r="Q460" s="13">
        <v>56.521739130434781</v>
      </c>
      <c r="R460" s="13">
        <v>55.000000000000007</v>
      </c>
      <c r="S460" s="13">
        <v>55.000000000000007</v>
      </c>
      <c r="T460" s="13">
        <v>50</v>
      </c>
      <c r="U460" s="13">
        <v>50</v>
      </c>
      <c r="V460" s="13">
        <v>33.333333333333329</v>
      </c>
      <c r="W460" s="14">
        <v>45.454545454545453</v>
      </c>
    </row>
    <row r="461" spans="1:23" x14ac:dyDescent="0.3">
      <c r="A461" s="4" t="s">
        <v>305</v>
      </c>
      <c r="B461" s="12">
        <v>79.130434782608688</v>
      </c>
      <c r="C461" s="13">
        <v>69.090909090909093</v>
      </c>
      <c r="D461" s="13">
        <v>85.294117647058826</v>
      </c>
      <c r="E461" s="13">
        <v>98.734177215189874</v>
      </c>
      <c r="F461" s="13">
        <v>58.208955223880601</v>
      </c>
      <c r="G461" s="13">
        <v>78.94736842105263</v>
      </c>
      <c r="H461" s="13">
        <v>68.421052631578945</v>
      </c>
      <c r="I461" s="13">
        <v>87.5</v>
      </c>
      <c r="J461" s="13">
        <v>81.818181818181827</v>
      </c>
      <c r="K461" s="13">
        <v>77.272727272727266</v>
      </c>
      <c r="L461" s="13">
        <v>81.481481481481481</v>
      </c>
      <c r="M461" s="13">
        <v>66.666666666666657</v>
      </c>
      <c r="N461" s="13">
        <v>86.36363636363636</v>
      </c>
      <c r="O461" s="13">
        <v>66.666666666666657</v>
      </c>
      <c r="P461" s="13">
        <v>91.304347826086953</v>
      </c>
      <c r="Q461" s="13">
        <v>86.956521739130437</v>
      </c>
      <c r="R461" s="13">
        <v>85</v>
      </c>
      <c r="S461" s="13">
        <v>90</v>
      </c>
      <c r="T461" s="13">
        <v>75</v>
      </c>
      <c r="U461" s="13">
        <v>83.333333333333343</v>
      </c>
      <c r="V461" s="13">
        <v>62.5</v>
      </c>
      <c r="W461" s="14">
        <v>72.727272727272734</v>
      </c>
    </row>
    <row r="462" spans="1:23" x14ac:dyDescent="0.3">
      <c r="A462" s="4" t="s">
        <v>306</v>
      </c>
      <c r="B462" s="12">
        <v>6.9565217391304346</v>
      </c>
      <c r="C462" s="13">
        <v>10.909090909090908</v>
      </c>
      <c r="D462" s="13">
        <v>1.4705882352941175</v>
      </c>
      <c r="E462" s="13">
        <v>5.0632911392405067</v>
      </c>
      <c r="F462" s="13">
        <v>4.4776119402985071</v>
      </c>
      <c r="G462" s="13">
        <v>13.157894736842104</v>
      </c>
      <c r="H462" s="13">
        <v>0</v>
      </c>
      <c r="I462" s="13">
        <v>20.833333333333336</v>
      </c>
      <c r="J462" s="13">
        <v>0</v>
      </c>
      <c r="K462" s="13">
        <v>0</v>
      </c>
      <c r="L462" s="13">
        <v>7.4074074074074066</v>
      </c>
      <c r="M462" s="13">
        <v>5.5555555555555554</v>
      </c>
      <c r="N462" s="13">
        <v>0</v>
      </c>
      <c r="O462" s="13">
        <v>0</v>
      </c>
      <c r="P462" s="13">
        <v>4.3478260869565215</v>
      </c>
      <c r="Q462" s="13">
        <v>0</v>
      </c>
      <c r="R462" s="13">
        <v>0</v>
      </c>
      <c r="S462" s="13">
        <v>0</v>
      </c>
      <c r="T462" s="13">
        <v>10</v>
      </c>
      <c r="U462" s="13">
        <v>33.333333333333329</v>
      </c>
      <c r="V462" s="13">
        <v>0</v>
      </c>
      <c r="W462" s="14">
        <v>31.818181818181817</v>
      </c>
    </row>
    <row r="463" spans="1:23" x14ac:dyDescent="0.3">
      <c r="A463" s="4" t="s">
        <v>259</v>
      </c>
      <c r="B463" s="12">
        <v>49.855072463768117</v>
      </c>
      <c r="C463" s="13">
        <v>16.363636363636363</v>
      </c>
      <c r="D463" s="13">
        <v>0</v>
      </c>
      <c r="E463" s="13">
        <v>75.949367088607602</v>
      </c>
      <c r="F463" s="13">
        <v>74.626865671641795</v>
      </c>
      <c r="G463" s="13">
        <v>69.73684210526315</v>
      </c>
      <c r="H463" s="13">
        <v>42.105263157894733</v>
      </c>
      <c r="I463" s="13">
        <v>45.833333333333329</v>
      </c>
      <c r="J463" s="13">
        <v>63.636363636363633</v>
      </c>
      <c r="K463" s="13">
        <v>54.54545454545454</v>
      </c>
      <c r="L463" s="13">
        <v>29.629629629629626</v>
      </c>
      <c r="M463" s="13">
        <v>38.888888888888893</v>
      </c>
      <c r="N463" s="13">
        <v>59.090909090909093</v>
      </c>
      <c r="O463" s="13">
        <v>66.666666666666657</v>
      </c>
      <c r="P463" s="13">
        <v>52.173913043478258</v>
      </c>
      <c r="Q463" s="13">
        <v>56.521739130434781</v>
      </c>
      <c r="R463" s="13">
        <v>55.000000000000007</v>
      </c>
      <c r="S463" s="13">
        <v>45</v>
      </c>
      <c r="T463" s="13">
        <v>55.000000000000007</v>
      </c>
      <c r="U463" s="13">
        <v>33.333333333333329</v>
      </c>
      <c r="V463" s="13">
        <v>62.5</v>
      </c>
      <c r="W463" s="14">
        <v>36.363636363636367</v>
      </c>
    </row>
    <row r="464" spans="1:23" x14ac:dyDescent="0.3">
      <c r="A464" s="4" t="s">
        <v>307</v>
      </c>
      <c r="B464" s="12">
        <v>4.057971014492753</v>
      </c>
      <c r="C464" s="13">
        <v>0</v>
      </c>
      <c r="D464" s="13">
        <v>0</v>
      </c>
      <c r="E464" s="13">
        <v>15.18987341772152</v>
      </c>
      <c r="F464" s="13">
        <v>1.4925373134328357</v>
      </c>
      <c r="G464" s="13">
        <v>1.3157894736842104</v>
      </c>
      <c r="H464" s="13">
        <v>26.315789473684209</v>
      </c>
      <c r="I464" s="13">
        <v>4.1666666666666661</v>
      </c>
      <c r="J464" s="13">
        <v>0</v>
      </c>
      <c r="K464" s="13">
        <v>9.0909090909090917</v>
      </c>
      <c r="L464" s="13">
        <v>14.814814814814813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11.111111111111111</v>
      </c>
      <c r="V464" s="13">
        <v>0</v>
      </c>
      <c r="W464" s="14">
        <v>0</v>
      </c>
    </row>
    <row r="465" spans="1:23" x14ac:dyDescent="0.3">
      <c r="A465" s="4" t="s">
        <v>263</v>
      </c>
      <c r="B465" s="12">
        <v>9.5652173913043477</v>
      </c>
      <c r="C465" s="13">
        <v>7.2727272727272725</v>
      </c>
      <c r="D465" s="13">
        <v>32.352941176470587</v>
      </c>
      <c r="E465" s="13">
        <v>0</v>
      </c>
      <c r="F465" s="13">
        <v>0</v>
      </c>
      <c r="G465" s="13">
        <v>9.2105263157894726</v>
      </c>
      <c r="H465" s="13">
        <v>5.2631578947368416</v>
      </c>
      <c r="I465" s="13">
        <v>4.1666666666666661</v>
      </c>
      <c r="J465" s="13">
        <v>18.181818181818183</v>
      </c>
      <c r="K465" s="13">
        <v>13.636363636363635</v>
      </c>
      <c r="L465" s="13">
        <v>7.4074074074074066</v>
      </c>
      <c r="M465" s="13">
        <v>16.666666666666664</v>
      </c>
      <c r="N465" s="13">
        <v>27.27272727272727</v>
      </c>
      <c r="O465" s="13">
        <v>0</v>
      </c>
      <c r="P465" s="13">
        <v>4.3478260869565215</v>
      </c>
      <c r="Q465" s="13">
        <v>4.3478260869565215</v>
      </c>
      <c r="R465" s="13">
        <v>0</v>
      </c>
      <c r="S465" s="13">
        <v>10</v>
      </c>
      <c r="T465" s="13">
        <v>10</v>
      </c>
      <c r="U465" s="13">
        <v>5.5555555555555554</v>
      </c>
      <c r="V465" s="13">
        <v>12.5</v>
      </c>
      <c r="W465" s="14">
        <v>13.636363636363635</v>
      </c>
    </row>
    <row r="466" spans="1:23" x14ac:dyDescent="0.3">
      <c r="A466" s="4" t="s">
        <v>308</v>
      </c>
      <c r="B466" s="12">
        <v>0.28985507246376813</v>
      </c>
      <c r="C466" s="13">
        <v>0</v>
      </c>
      <c r="D466" s="13">
        <v>0</v>
      </c>
      <c r="E466" s="13">
        <v>0</v>
      </c>
      <c r="F466" s="13">
        <v>0</v>
      </c>
      <c r="G466" s="13">
        <v>1.3157894736842104</v>
      </c>
      <c r="H466" s="13">
        <v>0</v>
      </c>
      <c r="I466" s="13">
        <v>0</v>
      </c>
      <c r="J466" s="13">
        <v>0</v>
      </c>
      <c r="K466" s="13">
        <v>0</v>
      </c>
      <c r="L466" s="13">
        <v>3.7037037037037033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4">
        <v>0</v>
      </c>
    </row>
    <row r="467" spans="1:23" x14ac:dyDescent="0.3">
      <c r="A467" s="4" t="s">
        <v>309</v>
      </c>
      <c r="B467" s="12">
        <v>1.1594202898550725</v>
      </c>
      <c r="C467" s="13">
        <v>0</v>
      </c>
      <c r="D467" s="13">
        <v>0</v>
      </c>
      <c r="E467" s="13">
        <v>0</v>
      </c>
      <c r="F467" s="13">
        <v>5.9701492537313428</v>
      </c>
      <c r="G467" s="13">
        <v>0</v>
      </c>
      <c r="H467" s="13">
        <v>0</v>
      </c>
      <c r="I467" s="13">
        <v>0</v>
      </c>
      <c r="J467" s="13">
        <v>0</v>
      </c>
      <c r="K467" s="13">
        <v>13.636363636363635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5.5555555555555554</v>
      </c>
      <c r="V467" s="13">
        <v>0</v>
      </c>
      <c r="W467" s="14">
        <v>0</v>
      </c>
    </row>
    <row r="468" spans="1:23" x14ac:dyDescent="0.3">
      <c r="A468" s="4" t="s">
        <v>310</v>
      </c>
      <c r="B468" s="12">
        <v>0.57971014492753625</v>
      </c>
      <c r="C468" s="13">
        <v>0</v>
      </c>
      <c r="D468" s="13">
        <v>2.9411764705882351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3.7037037037037033</v>
      </c>
      <c r="M468" s="13">
        <v>0</v>
      </c>
      <c r="N468" s="13">
        <v>0</v>
      </c>
      <c r="O468" s="13">
        <v>0</v>
      </c>
      <c r="P468" s="13">
        <v>0</v>
      </c>
      <c r="Q468" s="13">
        <v>4.3478260869565215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4">
        <v>0</v>
      </c>
    </row>
    <row r="469" spans="1:23" x14ac:dyDescent="0.3">
      <c r="A469" s="4" t="s">
        <v>311</v>
      </c>
      <c r="B469" s="12">
        <v>0.57971014492753625</v>
      </c>
      <c r="C469" s="13">
        <v>0</v>
      </c>
      <c r="D469" s="13">
        <v>0</v>
      </c>
      <c r="E469" s="13">
        <v>0</v>
      </c>
      <c r="F469" s="13">
        <v>2.9850746268656714</v>
      </c>
      <c r="G469" s="13">
        <v>0</v>
      </c>
      <c r="H469" s="13">
        <v>0</v>
      </c>
      <c r="I469" s="13">
        <v>0</v>
      </c>
      <c r="J469" s="13">
        <v>0</v>
      </c>
      <c r="K469" s="13">
        <v>9.0909090909090917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4">
        <v>0</v>
      </c>
    </row>
    <row r="470" spans="1:23" x14ac:dyDescent="0.3">
      <c r="A470" s="4" t="s">
        <v>270</v>
      </c>
      <c r="B470" s="12">
        <v>0.28985507246376813</v>
      </c>
      <c r="C470" s="13">
        <v>0</v>
      </c>
      <c r="D470" s="13">
        <v>0</v>
      </c>
      <c r="E470" s="13">
        <v>0</v>
      </c>
      <c r="F470" s="13">
        <v>1.4925373134328357</v>
      </c>
      <c r="G470" s="13">
        <v>0</v>
      </c>
      <c r="H470" s="13">
        <v>0</v>
      </c>
      <c r="I470" s="13">
        <v>0</v>
      </c>
      <c r="J470" s="13">
        <v>0</v>
      </c>
      <c r="K470" s="13">
        <v>4.5454545454545459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4">
        <v>0</v>
      </c>
    </row>
    <row r="471" spans="1:23" x14ac:dyDescent="0.3">
      <c r="A471" s="4" t="s">
        <v>312</v>
      </c>
      <c r="B471" s="12">
        <v>0.28985507246376813</v>
      </c>
      <c r="C471" s="13">
        <v>0</v>
      </c>
      <c r="D471" s="13">
        <v>0</v>
      </c>
      <c r="E471" s="13">
        <v>0</v>
      </c>
      <c r="F471" s="13">
        <v>1.4925373134328357</v>
      </c>
      <c r="G471" s="13">
        <v>0</v>
      </c>
      <c r="H471" s="13">
        <v>0</v>
      </c>
      <c r="I471" s="13">
        <v>0</v>
      </c>
      <c r="J471" s="13">
        <v>0</v>
      </c>
      <c r="K471" s="13">
        <v>4.5454545454545459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4">
        <v>0</v>
      </c>
    </row>
    <row r="472" spans="1:23" x14ac:dyDescent="0.3">
      <c r="A472" s="4" t="s">
        <v>313</v>
      </c>
      <c r="B472" s="12">
        <v>1.4492753623188406</v>
      </c>
      <c r="C472" s="13">
        <v>1.8181818181818181</v>
      </c>
      <c r="D472" s="13">
        <v>5.8823529411764701</v>
      </c>
      <c r="E472" s="13">
        <v>0</v>
      </c>
      <c r="F472" s="13">
        <v>0</v>
      </c>
      <c r="G472" s="13">
        <v>0</v>
      </c>
      <c r="H472" s="13">
        <v>0</v>
      </c>
      <c r="I472" s="13">
        <v>4.1666666666666661</v>
      </c>
      <c r="J472" s="13">
        <v>0</v>
      </c>
      <c r="K472" s="13">
        <v>0</v>
      </c>
      <c r="L472" s="13">
        <v>0</v>
      </c>
      <c r="M472" s="13">
        <v>5.5555555555555554</v>
      </c>
      <c r="N472" s="13">
        <v>0</v>
      </c>
      <c r="O472" s="13">
        <v>0</v>
      </c>
      <c r="P472" s="13">
        <v>4.3478260869565215</v>
      </c>
      <c r="Q472" s="13">
        <v>4.3478260869565215</v>
      </c>
      <c r="R472" s="13">
        <v>0</v>
      </c>
      <c r="S472" s="13">
        <v>0</v>
      </c>
      <c r="T472" s="13">
        <v>5</v>
      </c>
      <c r="U472" s="13">
        <v>0</v>
      </c>
      <c r="V472" s="13">
        <v>0</v>
      </c>
      <c r="W472" s="14">
        <v>0</v>
      </c>
    </row>
    <row r="473" spans="1:23" x14ac:dyDescent="0.3">
      <c r="A473" s="4" t="s">
        <v>314</v>
      </c>
      <c r="B473" s="12">
        <v>0.28985507246376813</v>
      </c>
      <c r="C473" s="13">
        <v>0</v>
      </c>
      <c r="D473" s="13">
        <v>0</v>
      </c>
      <c r="E473" s="13">
        <v>0</v>
      </c>
      <c r="F473" s="13">
        <v>0</v>
      </c>
      <c r="G473" s="13">
        <v>1.3157894736842104</v>
      </c>
      <c r="H473" s="13">
        <v>5.2631578947368416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4">
        <v>0</v>
      </c>
    </row>
    <row r="474" spans="1:23" x14ac:dyDescent="0.3">
      <c r="A474" s="4" t="s">
        <v>315</v>
      </c>
      <c r="B474" s="12">
        <v>3.4782608695652173</v>
      </c>
      <c r="C474" s="13">
        <v>1.8181818181818181</v>
      </c>
      <c r="D474" s="13">
        <v>13.23529411764706</v>
      </c>
      <c r="E474" s="13">
        <v>1.2658227848101267</v>
      </c>
      <c r="F474" s="13">
        <v>0</v>
      </c>
      <c r="G474" s="13">
        <v>1.3157894736842104</v>
      </c>
      <c r="H474" s="13">
        <v>0</v>
      </c>
      <c r="I474" s="13">
        <v>0</v>
      </c>
      <c r="J474" s="13">
        <v>0</v>
      </c>
      <c r="K474" s="13">
        <v>4.5454545454545459</v>
      </c>
      <c r="L474" s="13">
        <v>0</v>
      </c>
      <c r="M474" s="13">
        <v>0</v>
      </c>
      <c r="N474" s="13">
        <v>4.5454545454545459</v>
      </c>
      <c r="O474" s="13">
        <v>14.285714285714285</v>
      </c>
      <c r="P474" s="13">
        <v>4.3478260869565215</v>
      </c>
      <c r="Q474" s="13">
        <v>0</v>
      </c>
      <c r="R474" s="13">
        <v>10</v>
      </c>
      <c r="S474" s="13">
        <v>10</v>
      </c>
      <c r="T474" s="13">
        <v>0</v>
      </c>
      <c r="U474" s="13">
        <v>0</v>
      </c>
      <c r="V474" s="13">
        <v>8.3333333333333321</v>
      </c>
      <c r="W474" s="14">
        <v>0</v>
      </c>
    </row>
    <row r="475" spans="1:23" x14ac:dyDescent="0.3">
      <c r="A475" s="4" t="s">
        <v>316</v>
      </c>
      <c r="B475" s="12">
        <v>0.28985507246376813</v>
      </c>
      <c r="C475" s="13">
        <v>0</v>
      </c>
      <c r="D475" s="13">
        <v>0</v>
      </c>
      <c r="E475" s="13">
        <v>1.2658227848101267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5.5555555555555554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4">
        <v>0</v>
      </c>
    </row>
    <row r="476" spans="1:23" x14ac:dyDescent="0.3">
      <c r="A476" s="4" t="s">
        <v>254</v>
      </c>
      <c r="B476" s="12">
        <v>0.28985507246376813</v>
      </c>
      <c r="C476" s="13">
        <v>1.8181818181818181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4.5454545454545459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4">
        <v>0</v>
      </c>
    </row>
    <row r="477" spans="1:23" x14ac:dyDescent="0.3">
      <c r="A477" s="4" t="s">
        <v>317</v>
      </c>
      <c r="B477" s="12">
        <v>0.86956521739130432</v>
      </c>
      <c r="C477" s="13">
        <v>0</v>
      </c>
      <c r="D477" s="13">
        <v>0</v>
      </c>
      <c r="E477" s="13">
        <v>0</v>
      </c>
      <c r="F477" s="13">
        <v>4.4776119402985071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4.5454545454545459</v>
      </c>
      <c r="O477" s="13">
        <v>0</v>
      </c>
      <c r="P477" s="13">
        <v>0</v>
      </c>
      <c r="Q477" s="13">
        <v>0</v>
      </c>
      <c r="R477" s="13">
        <v>0</v>
      </c>
      <c r="S477" s="13">
        <v>5</v>
      </c>
      <c r="T477" s="13">
        <v>0</v>
      </c>
      <c r="U477" s="13">
        <v>5.5555555555555554</v>
      </c>
      <c r="V477" s="13">
        <v>0</v>
      </c>
      <c r="W477" s="14">
        <v>0</v>
      </c>
    </row>
    <row r="478" spans="1:23" x14ac:dyDescent="0.3">
      <c r="A478" s="4" t="s">
        <v>318</v>
      </c>
      <c r="B478" s="12">
        <v>1.1594202898550725</v>
      </c>
      <c r="C478" s="13">
        <v>0</v>
      </c>
      <c r="D478" s="13">
        <v>0</v>
      </c>
      <c r="E478" s="13">
        <v>0</v>
      </c>
      <c r="F478" s="13">
        <v>1.4925373134328357</v>
      </c>
      <c r="G478" s="13">
        <v>3.9473684210526314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13.636363636363635</v>
      </c>
      <c r="O478" s="13">
        <v>0</v>
      </c>
      <c r="P478" s="13">
        <v>0</v>
      </c>
      <c r="Q478" s="13">
        <v>0</v>
      </c>
      <c r="R478" s="13">
        <v>0</v>
      </c>
      <c r="S478" s="13">
        <v>5</v>
      </c>
      <c r="T478" s="13">
        <v>0</v>
      </c>
      <c r="U478" s="13">
        <v>0</v>
      </c>
      <c r="V478" s="13">
        <v>0</v>
      </c>
      <c r="W478" s="14">
        <v>0</v>
      </c>
    </row>
    <row r="479" spans="1:23" x14ac:dyDescent="0.3">
      <c r="A479" s="4" t="s">
        <v>256</v>
      </c>
      <c r="B479" s="12">
        <v>0.28985507246376813</v>
      </c>
      <c r="C479" s="13">
        <v>0</v>
      </c>
      <c r="D479" s="13">
        <v>0</v>
      </c>
      <c r="E479" s="13">
        <v>0</v>
      </c>
      <c r="F479" s="13">
        <v>0</v>
      </c>
      <c r="G479" s="13">
        <v>1.3157894736842104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4">
        <v>4.5454545454545459</v>
      </c>
    </row>
    <row r="480" spans="1:23" x14ac:dyDescent="0.3">
      <c r="A480" s="4" t="s">
        <v>319</v>
      </c>
      <c r="B480" s="12">
        <v>0.86956521739130432</v>
      </c>
      <c r="C480" s="13">
        <v>0</v>
      </c>
      <c r="D480" s="13">
        <v>0</v>
      </c>
      <c r="E480" s="13">
        <v>0</v>
      </c>
      <c r="F480" s="13">
        <v>4.4776119402985071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11.111111111111111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5</v>
      </c>
      <c r="T480" s="13">
        <v>0</v>
      </c>
      <c r="U480" s="13">
        <v>0</v>
      </c>
      <c r="V480" s="13">
        <v>0</v>
      </c>
      <c r="W480" s="14">
        <v>0</v>
      </c>
    </row>
    <row r="481" spans="1:23" x14ac:dyDescent="0.3">
      <c r="A481" s="4" t="s">
        <v>320</v>
      </c>
      <c r="B481" s="12">
        <v>0.28985507246376813</v>
      </c>
      <c r="C481" s="13">
        <v>1.8181818181818181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4.1666666666666661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4">
        <v>0</v>
      </c>
    </row>
    <row r="482" spans="1:23" x14ac:dyDescent="0.3">
      <c r="A482" s="4" t="s">
        <v>321</v>
      </c>
      <c r="B482" s="12">
        <v>0.28985507246376813</v>
      </c>
      <c r="C482" s="13">
        <v>0</v>
      </c>
      <c r="D482" s="13">
        <v>0</v>
      </c>
      <c r="E482" s="13">
        <v>0</v>
      </c>
      <c r="F482" s="13">
        <v>1.4925373134328357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5</v>
      </c>
      <c r="T482" s="13">
        <v>0</v>
      </c>
      <c r="U482" s="13">
        <v>0</v>
      </c>
      <c r="V482" s="13">
        <v>0</v>
      </c>
      <c r="W482" s="14">
        <v>0</v>
      </c>
    </row>
    <row r="483" spans="1:23" x14ac:dyDescent="0.3">
      <c r="A483" s="4" t="s">
        <v>322</v>
      </c>
      <c r="B483" s="12">
        <v>0.28985507246376813</v>
      </c>
      <c r="C483" s="13">
        <v>1.8181818181818181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5</v>
      </c>
      <c r="U483" s="13">
        <v>0</v>
      </c>
      <c r="V483" s="13">
        <v>0</v>
      </c>
      <c r="W483" s="14">
        <v>0</v>
      </c>
    </row>
    <row r="484" spans="1:23" x14ac:dyDescent="0.3">
      <c r="A484" s="5" t="s">
        <v>27</v>
      </c>
      <c r="B484" s="15" t="s">
        <v>27</v>
      </c>
      <c r="C484" s="16" t="s">
        <v>27</v>
      </c>
      <c r="D484" s="16" t="s">
        <v>27</v>
      </c>
      <c r="E484" s="16" t="s">
        <v>27</v>
      </c>
      <c r="F484" s="16" t="s">
        <v>27</v>
      </c>
      <c r="G484" s="16" t="s">
        <v>27</v>
      </c>
      <c r="H484" s="16" t="s">
        <v>27</v>
      </c>
      <c r="I484" s="16" t="s">
        <v>27</v>
      </c>
      <c r="J484" s="16" t="s">
        <v>27</v>
      </c>
      <c r="K484" s="16" t="s">
        <v>27</v>
      </c>
      <c r="L484" s="16" t="s">
        <v>27</v>
      </c>
      <c r="M484" s="16" t="s">
        <v>27</v>
      </c>
      <c r="N484" s="16" t="s">
        <v>27</v>
      </c>
      <c r="O484" s="16" t="s">
        <v>27</v>
      </c>
      <c r="P484" s="16" t="s">
        <v>27</v>
      </c>
      <c r="Q484" s="16" t="s">
        <v>27</v>
      </c>
      <c r="R484" s="16" t="s">
        <v>27</v>
      </c>
      <c r="S484" s="16" t="s">
        <v>27</v>
      </c>
      <c r="T484" s="16" t="s">
        <v>27</v>
      </c>
      <c r="U484" s="16" t="s">
        <v>27</v>
      </c>
      <c r="V484" s="16" t="s">
        <v>27</v>
      </c>
      <c r="W484" s="17" t="s">
        <v>27</v>
      </c>
    </row>
    <row r="485" spans="1:23" x14ac:dyDescent="0.3">
      <c r="A485" s="31" t="str">
        <f>HYPERLINK("#'Index'!C22","Home")</f>
        <v>Home</v>
      </c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7" spans="1:23" ht="14.95" thickBot="1" x14ac:dyDescent="0.35">
      <c r="A487" s="32" t="s">
        <v>733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 spans="1:23" ht="14.95" thickTop="1" x14ac:dyDescent="0.3">
      <c r="A488" s="33" t="s">
        <v>1</v>
      </c>
      <c r="B488" s="35" t="s">
        <v>2</v>
      </c>
      <c r="C488" s="37" t="s">
        <v>3</v>
      </c>
      <c r="D488" s="37"/>
      <c r="E488" s="37"/>
      <c r="F488" s="37"/>
      <c r="G488" s="37"/>
      <c r="H488" s="37" t="s">
        <v>4</v>
      </c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8"/>
    </row>
    <row r="489" spans="1:23" ht="34.35" x14ac:dyDescent="0.3">
      <c r="A489" s="34"/>
      <c r="B489" s="36"/>
      <c r="C489" s="1" t="s">
        <v>5</v>
      </c>
      <c r="D489" s="1" t="s">
        <v>6</v>
      </c>
      <c r="E489" s="1" t="s">
        <v>7</v>
      </c>
      <c r="F489" s="1" t="s">
        <v>8</v>
      </c>
      <c r="G489" s="1" t="s">
        <v>9</v>
      </c>
      <c r="H489" s="1" t="s">
        <v>10</v>
      </c>
      <c r="I489" s="1" t="s">
        <v>11</v>
      </c>
      <c r="J489" s="1" t="s">
        <v>12</v>
      </c>
      <c r="K489" s="1" t="s">
        <v>13</v>
      </c>
      <c r="L489" s="1" t="s">
        <v>14</v>
      </c>
      <c r="M489" s="1" t="s">
        <v>15</v>
      </c>
      <c r="N489" s="1" t="s">
        <v>16</v>
      </c>
      <c r="O489" s="1" t="s">
        <v>17</v>
      </c>
      <c r="P489" s="1" t="s">
        <v>18</v>
      </c>
      <c r="Q489" s="1" t="s">
        <v>19</v>
      </c>
      <c r="R489" s="1" t="s">
        <v>20</v>
      </c>
      <c r="S489" s="1" t="s">
        <v>21</v>
      </c>
      <c r="T489" s="1" t="s">
        <v>22</v>
      </c>
      <c r="U489" s="1" t="s">
        <v>23</v>
      </c>
      <c r="V489" s="1" t="s">
        <v>24</v>
      </c>
      <c r="W489" s="2" t="s">
        <v>25</v>
      </c>
    </row>
    <row r="490" spans="1:23" x14ac:dyDescent="0.3">
      <c r="A490" s="3" t="s">
        <v>26</v>
      </c>
      <c r="B490" s="6">
        <v>400</v>
      </c>
      <c r="C490" s="7">
        <v>80</v>
      </c>
      <c r="D490" s="7">
        <v>80</v>
      </c>
      <c r="E490" s="7">
        <v>80</v>
      </c>
      <c r="F490" s="7">
        <v>80</v>
      </c>
      <c r="G490" s="7">
        <v>80</v>
      </c>
      <c r="H490" s="7">
        <v>25</v>
      </c>
      <c r="I490" s="7">
        <v>26</v>
      </c>
      <c r="J490" s="7">
        <v>25</v>
      </c>
      <c r="K490" s="7">
        <v>25</v>
      </c>
      <c r="L490" s="7">
        <v>27</v>
      </c>
      <c r="M490" s="7">
        <v>27</v>
      </c>
      <c r="N490" s="7">
        <v>25</v>
      </c>
      <c r="O490" s="7">
        <v>26</v>
      </c>
      <c r="P490" s="7">
        <v>24</v>
      </c>
      <c r="Q490" s="7">
        <v>23</v>
      </c>
      <c r="R490" s="7">
        <v>24</v>
      </c>
      <c r="S490" s="7">
        <v>25</v>
      </c>
      <c r="T490" s="7">
        <v>23</v>
      </c>
      <c r="U490" s="7">
        <v>24</v>
      </c>
      <c r="V490" s="7">
        <v>25</v>
      </c>
      <c r="W490" s="8">
        <v>26</v>
      </c>
    </row>
    <row r="491" spans="1:23" x14ac:dyDescent="0.3">
      <c r="A491" s="4" t="s">
        <v>27</v>
      </c>
      <c r="B491" s="9" t="s">
        <v>27</v>
      </c>
      <c r="C491" s="10" t="s">
        <v>27</v>
      </c>
      <c r="D491" s="10" t="s">
        <v>27</v>
      </c>
      <c r="E491" s="10" t="s">
        <v>27</v>
      </c>
      <c r="F491" s="10" t="s">
        <v>27</v>
      </c>
      <c r="G491" s="10" t="s">
        <v>27</v>
      </c>
      <c r="H491" s="10" t="s">
        <v>27</v>
      </c>
      <c r="I491" s="10" t="s">
        <v>27</v>
      </c>
      <c r="J491" s="10" t="s">
        <v>27</v>
      </c>
      <c r="K491" s="10" t="s">
        <v>27</v>
      </c>
      <c r="L491" s="10" t="s">
        <v>27</v>
      </c>
      <c r="M491" s="10" t="s">
        <v>27</v>
      </c>
      <c r="N491" s="10" t="s">
        <v>27</v>
      </c>
      <c r="O491" s="10" t="s">
        <v>27</v>
      </c>
      <c r="P491" s="10" t="s">
        <v>27</v>
      </c>
      <c r="Q491" s="10" t="s">
        <v>27</v>
      </c>
      <c r="R491" s="10" t="s">
        <v>27</v>
      </c>
      <c r="S491" s="10" t="s">
        <v>27</v>
      </c>
      <c r="T491" s="10" t="s">
        <v>27</v>
      </c>
      <c r="U491" s="10" t="s">
        <v>27</v>
      </c>
      <c r="V491" s="10" t="s">
        <v>27</v>
      </c>
      <c r="W491" s="11" t="s">
        <v>27</v>
      </c>
    </row>
    <row r="492" spans="1:23" x14ac:dyDescent="0.3">
      <c r="A492" s="4" t="s">
        <v>259</v>
      </c>
      <c r="B492" s="12">
        <v>6.25</v>
      </c>
      <c r="C492" s="13">
        <v>11.25</v>
      </c>
      <c r="D492" s="13">
        <v>2.5</v>
      </c>
      <c r="E492" s="13">
        <v>1.25</v>
      </c>
      <c r="F492" s="13">
        <v>11.25</v>
      </c>
      <c r="G492" s="13">
        <v>5</v>
      </c>
      <c r="H492" s="13">
        <v>4</v>
      </c>
      <c r="I492" s="13">
        <v>7.6923076923076925</v>
      </c>
      <c r="J492" s="13">
        <v>8</v>
      </c>
      <c r="K492" s="13">
        <v>16</v>
      </c>
      <c r="L492" s="13">
        <v>14.814814814814813</v>
      </c>
      <c r="M492" s="13">
        <v>7.4074074074074066</v>
      </c>
      <c r="N492" s="13">
        <v>0</v>
      </c>
      <c r="O492" s="13">
        <v>3.8461538461538463</v>
      </c>
      <c r="P492" s="13">
        <v>0</v>
      </c>
      <c r="Q492" s="13">
        <v>4.3478260869565215</v>
      </c>
      <c r="R492" s="13">
        <v>12.5</v>
      </c>
      <c r="S492" s="13">
        <v>8</v>
      </c>
      <c r="T492" s="13">
        <v>4.3478260869565215</v>
      </c>
      <c r="U492" s="13">
        <v>4.1666666666666661</v>
      </c>
      <c r="V492" s="13">
        <v>4</v>
      </c>
      <c r="W492" s="14">
        <v>0</v>
      </c>
    </row>
    <row r="493" spans="1:23" x14ac:dyDescent="0.3">
      <c r="A493" s="4" t="s">
        <v>254</v>
      </c>
      <c r="B493" s="12">
        <v>4.5</v>
      </c>
      <c r="C493" s="13">
        <v>17.5</v>
      </c>
      <c r="D493" s="13">
        <v>2.5</v>
      </c>
      <c r="E493" s="13">
        <v>1.25</v>
      </c>
      <c r="F493" s="13">
        <v>0</v>
      </c>
      <c r="G493" s="13">
        <v>1.25</v>
      </c>
      <c r="H493" s="13">
        <v>8</v>
      </c>
      <c r="I493" s="13">
        <v>7.6923076923076925</v>
      </c>
      <c r="J493" s="13">
        <v>8</v>
      </c>
      <c r="K493" s="13">
        <v>0</v>
      </c>
      <c r="L493" s="13">
        <v>3.7037037037037033</v>
      </c>
      <c r="M493" s="13">
        <v>3.7037037037037033</v>
      </c>
      <c r="N493" s="13">
        <v>0</v>
      </c>
      <c r="O493" s="13">
        <v>0</v>
      </c>
      <c r="P493" s="13">
        <v>8.3333333333333321</v>
      </c>
      <c r="Q493" s="13">
        <v>4.3478260869565215</v>
      </c>
      <c r="R493" s="13">
        <v>12.5</v>
      </c>
      <c r="S493" s="13">
        <v>0</v>
      </c>
      <c r="T493" s="13">
        <v>0</v>
      </c>
      <c r="U493" s="13">
        <v>0</v>
      </c>
      <c r="V493" s="13">
        <v>4</v>
      </c>
      <c r="W493" s="14">
        <v>11.538461538461538</v>
      </c>
    </row>
    <row r="494" spans="1:23" x14ac:dyDescent="0.3">
      <c r="A494" s="4" t="s">
        <v>264</v>
      </c>
      <c r="B494" s="12">
        <v>3.5000000000000004</v>
      </c>
      <c r="C494" s="13">
        <v>1.25</v>
      </c>
      <c r="D494" s="13">
        <v>2.5</v>
      </c>
      <c r="E494" s="13">
        <v>6.25</v>
      </c>
      <c r="F494" s="13">
        <v>2.5</v>
      </c>
      <c r="G494" s="13">
        <v>5</v>
      </c>
      <c r="H494" s="13">
        <v>12</v>
      </c>
      <c r="I494" s="13">
        <v>7.6923076923076925</v>
      </c>
      <c r="J494" s="13">
        <v>0</v>
      </c>
      <c r="K494" s="13">
        <v>4</v>
      </c>
      <c r="L494" s="13">
        <v>0</v>
      </c>
      <c r="M494" s="13">
        <v>7.4074074074074066</v>
      </c>
      <c r="N494" s="13">
        <v>8</v>
      </c>
      <c r="O494" s="13">
        <v>0</v>
      </c>
      <c r="P494" s="13">
        <v>0</v>
      </c>
      <c r="Q494" s="13">
        <v>4.3478260869565215</v>
      </c>
      <c r="R494" s="13">
        <v>4.1666666666666661</v>
      </c>
      <c r="S494" s="13">
        <v>0</v>
      </c>
      <c r="T494" s="13">
        <v>4.3478260869565215</v>
      </c>
      <c r="U494" s="13">
        <v>0</v>
      </c>
      <c r="V494" s="13">
        <v>0</v>
      </c>
      <c r="W494" s="14">
        <v>3.8461538461538463</v>
      </c>
    </row>
    <row r="495" spans="1:23" x14ac:dyDescent="0.3">
      <c r="A495" s="4" t="s">
        <v>263</v>
      </c>
      <c r="B495" s="12">
        <v>6.5</v>
      </c>
      <c r="C495" s="13">
        <v>7.5</v>
      </c>
      <c r="D495" s="13">
        <v>7.5</v>
      </c>
      <c r="E495" s="13">
        <v>11.25</v>
      </c>
      <c r="F495" s="13">
        <v>1.25</v>
      </c>
      <c r="G495" s="13">
        <v>5</v>
      </c>
      <c r="H495" s="13">
        <v>12</v>
      </c>
      <c r="I495" s="13">
        <v>7.6923076923076925</v>
      </c>
      <c r="J495" s="13">
        <v>12</v>
      </c>
      <c r="K495" s="13">
        <v>12</v>
      </c>
      <c r="L495" s="13">
        <v>0</v>
      </c>
      <c r="M495" s="13">
        <v>3.7037037037037033</v>
      </c>
      <c r="N495" s="13">
        <v>4</v>
      </c>
      <c r="O495" s="13">
        <v>7.6923076923076925</v>
      </c>
      <c r="P495" s="13">
        <v>0</v>
      </c>
      <c r="Q495" s="13">
        <v>0</v>
      </c>
      <c r="R495" s="13">
        <v>12.5</v>
      </c>
      <c r="S495" s="13">
        <v>12</v>
      </c>
      <c r="T495" s="13">
        <v>4.3478260869565215</v>
      </c>
      <c r="U495" s="13">
        <v>4.1666666666666661</v>
      </c>
      <c r="V495" s="13">
        <v>4</v>
      </c>
      <c r="W495" s="14">
        <v>7.6923076923076925</v>
      </c>
    </row>
    <row r="496" spans="1:23" x14ac:dyDescent="0.3">
      <c r="A496" s="4" t="s">
        <v>270</v>
      </c>
      <c r="B496" s="12">
        <v>3.75</v>
      </c>
      <c r="C496" s="13">
        <v>0</v>
      </c>
      <c r="D496" s="13">
        <v>0</v>
      </c>
      <c r="E496" s="13">
        <v>8.75</v>
      </c>
      <c r="F496" s="13">
        <v>10</v>
      </c>
      <c r="G496" s="13">
        <v>0</v>
      </c>
      <c r="H496" s="13">
        <v>0</v>
      </c>
      <c r="I496" s="13">
        <v>0</v>
      </c>
      <c r="J496" s="13">
        <v>0</v>
      </c>
      <c r="K496" s="13">
        <v>16</v>
      </c>
      <c r="L496" s="13">
        <v>11.111111111111111</v>
      </c>
      <c r="M496" s="13">
        <v>0</v>
      </c>
      <c r="N496" s="13">
        <v>8</v>
      </c>
      <c r="O496" s="13">
        <v>3.8461538461538463</v>
      </c>
      <c r="P496" s="13">
        <v>0</v>
      </c>
      <c r="Q496" s="13">
        <v>4.3478260869565215</v>
      </c>
      <c r="R496" s="13">
        <v>0</v>
      </c>
      <c r="S496" s="13">
        <v>4</v>
      </c>
      <c r="T496" s="13">
        <v>0</v>
      </c>
      <c r="U496" s="13">
        <v>4.1666666666666661</v>
      </c>
      <c r="V496" s="13">
        <v>4</v>
      </c>
      <c r="W496" s="14">
        <v>3.8461538461538463</v>
      </c>
    </row>
    <row r="497" spans="1:23" x14ac:dyDescent="0.3">
      <c r="A497" s="4" t="s">
        <v>323</v>
      </c>
      <c r="B497" s="12">
        <v>4.5</v>
      </c>
      <c r="C497" s="13">
        <v>0</v>
      </c>
      <c r="D497" s="13">
        <v>0</v>
      </c>
      <c r="E497" s="13">
        <v>6.25</v>
      </c>
      <c r="F497" s="13">
        <v>13.750000000000002</v>
      </c>
      <c r="G497" s="13">
        <v>2.5</v>
      </c>
      <c r="H497" s="13">
        <v>4</v>
      </c>
      <c r="I497" s="13">
        <v>0</v>
      </c>
      <c r="J497" s="13">
        <v>0</v>
      </c>
      <c r="K497" s="13">
        <v>12</v>
      </c>
      <c r="L497" s="13">
        <v>25.925925925925924</v>
      </c>
      <c r="M497" s="13">
        <v>7.4074074074074066</v>
      </c>
      <c r="N497" s="13">
        <v>0</v>
      </c>
      <c r="O497" s="13">
        <v>3.8461538461538463</v>
      </c>
      <c r="P497" s="13">
        <v>0</v>
      </c>
      <c r="Q497" s="13">
        <v>8.695652173913043</v>
      </c>
      <c r="R497" s="13">
        <v>0</v>
      </c>
      <c r="S497" s="13">
        <v>8</v>
      </c>
      <c r="T497" s="13">
        <v>0</v>
      </c>
      <c r="U497" s="13">
        <v>0</v>
      </c>
      <c r="V497" s="13">
        <v>0</v>
      </c>
      <c r="W497" s="14">
        <v>0</v>
      </c>
    </row>
    <row r="498" spans="1:23" x14ac:dyDescent="0.3">
      <c r="A498" s="4" t="s">
        <v>324</v>
      </c>
      <c r="B498" s="12">
        <v>0.75</v>
      </c>
      <c r="C498" s="13">
        <v>0</v>
      </c>
      <c r="D498" s="13">
        <v>0</v>
      </c>
      <c r="E498" s="13">
        <v>1.25</v>
      </c>
      <c r="F498" s="13">
        <v>2.5</v>
      </c>
      <c r="G498" s="13">
        <v>0</v>
      </c>
      <c r="H498" s="13">
        <v>0</v>
      </c>
      <c r="I498" s="13">
        <v>0</v>
      </c>
      <c r="J498" s="13">
        <v>0</v>
      </c>
      <c r="K498" s="13">
        <v>8</v>
      </c>
      <c r="L498" s="13">
        <v>3.7037037037037033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4">
        <v>0</v>
      </c>
    </row>
    <row r="499" spans="1:23" x14ac:dyDescent="0.3">
      <c r="A499" s="4" t="s">
        <v>260</v>
      </c>
      <c r="B499" s="12">
        <v>9</v>
      </c>
      <c r="C499" s="13">
        <v>13.750000000000002</v>
      </c>
      <c r="D499" s="13">
        <v>7.5</v>
      </c>
      <c r="E499" s="13">
        <v>3.75</v>
      </c>
      <c r="F499" s="13">
        <v>16.25</v>
      </c>
      <c r="G499" s="13">
        <v>3.75</v>
      </c>
      <c r="H499" s="13">
        <v>4</v>
      </c>
      <c r="I499" s="13">
        <v>7.6923076923076925</v>
      </c>
      <c r="J499" s="13">
        <v>4</v>
      </c>
      <c r="K499" s="13">
        <v>16</v>
      </c>
      <c r="L499" s="13">
        <v>14.814814814814813</v>
      </c>
      <c r="M499" s="13">
        <v>7.4074074074074066</v>
      </c>
      <c r="N499" s="13">
        <v>0</v>
      </c>
      <c r="O499" s="13">
        <v>11.538461538461538</v>
      </c>
      <c r="P499" s="13">
        <v>20.833333333333336</v>
      </c>
      <c r="Q499" s="13">
        <v>13.043478260869565</v>
      </c>
      <c r="R499" s="13">
        <v>8.3333333333333321</v>
      </c>
      <c r="S499" s="13">
        <v>16</v>
      </c>
      <c r="T499" s="13">
        <v>0</v>
      </c>
      <c r="U499" s="13">
        <v>0</v>
      </c>
      <c r="V499" s="13">
        <v>8</v>
      </c>
      <c r="W499" s="14">
        <v>11.538461538461538</v>
      </c>
    </row>
    <row r="500" spans="1:23" x14ac:dyDescent="0.3">
      <c r="A500" s="4" t="s">
        <v>325</v>
      </c>
      <c r="B500" s="12">
        <v>0.75</v>
      </c>
      <c r="C500" s="13">
        <v>0</v>
      </c>
      <c r="D500" s="13">
        <v>0</v>
      </c>
      <c r="E500" s="13">
        <v>0</v>
      </c>
      <c r="F500" s="13">
        <v>3.75</v>
      </c>
      <c r="G500" s="13">
        <v>0</v>
      </c>
      <c r="H500" s="13">
        <v>0</v>
      </c>
      <c r="I500" s="13">
        <v>0</v>
      </c>
      <c r="J500" s="13">
        <v>0</v>
      </c>
      <c r="K500" s="13">
        <v>8</v>
      </c>
      <c r="L500" s="13">
        <v>0</v>
      </c>
      <c r="M500" s="13">
        <v>0</v>
      </c>
      <c r="N500" s="13">
        <v>4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4">
        <v>0</v>
      </c>
    </row>
    <row r="501" spans="1:23" x14ac:dyDescent="0.3">
      <c r="A501" s="4" t="s">
        <v>272</v>
      </c>
      <c r="B501" s="12">
        <v>1</v>
      </c>
      <c r="C501" s="13">
        <v>0</v>
      </c>
      <c r="D501" s="13">
        <v>0</v>
      </c>
      <c r="E501" s="13">
        <v>0</v>
      </c>
      <c r="F501" s="13">
        <v>5</v>
      </c>
      <c r="G501" s="13">
        <v>0</v>
      </c>
      <c r="H501" s="13">
        <v>0</v>
      </c>
      <c r="I501" s="13">
        <v>0</v>
      </c>
      <c r="J501" s="13">
        <v>0</v>
      </c>
      <c r="K501" s="13">
        <v>8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4.1666666666666661</v>
      </c>
      <c r="S501" s="13">
        <v>4</v>
      </c>
      <c r="T501" s="13">
        <v>0</v>
      </c>
      <c r="U501" s="13">
        <v>0</v>
      </c>
      <c r="V501" s="13">
        <v>0</v>
      </c>
      <c r="W501" s="14">
        <v>0</v>
      </c>
    </row>
    <row r="502" spans="1:23" x14ac:dyDescent="0.3">
      <c r="A502" s="4" t="s">
        <v>326</v>
      </c>
      <c r="B502" s="12">
        <v>0.75</v>
      </c>
      <c r="C502" s="13">
        <v>1.25</v>
      </c>
      <c r="D502" s="13">
        <v>1.25</v>
      </c>
      <c r="E502" s="13">
        <v>0</v>
      </c>
      <c r="F502" s="13">
        <v>0</v>
      </c>
      <c r="G502" s="13">
        <v>1.25</v>
      </c>
      <c r="H502" s="13">
        <v>0</v>
      </c>
      <c r="I502" s="13">
        <v>0</v>
      </c>
      <c r="J502" s="13">
        <v>4</v>
      </c>
      <c r="K502" s="13">
        <v>0</v>
      </c>
      <c r="L502" s="13">
        <v>0</v>
      </c>
      <c r="M502" s="13">
        <v>0</v>
      </c>
      <c r="N502" s="13">
        <v>0</v>
      </c>
      <c r="O502" s="13">
        <v>3.8461538461538463</v>
      </c>
      <c r="P502" s="13">
        <v>0</v>
      </c>
      <c r="Q502" s="13">
        <v>0</v>
      </c>
      <c r="R502" s="13">
        <v>0</v>
      </c>
      <c r="S502" s="13">
        <v>0</v>
      </c>
      <c r="T502" s="13">
        <v>4.3478260869565215</v>
      </c>
      <c r="U502" s="13">
        <v>0</v>
      </c>
      <c r="V502" s="13">
        <v>0</v>
      </c>
      <c r="W502" s="14">
        <v>0</v>
      </c>
    </row>
    <row r="503" spans="1:23" x14ac:dyDescent="0.3">
      <c r="A503" s="4" t="s">
        <v>304</v>
      </c>
      <c r="B503" s="12">
        <v>3</v>
      </c>
      <c r="C503" s="13">
        <v>7.5</v>
      </c>
      <c r="D503" s="13">
        <v>3.75</v>
      </c>
      <c r="E503" s="13">
        <v>1.25</v>
      </c>
      <c r="F503" s="13">
        <v>0</v>
      </c>
      <c r="G503" s="13">
        <v>2.5</v>
      </c>
      <c r="H503" s="13">
        <v>0</v>
      </c>
      <c r="I503" s="13">
        <v>7.6923076923076925</v>
      </c>
      <c r="J503" s="13">
        <v>4</v>
      </c>
      <c r="K503" s="13">
        <v>4</v>
      </c>
      <c r="L503" s="13">
        <v>3.7037037037037033</v>
      </c>
      <c r="M503" s="13">
        <v>3.7037037037037033</v>
      </c>
      <c r="N503" s="13">
        <v>4</v>
      </c>
      <c r="O503" s="13">
        <v>3.8461538461538463</v>
      </c>
      <c r="P503" s="13">
        <v>0</v>
      </c>
      <c r="Q503" s="13">
        <v>0</v>
      </c>
      <c r="R503" s="13">
        <v>0</v>
      </c>
      <c r="S503" s="13">
        <v>0</v>
      </c>
      <c r="T503" s="13">
        <v>4.3478260869565215</v>
      </c>
      <c r="U503" s="13">
        <v>0</v>
      </c>
      <c r="V503" s="13">
        <v>12</v>
      </c>
      <c r="W503" s="14">
        <v>0</v>
      </c>
    </row>
    <row r="504" spans="1:23" x14ac:dyDescent="0.3">
      <c r="A504" s="4" t="s">
        <v>255</v>
      </c>
      <c r="B504" s="12">
        <v>7.75</v>
      </c>
      <c r="C504" s="13">
        <v>15</v>
      </c>
      <c r="D504" s="13">
        <v>6.25</v>
      </c>
      <c r="E504" s="13">
        <v>3.75</v>
      </c>
      <c r="F504" s="13">
        <v>10</v>
      </c>
      <c r="G504" s="13">
        <v>3.75</v>
      </c>
      <c r="H504" s="13">
        <v>4</v>
      </c>
      <c r="I504" s="13">
        <v>3.8461538461538463</v>
      </c>
      <c r="J504" s="13">
        <v>4</v>
      </c>
      <c r="K504" s="13">
        <v>20</v>
      </c>
      <c r="L504" s="13">
        <v>3.7037037037037033</v>
      </c>
      <c r="M504" s="13">
        <v>14.814814814814813</v>
      </c>
      <c r="N504" s="13">
        <v>16</v>
      </c>
      <c r="O504" s="13">
        <v>3.8461538461538463</v>
      </c>
      <c r="P504" s="13">
        <v>4.1666666666666661</v>
      </c>
      <c r="Q504" s="13">
        <v>4.3478260869565215</v>
      </c>
      <c r="R504" s="13">
        <v>12.5</v>
      </c>
      <c r="S504" s="13">
        <v>8</v>
      </c>
      <c r="T504" s="13">
        <v>0</v>
      </c>
      <c r="U504" s="13">
        <v>0</v>
      </c>
      <c r="V504" s="13">
        <v>16</v>
      </c>
      <c r="W504" s="14">
        <v>7.6923076923076925</v>
      </c>
    </row>
    <row r="505" spans="1:23" x14ac:dyDescent="0.3">
      <c r="A505" s="4" t="s">
        <v>327</v>
      </c>
      <c r="B505" s="12">
        <v>0.5</v>
      </c>
      <c r="C505" s="13">
        <v>1.25</v>
      </c>
      <c r="D505" s="13">
        <v>0</v>
      </c>
      <c r="E505" s="13">
        <v>0</v>
      </c>
      <c r="F505" s="13">
        <v>0</v>
      </c>
      <c r="G505" s="13">
        <v>1.25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4.3478260869565215</v>
      </c>
      <c r="U505" s="13">
        <v>4.1666666666666661</v>
      </c>
      <c r="V505" s="13">
        <v>0</v>
      </c>
      <c r="W505" s="14">
        <v>0</v>
      </c>
    </row>
    <row r="506" spans="1:23" x14ac:dyDescent="0.3">
      <c r="A506" s="4" t="s">
        <v>328</v>
      </c>
      <c r="B506" s="12">
        <v>5</v>
      </c>
      <c r="C506" s="13">
        <v>0</v>
      </c>
      <c r="D506" s="13">
        <v>0</v>
      </c>
      <c r="E506" s="13">
        <v>10</v>
      </c>
      <c r="F506" s="13">
        <v>15</v>
      </c>
      <c r="G506" s="13">
        <v>0</v>
      </c>
      <c r="H506" s="13">
        <v>8</v>
      </c>
      <c r="I506" s="13">
        <v>0</v>
      </c>
      <c r="J506" s="13">
        <v>0</v>
      </c>
      <c r="K506" s="13">
        <v>8</v>
      </c>
      <c r="L506" s="13">
        <v>14.814814814814813</v>
      </c>
      <c r="M506" s="13">
        <v>14.814814814814813</v>
      </c>
      <c r="N506" s="13">
        <v>4</v>
      </c>
      <c r="O506" s="13">
        <v>3.8461538461538463</v>
      </c>
      <c r="P506" s="13">
        <v>4.1666666666666661</v>
      </c>
      <c r="Q506" s="13">
        <v>4.3478260869565215</v>
      </c>
      <c r="R506" s="13">
        <v>4.1666666666666661</v>
      </c>
      <c r="S506" s="13">
        <v>4</v>
      </c>
      <c r="T506" s="13">
        <v>0</v>
      </c>
      <c r="U506" s="13">
        <v>0</v>
      </c>
      <c r="V506" s="13">
        <v>0</v>
      </c>
      <c r="W506" s="14">
        <v>7.6923076923076925</v>
      </c>
    </row>
    <row r="507" spans="1:23" x14ac:dyDescent="0.3">
      <c r="A507" s="4" t="s">
        <v>329</v>
      </c>
      <c r="B507" s="12">
        <v>0.75</v>
      </c>
      <c r="C507" s="13">
        <v>0</v>
      </c>
      <c r="D507" s="13">
        <v>0</v>
      </c>
      <c r="E507" s="13">
        <v>2.5</v>
      </c>
      <c r="F507" s="13">
        <v>1.25</v>
      </c>
      <c r="G507" s="13">
        <v>0</v>
      </c>
      <c r="H507" s="13">
        <v>0</v>
      </c>
      <c r="I507" s="13">
        <v>0</v>
      </c>
      <c r="J507" s="13">
        <v>0</v>
      </c>
      <c r="K507" s="13">
        <v>4</v>
      </c>
      <c r="L507" s="13">
        <v>0</v>
      </c>
      <c r="M507" s="13">
        <v>0</v>
      </c>
      <c r="N507" s="13">
        <v>4</v>
      </c>
      <c r="O507" s="13">
        <v>0</v>
      </c>
      <c r="P507" s="13">
        <v>0</v>
      </c>
      <c r="Q507" s="13">
        <v>0</v>
      </c>
      <c r="R507" s="13">
        <v>0</v>
      </c>
      <c r="S507" s="13">
        <v>4</v>
      </c>
      <c r="T507" s="13">
        <v>0</v>
      </c>
      <c r="U507" s="13">
        <v>0</v>
      </c>
      <c r="V507" s="13">
        <v>0</v>
      </c>
      <c r="W507" s="14">
        <v>0</v>
      </c>
    </row>
    <row r="508" spans="1:23" x14ac:dyDescent="0.3">
      <c r="A508" s="4" t="s">
        <v>330</v>
      </c>
      <c r="B508" s="12">
        <v>1</v>
      </c>
      <c r="C508" s="13">
        <v>0</v>
      </c>
      <c r="D508" s="13">
        <v>3.75</v>
      </c>
      <c r="E508" s="13">
        <v>0</v>
      </c>
      <c r="F508" s="13">
        <v>0</v>
      </c>
      <c r="G508" s="13">
        <v>1.25</v>
      </c>
      <c r="H508" s="13">
        <v>4</v>
      </c>
      <c r="I508" s="13">
        <v>0</v>
      </c>
      <c r="J508" s="13">
        <v>0</v>
      </c>
      <c r="K508" s="13">
        <v>4</v>
      </c>
      <c r="L508" s="13">
        <v>0</v>
      </c>
      <c r="M508" s="13">
        <v>0</v>
      </c>
      <c r="N508" s="13">
        <v>0</v>
      </c>
      <c r="O508" s="13">
        <v>0</v>
      </c>
      <c r="P508" s="13">
        <v>4.1666666666666661</v>
      </c>
      <c r="Q508" s="13">
        <v>0</v>
      </c>
      <c r="R508" s="13">
        <v>0</v>
      </c>
      <c r="S508" s="13">
        <v>0</v>
      </c>
      <c r="T508" s="13">
        <v>0</v>
      </c>
      <c r="U508" s="13">
        <v>4.1666666666666661</v>
      </c>
      <c r="V508" s="13">
        <v>0</v>
      </c>
      <c r="W508" s="14">
        <v>0</v>
      </c>
    </row>
    <row r="509" spans="1:23" x14ac:dyDescent="0.3">
      <c r="A509" s="4" t="s">
        <v>331</v>
      </c>
      <c r="B509" s="12">
        <v>1</v>
      </c>
      <c r="C509" s="13">
        <v>0</v>
      </c>
      <c r="D509" s="13">
        <v>0</v>
      </c>
      <c r="E509" s="13">
        <v>0</v>
      </c>
      <c r="F509" s="13">
        <v>5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3.7037037037037033</v>
      </c>
      <c r="M509" s="13">
        <v>0</v>
      </c>
      <c r="N509" s="13">
        <v>0</v>
      </c>
      <c r="O509" s="13">
        <v>7.6923076923076925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4.1666666666666661</v>
      </c>
      <c r="V509" s="13">
        <v>0</v>
      </c>
      <c r="W509" s="14">
        <v>0</v>
      </c>
    </row>
    <row r="510" spans="1:23" x14ac:dyDescent="0.3">
      <c r="A510" s="4" t="s">
        <v>317</v>
      </c>
      <c r="B510" s="12">
        <v>1.5</v>
      </c>
      <c r="C510" s="13">
        <v>5</v>
      </c>
      <c r="D510" s="13">
        <v>1.25</v>
      </c>
      <c r="E510" s="13">
        <v>1.25</v>
      </c>
      <c r="F510" s="13">
        <v>0</v>
      </c>
      <c r="G510" s="13">
        <v>0</v>
      </c>
      <c r="H510" s="13">
        <v>4</v>
      </c>
      <c r="I510" s="13">
        <v>0</v>
      </c>
      <c r="J510" s="13">
        <v>0</v>
      </c>
      <c r="K510" s="13">
        <v>0</v>
      </c>
      <c r="L510" s="13">
        <v>0</v>
      </c>
      <c r="M510" s="13">
        <v>3.7037037037037033</v>
      </c>
      <c r="N510" s="13">
        <v>0</v>
      </c>
      <c r="O510" s="13">
        <v>0</v>
      </c>
      <c r="P510" s="13">
        <v>0</v>
      </c>
      <c r="Q510" s="13">
        <v>4.3478260869565215</v>
      </c>
      <c r="R510" s="13">
        <v>4.1666666666666661</v>
      </c>
      <c r="S510" s="13">
        <v>4</v>
      </c>
      <c r="T510" s="13">
        <v>0</v>
      </c>
      <c r="U510" s="13">
        <v>0</v>
      </c>
      <c r="V510" s="13">
        <v>4</v>
      </c>
      <c r="W510" s="14">
        <v>0</v>
      </c>
    </row>
    <row r="511" spans="1:23" x14ac:dyDescent="0.3">
      <c r="A511" s="4" t="s">
        <v>318</v>
      </c>
      <c r="B511" s="12">
        <v>2.75</v>
      </c>
      <c r="C511" s="13">
        <v>2.5</v>
      </c>
      <c r="D511" s="13">
        <v>5</v>
      </c>
      <c r="E511" s="13">
        <v>0</v>
      </c>
      <c r="F511" s="13">
        <v>5</v>
      </c>
      <c r="G511" s="13">
        <v>1.25</v>
      </c>
      <c r="H511" s="13">
        <v>4</v>
      </c>
      <c r="I511" s="13">
        <v>3.8461538461538463</v>
      </c>
      <c r="J511" s="13">
        <v>0</v>
      </c>
      <c r="K511" s="13">
        <v>0</v>
      </c>
      <c r="L511" s="13">
        <v>3.7037037037037033</v>
      </c>
      <c r="M511" s="13">
        <v>0</v>
      </c>
      <c r="N511" s="13">
        <v>8</v>
      </c>
      <c r="O511" s="13">
        <v>0</v>
      </c>
      <c r="P511" s="13">
        <v>4.1666666666666661</v>
      </c>
      <c r="Q511" s="13">
        <v>8.695652173913043</v>
      </c>
      <c r="R511" s="13">
        <v>4.1666666666666661</v>
      </c>
      <c r="S511" s="13">
        <v>0</v>
      </c>
      <c r="T511" s="13">
        <v>8.695652173913043</v>
      </c>
      <c r="U511" s="13">
        <v>0</v>
      </c>
      <c r="V511" s="13">
        <v>0</v>
      </c>
      <c r="W511" s="14">
        <v>0</v>
      </c>
    </row>
    <row r="512" spans="1:23" x14ac:dyDescent="0.3">
      <c r="A512" s="4" t="s">
        <v>332</v>
      </c>
      <c r="B512" s="12">
        <v>1.7500000000000002</v>
      </c>
      <c r="C512" s="13">
        <v>0</v>
      </c>
      <c r="D512" s="13">
        <v>2.5</v>
      </c>
      <c r="E512" s="13">
        <v>0</v>
      </c>
      <c r="F512" s="13">
        <v>6.25</v>
      </c>
      <c r="G512" s="13">
        <v>0</v>
      </c>
      <c r="H512" s="13">
        <v>8</v>
      </c>
      <c r="I512" s="13">
        <v>3.8461538461538463</v>
      </c>
      <c r="J512" s="13">
        <v>4</v>
      </c>
      <c r="K512" s="13">
        <v>0</v>
      </c>
      <c r="L512" s="13">
        <v>0</v>
      </c>
      <c r="M512" s="13">
        <v>3.7037037037037033</v>
      </c>
      <c r="N512" s="13">
        <v>4</v>
      </c>
      <c r="O512" s="13">
        <v>0</v>
      </c>
      <c r="P512" s="13">
        <v>0</v>
      </c>
      <c r="Q512" s="13">
        <v>0</v>
      </c>
      <c r="R512" s="13">
        <v>4.1666666666666661</v>
      </c>
      <c r="S512" s="13">
        <v>0</v>
      </c>
      <c r="T512" s="13">
        <v>0</v>
      </c>
      <c r="U512" s="13">
        <v>0</v>
      </c>
      <c r="V512" s="13">
        <v>0</v>
      </c>
      <c r="W512" s="14">
        <v>0</v>
      </c>
    </row>
    <row r="513" spans="1:23" x14ac:dyDescent="0.3">
      <c r="A513" s="4" t="s">
        <v>333</v>
      </c>
      <c r="B513" s="12">
        <v>1.7500000000000002</v>
      </c>
      <c r="C513" s="13">
        <v>3.75</v>
      </c>
      <c r="D513" s="13">
        <v>3.75</v>
      </c>
      <c r="E513" s="13">
        <v>1.25</v>
      </c>
      <c r="F513" s="13">
        <v>0</v>
      </c>
      <c r="G513" s="13">
        <v>0</v>
      </c>
      <c r="H513" s="13">
        <v>0</v>
      </c>
      <c r="I513" s="13">
        <v>7.6923076923076925</v>
      </c>
      <c r="J513" s="13">
        <v>0</v>
      </c>
      <c r="K513" s="13">
        <v>0</v>
      </c>
      <c r="L513" s="13">
        <v>0</v>
      </c>
      <c r="M513" s="13">
        <v>3.7037037037037033</v>
      </c>
      <c r="N513" s="13">
        <v>0</v>
      </c>
      <c r="O513" s="13">
        <v>3.8461538461538463</v>
      </c>
      <c r="P513" s="13">
        <v>0</v>
      </c>
      <c r="Q513" s="13">
        <v>0</v>
      </c>
      <c r="R513" s="13">
        <v>12.5</v>
      </c>
      <c r="S513" s="13">
        <v>0</v>
      </c>
      <c r="T513" s="13">
        <v>0</v>
      </c>
      <c r="U513" s="13">
        <v>0</v>
      </c>
      <c r="V513" s="13">
        <v>0</v>
      </c>
      <c r="W513" s="14">
        <v>0</v>
      </c>
    </row>
    <row r="514" spans="1:23" x14ac:dyDescent="0.3">
      <c r="A514" s="4" t="s">
        <v>257</v>
      </c>
      <c r="B514" s="12">
        <v>4.5</v>
      </c>
      <c r="C514" s="13">
        <v>16.25</v>
      </c>
      <c r="D514" s="13">
        <v>3.75</v>
      </c>
      <c r="E514" s="13">
        <v>0</v>
      </c>
      <c r="F514" s="13">
        <v>0</v>
      </c>
      <c r="G514" s="13">
        <v>2.5</v>
      </c>
      <c r="H514" s="13">
        <v>0</v>
      </c>
      <c r="I514" s="13">
        <v>0</v>
      </c>
      <c r="J514" s="13">
        <v>0</v>
      </c>
      <c r="K514" s="13">
        <v>16</v>
      </c>
      <c r="L514" s="13">
        <v>0</v>
      </c>
      <c r="M514" s="13">
        <v>7.4074074074074066</v>
      </c>
      <c r="N514" s="13">
        <v>8</v>
      </c>
      <c r="O514" s="13">
        <v>3.8461538461538463</v>
      </c>
      <c r="P514" s="13">
        <v>12.5</v>
      </c>
      <c r="Q514" s="13">
        <v>4.3478260869565215</v>
      </c>
      <c r="R514" s="13">
        <v>4.1666666666666661</v>
      </c>
      <c r="S514" s="13">
        <v>4</v>
      </c>
      <c r="T514" s="13">
        <v>0</v>
      </c>
      <c r="U514" s="13">
        <v>4.1666666666666661</v>
      </c>
      <c r="V514" s="13">
        <v>8</v>
      </c>
      <c r="W514" s="14">
        <v>0</v>
      </c>
    </row>
    <row r="515" spans="1:23" x14ac:dyDescent="0.3">
      <c r="A515" s="4" t="s">
        <v>334</v>
      </c>
      <c r="B515" s="12">
        <v>0.25</v>
      </c>
      <c r="C515" s="13">
        <v>1.25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4.1666666666666661</v>
      </c>
      <c r="V515" s="13">
        <v>0</v>
      </c>
      <c r="W515" s="14">
        <v>0</v>
      </c>
    </row>
    <row r="516" spans="1:23" x14ac:dyDescent="0.3">
      <c r="A516" s="4" t="s">
        <v>335</v>
      </c>
      <c r="B516" s="12">
        <v>0.75</v>
      </c>
      <c r="C516" s="13">
        <v>0</v>
      </c>
      <c r="D516" s="13">
        <v>2.5</v>
      </c>
      <c r="E516" s="13">
        <v>0</v>
      </c>
      <c r="F516" s="13">
        <v>1.25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3.8461538461538463</v>
      </c>
      <c r="P516" s="13">
        <v>4.1666666666666661</v>
      </c>
      <c r="Q516" s="13">
        <v>0</v>
      </c>
      <c r="R516" s="13">
        <v>0</v>
      </c>
      <c r="S516" s="13">
        <v>0</v>
      </c>
      <c r="T516" s="13">
        <v>4.3478260869565215</v>
      </c>
      <c r="U516" s="13">
        <v>0</v>
      </c>
      <c r="V516" s="13">
        <v>0</v>
      </c>
      <c r="W516" s="14">
        <v>0</v>
      </c>
    </row>
    <row r="517" spans="1:23" x14ac:dyDescent="0.3">
      <c r="A517" s="4" t="s">
        <v>336</v>
      </c>
      <c r="B517" s="12">
        <v>0.75</v>
      </c>
      <c r="C517" s="13">
        <v>0</v>
      </c>
      <c r="D517" s="13">
        <v>0</v>
      </c>
      <c r="E517" s="13">
        <v>3.75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3.7037037037037033</v>
      </c>
      <c r="M517" s="13">
        <v>0</v>
      </c>
      <c r="N517" s="13">
        <v>0</v>
      </c>
      <c r="O517" s="13">
        <v>0</v>
      </c>
      <c r="P517" s="13">
        <v>0</v>
      </c>
      <c r="Q517" s="13">
        <v>8.695652173913043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4">
        <v>0</v>
      </c>
    </row>
    <row r="518" spans="1:23" x14ac:dyDescent="0.3">
      <c r="A518" s="4" t="s">
        <v>337</v>
      </c>
      <c r="B518" s="12">
        <v>0.5</v>
      </c>
      <c r="C518" s="13">
        <v>0</v>
      </c>
      <c r="D518" s="13">
        <v>0</v>
      </c>
      <c r="E518" s="13">
        <v>2.5</v>
      </c>
      <c r="F518" s="13">
        <v>0</v>
      </c>
      <c r="G518" s="13">
        <v>0</v>
      </c>
      <c r="H518" s="13">
        <v>4</v>
      </c>
      <c r="I518" s="13">
        <v>0</v>
      </c>
      <c r="J518" s="13">
        <v>0</v>
      </c>
      <c r="K518" s="13">
        <v>0</v>
      </c>
      <c r="L518" s="13">
        <v>0</v>
      </c>
      <c r="M518" s="13">
        <v>3.7037037037037033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4">
        <v>0</v>
      </c>
    </row>
    <row r="519" spans="1:23" x14ac:dyDescent="0.3">
      <c r="A519" s="4" t="s">
        <v>278</v>
      </c>
      <c r="B519" s="12">
        <v>0.25</v>
      </c>
      <c r="C519" s="13">
        <v>0</v>
      </c>
      <c r="D519" s="13">
        <v>0</v>
      </c>
      <c r="E519" s="13">
        <v>0</v>
      </c>
      <c r="F519" s="13">
        <v>1.25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4.3478260869565215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4">
        <v>0</v>
      </c>
    </row>
    <row r="520" spans="1:23" x14ac:dyDescent="0.3">
      <c r="A520" s="4" t="s">
        <v>271</v>
      </c>
      <c r="B520" s="12">
        <v>0.25</v>
      </c>
      <c r="C520" s="13">
        <v>0</v>
      </c>
      <c r="D520" s="13">
        <v>0</v>
      </c>
      <c r="E520" s="13">
        <v>0</v>
      </c>
      <c r="F520" s="13">
        <v>1.25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4.3478260869565215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4">
        <v>0</v>
      </c>
    </row>
    <row r="521" spans="1:23" x14ac:dyDescent="0.3">
      <c r="A521" s="4" t="s">
        <v>338</v>
      </c>
      <c r="B521" s="12">
        <v>0.25</v>
      </c>
      <c r="C521" s="13">
        <v>1.25</v>
      </c>
      <c r="D521" s="13">
        <v>0</v>
      </c>
      <c r="E521" s="13">
        <v>0</v>
      </c>
      <c r="F521" s="13">
        <v>0</v>
      </c>
      <c r="G521" s="13">
        <v>0</v>
      </c>
      <c r="H521" s="13">
        <v>4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4">
        <v>0</v>
      </c>
    </row>
    <row r="522" spans="1:23" x14ac:dyDescent="0.3">
      <c r="A522" s="4" t="s">
        <v>321</v>
      </c>
      <c r="B522" s="12">
        <v>0.5</v>
      </c>
      <c r="C522" s="13">
        <v>0</v>
      </c>
      <c r="D522" s="13">
        <v>0</v>
      </c>
      <c r="E522" s="13">
        <v>0</v>
      </c>
      <c r="F522" s="13">
        <v>2.5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4.3478260869565215</v>
      </c>
      <c r="R522" s="13">
        <v>0</v>
      </c>
      <c r="S522" s="13">
        <v>0</v>
      </c>
      <c r="T522" s="13">
        <v>4.3478260869565215</v>
      </c>
      <c r="U522" s="13">
        <v>0</v>
      </c>
      <c r="V522" s="13">
        <v>0</v>
      </c>
      <c r="W522" s="14">
        <v>0</v>
      </c>
    </row>
    <row r="523" spans="1:23" x14ac:dyDescent="0.3">
      <c r="A523" s="4" t="s">
        <v>339</v>
      </c>
      <c r="B523" s="12">
        <v>0.25</v>
      </c>
      <c r="C523" s="13">
        <v>0</v>
      </c>
      <c r="D523" s="13">
        <v>0</v>
      </c>
      <c r="E523" s="13">
        <v>0</v>
      </c>
      <c r="F523" s="13">
        <v>1.25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4.1666666666666661</v>
      </c>
      <c r="V523" s="13">
        <v>0</v>
      </c>
      <c r="W523" s="14">
        <v>0</v>
      </c>
    </row>
    <row r="524" spans="1:23" x14ac:dyDescent="0.3">
      <c r="A524" s="4" t="s">
        <v>265</v>
      </c>
      <c r="B524" s="12">
        <v>0.25</v>
      </c>
      <c r="C524" s="13">
        <v>0</v>
      </c>
      <c r="D524" s="13">
        <v>0</v>
      </c>
      <c r="E524" s="13">
        <v>0</v>
      </c>
      <c r="F524" s="13">
        <v>1.25</v>
      </c>
      <c r="G524" s="13">
        <v>0</v>
      </c>
      <c r="H524" s="13">
        <v>4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4">
        <v>0</v>
      </c>
    </row>
    <row r="525" spans="1:23" x14ac:dyDescent="0.3">
      <c r="A525" s="4" t="s">
        <v>266</v>
      </c>
      <c r="B525" s="12">
        <v>0.25</v>
      </c>
      <c r="C525" s="13">
        <v>0</v>
      </c>
      <c r="D525" s="13">
        <v>0</v>
      </c>
      <c r="E525" s="13">
        <v>0</v>
      </c>
      <c r="F525" s="13">
        <v>1.25</v>
      </c>
      <c r="G525" s="13">
        <v>0</v>
      </c>
      <c r="H525" s="13">
        <v>4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4">
        <v>0</v>
      </c>
    </row>
    <row r="526" spans="1:23" x14ac:dyDescent="0.3">
      <c r="A526" s="4" t="s">
        <v>340</v>
      </c>
      <c r="B526" s="12">
        <v>0.5</v>
      </c>
      <c r="C526" s="13">
        <v>1.25</v>
      </c>
      <c r="D526" s="13">
        <v>1.25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4</v>
      </c>
      <c r="K526" s="13">
        <v>0</v>
      </c>
      <c r="L526" s="13">
        <v>0</v>
      </c>
      <c r="M526" s="13">
        <v>3.7037037037037033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4">
        <v>0</v>
      </c>
    </row>
    <row r="527" spans="1:23" x14ac:dyDescent="0.3">
      <c r="A527" s="4" t="s">
        <v>319</v>
      </c>
      <c r="B527" s="12">
        <v>0.75</v>
      </c>
      <c r="C527" s="13">
        <v>0</v>
      </c>
      <c r="D527" s="13">
        <v>1.25</v>
      </c>
      <c r="E527" s="13">
        <v>1.25</v>
      </c>
      <c r="F527" s="13">
        <v>1.25</v>
      </c>
      <c r="G527" s="13">
        <v>0</v>
      </c>
      <c r="H527" s="13">
        <v>0</v>
      </c>
      <c r="I527" s="13">
        <v>3.8461538461538463</v>
      </c>
      <c r="J527" s="13">
        <v>0</v>
      </c>
      <c r="K527" s="13">
        <v>0</v>
      </c>
      <c r="L527" s="13">
        <v>0</v>
      </c>
      <c r="M527" s="13">
        <v>3.7037037037037033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4">
        <v>3.8461538461538463</v>
      </c>
    </row>
    <row r="528" spans="1:23" x14ac:dyDescent="0.3">
      <c r="A528" s="4" t="s">
        <v>341</v>
      </c>
      <c r="B528" s="12">
        <v>0.5</v>
      </c>
      <c r="C528" s="13">
        <v>1.25</v>
      </c>
      <c r="D528" s="13">
        <v>0</v>
      </c>
      <c r="E528" s="13">
        <v>0</v>
      </c>
      <c r="F528" s="13">
        <v>1.25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8</v>
      </c>
      <c r="T528" s="13">
        <v>0</v>
      </c>
      <c r="U528" s="13">
        <v>0</v>
      </c>
      <c r="V528" s="13">
        <v>0</v>
      </c>
      <c r="W528" s="14">
        <v>0</v>
      </c>
    </row>
    <row r="529" spans="1:23" x14ac:dyDescent="0.3">
      <c r="A529" s="4" t="s">
        <v>342</v>
      </c>
      <c r="B529" s="12">
        <v>0.25</v>
      </c>
      <c r="C529" s="13">
        <v>1.25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4</v>
      </c>
      <c r="T529" s="13">
        <v>0</v>
      </c>
      <c r="U529" s="13">
        <v>0</v>
      </c>
      <c r="V529" s="13">
        <v>0</v>
      </c>
      <c r="W529" s="14">
        <v>0</v>
      </c>
    </row>
    <row r="530" spans="1:23" x14ac:dyDescent="0.3">
      <c r="A530" s="4" t="s">
        <v>320</v>
      </c>
      <c r="B530" s="12">
        <v>2.25</v>
      </c>
      <c r="C530" s="13">
        <v>8.75</v>
      </c>
      <c r="D530" s="13">
        <v>2.5</v>
      </c>
      <c r="E530" s="13">
        <v>0</v>
      </c>
      <c r="F530" s="13">
        <v>0</v>
      </c>
      <c r="G530" s="13">
        <v>0</v>
      </c>
      <c r="H530" s="13">
        <v>0</v>
      </c>
      <c r="I530" s="13">
        <v>7.6923076923076925</v>
      </c>
      <c r="J530" s="13">
        <v>0</v>
      </c>
      <c r="K530" s="13">
        <v>0</v>
      </c>
      <c r="L530" s="13">
        <v>22.222222222222221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4</v>
      </c>
      <c r="T530" s="13">
        <v>0</v>
      </c>
      <c r="U530" s="13">
        <v>0</v>
      </c>
      <c r="V530" s="13">
        <v>0</v>
      </c>
      <c r="W530" s="14">
        <v>0</v>
      </c>
    </row>
    <row r="531" spans="1:23" x14ac:dyDescent="0.3">
      <c r="A531" s="4" t="s">
        <v>343</v>
      </c>
      <c r="B531" s="12">
        <v>0.25</v>
      </c>
      <c r="C531" s="13">
        <v>0</v>
      </c>
      <c r="D531" s="13">
        <v>1.25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4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4">
        <v>0</v>
      </c>
    </row>
    <row r="532" spans="1:23" x14ac:dyDescent="0.3">
      <c r="A532" s="4" t="s">
        <v>344</v>
      </c>
      <c r="B532" s="12">
        <v>0.25</v>
      </c>
      <c r="C532" s="13">
        <v>0</v>
      </c>
      <c r="D532" s="13">
        <v>1.25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4">
        <v>3.8461538461538463</v>
      </c>
    </row>
    <row r="533" spans="1:23" x14ac:dyDescent="0.3">
      <c r="A533" s="4" t="s">
        <v>91</v>
      </c>
      <c r="B533" s="12">
        <v>0.25</v>
      </c>
      <c r="C533" s="13">
        <v>1.25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3.7037037037037033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4">
        <v>0</v>
      </c>
    </row>
    <row r="534" spans="1:23" x14ac:dyDescent="0.3">
      <c r="A534" s="4" t="s">
        <v>345</v>
      </c>
      <c r="B534" s="12">
        <v>0.25</v>
      </c>
      <c r="C534" s="13">
        <v>0</v>
      </c>
      <c r="D534" s="13">
        <v>0</v>
      </c>
      <c r="E534" s="13">
        <v>1.25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3.7037037037037033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4">
        <v>0</v>
      </c>
    </row>
    <row r="535" spans="1:23" x14ac:dyDescent="0.3">
      <c r="A535" s="4" t="s">
        <v>308</v>
      </c>
      <c r="B535" s="12">
        <v>0.5</v>
      </c>
      <c r="C535" s="13">
        <v>0</v>
      </c>
      <c r="D535" s="13">
        <v>2.5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8</v>
      </c>
      <c r="T535" s="13">
        <v>0</v>
      </c>
      <c r="U535" s="13">
        <v>0</v>
      </c>
      <c r="V535" s="13">
        <v>0</v>
      </c>
      <c r="W535" s="14">
        <v>0</v>
      </c>
    </row>
    <row r="536" spans="1:23" x14ac:dyDescent="0.3">
      <c r="A536" s="4" t="s">
        <v>346</v>
      </c>
      <c r="B536" s="12">
        <v>0.25</v>
      </c>
      <c r="C536" s="13">
        <v>1.25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3.7037037037037033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4">
        <v>0</v>
      </c>
    </row>
    <row r="537" spans="1:23" x14ac:dyDescent="0.3">
      <c r="A537" s="4" t="s">
        <v>347</v>
      </c>
      <c r="B537" s="12">
        <v>0.25</v>
      </c>
      <c r="C537" s="13">
        <v>0</v>
      </c>
      <c r="D537" s="13">
        <v>1.25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4</v>
      </c>
      <c r="T537" s="13">
        <v>0</v>
      </c>
      <c r="U537" s="13">
        <v>0</v>
      </c>
      <c r="V537" s="13">
        <v>0</v>
      </c>
      <c r="W537" s="14">
        <v>0</v>
      </c>
    </row>
    <row r="538" spans="1:23" x14ac:dyDescent="0.3">
      <c r="A538" s="4" t="s">
        <v>274</v>
      </c>
      <c r="B538" s="12">
        <v>0.25</v>
      </c>
      <c r="C538" s="13">
        <v>0</v>
      </c>
      <c r="D538" s="13">
        <v>0</v>
      </c>
      <c r="E538" s="13">
        <v>0</v>
      </c>
      <c r="F538" s="13">
        <v>0</v>
      </c>
      <c r="G538" s="13">
        <v>1.25</v>
      </c>
      <c r="H538" s="13">
        <v>0</v>
      </c>
      <c r="I538" s="13">
        <v>3.8461538461538463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4">
        <v>0</v>
      </c>
    </row>
    <row r="539" spans="1:23" x14ac:dyDescent="0.3">
      <c r="A539" s="4" t="s">
        <v>348</v>
      </c>
      <c r="B539" s="12">
        <v>0.25</v>
      </c>
      <c r="C539" s="13">
        <v>0</v>
      </c>
      <c r="D539" s="13">
        <v>0</v>
      </c>
      <c r="E539" s="13">
        <v>0</v>
      </c>
      <c r="F539" s="13">
        <v>1.25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3.7037037037037033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4">
        <v>0</v>
      </c>
    </row>
    <row r="540" spans="1:23" x14ac:dyDescent="0.3">
      <c r="A540" s="4" t="s">
        <v>110</v>
      </c>
      <c r="B540" s="12">
        <v>52</v>
      </c>
      <c r="C540" s="13">
        <v>41.25</v>
      </c>
      <c r="D540" s="13">
        <v>53.75</v>
      </c>
      <c r="E540" s="13">
        <v>58.75</v>
      </c>
      <c r="F540" s="13">
        <v>37.5</v>
      </c>
      <c r="G540" s="13">
        <v>68.75</v>
      </c>
      <c r="H540" s="13">
        <v>44</v>
      </c>
      <c r="I540" s="13">
        <v>46.153846153846153</v>
      </c>
      <c r="J540" s="13">
        <v>68</v>
      </c>
      <c r="K540" s="13">
        <v>40</v>
      </c>
      <c r="L540" s="13">
        <v>29.629629629629626</v>
      </c>
      <c r="M540" s="13">
        <v>48.148148148148145</v>
      </c>
      <c r="N540" s="13">
        <v>60</v>
      </c>
      <c r="O540" s="13">
        <v>57.692307692307686</v>
      </c>
      <c r="P540" s="13">
        <v>54.166666666666664</v>
      </c>
      <c r="Q540" s="13">
        <v>43.478260869565219</v>
      </c>
      <c r="R540" s="13">
        <v>41.666666666666671</v>
      </c>
      <c r="S540" s="13">
        <v>52</v>
      </c>
      <c r="T540" s="13">
        <v>65.217391304347828</v>
      </c>
      <c r="U540" s="13">
        <v>75</v>
      </c>
      <c r="V540" s="13">
        <v>56.000000000000007</v>
      </c>
      <c r="W540" s="14">
        <v>53.846153846153847</v>
      </c>
    </row>
    <row r="541" spans="1:23" x14ac:dyDescent="0.3">
      <c r="A541" s="5" t="s">
        <v>27</v>
      </c>
      <c r="B541" s="15" t="s">
        <v>27</v>
      </c>
      <c r="C541" s="16" t="s">
        <v>27</v>
      </c>
      <c r="D541" s="16" t="s">
        <v>27</v>
      </c>
      <c r="E541" s="16" t="s">
        <v>27</v>
      </c>
      <c r="F541" s="16" t="s">
        <v>27</v>
      </c>
      <c r="G541" s="16" t="s">
        <v>27</v>
      </c>
      <c r="H541" s="16" t="s">
        <v>27</v>
      </c>
      <c r="I541" s="16" t="s">
        <v>27</v>
      </c>
      <c r="J541" s="16" t="s">
        <v>27</v>
      </c>
      <c r="K541" s="16" t="s">
        <v>27</v>
      </c>
      <c r="L541" s="16" t="s">
        <v>27</v>
      </c>
      <c r="M541" s="16" t="s">
        <v>27</v>
      </c>
      <c r="N541" s="16" t="s">
        <v>27</v>
      </c>
      <c r="O541" s="16" t="s">
        <v>27</v>
      </c>
      <c r="P541" s="16" t="s">
        <v>27</v>
      </c>
      <c r="Q541" s="16" t="s">
        <v>27</v>
      </c>
      <c r="R541" s="16" t="s">
        <v>27</v>
      </c>
      <c r="S541" s="16" t="s">
        <v>27</v>
      </c>
      <c r="T541" s="16" t="s">
        <v>27</v>
      </c>
      <c r="U541" s="16" t="s">
        <v>27</v>
      </c>
      <c r="V541" s="16" t="s">
        <v>27</v>
      </c>
      <c r="W541" s="17" t="s">
        <v>27</v>
      </c>
    </row>
    <row r="542" spans="1:23" x14ac:dyDescent="0.3">
      <c r="A542" s="31" t="str">
        <f>HYPERLINK("#'Index'!C23","Home")</f>
        <v>Home</v>
      </c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4" spans="1:23" ht="14.95" thickBot="1" x14ac:dyDescent="0.35">
      <c r="A544" s="32" t="s">
        <v>734</v>
      </c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 spans="1:23" ht="14.95" thickTop="1" x14ac:dyDescent="0.3">
      <c r="A545" s="33" t="s">
        <v>1</v>
      </c>
      <c r="B545" s="35" t="s">
        <v>2</v>
      </c>
      <c r="C545" s="37" t="s">
        <v>3</v>
      </c>
      <c r="D545" s="37"/>
      <c r="E545" s="37"/>
      <c r="F545" s="37"/>
      <c r="G545" s="37"/>
      <c r="H545" s="37" t="s">
        <v>4</v>
      </c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8"/>
    </row>
    <row r="546" spans="1:23" ht="34.35" x14ac:dyDescent="0.3">
      <c r="A546" s="34"/>
      <c r="B546" s="36"/>
      <c r="C546" s="1" t="s">
        <v>5</v>
      </c>
      <c r="D546" s="1" t="s">
        <v>6</v>
      </c>
      <c r="E546" s="1" t="s">
        <v>7</v>
      </c>
      <c r="F546" s="1" t="s">
        <v>8</v>
      </c>
      <c r="G546" s="1" t="s">
        <v>9</v>
      </c>
      <c r="H546" s="1" t="s">
        <v>10</v>
      </c>
      <c r="I546" s="1" t="s">
        <v>11</v>
      </c>
      <c r="J546" s="1" t="s">
        <v>12</v>
      </c>
      <c r="K546" s="1" t="s">
        <v>13</v>
      </c>
      <c r="L546" s="1" t="s">
        <v>14</v>
      </c>
      <c r="M546" s="1" t="s">
        <v>15</v>
      </c>
      <c r="N546" s="1" t="s">
        <v>16</v>
      </c>
      <c r="O546" s="1" t="s">
        <v>17</v>
      </c>
      <c r="P546" s="1" t="s">
        <v>18</v>
      </c>
      <c r="Q546" s="1" t="s">
        <v>19</v>
      </c>
      <c r="R546" s="1" t="s">
        <v>20</v>
      </c>
      <c r="S546" s="1" t="s">
        <v>21</v>
      </c>
      <c r="T546" s="1" t="s">
        <v>22</v>
      </c>
      <c r="U546" s="1" t="s">
        <v>23</v>
      </c>
      <c r="V546" s="1" t="s">
        <v>24</v>
      </c>
      <c r="W546" s="2" t="s">
        <v>25</v>
      </c>
    </row>
    <row r="547" spans="1:23" x14ac:dyDescent="0.3">
      <c r="A547" s="3" t="s">
        <v>26</v>
      </c>
      <c r="B547" s="6">
        <v>400</v>
      </c>
      <c r="C547" s="7">
        <v>80</v>
      </c>
      <c r="D547" s="7">
        <v>80</v>
      </c>
      <c r="E547" s="7">
        <v>80</v>
      </c>
      <c r="F547" s="7">
        <v>80</v>
      </c>
      <c r="G547" s="7">
        <v>80</v>
      </c>
      <c r="H547" s="7">
        <v>25</v>
      </c>
      <c r="I547" s="7">
        <v>26</v>
      </c>
      <c r="J547" s="7">
        <v>25</v>
      </c>
      <c r="K547" s="7">
        <v>25</v>
      </c>
      <c r="L547" s="7">
        <v>27</v>
      </c>
      <c r="M547" s="7">
        <v>27</v>
      </c>
      <c r="N547" s="7">
        <v>25</v>
      </c>
      <c r="O547" s="7">
        <v>26</v>
      </c>
      <c r="P547" s="7">
        <v>24</v>
      </c>
      <c r="Q547" s="7">
        <v>23</v>
      </c>
      <c r="R547" s="7">
        <v>24</v>
      </c>
      <c r="S547" s="7">
        <v>25</v>
      </c>
      <c r="T547" s="7">
        <v>23</v>
      </c>
      <c r="U547" s="7">
        <v>24</v>
      </c>
      <c r="V547" s="7">
        <v>25</v>
      </c>
      <c r="W547" s="8">
        <v>26</v>
      </c>
    </row>
    <row r="548" spans="1:23" x14ac:dyDescent="0.3">
      <c r="A548" s="4" t="s">
        <v>27</v>
      </c>
      <c r="B548" s="9" t="s">
        <v>27</v>
      </c>
      <c r="C548" s="10" t="s">
        <v>27</v>
      </c>
      <c r="D548" s="10" t="s">
        <v>27</v>
      </c>
      <c r="E548" s="10" t="s">
        <v>27</v>
      </c>
      <c r="F548" s="10" t="s">
        <v>27</v>
      </c>
      <c r="G548" s="10" t="s">
        <v>27</v>
      </c>
      <c r="H548" s="10" t="s">
        <v>27</v>
      </c>
      <c r="I548" s="10" t="s">
        <v>27</v>
      </c>
      <c r="J548" s="10" t="s">
        <v>27</v>
      </c>
      <c r="K548" s="10" t="s">
        <v>27</v>
      </c>
      <c r="L548" s="10" t="s">
        <v>27</v>
      </c>
      <c r="M548" s="10" t="s">
        <v>27</v>
      </c>
      <c r="N548" s="10" t="s">
        <v>27</v>
      </c>
      <c r="O548" s="10" t="s">
        <v>27</v>
      </c>
      <c r="P548" s="10" t="s">
        <v>27</v>
      </c>
      <c r="Q548" s="10" t="s">
        <v>27</v>
      </c>
      <c r="R548" s="10" t="s">
        <v>27</v>
      </c>
      <c r="S548" s="10" t="s">
        <v>27</v>
      </c>
      <c r="T548" s="10" t="s">
        <v>27</v>
      </c>
      <c r="U548" s="10" t="s">
        <v>27</v>
      </c>
      <c r="V548" s="10" t="s">
        <v>27</v>
      </c>
      <c r="W548" s="11" t="s">
        <v>27</v>
      </c>
    </row>
    <row r="549" spans="1:23" x14ac:dyDescent="0.3">
      <c r="A549" s="4" t="s">
        <v>49</v>
      </c>
      <c r="B549" s="12">
        <v>87</v>
      </c>
      <c r="C549" s="13">
        <v>85</v>
      </c>
      <c r="D549" s="13">
        <v>78.75</v>
      </c>
      <c r="E549" s="13">
        <v>92.5</v>
      </c>
      <c r="F549" s="13">
        <v>85</v>
      </c>
      <c r="G549" s="13">
        <v>93.75</v>
      </c>
      <c r="H549" s="13">
        <v>88</v>
      </c>
      <c r="I549" s="13">
        <v>88.461538461538453</v>
      </c>
      <c r="J549" s="13">
        <v>80</v>
      </c>
      <c r="K549" s="13">
        <v>92</v>
      </c>
      <c r="L549" s="13">
        <v>88.888888888888886</v>
      </c>
      <c r="M549" s="13">
        <v>88.888888888888886</v>
      </c>
      <c r="N549" s="13">
        <v>96</v>
      </c>
      <c r="O549" s="13">
        <v>84.615384615384613</v>
      </c>
      <c r="P549" s="13">
        <v>100</v>
      </c>
      <c r="Q549" s="13">
        <v>82.608695652173907</v>
      </c>
      <c r="R549" s="13">
        <v>75</v>
      </c>
      <c r="S549" s="13">
        <v>88</v>
      </c>
      <c r="T549" s="13">
        <v>78.260869565217391</v>
      </c>
      <c r="U549" s="13">
        <v>83.333333333333343</v>
      </c>
      <c r="V549" s="13">
        <v>84</v>
      </c>
      <c r="W549" s="14">
        <v>92.307692307692307</v>
      </c>
    </row>
    <row r="550" spans="1:23" x14ac:dyDescent="0.3">
      <c r="A550" s="4" t="s">
        <v>50</v>
      </c>
      <c r="B550" s="12">
        <v>13</v>
      </c>
      <c r="C550" s="13">
        <v>15</v>
      </c>
      <c r="D550" s="13">
        <v>21.25</v>
      </c>
      <c r="E550" s="13">
        <v>7.5</v>
      </c>
      <c r="F550" s="13">
        <v>15</v>
      </c>
      <c r="G550" s="13">
        <v>6.25</v>
      </c>
      <c r="H550" s="13">
        <v>12</v>
      </c>
      <c r="I550" s="13">
        <v>11.538461538461538</v>
      </c>
      <c r="J550" s="13">
        <v>20</v>
      </c>
      <c r="K550" s="13">
        <v>8</v>
      </c>
      <c r="L550" s="13">
        <v>11.111111111111111</v>
      </c>
      <c r="M550" s="13">
        <v>11.111111111111111</v>
      </c>
      <c r="N550" s="13">
        <v>4</v>
      </c>
      <c r="O550" s="13">
        <v>15.384615384615385</v>
      </c>
      <c r="P550" s="13">
        <v>0</v>
      </c>
      <c r="Q550" s="13">
        <v>17.391304347826086</v>
      </c>
      <c r="R550" s="13">
        <v>25</v>
      </c>
      <c r="S550" s="13">
        <v>12</v>
      </c>
      <c r="T550" s="13">
        <v>21.739130434782609</v>
      </c>
      <c r="U550" s="13">
        <v>16.666666666666664</v>
      </c>
      <c r="V550" s="13">
        <v>16</v>
      </c>
      <c r="W550" s="14">
        <v>7.6923076923076925</v>
      </c>
    </row>
    <row r="551" spans="1:23" x14ac:dyDescent="0.3">
      <c r="A551" s="5" t="s">
        <v>27</v>
      </c>
      <c r="B551" s="15" t="s">
        <v>27</v>
      </c>
      <c r="C551" s="16" t="s">
        <v>27</v>
      </c>
      <c r="D551" s="16" t="s">
        <v>27</v>
      </c>
      <c r="E551" s="16" t="s">
        <v>27</v>
      </c>
      <c r="F551" s="16" t="s">
        <v>27</v>
      </c>
      <c r="G551" s="16" t="s">
        <v>27</v>
      </c>
      <c r="H551" s="16" t="s">
        <v>27</v>
      </c>
      <c r="I551" s="16" t="s">
        <v>27</v>
      </c>
      <c r="J551" s="16" t="s">
        <v>27</v>
      </c>
      <c r="K551" s="16" t="s">
        <v>27</v>
      </c>
      <c r="L551" s="16" t="s">
        <v>27</v>
      </c>
      <c r="M551" s="16" t="s">
        <v>27</v>
      </c>
      <c r="N551" s="16" t="s">
        <v>27</v>
      </c>
      <c r="O551" s="16" t="s">
        <v>27</v>
      </c>
      <c r="P551" s="16" t="s">
        <v>27</v>
      </c>
      <c r="Q551" s="16" t="s">
        <v>27</v>
      </c>
      <c r="R551" s="16" t="s">
        <v>27</v>
      </c>
      <c r="S551" s="16" t="s">
        <v>27</v>
      </c>
      <c r="T551" s="16" t="s">
        <v>27</v>
      </c>
      <c r="U551" s="16" t="s">
        <v>27</v>
      </c>
      <c r="V551" s="16" t="s">
        <v>27</v>
      </c>
      <c r="W551" s="17" t="s">
        <v>27</v>
      </c>
    </row>
    <row r="552" spans="1:23" x14ac:dyDescent="0.3">
      <c r="A552" s="31" t="str">
        <f>HYPERLINK("#'Index'!C24","Home")</f>
        <v>Home</v>
      </c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4" spans="1:23" ht="14.95" thickBot="1" x14ac:dyDescent="0.35">
      <c r="A554" s="32" t="s">
        <v>735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 spans="1:23" ht="14.95" thickTop="1" x14ac:dyDescent="0.3">
      <c r="A555" s="33" t="s">
        <v>159</v>
      </c>
      <c r="B555" s="35" t="s">
        <v>2</v>
      </c>
      <c r="C555" s="37" t="s">
        <v>3</v>
      </c>
      <c r="D555" s="37"/>
      <c r="E555" s="37"/>
      <c r="F555" s="37"/>
      <c r="G555" s="37"/>
      <c r="H555" s="37" t="s">
        <v>4</v>
      </c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8"/>
    </row>
    <row r="556" spans="1:23" ht="34.35" x14ac:dyDescent="0.3">
      <c r="A556" s="34"/>
      <c r="B556" s="36"/>
      <c r="C556" s="1" t="s">
        <v>5</v>
      </c>
      <c r="D556" s="1" t="s">
        <v>6</v>
      </c>
      <c r="E556" s="1" t="s">
        <v>7</v>
      </c>
      <c r="F556" s="1" t="s">
        <v>8</v>
      </c>
      <c r="G556" s="1" t="s">
        <v>9</v>
      </c>
      <c r="H556" s="1" t="s">
        <v>10</v>
      </c>
      <c r="I556" s="1" t="s">
        <v>11</v>
      </c>
      <c r="J556" s="1" t="s">
        <v>12</v>
      </c>
      <c r="K556" s="1" t="s">
        <v>13</v>
      </c>
      <c r="L556" s="1" t="s">
        <v>14</v>
      </c>
      <c r="M556" s="1" t="s">
        <v>15</v>
      </c>
      <c r="N556" s="1" t="s">
        <v>16</v>
      </c>
      <c r="O556" s="1" t="s">
        <v>17</v>
      </c>
      <c r="P556" s="1" t="s">
        <v>18</v>
      </c>
      <c r="Q556" s="1" t="s">
        <v>19</v>
      </c>
      <c r="R556" s="1" t="s">
        <v>20</v>
      </c>
      <c r="S556" s="1" t="s">
        <v>21</v>
      </c>
      <c r="T556" s="1" t="s">
        <v>22</v>
      </c>
      <c r="U556" s="1" t="s">
        <v>23</v>
      </c>
      <c r="V556" s="1" t="s">
        <v>24</v>
      </c>
      <c r="W556" s="2" t="s">
        <v>25</v>
      </c>
    </row>
    <row r="557" spans="1:23" x14ac:dyDescent="0.3">
      <c r="A557" s="3" t="s">
        <v>26</v>
      </c>
      <c r="B557" s="6">
        <v>348</v>
      </c>
      <c r="C557" s="7">
        <v>68</v>
      </c>
      <c r="D557" s="7">
        <v>63</v>
      </c>
      <c r="E557" s="7">
        <v>74</v>
      </c>
      <c r="F557" s="7">
        <v>68</v>
      </c>
      <c r="G557" s="7">
        <v>75</v>
      </c>
      <c r="H557" s="7">
        <v>22</v>
      </c>
      <c r="I557" s="7">
        <v>23</v>
      </c>
      <c r="J557" s="7">
        <v>20</v>
      </c>
      <c r="K557" s="7">
        <v>23</v>
      </c>
      <c r="L557" s="7">
        <v>24</v>
      </c>
      <c r="M557" s="7">
        <v>24</v>
      </c>
      <c r="N557" s="7">
        <v>24</v>
      </c>
      <c r="O557" s="7">
        <v>22</v>
      </c>
      <c r="P557" s="7">
        <v>24</v>
      </c>
      <c r="Q557" s="7">
        <v>19</v>
      </c>
      <c r="R557" s="7">
        <v>18</v>
      </c>
      <c r="S557" s="7">
        <v>22</v>
      </c>
      <c r="T557" s="7">
        <v>18</v>
      </c>
      <c r="U557" s="7">
        <v>20</v>
      </c>
      <c r="V557" s="7">
        <v>21</v>
      </c>
      <c r="W557" s="8">
        <v>24</v>
      </c>
    </row>
    <row r="558" spans="1:23" x14ac:dyDescent="0.3">
      <c r="A558" s="4" t="s">
        <v>27</v>
      </c>
      <c r="B558" s="9" t="s">
        <v>27</v>
      </c>
      <c r="C558" s="10" t="s">
        <v>27</v>
      </c>
      <c r="D558" s="10" t="s">
        <v>27</v>
      </c>
      <c r="E558" s="10" t="s">
        <v>27</v>
      </c>
      <c r="F558" s="10" t="s">
        <v>27</v>
      </c>
      <c r="G558" s="10" t="s">
        <v>27</v>
      </c>
      <c r="H558" s="10" t="s">
        <v>27</v>
      </c>
      <c r="I558" s="10" t="s">
        <v>27</v>
      </c>
      <c r="J558" s="10" t="s">
        <v>27</v>
      </c>
      <c r="K558" s="10" t="s">
        <v>27</v>
      </c>
      <c r="L558" s="10" t="s">
        <v>27</v>
      </c>
      <c r="M558" s="10" t="s">
        <v>27</v>
      </c>
      <c r="N558" s="10" t="s">
        <v>27</v>
      </c>
      <c r="O558" s="10" t="s">
        <v>27</v>
      </c>
      <c r="P558" s="10" t="s">
        <v>27</v>
      </c>
      <c r="Q558" s="10" t="s">
        <v>27</v>
      </c>
      <c r="R558" s="10" t="s">
        <v>27</v>
      </c>
      <c r="S558" s="10" t="s">
        <v>27</v>
      </c>
      <c r="T558" s="10" t="s">
        <v>27</v>
      </c>
      <c r="U558" s="10" t="s">
        <v>27</v>
      </c>
      <c r="V558" s="10" t="s">
        <v>27</v>
      </c>
      <c r="W558" s="11" t="s">
        <v>27</v>
      </c>
    </row>
    <row r="559" spans="1:23" x14ac:dyDescent="0.3">
      <c r="A559" s="4" t="s">
        <v>349</v>
      </c>
      <c r="B559" s="12">
        <v>20.689655172413794</v>
      </c>
      <c r="C559" s="13">
        <v>26.47058823529412</v>
      </c>
      <c r="D559" s="13">
        <v>4.7619047619047619</v>
      </c>
      <c r="E559" s="13">
        <v>6.756756756756757</v>
      </c>
      <c r="F559" s="13">
        <v>30.882352941176471</v>
      </c>
      <c r="G559" s="13">
        <v>33.333333333333329</v>
      </c>
      <c r="H559" s="13">
        <v>22.727272727272727</v>
      </c>
      <c r="I559" s="13">
        <v>39.130434782608695</v>
      </c>
      <c r="J559" s="13">
        <v>40</v>
      </c>
      <c r="K559" s="13">
        <v>4.3478260869565215</v>
      </c>
      <c r="L559" s="13">
        <v>29.166666666666668</v>
      </c>
      <c r="M559" s="13">
        <v>16.666666666666664</v>
      </c>
      <c r="N559" s="13">
        <v>16.666666666666664</v>
      </c>
      <c r="O559" s="13">
        <v>18.181818181818183</v>
      </c>
      <c r="P559" s="13">
        <v>25</v>
      </c>
      <c r="Q559" s="13">
        <v>10.526315789473683</v>
      </c>
      <c r="R559" s="13">
        <v>11.111111111111111</v>
      </c>
      <c r="S559" s="13">
        <v>9.0909090909090917</v>
      </c>
      <c r="T559" s="13">
        <v>33.333333333333329</v>
      </c>
      <c r="U559" s="13">
        <v>15</v>
      </c>
      <c r="V559" s="13">
        <v>14.285714285714285</v>
      </c>
      <c r="W559" s="14">
        <v>25</v>
      </c>
    </row>
    <row r="560" spans="1:23" x14ac:dyDescent="0.3">
      <c r="A560" s="4" t="s">
        <v>350</v>
      </c>
      <c r="B560" s="12">
        <v>55.172413793103445</v>
      </c>
      <c r="C560" s="13">
        <v>19.117647058823529</v>
      </c>
      <c r="D560" s="13">
        <v>69.841269841269835</v>
      </c>
      <c r="E560" s="13">
        <v>63.513513513513509</v>
      </c>
      <c r="F560" s="13">
        <v>52.941176470588239</v>
      </c>
      <c r="G560" s="13">
        <v>69.333333333333343</v>
      </c>
      <c r="H560" s="13">
        <v>36.363636363636367</v>
      </c>
      <c r="I560" s="13">
        <v>47.826086956521742</v>
      </c>
      <c r="J560" s="13">
        <v>40</v>
      </c>
      <c r="K560" s="13">
        <v>47.826086956521742</v>
      </c>
      <c r="L560" s="13">
        <v>50</v>
      </c>
      <c r="M560" s="13">
        <v>62.5</v>
      </c>
      <c r="N560" s="13">
        <v>62.5</v>
      </c>
      <c r="O560" s="13">
        <v>54.54545454545454</v>
      </c>
      <c r="P560" s="13">
        <v>33.333333333333329</v>
      </c>
      <c r="Q560" s="13">
        <v>68.421052631578945</v>
      </c>
      <c r="R560" s="13">
        <v>72.222222222222214</v>
      </c>
      <c r="S560" s="13">
        <v>72.727272727272734</v>
      </c>
      <c r="T560" s="13">
        <v>50</v>
      </c>
      <c r="U560" s="13">
        <v>60</v>
      </c>
      <c r="V560" s="13">
        <v>57.142857142857139</v>
      </c>
      <c r="W560" s="14">
        <v>70.833333333333343</v>
      </c>
    </row>
    <row r="561" spans="1:23" x14ac:dyDescent="0.3">
      <c r="A561" s="4" t="s">
        <v>351</v>
      </c>
      <c r="B561" s="12">
        <v>8.0459770114942533</v>
      </c>
      <c r="C561" s="13">
        <v>1.4705882352941175</v>
      </c>
      <c r="D561" s="13">
        <v>3.1746031746031744</v>
      </c>
      <c r="E561" s="13">
        <v>0</v>
      </c>
      <c r="F561" s="13">
        <v>29.411764705882355</v>
      </c>
      <c r="G561" s="13">
        <v>6.666666666666667</v>
      </c>
      <c r="H561" s="13">
        <v>4.5454545454545459</v>
      </c>
      <c r="I561" s="13">
        <v>8.695652173913043</v>
      </c>
      <c r="J561" s="13">
        <v>10</v>
      </c>
      <c r="K561" s="13">
        <v>21.739130434782609</v>
      </c>
      <c r="L561" s="13">
        <v>0</v>
      </c>
      <c r="M561" s="13">
        <v>0</v>
      </c>
      <c r="N561" s="13">
        <v>8.3333333333333321</v>
      </c>
      <c r="O561" s="13">
        <v>4.5454545454545459</v>
      </c>
      <c r="P561" s="13">
        <v>16.666666666666664</v>
      </c>
      <c r="Q561" s="13">
        <v>15.789473684210526</v>
      </c>
      <c r="R561" s="13">
        <v>0</v>
      </c>
      <c r="S561" s="13">
        <v>4.5454545454545459</v>
      </c>
      <c r="T561" s="13">
        <v>11.111111111111111</v>
      </c>
      <c r="U561" s="13">
        <v>10</v>
      </c>
      <c r="V561" s="13">
        <v>4.7619047619047619</v>
      </c>
      <c r="W561" s="14">
        <v>8.3333333333333321</v>
      </c>
    </row>
    <row r="562" spans="1:23" x14ac:dyDescent="0.3">
      <c r="A562" s="4" t="s">
        <v>352</v>
      </c>
      <c r="B562" s="12">
        <v>1.7241379310344827</v>
      </c>
      <c r="C562" s="13">
        <v>0</v>
      </c>
      <c r="D562" s="13">
        <v>0</v>
      </c>
      <c r="E562" s="13">
        <v>1.3513513513513513</v>
      </c>
      <c r="F562" s="13">
        <v>0</v>
      </c>
      <c r="G562" s="13">
        <v>6.666666666666667</v>
      </c>
      <c r="H562" s="13">
        <v>4.5454545454545459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4.1666666666666661</v>
      </c>
      <c r="O562" s="13">
        <v>0</v>
      </c>
      <c r="P562" s="13">
        <v>8.3333333333333321</v>
      </c>
      <c r="Q562" s="13">
        <v>5.2631578947368416</v>
      </c>
      <c r="R562" s="13">
        <v>0</v>
      </c>
      <c r="S562" s="13">
        <v>0</v>
      </c>
      <c r="T562" s="13">
        <v>5.5555555555555554</v>
      </c>
      <c r="U562" s="13">
        <v>0</v>
      </c>
      <c r="V562" s="13">
        <v>0</v>
      </c>
      <c r="W562" s="14">
        <v>0</v>
      </c>
    </row>
    <row r="563" spans="1:23" x14ac:dyDescent="0.3">
      <c r="A563" s="4" t="s">
        <v>353</v>
      </c>
      <c r="B563" s="12">
        <v>4.3103448275862073</v>
      </c>
      <c r="C563" s="13">
        <v>0</v>
      </c>
      <c r="D563" s="13">
        <v>0</v>
      </c>
      <c r="E563" s="13">
        <v>12.162162162162163</v>
      </c>
      <c r="F563" s="13">
        <v>2.9411764705882351</v>
      </c>
      <c r="G563" s="13">
        <v>5.3333333333333339</v>
      </c>
      <c r="H563" s="13">
        <v>0</v>
      </c>
      <c r="I563" s="13">
        <v>4.3478260869565215</v>
      </c>
      <c r="J563" s="13">
        <v>25</v>
      </c>
      <c r="K563" s="13">
        <v>4.3478260869565215</v>
      </c>
      <c r="L563" s="13">
        <v>0</v>
      </c>
      <c r="M563" s="13">
        <v>8.3333333333333321</v>
      </c>
      <c r="N563" s="13">
        <v>8.3333333333333321</v>
      </c>
      <c r="O563" s="13">
        <v>0</v>
      </c>
      <c r="P563" s="13">
        <v>0</v>
      </c>
      <c r="Q563" s="13">
        <v>0</v>
      </c>
      <c r="R563" s="13">
        <v>0</v>
      </c>
      <c r="S563" s="13">
        <v>13.636363636363635</v>
      </c>
      <c r="T563" s="13">
        <v>5.5555555555555554</v>
      </c>
      <c r="U563" s="13">
        <v>0</v>
      </c>
      <c r="V563" s="13">
        <v>0</v>
      </c>
      <c r="W563" s="14">
        <v>0</v>
      </c>
    </row>
    <row r="564" spans="1:23" x14ac:dyDescent="0.3">
      <c r="A564" s="4" t="s">
        <v>354</v>
      </c>
      <c r="B564" s="12">
        <v>10.344827586206897</v>
      </c>
      <c r="C564" s="13">
        <v>11.76470588235294</v>
      </c>
      <c r="D564" s="13">
        <v>0</v>
      </c>
      <c r="E564" s="13">
        <v>4.0540540540540544</v>
      </c>
      <c r="F564" s="13">
        <v>32.352941176470587</v>
      </c>
      <c r="G564" s="13">
        <v>4</v>
      </c>
      <c r="H564" s="13">
        <v>13.636363636363635</v>
      </c>
      <c r="I564" s="13">
        <v>13.043478260869565</v>
      </c>
      <c r="J564" s="13">
        <v>10</v>
      </c>
      <c r="K564" s="13">
        <v>8.695652173913043</v>
      </c>
      <c r="L564" s="13">
        <v>0</v>
      </c>
      <c r="M564" s="13">
        <v>20.833333333333336</v>
      </c>
      <c r="N564" s="13">
        <v>16.666666666666664</v>
      </c>
      <c r="O564" s="13">
        <v>13.636363636363635</v>
      </c>
      <c r="P564" s="13">
        <v>16.666666666666664</v>
      </c>
      <c r="Q564" s="13">
        <v>5.2631578947368416</v>
      </c>
      <c r="R564" s="13">
        <v>5.5555555555555554</v>
      </c>
      <c r="S564" s="13">
        <v>9.0909090909090917</v>
      </c>
      <c r="T564" s="13">
        <v>0</v>
      </c>
      <c r="U564" s="13">
        <v>10</v>
      </c>
      <c r="V564" s="13">
        <v>19.047619047619047</v>
      </c>
      <c r="W564" s="14">
        <v>0</v>
      </c>
    </row>
    <row r="565" spans="1:23" x14ac:dyDescent="0.3">
      <c r="A565" s="4" t="s">
        <v>355</v>
      </c>
      <c r="B565" s="12">
        <v>2.0114942528735633</v>
      </c>
      <c r="C565" s="13">
        <v>1.4705882352941175</v>
      </c>
      <c r="D565" s="13">
        <v>1.5873015873015872</v>
      </c>
      <c r="E565" s="13">
        <v>0</v>
      </c>
      <c r="F565" s="13">
        <v>1.4705882352941175</v>
      </c>
      <c r="G565" s="13">
        <v>5.3333333333333339</v>
      </c>
      <c r="H565" s="13">
        <v>0</v>
      </c>
      <c r="I565" s="13">
        <v>0</v>
      </c>
      <c r="J565" s="13">
        <v>0</v>
      </c>
      <c r="K565" s="13">
        <v>4.3478260869565215</v>
      </c>
      <c r="L565" s="13">
        <v>0</v>
      </c>
      <c r="M565" s="13">
        <v>4.1666666666666661</v>
      </c>
      <c r="N565" s="13">
        <v>0</v>
      </c>
      <c r="O565" s="13">
        <v>4.5454545454545459</v>
      </c>
      <c r="P565" s="13">
        <v>0</v>
      </c>
      <c r="Q565" s="13">
        <v>5.2631578947368416</v>
      </c>
      <c r="R565" s="13">
        <v>0</v>
      </c>
      <c r="S565" s="13">
        <v>0</v>
      </c>
      <c r="T565" s="13">
        <v>5.5555555555555554</v>
      </c>
      <c r="U565" s="13">
        <v>0</v>
      </c>
      <c r="V565" s="13">
        <v>4.7619047619047619</v>
      </c>
      <c r="W565" s="14">
        <v>4.1666666666666661</v>
      </c>
    </row>
    <row r="566" spans="1:23" x14ac:dyDescent="0.3">
      <c r="A566" s="4" t="s">
        <v>356</v>
      </c>
      <c r="B566" s="12">
        <v>5.1724137931034484</v>
      </c>
      <c r="C566" s="13">
        <v>0</v>
      </c>
      <c r="D566" s="13">
        <v>0</v>
      </c>
      <c r="E566" s="13">
        <v>24.324324324324326</v>
      </c>
      <c r="F566" s="13">
        <v>0</v>
      </c>
      <c r="G566" s="13">
        <v>0</v>
      </c>
      <c r="H566" s="13">
        <v>0</v>
      </c>
      <c r="I566" s="13">
        <v>4.3478260869565215</v>
      </c>
      <c r="J566" s="13">
        <v>0</v>
      </c>
      <c r="K566" s="13">
        <v>13.043478260869565</v>
      </c>
      <c r="L566" s="13">
        <v>0</v>
      </c>
      <c r="M566" s="13">
        <v>4.1666666666666661</v>
      </c>
      <c r="N566" s="13">
        <v>0</v>
      </c>
      <c r="O566" s="13">
        <v>4.5454545454545459</v>
      </c>
      <c r="P566" s="13">
        <v>20.833333333333336</v>
      </c>
      <c r="Q566" s="13">
        <v>10.526315789473683</v>
      </c>
      <c r="R566" s="13">
        <v>0</v>
      </c>
      <c r="S566" s="13">
        <v>4.5454545454545459</v>
      </c>
      <c r="T566" s="13">
        <v>11.111111111111111</v>
      </c>
      <c r="U566" s="13">
        <v>5</v>
      </c>
      <c r="V566" s="13">
        <v>0</v>
      </c>
      <c r="W566" s="14">
        <v>4.1666666666666661</v>
      </c>
    </row>
    <row r="567" spans="1:23" x14ac:dyDescent="0.3">
      <c r="A567" s="4" t="s">
        <v>357</v>
      </c>
      <c r="B567" s="12">
        <v>3.1609195402298855</v>
      </c>
      <c r="C567" s="13">
        <v>5.8823529411764701</v>
      </c>
      <c r="D567" s="13">
        <v>3.1746031746031744</v>
      </c>
      <c r="E567" s="13">
        <v>2.7027027027027026</v>
      </c>
      <c r="F567" s="13">
        <v>2.9411764705882351</v>
      </c>
      <c r="G567" s="13">
        <v>1.3333333333333335</v>
      </c>
      <c r="H567" s="13">
        <v>0</v>
      </c>
      <c r="I567" s="13">
        <v>0</v>
      </c>
      <c r="J567" s="13">
        <v>10</v>
      </c>
      <c r="K567" s="13">
        <v>0</v>
      </c>
      <c r="L567" s="13">
        <v>0</v>
      </c>
      <c r="M567" s="13">
        <v>12.5</v>
      </c>
      <c r="N567" s="13">
        <v>0</v>
      </c>
      <c r="O567" s="13">
        <v>4.5454545454545459</v>
      </c>
      <c r="P567" s="13">
        <v>0</v>
      </c>
      <c r="Q567" s="13">
        <v>10.526315789473683</v>
      </c>
      <c r="R567" s="13">
        <v>0</v>
      </c>
      <c r="S567" s="13">
        <v>0</v>
      </c>
      <c r="T567" s="13">
        <v>0</v>
      </c>
      <c r="U567" s="13">
        <v>15</v>
      </c>
      <c r="V567" s="13">
        <v>0</v>
      </c>
      <c r="W567" s="14">
        <v>0</v>
      </c>
    </row>
    <row r="568" spans="1:23" x14ac:dyDescent="0.3">
      <c r="A568" s="4" t="s">
        <v>358</v>
      </c>
      <c r="B568" s="12">
        <v>6.3218390804597711</v>
      </c>
      <c r="C568" s="13">
        <v>0</v>
      </c>
      <c r="D568" s="13">
        <v>3.1746031746031744</v>
      </c>
      <c r="E568" s="13">
        <v>12.162162162162163</v>
      </c>
      <c r="F568" s="13">
        <v>0</v>
      </c>
      <c r="G568" s="13">
        <v>14.666666666666666</v>
      </c>
      <c r="H568" s="13">
        <v>0</v>
      </c>
      <c r="I568" s="13">
        <v>0</v>
      </c>
      <c r="J568" s="13">
        <v>25</v>
      </c>
      <c r="K568" s="13">
        <v>4.3478260869565215</v>
      </c>
      <c r="L568" s="13">
        <v>0</v>
      </c>
      <c r="M568" s="13">
        <v>8.3333333333333321</v>
      </c>
      <c r="N568" s="13">
        <v>12.5</v>
      </c>
      <c r="O568" s="13">
        <v>9.0909090909090917</v>
      </c>
      <c r="P568" s="13">
        <v>0</v>
      </c>
      <c r="Q568" s="13">
        <v>10.526315789473683</v>
      </c>
      <c r="R568" s="13">
        <v>16.666666666666664</v>
      </c>
      <c r="S568" s="13">
        <v>0</v>
      </c>
      <c r="T568" s="13">
        <v>0</v>
      </c>
      <c r="U568" s="13">
        <v>0</v>
      </c>
      <c r="V568" s="13">
        <v>9.5238095238095237</v>
      </c>
      <c r="W568" s="14">
        <v>8.3333333333333321</v>
      </c>
    </row>
    <row r="569" spans="1:23" x14ac:dyDescent="0.3">
      <c r="A569" s="4" t="s">
        <v>359</v>
      </c>
      <c r="B569" s="12">
        <v>3.1609195402298855</v>
      </c>
      <c r="C569" s="13">
        <v>0</v>
      </c>
      <c r="D569" s="13">
        <v>0</v>
      </c>
      <c r="E569" s="13">
        <v>2.7027027027027026</v>
      </c>
      <c r="F569" s="13">
        <v>5.8823529411764701</v>
      </c>
      <c r="G569" s="13">
        <v>6.666666666666667</v>
      </c>
      <c r="H569" s="13">
        <v>4.5454545454545459</v>
      </c>
      <c r="I569" s="13">
        <v>0</v>
      </c>
      <c r="J569" s="13">
        <v>0</v>
      </c>
      <c r="K569" s="13">
        <v>0</v>
      </c>
      <c r="L569" s="13">
        <v>0</v>
      </c>
      <c r="M569" s="13">
        <v>4.1666666666666661</v>
      </c>
      <c r="N569" s="13">
        <v>4.1666666666666661</v>
      </c>
      <c r="O569" s="13">
        <v>31.818181818181817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4.7619047619047619</v>
      </c>
      <c r="W569" s="14">
        <v>0</v>
      </c>
    </row>
    <row r="570" spans="1:23" x14ac:dyDescent="0.3">
      <c r="A570" s="4" t="s">
        <v>360</v>
      </c>
      <c r="B570" s="12">
        <v>1.7241379310344827</v>
      </c>
      <c r="C570" s="13">
        <v>1.4705882352941175</v>
      </c>
      <c r="D570" s="13">
        <v>4.7619047619047619</v>
      </c>
      <c r="E570" s="13">
        <v>1.3513513513513513</v>
      </c>
      <c r="F570" s="13">
        <v>0</v>
      </c>
      <c r="G570" s="13">
        <v>1.3333333333333335</v>
      </c>
      <c r="H570" s="13">
        <v>0</v>
      </c>
      <c r="I570" s="13">
        <v>4.3478260869565215</v>
      </c>
      <c r="J570" s="13">
        <v>5</v>
      </c>
      <c r="K570" s="13">
        <v>0</v>
      </c>
      <c r="L570" s="13">
        <v>0</v>
      </c>
      <c r="M570" s="13">
        <v>12.5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4.7619047619047619</v>
      </c>
      <c r="W570" s="14">
        <v>0</v>
      </c>
    </row>
    <row r="571" spans="1:23" x14ac:dyDescent="0.3">
      <c r="A571" s="4" t="s">
        <v>361</v>
      </c>
      <c r="B571" s="12">
        <v>0.57471264367816088</v>
      </c>
      <c r="C571" s="13">
        <v>1.4705882352941175</v>
      </c>
      <c r="D571" s="13">
        <v>0</v>
      </c>
      <c r="E571" s="13">
        <v>1.3513513513513513</v>
      </c>
      <c r="F571" s="13">
        <v>0</v>
      </c>
      <c r="G571" s="13">
        <v>0</v>
      </c>
      <c r="H571" s="13">
        <v>0</v>
      </c>
      <c r="I571" s="13">
        <v>0</v>
      </c>
      <c r="J571" s="13">
        <v>5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4">
        <v>4.1666666666666661</v>
      </c>
    </row>
    <row r="572" spans="1:23" x14ac:dyDescent="0.3">
      <c r="A572" s="4" t="s">
        <v>362</v>
      </c>
      <c r="B572" s="12">
        <v>0.28735632183908044</v>
      </c>
      <c r="C572" s="13">
        <v>0</v>
      </c>
      <c r="D572" s="13">
        <v>0</v>
      </c>
      <c r="E572" s="13">
        <v>0</v>
      </c>
      <c r="F572" s="13">
        <v>0</v>
      </c>
      <c r="G572" s="13">
        <v>1.3333333333333335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5.5555555555555554</v>
      </c>
      <c r="U572" s="13">
        <v>0</v>
      </c>
      <c r="V572" s="13">
        <v>0</v>
      </c>
      <c r="W572" s="14">
        <v>0</v>
      </c>
    </row>
    <row r="573" spans="1:23" x14ac:dyDescent="0.3">
      <c r="A573" s="4" t="s">
        <v>363</v>
      </c>
      <c r="B573" s="12">
        <v>4.5977011494252871</v>
      </c>
      <c r="C573" s="13">
        <v>8.8235294117647065</v>
      </c>
      <c r="D573" s="13">
        <v>15.873015873015872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4.3478260869565215</v>
      </c>
      <c r="L573" s="13">
        <v>8.3333333333333321</v>
      </c>
      <c r="M573" s="13">
        <v>16.666666666666664</v>
      </c>
      <c r="N573" s="13">
        <v>0</v>
      </c>
      <c r="O573" s="13">
        <v>13.636363636363635</v>
      </c>
      <c r="P573" s="13">
        <v>0</v>
      </c>
      <c r="Q573" s="13">
        <v>0</v>
      </c>
      <c r="R573" s="13">
        <v>11.111111111111111</v>
      </c>
      <c r="S573" s="13">
        <v>0</v>
      </c>
      <c r="T573" s="13">
        <v>11.111111111111111</v>
      </c>
      <c r="U573" s="13">
        <v>0</v>
      </c>
      <c r="V573" s="13">
        <v>4.7619047619047619</v>
      </c>
      <c r="W573" s="14">
        <v>4.1666666666666661</v>
      </c>
    </row>
    <row r="574" spans="1:23" x14ac:dyDescent="0.3">
      <c r="A574" s="4" t="s">
        <v>364</v>
      </c>
      <c r="B574" s="12">
        <v>3.1609195402298855</v>
      </c>
      <c r="C574" s="13">
        <v>1.4705882352941175</v>
      </c>
      <c r="D574" s="13">
        <v>4.7619047619047619</v>
      </c>
      <c r="E574" s="13">
        <v>2.7027027027027026</v>
      </c>
      <c r="F574" s="13">
        <v>2.9411764705882351</v>
      </c>
      <c r="G574" s="13">
        <v>4</v>
      </c>
      <c r="H574" s="13">
        <v>4.5454545454545459</v>
      </c>
      <c r="I574" s="13">
        <v>8.695652173913043</v>
      </c>
      <c r="J574" s="13">
        <v>5</v>
      </c>
      <c r="K574" s="13">
        <v>4.3478260869565215</v>
      </c>
      <c r="L574" s="13">
        <v>0</v>
      </c>
      <c r="M574" s="13">
        <v>0</v>
      </c>
      <c r="N574" s="13">
        <v>0</v>
      </c>
      <c r="O574" s="13">
        <v>4.5454545454545459</v>
      </c>
      <c r="P574" s="13">
        <v>8.3333333333333321</v>
      </c>
      <c r="Q574" s="13">
        <v>0</v>
      </c>
      <c r="R574" s="13">
        <v>0</v>
      </c>
      <c r="S574" s="13">
        <v>4.5454545454545459</v>
      </c>
      <c r="T574" s="13">
        <v>5.5555555555555554</v>
      </c>
      <c r="U574" s="13">
        <v>5</v>
      </c>
      <c r="V574" s="13">
        <v>0</v>
      </c>
      <c r="W574" s="14">
        <v>0</v>
      </c>
    </row>
    <row r="575" spans="1:23" x14ac:dyDescent="0.3">
      <c r="A575" s="4" t="s">
        <v>365</v>
      </c>
      <c r="B575" s="12">
        <v>4.0229885057471266</v>
      </c>
      <c r="C575" s="13">
        <v>1.4705882352941175</v>
      </c>
      <c r="D575" s="13">
        <v>0</v>
      </c>
      <c r="E575" s="13">
        <v>0</v>
      </c>
      <c r="F575" s="13">
        <v>17.647058823529413</v>
      </c>
      <c r="G575" s="13">
        <v>1.3333333333333335</v>
      </c>
      <c r="H575" s="13">
        <v>9.0909090909090917</v>
      </c>
      <c r="I575" s="13">
        <v>4.3478260869565215</v>
      </c>
      <c r="J575" s="13">
        <v>5</v>
      </c>
      <c r="K575" s="13">
        <v>4.3478260869565215</v>
      </c>
      <c r="L575" s="13">
        <v>0</v>
      </c>
      <c r="M575" s="13">
        <v>12.5</v>
      </c>
      <c r="N575" s="13">
        <v>0</v>
      </c>
      <c r="O575" s="13">
        <v>4.5454545454545459</v>
      </c>
      <c r="P575" s="13">
        <v>16.666666666666664</v>
      </c>
      <c r="Q575" s="13">
        <v>0</v>
      </c>
      <c r="R575" s="13">
        <v>0</v>
      </c>
      <c r="S575" s="13">
        <v>0</v>
      </c>
      <c r="T575" s="13">
        <v>0</v>
      </c>
      <c r="U575" s="13">
        <v>5</v>
      </c>
      <c r="V575" s="13">
        <v>0</v>
      </c>
      <c r="W575" s="14">
        <v>0</v>
      </c>
    </row>
    <row r="576" spans="1:23" x14ac:dyDescent="0.3">
      <c r="A576" s="4" t="s">
        <v>366</v>
      </c>
      <c r="B576" s="12">
        <v>9.1954022988505741</v>
      </c>
      <c r="C576" s="13">
        <v>10.294117647058822</v>
      </c>
      <c r="D576" s="13">
        <v>38.095238095238095</v>
      </c>
      <c r="E576" s="13">
        <v>0</v>
      </c>
      <c r="F576" s="13">
        <v>0</v>
      </c>
      <c r="G576" s="13">
        <v>1.3333333333333335</v>
      </c>
      <c r="H576" s="13">
        <v>0</v>
      </c>
      <c r="I576" s="13">
        <v>0</v>
      </c>
      <c r="J576" s="13">
        <v>10</v>
      </c>
      <c r="K576" s="13">
        <v>0</v>
      </c>
      <c r="L576" s="13">
        <v>0</v>
      </c>
      <c r="M576" s="13">
        <v>29.166666666666668</v>
      </c>
      <c r="N576" s="13">
        <v>8.3333333333333321</v>
      </c>
      <c r="O576" s="13">
        <v>9.0909090909090917</v>
      </c>
      <c r="P576" s="13">
        <v>12.5</v>
      </c>
      <c r="Q576" s="13">
        <v>5.2631578947368416</v>
      </c>
      <c r="R576" s="13">
        <v>16.666666666666664</v>
      </c>
      <c r="S576" s="13">
        <v>4.5454545454545459</v>
      </c>
      <c r="T576" s="13">
        <v>16.666666666666664</v>
      </c>
      <c r="U576" s="13">
        <v>5</v>
      </c>
      <c r="V576" s="13">
        <v>28.571428571428569</v>
      </c>
      <c r="W576" s="14">
        <v>4.1666666666666661</v>
      </c>
    </row>
    <row r="577" spans="1:23" x14ac:dyDescent="0.3">
      <c r="A577" s="4" t="s">
        <v>367</v>
      </c>
      <c r="B577" s="12">
        <v>1.1494252873563218</v>
      </c>
      <c r="C577" s="13">
        <v>0</v>
      </c>
      <c r="D577" s="13">
        <v>0</v>
      </c>
      <c r="E577" s="13">
        <v>4.0540540540540544</v>
      </c>
      <c r="F577" s="13">
        <v>1.4705882352941175</v>
      </c>
      <c r="G577" s="13">
        <v>0</v>
      </c>
      <c r="H577" s="13">
        <v>4.5454545454545459</v>
      </c>
      <c r="I577" s="13">
        <v>4.3478260869565215</v>
      </c>
      <c r="J577" s="13">
        <v>0</v>
      </c>
      <c r="K577" s="13">
        <v>0</v>
      </c>
      <c r="L577" s="13">
        <v>0</v>
      </c>
      <c r="M577" s="13">
        <v>4.1666666666666661</v>
      </c>
      <c r="N577" s="13">
        <v>0</v>
      </c>
      <c r="O577" s="13">
        <v>4.5454545454545459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4">
        <v>0</v>
      </c>
    </row>
    <row r="578" spans="1:23" x14ac:dyDescent="0.3">
      <c r="A578" s="4" t="s">
        <v>368</v>
      </c>
      <c r="B578" s="12">
        <v>0.57471264367816088</v>
      </c>
      <c r="C578" s="13">
        <v>2.9411764705882351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5</v>
      </c>
      <c r="K578" s="13">
        <v>0</v>
      </c>
      <c r="L578" s="13">
        <v>0</v>
      </c>
      <c r="M578" s="13">
        <v>0</v>
      </c>
      <c r="N578" s="13">
        <v>4.1666666666666661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4">
        <v>0</v>
      </c>
    </row>
    <row r="579" spans="1:23" x14ac:dyDescent="0.3">
      <c r="A579" s="4" t="s">
        <v>369</v>
      </c>
      <c r="B579" s="12">
        <v>8.9080459770114953</v>
      </c>
      <c r="C579" s="13">
        <v>29.411764705882355</v>
      </c>
      <c r="D579" s="13">
        <v>1.5873015873015872</v>
      </c>
      <c r="E579" s="13">
        <v>1.3513513513513513</v>
      </c>
      <c r="F579" s="13">
        <v>7.3529411764705888</v>
      </c>
      <c r="G579" s="13">
        <v>5.3333333333333339</v>
      </c>
      <c r="H579" s="13">
        <v>13.636363636363635</v>
      </c>
      <c r="I579" s="13">
        <v>4.3478260869565215</v>
      </c>
      <c r="J579" s="13">
        <v>15</v>
      </c>
      <c r="K579" s="13">
        <v>17.391304347826086</v>
      </c>
      <c r="L579" s="13">
        <v>20.833333333333336</v>
      </c>
      <c r="M579" s="13">
        <v>0</v>
      </c>
      <c r="N579" s="13">
        <v>8.3333333333333321</v>
      </c>
      <c r="O579" s="13">
        <v>0</v>
      </c>
      <c r="P579" s="13">
        <v>20.833333333333336</v>
      </c>
      <c r="Q579" s="13">
        <v>5.2631578947368416</v>
      </c>
      <c r="R579" s="13">
        <v>0</v>
      </c>
      <c r="S579" s="13">
        <v>18.181818181818183</v>
      </c>
      <c r="T579" s="13">
        <v>11.111111111111111</v>
      </c>
      <c r="U579" s="13">
        <v>0</v>
      </c>
      <c r="V579" s="13">
        <v>0</v>
      </c>
      <c r="W579" s="14">
        <v>4.1666666666666661</v>
      </c>
    </row>
    <row r="580" spans="1:23" x14ac:dyDescent="0.3">
      <c r="A580" s="4" t="s">
        <v>370</v>
      </c>
      <c r="B580" s="12">
        <v>0.86206896551724133</v>
      </c>
      <c r="C580" s="13">
        <v>0</v>
      </c>
      <c r="D580" s="13">
        <v>4.7619047619047619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3">
        <v>10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5.2631578947368416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4">
        <v>0</v>
      </c>
    </row>
    <row r="581" spans="1:23" x14ac:dyDescent="0.3">
      <c r="A581" s="4" t="s">
        <v>371</v>
      </c>
      <c r="B581" s="12">
        <v>1.1494252873563218</v>
      </c>
      <c r="C581" s="13">
        <v>2.9411764705882351</v>
      </c>
      <c r="D581" s="13">
        <v>0</v>
      </c>
      <c r="E581" s="13">
        <v>0</v>
      </c>
      <c r="F581" s="13">
        <v>2.9411764705882351</v>
      </c>
      <c r="G581" s="13">
        <v>0</v>
      </c>
      <c r="H581" s="13">
        <v>9.0909090909090917</v>
      </c>
      <c r="I581" s="13">
        <v>0</v>
      </c>
      <c r="J581" s="13">
        <v>5</v>
      </c>
      <c r="K581" s="13">
        <v>0</v>
      </c>
      <c r="L581" s="13">
        <v>4.1666666666666661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4">
        <v>0</v>
      </c>
    </row>
    <row r="582" spans="1:23" x14ac:dyDescent="0.3">
      <c r="A582" s="4" t="s">
        <v>9</v>
      </c>
      <c r="B582" s="12">
        <v>2.8735632183908044</v>
      </c>
      <c r="C582" s="13">
        <v>5.8823529411764701</v>
      </c>
      <c r="D582" s="13">
        <v>0</v>
      </c>
      <c r="E582" s="13">
        <v>0</v>
      </c>
      <c r="F582" s="13">
        <v>8.8235294117647065</v>
      </c>
      <c r="G582" s="13">
        <v>0</v>
      </c>
      <c r="H582" s="13">
        <v>0</v>
      </c>
      <c r="I582" s="13">
        <v>4.3478260869565215</v>
      </c>
      <c r="J582" s="13">
        <v>0</v>
      </c>
      <c r="K582" s="13">
        <v>17.391304347826086</v>
      </c>
      <c r="L582" s="13">
        <v>0</v>
      </c>
      <c r="M582" s="13">
        <v>0</v>
      </c>
      <c r="N582" s="13">
        <v>0</v>
      </c>
      <c r="O582" s="13">
        <v>0</v>
      </c>
      <c r="P582" s="13">
        <v>4.1666666666666661</v>
      </c>
      <c r="Q582" s="13">
        <v>0</v>
      </c>
      <c r="R582" s="13">
        <v>0</v>
      </c>
      <c r="S582" s="13">
        <v>9.0909090909090917</v>
      </c>
      <c r="T582" s="13">
        <v>0</v>
      </c>
      <c r="U582" s="13">
        <v>5</v>
      </c>
      <c r="V582" s="13">
        <v>0</v>
      </c>
      <c r="W582" s="14">
        <v>4.1666666666666661</v>
      </c>
    </row>
    <row r="583" spans="1:23" x14ac:dyDescent="0.3">
      <c r="A583" s="4" t="s">
        <v>372</v>
      </c>
      <c r="B583" s="12">
        <v>1.1494252873563218</v>
      </c>
      <c r="C583" s="13">
        <v>1.4705882352941175</v>
      </c>
      <c r="D583" s="13">
        <v>0</v>
      </c>
      <c r="E583" s="13">
        <v>0</v>
      </c>
      <c r="F583" s="13">
        <v>1.4705882352941175</v>
      </c>
      <c r="G583" s="13">
        <v>2.666666666666667</v>
      </c>
      <c r="H583" s="13">
        <v>0</v>
      </c>
      <c r="I583" s="13">
        <v>0</v>
      </c>
      <c r="J583" s="13">
        <v>0</v>
      </c>
      <c r="K583" s="13">
        <v>8.695652173913043</v>
      </c>
      <c r="L583" s="13">
        <v>0</v>
      </c>
      <c r="M583" s="13">
        <v>0</v>
      </c>
      <c r="N583" s="13">
        <v>8.3333333333333321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4">
        <v>0</v>
      </c>
    </row>
    <row r="584" spans="1:23" x14ac:dyDescent="0.3">
      <c r="A584" s="4" t="s">
        <v>373</v>
      </c>
      <c r="B584" s="12">
        <v>0.28735632183908044</v>
      </c>
      <c r="C584" s="13">
        <v>0</v>
      </c>
      <c r="D584" s="13">
        <v>1.5873015873015872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5</v>
      </c>
      <c r="V584" s="13">
        <v>0</v>
      </c>
      <c r="W584" s="14">
        <v>0</v>
      </c>
    </row>
    <row r="585" spans="1:23" x14ac:dyDescent="0.3">
      <c r="A585" s="4" t="s">
        <v>374</v>
      </c>
      <c r="B585" s="12">
        <v>8.9080459770114953</v>
      </c>
      <c r="C585" s="13">
        <v>4.4117647058823533</v>
      </c>
      <c r="D585" s="13">
        <v>1.5873015873015872</v>
      </c>
      <c r="E585" s="13">
        <v>2.7027027027027026</v>
      </c>
      <c r="F585" s="13">
        <v>25</v>
      </c>
      <c r="G585" s="13">
        <v>10.666666666666668</v>
      </c>
      <c r="H585" s="13">
        <v>9.0909090909090917</v>
      </c>
      <c r="I585" s="13">
        <v>17.391304347826086</v>
      </c>
      <c r="J585" s="13">
        <v>0</v>
      </c>
      <c r="K585" s="13">
        <v>0</v>
      </c>
      <c r="L585" s="13">
        <v>0</v>
      </c>
      <c r="M585" s="13">
        <v>20.833333333333336</v>
      </c>
      <c r="N585" s="13">
        <v>20.833333333333336</v>
      </c>
      <c r="O585" s="13">
        <v>0</v>
      </c>
      <c r="P585" s="13">
        <v>0</v>
      </c>
      <c r="Q585" s="13">
        <v>5.2631578947368416</v>
      </c>
      <c r="R585" s="13">
        <v>16.666666666666664</v>
      </c>
      <c r="S585" s="13">
        <v>13.636363636363635</v>
      </c>
      <c r="T585" s="13">
        <v>11.111111111111111</v>
      </c>
      <c r="U585" s="13">
        <v>5</v>
      </c>
      <c r="V585" s="13">
        <v>4.7619047619047619</v>
      </c>
      <c r="W585" s="14">
        <v>16.666666666666664</v>
      </c>
    </row>
    <row r="586" spans="1:23" x14ac:dyDescent="0.3">
      <c r="A586" s="4" t="s">
        <v>375</v>
      </c>
      <c r="B586" s="12">
        <v>4.5977011494252871</v>
      </c>
      <c r="C586" s="13">
        <v>22.058823529411764</v>
      </c>
      <c r="D586" s="13">
        <v>0</v>
      </c>
      <c r="E586" s="13">
        <v>0</v>
      </c>
      <c r="F586" s="13">
        <v>0</v>
      </c>
      <c r="G586" s="13">
        <v>1.3333333333333335</v>
      </c>
      <c r="H586" s="13">
        <v>4.5454545454545459</v>
      </c>
      <c r="I586" s="13">
        <v>0</v>
      </c>
      <c r="J586" s="13">
        <v>0</v>
      </c>
      <c r="K586" s="13">
        <v>17.391304347826086</v>
      </c>
      <c r="L586" s="13">
        <v>0</v>
      </c>
      <c r="M586" s="13">
        <v>4.1666666666666661</v>
      </c>
      <c r="N586" s="13">
        <v>8.3333333333333321</v>
      </c>
      <c r="O586" s="13">
        <v>0</v>
      </c>
      <c r="P586" s="13">
        <v>4.1666666666666661</v>
      </c>
      <c r="Q586" s="13">
        <v>10.526315789473683</v>
      </c>
      <c r="R586" s="13">
        <v>5.5555555555555554</v>
      </c>
      <c r="S586" s="13">
        <v>13.636363636363635</v>
      </c>
      <c r="T586" s="13">
        <v>5.5555555555555554</v>
      </c>
      <c r="U586" s="13">
        <v>0</v>
      </c>
      <c r="V586" s="13">
        <v>0</v>
      </c>
      <c r="W586" s="14">
        <v>0</v>
      </c>
    </row>
    <row r="587" spans="1:23" x14ac:dyDescent="0.3">
      <c r="A587" s="4" t="s">
        <v>376</v>
      </c>
      <c r="B587" s="12">
        <v>1.1494252873563218</v>
      </c>
      <c r="C587" s="13">
        <v>5.8823529411764701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8.3333333333333321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5.5555555555555554</v>
      </c>
      <c r="U587" s="13">
        <v>0</v>
      </c>
      <c r="V587" s="13">
        <v>0</v>
      </c>
      <c r="W587" s="14">
        <v>4.1666666666666661</v>
      </c>
    </row>
    <row r="588" spans="1:23" x14ac:dyDescent="0.3">
      <c r="A588" s="4" t="s">
        <v>377</v>
      </c>
      <c r="B588" s="12">
        <v>9.4827586206896548</v>
      </c>
      <c r="C588" s="13">
        <v>0</v>
      </c>
      <c r="D588" s="13">
        <v>1.5873015873015872</v>
      </c>
      <c r="E588" s="13">
        <v>13.513513513513514</v>
      </c>
      <c r="F588" s="13">
        <v>1.4705882352941175</v>
      </c>
      <c r="G588" s="13">
        <v>28.000000000000004</v>
      </c>
      <c r="H588" s="13">
        <v>4.5454545454545459</v>
      </c>
      <c r="I588" s="13">
        <v>4.3478260869565215</v>
      </c>
      <c r="J588" s="13">
        <v>40</v>
      </c>
      <c r="K588" s="13">
        <v>13.043478260869565</v>
      </c>
      <c r="L588" s="13">
        <v>0</v>
      </c>
      <c r="M588" s="13">
        <v>8.3333333333333321</v>
      </c>
      <c r="N588" s="13">
        <v>12.5</v>
      </c>
      <c r="O588" s="13">
        <v>0</v>
      </c>
      <c r="P588" s="13">
        <v>4.1666666666666661</v>
      </c>
      <c r="Q588" s="13">
        <v>10.526315789473683</v>
      </c>
      <c r="R588" s="13">
        <v>5.5555555555555554</v>
      </c>
      <c r="S588" s="13">
        <v>27.27272727272727</v>
      </c>
      <c r="T588" s="13">
        <v>0</v>
      </c>
      <c r="U588" s="13">
        <v>0</v>
      </c>
      <c r="V588" s="13">
        <v>14.285714285714285</v>
      </c>
      <c r="W588" s="14">
        <v>8.3333333333333321</v>
      </c>
    </row>
    <row r="589" spans="1:23" x14ac:dyDescent="0.3">
      <c r="A589" s="4" t="s">
        <v>378</v>
      </c>
      <c r="B589" s="12">
        <v>0.86206896551724133</v>
      </c>
      <c r="C589" s="13">
        <v>1.4705882352941175</v>
      </c>
      <c r="D589" s="13">
        <v>3.1746031746031744</v>
      </c>
      <c r="E589" s="13">
        <v>0</v>
      </c>
      <c r="F589" s="13">
        <v>0</v>
      </c>
      <c r="G589" s="13">
        <v>0</v>
      </c>
      <c r="H589" s="13">
        <v>0</v>
      </c>
      <c r="I589" s="13">
        <v>8.695652173913043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5</v>
      </c>
      <c r="V589" s="13">
        <v>0</v>
      </c>
      <c r="W589" s="14">
        <v>0</v>
      </c>
    </row>
    <row r="590" spans="1:23" x14ac:dyDescent="0.3">
      <c r="A590" s="4" t="s">
        <v>379</v>
      </c>
      <c r="B590" s="12">
        <v>2.0114942528735633</v>
      </c>
      <c r="C590" s="13">
        <v>0</v>
      </c>
      <c r="D590" s="13">
        <v>11.111111111111111</v>
      </c>
      <c r="E590" s="13">
        <v>0</v>
      </c>
      <c r="F590" s="13">
        <v>0</v>
      </c>
      <c r="G590" s="13">
        <v>0</v>
      </c>
      <c r="H590" s="13">
        <v>0</v>
      </c>
      <c r="I590" s="13">
        <v>8.695652173913043</v>
      </c>
      <c r="J590" s="13">
        <v>0</v>
      </c>
      <c r="K590" s="13">
        <v>4.3478260869565215</v>
      </c>
      <c r="L590" s="13">
        <v>0</v>
      </c>
      <c r="M590" s="13">
        <v>0</v>
      </c>
      <c r="N590" s="13">
        <v>4.1666666666666661</v>
      </c>
      <c r="O590" s="13">
        <v>0</v>
      </c>
      <c r="P590" s="13">
        <v>0</v>
      </c>
      <c r="Q590" s="13">
        <v>0</v>
      </c>
      <c r="R590" s="13">
        <v>0</v>
      </c>
      <c r="S590" s="13">
        <v>4.5454545454545459</v>
      </c>
      <c r="T590" s="13">
        <v>5.5555555555555554</v>
      </c>
      <c r="U590" s="13">
        <v>0</v>
      </c>
      <c r="V590" s="13">
        <v>4.7619047619047619</v>
      </c>
      <c r="W590" s="14">
        <v>0</v>
      </c>
    </row>
    <row r="591" spans="1:23" x14ac:dyDescent="0.3">
      <c r="A591" s="4" t="s">
        <v>8</v>
      </c>
      <c r="B591" s="12">
        <v>2.0114942528735633</v>
      </c>
      <c r="C591" s="13">
        <v>2.9411764705882351</v>
      </c>
      <c r="D591" s="13">
        <v>0</v>
      </c>
      <c r="E591" s="13">
        <v>2.7027027027027026</v>
      </c>
      <c r="F591" s="13">
        <v>0</v>
      </c>
      <c r="G591" s="13">
        <v>4</v>
      </c>
      <c r="H591" s="13">
        <v>0</v>
      </c>
      <c r="I591" s="13">
        <v>0</v>
      </c>
      <c r="J591" s="13">
        <v>0</v>
      </c>
      <c r="K591" s="13">
        <v>8.695652173913043</v>
      </c>
      <c r="L591" s="13">
        <v>0</v>
      </c>
      <c r="M591" s="13">
        <v>4.1666666666666661</v>
      </c>
      <c r="N591" s="13">
        <v>4.1666666666666661</v>
      </c>
      <c r="O591" s="13">
        <v>0</v>
      </c>
      <c r="P591" s="13">
        <v>0</v>
      </c>
      <c r="Q591" s="13">
        <v>0</v>
      </c>
      <c r="R591" s="13">
        <v>0</v>
      </c>
      <c r="S591" s="13">
        <v>13.636363636363635</v>
      </c>
      <c r="T591" s="13">
        <v>0</v>
      </c>
      <c r="U591" s="13">
        <v>0</v>
      </c>
      <c r="V591" s="13">
        <v>0</v>
      </c>
      <c r="W591" s="14">
        <v>0</v>
      </c>
    </row>
    <row r="592" spans="1:23" x14ac:dyDescent="0.3">
      <c r="A592" s="4" t="s">
        <v>6</v>
      </c>
      <c r="B592" s="12">
        <v>0.86206896551724133</v>
      </c>
      <c r="C592" s="13">
        <v>2.9411764705882351</v>
      </c>
      <c r="D592" s="13">
        <v>1.5873015873015872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8.695652173913043</v>
      </c>
      <c r="L592" s="13">
        <v>0</v>
      </c>
      <c r="M592" s="13">
        <v>4.1666666666666661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4">
        <v>0</v>
      </c>
    </row>
    <row r="593" spans="1:23" x14ac:dyDescent="0.3">
      <c r="A593" s="4" t="s">
        <v>380</v>
      </c>
      <c r="B593" s="12">
        <v>0.86206896551724133</v>
      </c>
      <c r="C593" s="13">
        <v>4.4117647058823533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8.695652173913043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4">
        <v>4.1666666666666661</v>
      </c>
    </row>
    <row r="594" spans="1:23" x14ac:dyDescent="0.3">
      <c r="A594" s="4" t="s">
        <v>381</v>
      </c>
      <c r="B594" s="12">
        <v>1.7241379310344827</v>
      </c>
      <c r="C594" s="13">
        <v>1.4705882352941175</v>
      </c>
      <c r="D594" s="13">
        <v>1.5873015873015872</v>
      </c>
      <c r="E594" s="13">
        <v>0</v>
      </c>
      <c r="F594" s="13">
        <v>1.4705882352941175</v>
      </c>
      <c r="G594" s="13">
        <v>4</v>
      </c>
      <c r="H594" s="13">
        <v>0</v>
      </c>
      <c r="I594" s="13">
        <v>4.3478260869565215</v>
      </c>
      <c r="J594" s="13">
        <v>0</v>
      </c>
      <c r="K594" s="13">
        <v>4.3478260869565215</v>
      </c>
      <c r="L594" s="13">
        <v>4.1666666666666661</v>
      </c>
      <c r="M594" s="13">
        <v>0</v>
      </c>
      <c r="N594" s="13">
        <v>4.1666666666666661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4.7619047619047619</v>
      </c>
      <c r="W594" s="14">
        <v>4.1666666666666661</v>
      </c>
    </row>
    <row r="595" spans="1:23" x14ac:dyDescent="0.3">
      <c r="A595" s="4" t="s">
        <v>382</v>
      </c>
      <c r="B595" s="12">
        <v>0.86206896551724133</v>
      </c>
      <c r="C595" s="13">
        <v>2.9411764705882351</v>
      </c>
      <c r="D595" s="13">
        <v>0</v>
      </c>
      <c r="E595" s="13">
        <v>0</v>
      </c>
      <c r="F595" s="13">
        <v>1.4705882352941175</v>
      </c>
      <c r="G595" s="13">
        <v>0</v>
      </c>
      <c r="H595" s="13">
        <v>0</v>
      </c>
      <c r="I595" s="13">
        <v>0</v>
      </c>
      <c r="J595" s="13">
        <v>0</v>
      </c>
      <c r="K595" s="13">
        <v>8.695652173913043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5.5555555555555554</v>
      </c>
      <c r="S595" s="13">
        <v>0</v>
      </c>
      <c r="T595" s="13">
        <v>0</v>
      </c>
      <c r="U595" s="13">
        <v>0</v>
      </c>
      <c r="V595" s="13">
        <v>0</v>
      </c>
      <c r="W595" s="14">
        <v>0</v>
      </c>
    </row>
    <row r="596" spans="1:23" x14ac:dyDescent="0.3">
      <c r="A596" s="4" t="s">
        <v>383</v>
      </c>
      <c r="B596" s="12">
        <v>1.1494252873563218</v>
      </c>
      <c r="C596" s="13">
        <v>2.9411764705882351</v>
      </c>
      <c r="D596" s="13">
        <v>0</v>
      </c>
      <c r="E596" s="13">
        <v>0</v>
      </c>
      <c r="F596" s="13">
        <v>2.9411764705882351</v>
      </c>
      <c r="G596" s="13">
        <v>0</v>
      </c>
      <c r="H596" s="13">
        <v>0</v>
      </c>
      <c r="I596" s="13">
        <v>0</v>
      </c>
      <c r="J596" s="13">
        <v>0</v>
      </c>
      <c r="K596" s="13">
        <v>4.3478260869565215</v>
      </c>
      <c r="L596" s="13">
        <v>4.1666666666666661</v>
      </c>
      <c r="M596" s="13">
        <v>0</v>
      </c>
      <c r="N596" s="13">
        <v>4.1666666666666661</v>
      </c>
      <c r="O596" s="13">
        <v>0</v>
      </c>
      <c r="P596" s="13">
        <v>0</v>
      </c>
      <c r="Q596" s="13">
        <v>0</v>
      </c>
      <c r="R596" s="13">
        <v>5.5555555555555554</v>
      </c>
      <c r="S596" s="13">
        <v>0</v>
      </c>
      <c r="T596" s="13">
        <v>0</v>
      </c>
      <c r="U596" s="13">
        <v>0</v>
      </c>
      <c r="V596" s="13">
        <v>0</v>
      </c>
      <c r="W596" s="14">
        <v>0</v>
      </c>
    </row>
    <row r="597" spans="1:23" x14ac:dyDescent="0.3">
      <c r="A597" s="4" t="s">
        <v>384</v>
      </c>
      <c r="B597" s="12">
        <v>0.86206896551724133</v>
      </c>
      <c r="C597" s="13">
        <v>4.4117647058823533</v>
      </c>
      <c r="D597" s="13">
        <v>0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4.3478260869565215</v>
      </c>
      <c r="L597" s="13">
        <v>0</v>
      </c>
      <c r="M597" s="13">
        <v>0</v>
      </c>
      <c r="N597" s="13">
        <v>4.1666666666666661</v>
      </c>
      <c r="O597" s="13">
        <v>0</v>
      </c>
      <c r="P597" s="13">
        <v>0</v>
      </c>
      <c r="Q597" s="13">
        <v>0</v>
      </c>
      <c r="R597" s="13">
        <v>0</v>
      </c>
      <c r="S597" s="13">
        <v>4.5454545454545459</v>
      </c>
      <c r="T597" s="13">
        <v>0</v>
      </c>
      <c r="U597" s="13">
        <v>0</v>
      </c>
      <c r="V597" s="13">
        <v>0</v>
      </c>
      <c r="W597" s="14">
        <v>0</v>
      </c>
    </row>
    <row r="598" spans="1:23" x14ac:dyDescent="0.3">
      <c r="A598" s="4" t="s">
        <v>385</v>
      </c>
      <c r="B598" s="12">
        <v>1.7241379310344827</v>
      </c>
      <c r="C598" s="13">
        <v>1.4705882352941175</v>
      </c>
      <c r="D598" s="13">
        <v>0</v>
      </c>
      <c r="E598" s="13">
        <v>6.756756756756757</v>
      </c>
      <c r="F598" s="13">
        <v>0</v>
      </c>
      <c r="G598" s="13">
        <v>0</v>
      </c>
      <c r="H598" s="13">
        <v>18.181818181818183</v>
      </c>
      <c r="I598" s="13">
        <v>0</v>
      </c>
      <c r="J598" s="13">
        <v>0</v>
      </c>
      <c r="K598" s="13">
        <v>0</v>
      </c>
      <c r="L598" s="13">
        <v>4.1666666666666661</v>
      </c>
      <c r="M598" s="13">
        <v>0</v>
      </c>
      <c r="N598" s="13">
        <v>4.1666666666666661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4">
        <v>0</v>
      </c>
    </row>
    <row r="599" spans="1:23" x14ac:dyDescent="0.3">
      <c r="A599" s="4" t="s">
        <v>386</v>
      </c>
      <c r="B599" s="12">
        <v>0.86206896551724133</v>
      </c>
      <c r="C599" s="13">
        <v>0</v>
      </c>
      <c r="D599" s="13">
        <v>0</v>
      </c>
      <c r="E599" s="13">
        <v>1.3513513513513513</v>
      </c>
      <c r="F599" s="13">
        <v>0</v>
      </c>
      <c r="G599" s="13">
        <v>2.666666666666667</v>
      </c>
      <c r="H599" s="13">
        <v>4.5454545454545459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4.5454545454545459</v>
      </c>
      <c r="P599" s="13">
        <v>0</v>
      </c>
      <c r="Q599" s="13">
        <v>5.2631578947368416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4">
        <v>0</v>
      </c>
    </row>
    <row r="600" spans="1:23" x14ac:dyDescent="0.3">
      <c r="A600" s="4" t="s">
        <v>387</v>
      </c>
      <c r="B600" s="12">
        <v>0.28735632183908044</v>
      </c>
      <c r="C600" s="13">
        <v>0</v>
      </c>
      <c r="D600" s="13">
        <v>0</v>
      </c>
      <c r="E600" s="13">
        <v>0</v>
      </c>
      <c r="F600" s="13">
        <v>0</v>
      </c>
      <c r="G600" s="13">
        <v>1.3333333333333335</v>
      </c>
      <c r="H600" s="13">
        <v>0</v>
      </c>
      <c r="I600" s="13">
        <v>0</v>
      </c>
      <c r="J600" s="13">
        <v>5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4">
        <v>0</v>
      </c>
    </row>
    <row r="601" spans="1:23" x14ac:dyDescent="0.3">
      <c r="A601" s="4" t="s">
        <v>388</v>
      </c>
      <c r="B601" s="12">
        <v>0.28735632183908044</v>
      </c>
      <c r="C601" s="13">
        <v>0</v>
      </c>
      <c r="D601" s="13">
        <v>0</v>
      </c>
      <c r="E601" s="13">
        <v>0</v>
      </c>
      <c r="F601" s="13">
        <v>0</v>
      </c>
      <c r="G601" s="13">
        <v>1.3333333333333335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5.2631578947368416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4">
        <v>0</v>
      </c>
    </row>
    <row r="602" spans="1:23" x14ac:dyDescent="0.3">
      <c r="A602" s="4" t="s">
        <v>389</v>
      </c>
      <c r="B602" s="12">
        <v>1.4367816091954022</v>
      </c>
      <c r="C602" s="13">
        <v>1.4705882352941175</v>
      </c>
      <c r="D602" s="13">
        <v>0</v>
      </c>
      <c r="E602" s="13">
        <v>4.0540540540540544</v>
      </c>
      <c r="F602" s="13">
        <v>1.4705882352941175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4.1666666666666661</v>
      </c>
      <c r="M602" s="13">
        <v>0</v>
      </c>
      <c r="N602" s="13">
        <v>8.3333333333333321</v>
      </c>
      <c r="O602" s="13">
        <v>4.5454545454545459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4.7619047619047619</v>
      </c>
      <c r="W602" s="14">
        <v>0</v>
      </c>
    </row>
    <row r="603" spans="1:23" x14ac:dyDescent="0.3">
      <c r="A603" s="4" t="s">
        <v>390</v>
      </c>
      <c r="B603" s="12">
        <v>0.28735632183908044</v>
      </c>
      <c r="C603" s="13">
        <v>1.4705882352941175</v>
      </c>
      <c r="D603" s="13">
        <v>0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4.5454545454545459</v>
      </c>
      <c r="T603" s="13">
        <v>0</v>
      </c>
      <c r="U603" s="13">
        <v>0</v>
      </c>
      <c r="V603" s="13">
        <v>0</v>
      </c>
      <c r="W603" s="14">
        <v>0</v>
      </c>
    </row>
    <row r="604" spans="1:23" x14ac:dyDescent="0.3">
      <c r="A604" s="4" t="s">
        <v>391</v>
      </c>
      <c r="B604" s="12">
        <v>0.57471264367816088</v>
      </c>
      <c r="C604" s="13">
        <v>0</v>
      </c>
      <c r="D604" s="13">
        <v>0</v>
      </c>
      <c r="E604" s="13">
        <v>2.7027027027027026</v>
      </c>
      <c r="F604" s="13">
        <v>0</v>
      </c>
      <c r="G604" s="13">
        <v>0</v>
      </c>
      <c r="H604" s="13">
        <v>0</v>
      </c>
      <c r="I604" s="13">
        <v>4.3478260869565215</v>
      </c>
      <c r="J604" s="13">
        <v>0</v>
      </c>
      <c r="K604" s="13">
        <v>0</v>
      </c>
      <c r="L604" s="13">
        <v>0</v>
      </c>
      <c r="M604" s="13">
        <v>4.1666666666666661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4">
        <v>0</v>
      </c>
    </row>
    <row r="605" spans="1:23" x14ac:dyDescent="0.3">
      <c r="A605" s="4" t="s">
        <v>392</v>
      </c>
      <c r="B605" s="12">
        <v>0.28735632183908044</v>
      </c>
      <c r="C605" s="13">
        <v>0</v>
      </c>
      <c r="D605" s="13">
        <v>0</v>
      </c>
      <c r="E605" s="13">
        <v>1.3513513513513513</v>
      </c>
      <c r="F605" s="13">
        <v>0</v>
      </c>
      <c r="G605" s="13">
        <v>0</v>
      </c>
      <c r="H605" s="13">
        <v>0</v>
      </c>
      <c r="I605" s="13">
        <v>4.3478260869565215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4">
        <v>0</v>
      </c>
    </row>
    <row r="606" spans="1:23" x14ac:dyDescent="0.3">
      <c r="A606" s="4" t="s">
        <v>393</v>
      </c>
      <c r="B606" s="12">
        <v>0.28735632183908044</v>
      </c>
      <c r="C606" s="13">
        <v>1.4705882352941175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4.5454545454545459</v>
      </c>
      <c r="T606" s="13">
        <v>0</v>
      </c>
      <c r="U606" s="13">
        <v>0</v>
      </c>
      <c r="V606" s="13">
        <v>0</v>
      </c>
      <c r="W606" s="14">
        <v>0</v>
      </c>
    </row>
    <row r="607" spans="1:23" x14ac:dyDescent="0.3">
      <c r="A607" s="4" t="s">
        <v>394</v>
      </c>
      <c r="B607" s="12">
        <v>0.28735632183908044</v>
      </c>
      <c r="C607" s="13">
        <v>0</v>
      </c>
      <c r="D607" s="13">
        <v>0</v>
      </c>
      <c r="E607" s="13">
        <v>1.3513513513513513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4.1666666666666661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4">
        <v>0</v>
      </c>
    </row>
    <row r="608" spans="1:23" x14ac:dyDescent="0.3">
      <c r="A608" s="4" t="s">
        <v>395</v>
      </c>
      <c r="B608" s="12">
        <v>0.28735632183908044</v>
      </c>
      <c r="C608" s="13">
        <v>0</v>
      </c>
      <c r="D608" s="13">
        <v>0</v>
      </c>
      <c r="E608" s="13">
        <v>1.3513513513513513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4.1666666666666661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4">
        <v>0</v>
      </c>
    </row>
    <row r="609" spans="1:23" x14ac:dyDescent="0.3">
      <c r="A609" s="4" t="s">
        <v>396</v>
      </c>
      <c r="B609" s="12">
        <v>0.57471264367816088</v>
      </c>
      <c r="C609" s="13">
        <v>2.9411764705882351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4.1666666666666661</v>
      </c>
      <c r="N609" s="13">
        <v>4.1666666666666661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4">
        <v>0</v>
      </c>
    </row>
    <row r="610" spans="1:23" x14ac:dyDescent="0.3">
      <c r="A610" s="4" t="s">
        <v>397</v>
      </c>
      <c r="B610" s="12">
        <v>0.28735632183908044</v>
      </c>
      <c r="C610" s="13">
        <v>1.4705882352941175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4.1666666666666661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4">
        <v>0</v>
      </c>
    </row>
    <row r="611" spans="1:23" x14ac:dyDescent="0.3">
      <c r="A611" s="4" t="s">
        <v>398</v>
      </c>
      <c r="B611" s="12">
        <v>0.86206896551724133</v>
      </c>
      <c r="C611" s="13">
        <v>0</v>
      </c>
      <c r="D611" s="13">
        <v>4.7619047619047619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12.5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4">
        <v>0</v>
      </c>
    </row>
    <row r="612" spans="1:23" x14ac:dyDescent="0.3">
      <c r="A612" s="4" t="s">
        <v>399</v>
      </c>
      <c r="B612" s="12">
        <v>0.28735632183908044</v>
      </c>
      <c r="C612" s="13">
        <v>0</v>
      </c>
      <c r="D612" s="13">
        <v>0</v>
      </c>
      <c r="E612" s="13">
        <v>0</v>
      </c>
      <c r="F612" s="13">
        <v>0</v>
      </c>
      <c r="G612" s="13">
        <v>1.3333333333333335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4.1666666666666661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4">
        <v>0</v>
      </c>
    </row>
    <row r="613" spans="1:23" x14ac:dyDescent="0.3">
      <c r="A613" s="4" t="s">
        <v>400</v>
      </c>
      <c r="B613" s="12">
        <v>0.57471264367816088</v>
      </c>
      <c r="C613" s="13">
        <v>0</v>
      </c>
      <c r="D613" s="13">
        <v>0</v>
      </c>
      <c r="E613" s="13">
        <v>0</v>
      </c>
      <c r="F613" s="13">
        <v>0</v>
      </c>
      <c r="G613" s="13">
        <v>2.666666666666667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4.1666666666666661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4.7619047619047619</v>
      </c>
      <c r="W613" s="14">
        <v>0</v>
      </c>
    </row>
    <row r="614" spans="1:23" x14ac:dyDescent="0.3">
      <c r="A614" s="4" t="s">
        <v>401</v>
      </c>
      <c r="B614" s="12">
        <v>0.28735632183908044</v>
      </c>
      <c r="C614" s="13">
        <v>0</v>
      </c>
      <c r="D614" s="13">
        <v>0</v>
      </c>
      <c r="E614" s="13">
        <v>0</v>
      </c>
      <c r="F614" s="13">
        <v>1.4705882352941175</v>
      </c>
      <c r="G614" s="13">
        <v>0</v>
      </c>
      <c r="H614" s="13">
        <v>0</v>
      </c>
      <c r="I614" s="13">
        <v>4.3478260869565215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4">
        <v>0</v>
      </c>
    </row>
    <row r="615" spans="1:23" x14ac:dyDescent="0.3">
      <c r="A615" s="4" t="s">
        <v>402</v>
      </c>
      <c r="B615" s="12">
        <v>0.57471264367816088</v>
      </c>
      <c r="C615" s="13">
        <v>1.4705882352941175</v>
      </c>
      <c r="D615" s="13">
        <v>0</v>
      </c>
      <c r="E615" s="13">
        <v>0</v>
      </c>
      <c r="F615" s="13">
        <v>1.4705882352941175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4.1666666666666661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4.7619047619047619</v>
      </c>
      <c r="W615" s="14">
        <v>0</v>
      </c>
    </row>
    <row r="616" spans="1:23" x14ac:dyDescent="0.3">
      <c r="A616" s="4" t="s">
        <v>403</v>
      </c>
      <c r="B616" s="12">
        <v>0.57471264367816088</v>
      </c>
      <c r="C616" s="13">
        <v>1.4705882352941175</v>
      </c>
      <c r="D616" s="13">
        <v>1.5873015873015872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4.1666666666666661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4.7619047619047619</v>
      </c>
      <c r="W616" s="14">
        <v>0</v>
      </c>
    </row>
    <row r="617" spans="1:23" x14ac:dyDescent="0.3">
      <c r="A617" s="4" t="s">
        <v>110</v>
      </c>
      <c r="B617" s="12">
        <v>1.1494252873563218</v>
      </c>
      <c r="C617" s="13">
        <v>2.9411764705882351</v>
      </c>
      <c r="D617" s="13">
        <v>0</v>
      </c>
      <c r="E617" s="13">
        <v>1.3513513513513513</v>
      </c>
      <c r="F617" s="13">
        <v>0</v>
      </c>
      <c r="G617" s="13">
        <v>1.3333333333333335</v>
      </c>
      <c r="H617" s="13">
        <v>4.5454545454545459</v>
      </c>
      <c r="I617" s="13">
        <v>0</v>
      </c>
      <c r="J617" s="13">
        <v>0</v>
      </c>
      <c r="K617" s="13">
        <v>0</v>
      </c>
      <c r="L617" s="13">
        <v>0</v>
      </c>
      <c r="M617" s="13">
        <v>4.1666666666666661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10</v>
      </c>
      <c r="V617" s="13">
        <v>0</v>
      </c>
      <c r="W617" s="14">
        <v>0</v>
      </c>
    </row>
    <row r="618" spans="1:23" x14ac:dyDescent="0.3">
      <c r="A618" s="5" t="s">
        <v>27</v>
      </c>
      <c r="B618" s="15" t="s">
        <v>27</v>
      </c>
      <c r="C618" s="16" t="s">
        <v>27</v>
      </c>
      <c r="D618" s="16" t="s">
        <v>27</v>
      </c>
      <c r="E618" s="16" t="s">
        <v>27</v>
      </c>
      <c r="F618" s="16" t="s">
        <v>27</v>
      </c>
      <c r="G618" s="16" t="s">
        <v>27</v>
      </c>
      <c r="H618" s="16" t="s">
        <v>27</v>
      </c>
      <c r="I618" s="16" t="s">
        <v>27</v>
      </c>
      <c r="J618" s="16" t="s">
        <v>27</v>
      </c>
      <c r="K618" s="16" t="s">
        <v>27</v>
      </c>
      <c r="L618" s="16" t="s">
        <v>27</v>
      </c>
      <c r="M618" s="16" t="s">
        <v>27</v>
      </c>
      <c r="N618" s="16" t="s">
        <v>27</v>
      </c>
      <c r="O618" s="16" t="s">
        <v>27</v>
      </c>
      <c r="P618" s="16" t="s">
        <v>27</v>
      </c>
      <c r="Q618" s="16" t="s">
        <v>27</v>
      </c>
      <c r="R618" s="16" t="s">
        <v>27</v>
      </c>
      <c r="S618" s="16" t="s">
        <v>27</v>
      </c>
      <c r="T618" s="16" t="s">
        <v>27</v>
      </c>
      <c r="U618" s="16" t="s">
        <v>27</v>
      </c>
      <c r="V618" s="16" t="s">
        <v>27</v>
      </c>
      <c r="W618" s="17" t="s">
        <v>27</v>
      </c>
    </row>
    <row r="619" spans="1:23" x14ac:dyDescent="0.3">
      <c r="A619" s="31" t="str">
        <f>HYPERLINK("#'Index'!C25","Home")</f>
        <v>Home</v>
      </c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1" spans="1:23" ht="14.95" thickBot="1" x14ac:dyDescent="0.35">
      <c r="A621" s="32" t="s">
        <v>736</v>
      </c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 spans="1:23" ht="14.95" thickTop="1" x14ac:dyDescent="0.3">
      <c r="A622" s="33" t="s">
        <v>1</v>
      </c>
      <c r="B622" s="35" t="s">
        <v>2</v>
      </c>
      <c r="C622" s="37" t="s">
        <v>3</v>
      </c>
      <c r="D622" s="37"/>
      <c r="E622" s="37"/>
      <c r="F622" s="37"/>
      <c r="G622" s="37"/>
      <c r="H622" s="37" t="s">
        <v>4</v>
      </c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8"/>
    </row>
    <row r="623" spans="1:23" ht="34.35" x14ac:dyDescent="0.3">
      <c r="A623" s="34"/>
      <c r="B623" s="36"/>
      <c r="C623" s="1" t="s">
        <v>5</v>
      </c>
      <c r="D623" s="1" t="s">
        <v>6</v>
      </c>
      <c r="E623" s="1" t="s">
        <v>7</v>
      </c>
      <c r="F623" s="1" t="s">
        <v>8</v>
      </c>
      <c r="G623" s="1" t="s">
        <v>9</v>
      </c>
      <c r="H623" s="1" t="s">
        <v>10</v>
      </c>
      <c r="I623" s="1" t="s">
        <v>11</v>
      </c>
      <c r="J623" s="1" t="s">
        <v>12</v>
      </c>
      <c r="K623" s="1" t="s">
        <v>13</v>
      </c>
      <c r="L623" s="1" t="s">
        <v>14</v>
      </c>
      <c r="M623" s="1" t="s">
        <v>15</v>
      </c>
      <c r="N623" s="1" t="s">
        <v>16</v>
      </c>
      <c r="O623" s="1" t="s">
        <v>17</v>
      </c>
      <c r="P623" s="1" t="s">
        <v>18</v>
      </c>
      <c r="Q623" s="1" t="s">
        <v>19</v>
      </c>
      <c r="R623" s="1" t="s">
        <v>20</v>
      </c>
      <c r="S623" s="1" t="s">
        <v>21</v>
      </c>
      <c r="T623" s="1" t="s">
        <v>22</v>
      </c>
      <c r="U623" s="1" t="s">
        <v>23</v>
      </c>
      <c r="V623" s="1" t="s">
        <v>24</v>
      </c>
      <c r="W623" s="2" t="s">
        <v>25</v>
      </c>
    </row>
    <row r="624" spans="1:23" x14ac:dyDescent="0.3">
      <c r="A624" s="3" t="s">
        <v>26</v>
      </c>
      <c r="B624" s="6">
        <v>400</v>
      </c>
      <c r="C624" s="7">
        <v>80</v>
      </c>
      <c r="D624" s="7">
        <v>80</v>
      </c>
      <c r="E624" s="7">
        <v>80</v>
      </c>
      <c r="F624" s="7">
        <v>80</v>
      </c>
      <c r="G624" s="7">
        <v>80</v>
      </c>
      <c r="H624" s="7">
        <v>25</v>
      </c>
      <c r="I624" s="7">
        <v>26</v>
      </c>
      <c r="J624" s="7">
        <v>25</v>
      </c>
      <c r="K624" s="7">
        <v>25</v>
      </c>
      <c r="L624" s="7">
        <v>27</v>
      </c>
      <c r="M624" s="7">
        <v>27</v>
      </c>
      <c r="N624" s="7">
        <v>25</v>
      </c>
      <c r="O624" s="7">
        <v>26</v>
      </c>
      <c r="P624" s="7">
        <v>24</v>
      </c>
      <c r="Q624" s="7">
        <v>23</v>
      </c>
      <c r="R624" s="7">
        <v>24</v>
      </c>
      <c r="S624" s="7">
        <v>25</v>
      </c>
      <c r="T624" s="7">
        <v>23</v>
      </c>
      <c r="U624" s="7">
        <v>24</v>
      </c>
      <c r="V624" s="7">
        <v>25</v>
      </c>
      <c r="W624" s="8">
        <v>26</v>
      </c>
    </row>
    <row r="625" spans="1:23" x14ac:dyDescent="0.3">
      <c r="A625" s="4" t="s">
        <v>27</v>
      </c>
      <c r="B625" s="9" t="s">
        <v>27</v>
      </c>
      <c r="C625" s="10" t="s">
        <v>27</v>
      </c>
      <c r="D625" s="10" t="s">
        <v>27</v>
      </c>
      <c r="E625" s="10" t="s">
        <v>27</v>
      </c>
      <c r="F625" s="10" t="s">
        <v>27</v>
      </c>
      <c r="G625" s="10" t="s">
        <v>27</v>
      </c>
      <c r="H625" s="10" t="s">
        <v>27</v>
      </c>
      <c r="I625" s="10" t="s">
        <v>27</v>
      </c>
      <c r="J625" s="10" t="s">
        <v>27</v>
      </c>
      <c r="K625" s="10" t="s">
        <v>27</v>
      </c>
      <c r="L625" s="10" t="s">
        <v>27</v>
      </c>
      <c r="M625" s="10" t="s">
        <v>27</v>
      </c>
      <c r="N625" s="10" t="s">
        <v>27</v>
      </c>
      <c r="O625" s="10" t="s">
        <v>27</v>
      </c>
      <c r="P625" s="10" t="s">
        <v>27</v>
      </c>
      <c r="Q625" s="10" t="s">
        <v>27</v>
      </c>
      <c r="R625" s="10" t="s">
        <v>27</v>
      </c>
      <c r="S625" s="10" t="s">
        <v>27</v>
      </c>
      <c r="T625" s="10" t="s">
        <v>27</v>
      </c>
      <c r="U625" s="10" t="s">
        <v>27</v>
      </c>
      <c r="V625" s="10" t="s">
        <v>27</v>
      </c>
      <c r="W625" s="11" t="s">
        <v>27</v>
      </c>
    </row>
    <row r="626" spans="1:23" x14ac:dyDescent="0.3">
      <c r="A626" s="4" t="s">
        <v>49</v>
      </c>
      <c r="B626" s="12">
        <v>100</v>
      </c>
      <c r="C626" s="13">
        <v>100</v>
      </c>
      <c r="D626" s="13">
        <v>100</v>
      </c>
      <c r="E626" s="13">
        <v>100</v>
      </c>
      <c r="F626" s="13">
        <v>100</v>
      </c>
      <c r="G626" s="13">
        <v>100</v>
      </c>
      <c r="H626" s="13">
        <v>100</v>
      </c>
      <c r="I626" s="13">
        <v>100</v>
      </c>
      <c r="J626" s="13">
        <v>100</v>
      </c>
      <c r="K626" s="13">
        <v>100</v>
      </c>
      <c r="L626" s="13">
        <v>100</v>
      </c>
      <c r="M626" s="13">
        <v>100</v>
      </c>
      <c r="N626" s="13">
        <v>100</v>
      </c>
      <c r="O626" s="13">
        <v>100</v>
      </c>
      <c r="P626" s="13">
        <v>100</v>
      </c>
      <c r="Q626" s="13">
        <v>100</v>
      </c>
      <c r="R626" s="13">
        <v>100</v>
      </c>
      <c r="S626" s="13">
        <v>100</v>
      </c>
      <c r="T626" s="13">
        <v>100</v>
      </c>
      <c r="U626" s="13">
        <v>100</v>
      </c>
      <c r="V626" s="13">
        <v>100</v>
      </c>
      <c r="W626" s="14">
        <v>100</v>
      </c>
    </row>
    <row r="627" spans="1:23" x14ac:dyDescent="0.3">
      <c r="A627" s="5" t="s">
        <v>27</v>
      </c>
      <c r="B627" s="15" t="s">
        <v>27</v>
      </c>
      <c r="C627" s="16" t="s">
        <v>27</v>
      </c>
      <c r="D627" s="16" t="s">
        <v>27</v>
      </c>
      <c r="E627" s="16" t="s">
        <v>27</v>
      </c>
      <c r="F627" s="16" t="s">
        <v>27</v>
      </c>
      <c r="G627" s="16" t="s">
        <v>27</v>
      </c>
      <c r="H627" s="16" t="s">
        <v>27</v>
      </c>
      <c r="I627" s="16" t="s">
        <v>27</v>
      </c>
      <c r="J627" s="16" t="s">
        <v>27</v>
      </c>
      <c r="K627" s="16" t="s">
        <v>27</v>
      </c>
      <c r="L627" s="16" t="s">
        <v>27</v>
      </c>
      <c r="M627" s="16" t="s">
        <v>27</v>
      </c>
      <c r="N627" s="16" t="s">
        <v>27</v>
      </c>
      <c r="O627" s="16" t="s">
        <v>27</v>
      </c>
      <c r="P627" s="16" t="s">
        <v>27</v>
      </c>
      <c r="Q627" s="16" t="s">
        <v>27</v>
      </c>
      <c r="R627" s="16" t="s">
        <v>27</v>
      </c>
      <c r="S627" s="16" t="s">
        <v>27</v>
      </c>
      <c r="T627" s="16" t="s">
        <v>27</v>
      </c>
      <c r="U627" s="16" t="s">
        <v>27</v>
      </c>
      <c r="V627" s="16" t="s">
        <v>27</v>
      </c>
      <c r="W627" s="17" t="s">
        <v>27</v>
      </c>
    </row>
    <row r="628" spans="1:23" x14ac:dyDescent="0.3">
      <c r="A628" s="31" t="str">
        <f>HYPERLINK("#'Index'!C26","Home")</f>
        <v>Home</v>
      </c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30" spans="1:23" ht="14.95" thickBot="1" x14ac:dyDescent="0.35">
      <c r="A630" s="32" t="s">
        <v>737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 spans="1:23" ht="14.95" thickTop="1" x14ac:dyDescent="0.3">
      <c r="A631" s="33" t="s">
        <v>1</v>
      </c>
      <c r="B631" s="35" t="s">
        <v>2</v>
      </c>
      <c r="C631" s="37" t="s">
        <v>3</v>
      </c>
      <c r="D631" s="37"/>
      <c r="E631" s="37"/>
      <c r="F631" s="37"/>
      <c r="G631" s="37"/>
      <c r="H631" s="37" t="s">
        <v>4</v>
      </c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8"/>
    </row>
    <row r="632" spans="1:23" ht="34.35" x14ac:dyDescent="0.3">
      <c r="A632" s="34"/>
      <c r="B632" s="36"/>
      <c r="C632" s="1" t="s">
        <v>5</v>
      </c>
      <c r="D632" s="1" t="s">
        <v>6</v>
      </c>
      <c r="E632" s="1" t="s">
        <v>7</v>
      </c>
      <c r="F632" s="1" t="s">
        <v>8</v>
      </c>
      <c r="G632" s="1" t="s">
        <v>9</v>
      </c>
      <c r="H632" s="1" t="s">
        <v>10</v>
      </c>
      <c r="I632" s="1" t="s">
        <v>11</v>
      </c>
      <c r="J632" s="1" t="s">
        <v>12</v>
      </c>
      <c r="K632" s="1" t="s">
        <v>13</v>
      </c>
      <c r="L632" s="1" t="s">
        <v>14</v>
      </c>
      <c r="M632" s="1" t="s">
        <v>15</v>
      </c>
      <c r="N632" s="1" t="s">
        <v>16</v>
      </c>
      <c r="O632" s="1" t="s">
        <v>17</v>
      </c>
      <c r="P632" s="1" t="s">
        <v>18</v>
      </c>
      <c r="Q632" s="1" t="s">
        <v>19</v>
      </c>
      <c r="R632" s="1" t="s">
        <v>20</v>
      </c>
      <c r="S632" s="1" t="s">
        <v>21</v>
      </c>
      <c r="T632" s="1" t="s">
        <v>22</v>
      </c>
      <c r="U632" s="1" t="s">
        <v>23</v>
      </c>
      <c r="V632" s="1" t="s">
        <v>24</v>
      </c>
      <c r="W632" s="2" t="s">
        <v>25</v>
      </c>
    </row>
    <row r="633" spans="1:23" x14ac:dyDescent="0.3">
      <c r="A633" s="3" t="s">
        <v>26</v>
      </c>
      <c r="B633" s="6">
        <v>400</v>
      </c>
      <c r="C633" s="7">
        <v>80</v>
      </c>
      <c r="D633" s="7">
        <v>80</v>
      </c>
      <c r="E633" s="7">
        <v>80</v>
      </c>
      <c r="F633" s="7">
        <v>80</v>
      </c>
      <c r="G633" s="7">
        <v>80</v>
      </c>
      <c r="H633" s="7">
        <v>25</v>
      </c>
      <c r="I633" s="7">
        <v>26</v>
      </c>
      <c r="J633" s="7">
        <v>25</v>
      </c>
      <c r="K633" s="7">
        <v>25</v>
      </c>
      <c r="L633" s="7">
        <v>27</v>
      </c>
      <c r="M633" s="7">
        <v>27</v>
      </c>
      <c r="N633" s="7">
        <v>25</v>
      </c>
      <c r="O633" s="7">
        <v>26</v>
      </c>
      <c r="P633" s="7">
        <v>24</v>
      </c>
      <c r="Q633" s="7">
        <v>23</v>
      </c>
      <c r="R633" s="7">
        <v>24</v>
      </c>
      <c r="S633" s="7">
        <v>25</v>
      </c>
      <c r="T633" s="7">
        <v>23</v>
      </c>
      <c r="U633" s="7">
        <v>24</v>
      </c>
      <c r="V633" s="7">
        <v>25</v>
      </c>
      <c r="W633" s="8">
        <v>26</v>
      </c>
    </row>
    <row r="634" spans="1:23" x14ac:dyDescent="0.3">
      <c r="A634" s="4" t="s">
        <v>27</v>
      </c>
      <c r="B634" s="9" t="s">
        <v>27</v>
      </c>
      <c r="C634" s="10" t="s">
        <v>27</v>
      </c>
      <c r="D634" s="10" t="s">
        <v>27</v>
      </c>
      <c r="E634" s="10" t="s">
        <v>27</v>
      </c>
      <c r="F634" s="10" t="s">
        <v>27</v>
      </c>
      <c r="G634" s="10" t="s">
        <v>27</v>
      </c>
      <c r="H634" s="10" t="s">
        <v>27</v>
      </c>
      <c r="I634" s="10" t="s">
        <v>27</v>
      </c>
      <c r="J634" s="10" t="s">
        <v>27</v>
      </c>
      <c r="K634" s="10" t="s">
        <v>27</v>
      </c>
      <c r="L634" s="10" t="s">
        <v>27</v>
      </c>
      <c r="M634" s="10" t="s">
        <v>27</v>
      </c>
      <c r="N634" s="10" t="s">
        <v>27</v>
      </c>
      <c r="O634" s="10" t="s">
        <v>27</v>
      </c>
      <c r="P634" s="10" t="s">
        <v>27</v>
      </c>
      <c r="Q634" s="10" t="s">
        <v>27</v>
      </c>
      <c r="R634" s="10" t="s">
        <v>27</v>
      </c>
      <c r="S634" s="10" t="s">
        <v>27</v>
      </c>
      <c r="T634" s="10" t="s">
        <v>27</v>
      </c>
      <c r="U634" s="10" t="s">
        <v>27</v>
      </c>
      <c r="V634" s="10" t="s">
        <v>27</v>
      </c>
      <c r="W634" s="11" t="s">
        <v>27</v>
      </c>
    </row>
    <row r="635" spans="1:23" x14ac:dyDescent="0.3">
      <c r="A635" s="4" t="s">
        <v>404</v>
      </c>
      <c r="B635" s="12">
        <v>13.25</v>
      </c>
      <c r="C635" s="13">
        <v>10</v>
      </c>
      <c r="D635" s="13">
        <v>7.5</v>
      </c>
      <c r="E635" s="13">
        <v>20</v>
      </c>
      <c r="F635" s="13">
        <v>12.5</v>
      </c>
      <c r="G635" s="13">
        <v>16.25</v>
      </c>
      <c r="H635" s="13">
        <v>12</v>
      </c>
      <c r="I635" s="13">
        <v>19.230769230769234</v>
      </c>
      <c r="J635" s="13">
        <v>4</v>
      </c>
      <c r="K635" s="13">
        <v>28.000000000000004</v>
      </c>
      <c r="L635" s="13">
        <v>22.222222222222221</v>
      </c>
      <c r="M635" s="13">
        <v>0</v>
      </c>
      <c r="N635" s="13">
        <v>20</v>
      </c>
      <c r="O635" s="13">
        <v>0</v>
      </c>
      <c r="P635" s="13">
        <v>29.166666666666668</v>
      </c>
      <c r="Q635" s="13">
        <v>30.434782608695656</v>
      </c>
      <c r="R635" s="13">
        <v>0</v>
      </c>
      <c r="S635" s="13">
        <v>16</v>
      </c>
      <c r="T635" s="13">
        <v>17.391304347826086</v>
      </c>
      <c r="U635" s="13">
        <v>16.666666666666664</v>
      </c>
      <c r="V635" s="13">
        <v>0</v>
      </c>
      <c r="W635" s="14">
        <v>0</v>
      </c>
    </row>
    <row r="636" spans="1:23" x14ac:dyDescent="0.3">
      <c r="A636" s="4" t="s">
        <v>405</v>
      </c>
      <c r="B636" s="12">
        <v>0.25</v>
      </c>
      <c r="C636" s="13">
        <v>0</v>
      </c>
      <c r="D636" s="13">
        <v>1.25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4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4">
        <v>0</v>
      </c>
    </row>
    <row r="637" spans="1:23" x14ac:dyDescent="0.3">
      <c r="A637" s="4" t="s">
        <v>406</v>
      </c>
      <c r="B637" s="12">
        <v>10.5</v>
      </c>
      <c r="C637" s="13">
        <v>10</v>
      </c>
      <c r="D637" s="13">
        <v>8.75</v>
      </c>
      <c r="E637" s="13">
        <v>8.75</v>
      </c>
      <c r="F637" s="13">
        <v>10</v>
      </c>
      <c r="G637" s="13">
        <v>15</v>
      </c>
      <c r="H637" s="13">
        <v>24</v>
      </c>
      <c r="I637" s="13">
        <v>3.8461538461538463</v>
      </c>
      <c r="J637" s="13">
        <v>16</v>
      </c>
      <c r="K637" s="13">
        <v>12</v>
      </c>
      <c r="L637" s="13">
        <v>14.814814814814813</v>
      </c>
      <c r="M637" s="13">
        <v>11.111111111111111</v>
      </c>
      <c r="N637" s="13">
        <v>0</v>
      </c>
      <c r="O637" s="13">
        <v>7.6923076923076925</v>
      </c>
      <c r="P637" s="13">
        <v>8.3333333333333321</v>
      </c>
      <c r="Q637" s="13">
        <v>8.695652173913043</v>
      </c>
      <c r="R637" s="13">
        <v>0</v>
      </c>
      <c r="S637" s="13">
        <v>4</v>
      </c>
      <c r="T637" s="13">
        <v>21.739130434782609</v>
      </c>
      <c r="U637" s="13">
        <v>12.5</v>
      </c>
      <c r="V637" s="13">
        <v>4</v>
      </c>
      <c r="W637" s="14">
        <v>19.230769230769234</v>
      </c>
    </row>
    <row r="638" spans="1:23" x14ac:dyDescent="0.3">
      <c r="A638" s="4" t="s">
        <v>407</v>
      </c>
      <c r="B638" s="12">
        <v>5.5</v>
      </c>
      <c r="C638" s="13">
        <v>3.75</v>
      </c>
      <c r="D638" s="13">
        <v>0</v>
      </c>
      <c r="E638" s="13">
        <v>8.75</v>
      </c>
      <c r="F638" s="13">
        <v>11.25</v>
      </c>
      <c r="G638" s="13">
        <v>3.75</v>
      </c>
      <c r="H638" s="13">
        <v>12</v>
      </c>
      <c r="I638" s="13">
        <v>0</v>
      </c>
      <c r="J638" s="13">
        <v>16</v>
      </c>
      <c r="K638" s="13">
        <v>0</v>
      </c>
      <c r="L638" s="13">
        <v>3.7037037037037033</v>
      </c>
      <c r="M638" s="13">
        <v>0</v>
      </c>
      <c r="N638" s="13">
        <v>12</v>
      </c>
      <c r="O638" s="13">
        <v>0</v>
      </c>
      <c r="P638" s="13">
        <v>4.1666666666666661</v>
      </c>
      <c r="Q638" s="13">
        <v>0</v>
      </c>
      <c r="R638" s="13">
        <v>0</v>
      </c>
      <c r="S638" s="13">
        <v>12</v>
      </c>
      <c r="T638" s="13">
        <v>8.695652173913043</v>
      </c>
      <c r="U638" s="13">
        <v>4.1666666666666661</v>
      </c>
      <c r="V638" s="13">
        <v>0</v>
      </c>
      <c r="W638" s="14">
        <v>15.384615384615385</v>
      </c>
    </row>
    <row r="639" spans="1:23" x14ac:dyDescent="0.3">
      <c r="A639" s="4" t="s">
        <v>408</v>
      </c>
      <c r="B639" s="12">
        <v>3</v>
      </c>
      <c r="C639" s="13">
        <v>1.25</v>
      </c>
      <c r="D639" s="13">
        <v>0</v>
      </c>
      <c r="E639" s="13">
        <v>0</v>
      </c>
      <c r="F639" s="13">
        <v>11.25</v>
      </c>
      <c r="G639" s="13">
        <v>2.5</v>
      </c>
      <c r="H639" s="13">
        <v>4</v>
      </c>
      <c r="I639" s="13">
        <v>3.8461538461538463</v>
      </c>
      <c r="J639" s="13">
        <v>0</v>
      </c>
      <c r="K639" s="13">
        <v>0</v>
      </c>
      <c r="L639" s="13">
        <v>0</v>
      </c>
      <c r="M639" s="13">
        <v>3.7037037037037033</v>
      </c>
      <c r="N639" s="13">
        <v>8</v>
      </c>
      <c r="O639" s="13">
        <v>0</v>
      </c>
      <c r="P639" s="13">
        <v>8.3333333333333321</v>
      </c>
      <c r="Q639" s="13">
        <v>4.3478260869565215</v>
      </c>
      <c r="R639" s="13">
        <v>0</v>
      </c>
      <c r="S639" s="13">
        <v>8</v>
      </c>
      <c r="T639" s="13">
        <v>4.3478260869565215</v>
      </c>
      <c r="U639" s="13">
        <v>4.1666666666666661</v>
      </c>
      <c r="V639" s="13">
        <v>0</v>
      </c>
      <c r="W639" s="14">
        <v>0</v>
      </c>
    </row>
    <row r="640" spans="1:23" x14ac:dyDescent="0.3">
      <c r="A640" s="4" t="s">
        <v>409</v>
      </c>
      <c r="B640" s="12">
        <v>0.5</v>
      </c>
      <c r="C640" s="13">
        <v>2.5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3.8461538461538463</v>
      </c>
      <c r="J640" s="13">
        <v>0</v>
      </c>
      <c r="K640" s="13">
        <v>0</v>
      </c>
      <c r="L640" s="13">
        <v>0</v>
      </c>
      <c r="M640" s="13">
        <v>3.7037037037037033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4">
        <v>0</v>
      </c>
    </row>
    <row r="641" spans="1:23" x14ac:dyDescent="0.3">
      <c r="A641" s="4" t="s">
        <v>410</v>
      </c>
      <c r="B641" s="12">
        <v>0.25</v>
      </c>
      <c r="C641" s="13">
        <v>1.25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3.7037037037037033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4">
        <v>0</v>
      </c>
    </row>
    <row r="642" spans="1:23" x14ac:dyDescent="0.3">
      <c r="A642" s="4" t="s">
        <v>411</v>
      </c>
      <c r="B642" s="12">
        <v>2.5</v>
      </c>
      <c r="C642" s="13">
        <v>3.75</v>
      </c>
      <c r="D642" s="13">
        <v>0</v>
      </c>
      <c r="E642" s="13">
        <v>0</v>
      </c>
      <c r="F642" s="13">
        <v>5</v>
      </c>
      <c r="G642" s="13">
        <v>3.75</v>
      </c>
      <c r="H642" s="13">
        <v>4</v>
      </c>
      <c r="I642" s="13">
        <v>0</v>
      </c>
      <c r="J642" s="13">
        <v>0</v>
      </c>
      <c r="K642" s="13">
        <v>4</v>
      </c>
      <c r="L642" s="13">
        <v>3.7037037037037033</v>
      </c>
      <c r="M642" s="13">
        <v>7.4074074074074066</v>
      </c>
      <c r="N642" s="13">
        <v>0</v>
      </c>
      <c r="O642" s="13">
        <v>0</v>
      </c>
      <c r="P642" s="13">
        <v>4.1666666666666661</v>
      </c>
      <c r="Q642" s="13">
        <v>4.3478260869565215</v>
      </c>
      <c r="R642" s="13">
        <v>4.1666666666666661</v>
      </c>
      <c r="S642" s="13">
        <v>0</v>
      </c>
      <c r="T642" s="13">
        <v>4.3478260869565215</v>
      </c>
      <c r="U642" s="13">
        <v>0</v>
      </c>
      <c r="V642" s="13">
        <v>4</v>
      </c>
      <c r="W642" s="14">
        <v>0</v>
      </c>
    </row>
    <row r="643" spans="1:23" x14ac:dyDescent="0.3">
      <c r="A643" s="4" t="s">
        <v>412</v>
      </c>
      <c r="B643" s="12">
        <v>0.5</v>
      </c>
      <c r="C643" s="13">
        <v>0</v>
      </c>
      <c r="D643" s="13">
        <v>0</v>
      </c>
      <c r="E643" s="13">
        <v>0</v>
      </c>
      <c r="F643" s="13">
        <v>0</v>
      </c>
      <c r="G643" s="13">
        <v>2.5</v>
      </c>
      <c r="H643" s="13">
        <v>0</v>
      </c>
      <c r="I643" s="13">
        <v>0</v>
      </c>
      <c r="J643" s="13">
        <v>4</v>
      </c>
      <c r="K643" s="13">
        <v>0</v>
      </c>
      <c r="L643" s="13">
        <v>0</v>
      </c>
      <c r="M643" s="13">
        <v>3.7037037037037033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4">
        <v>0</v>
      </c>
    </row>
    <row r="644" spans="1:23" x14ac:dyDescent="0.3">
      <c r="A644" s="4" t="s">
        <v>413</v>
      </c>
      <c r="B644" s="12">
        <v>14.75</v>
      </c>
      <c r="C644" s="13">
        <v>22.5</v>
      </c>
      <c r="D644" s="13">
        <v>17.5</v>
      </c>
      <c r="E644" s="13">
        <v>7.5</v>
      </c>
      <c r="F644" s="13">
        <v>8.75</v>
      </c>
      <c r="G644" s="13">
        <v>17.5</v>
      </c>
      <c r="H644" s="13">
        <v>20</v>
      </c>
      <c r="I644" s="13">
        <v>3.8461538461538463</v>
      </c>
      <c r="J644" s="13">
        <v>4</v>
      </c>
      <c r="K644" s="13">
        <v>20</v>
      </c>
      <c r="L644" s="13">
        <v>22.222222222222221</v>
      </c>
      <c r="M644" s="13">
        <v>18.518518518518519</v>
      </c>
      <c r="N644" s="13">
        <v>8</v>
      </c>
      <c r="O644" s="13">
        <v>3.8461538461538463</v>
      </c>
      <c r="P644" s="13">
        <v>12.5</v>
      </c>
      <c r="Q644" s="13">
        <v>8.695652173913043</v>
      </c>
      <c r="R644" s="13">
        <v>33.333333333333329</v>
      </c>
      <c r="S644" s="13">
        <v>4</v>
      </c>
      <c r="T644" s="13">
        <v>4.3478260869565215</v>
      </c>
      <c r="U644" s="13">
        <v>8.3333333333333321</v>
      </c>
      <c r="V644" s="13">
        <v>44</v>
      </c>
      <c r="W644" s="14">
        <v>19.230769230769234</v>
      </c>
    </row>
    <row r="645" spans="1:23" x14ac:dyDescent="0.3">
      <c r="A645" s="4" t="s">
        <v>118</v>
      </c>
      <c r="B645" s="12">
        <v>0.25</v>
      </c>
      <c r="C645" s="13">
        <v>0</v>
      </c>
      <c r="D645" s="13">
        <v>0</v>
      </c>
      <c r="E645" s="13">
        <v>0</v>
      </c>
      <c r="F645" s="13">
        <v>1.25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3.7037037037037033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4">
        <v>0</v>
      </c>
    </row>
    <row r="646" spans="1:23" x14ac:dyDescent="0.3">
      <c r="A646" s="4" t="s">
        <v>414</v>
      </c>
      <c r="B646" s="12">
        <v>0.5</v>
      </c>
      <c r="C646" s="13">
        <v>2.5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4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4</v>
      </c>
      <c r="T646" s="13">
        <v>0</v>
      </c>
      <c r="U646" s="13">
        <v>0</v>
      </c>
      <c r="V646" s="13">
        <v>0</v>
      </c>
      <c r="W646" s="14">
        <v>0</v>
      </c>
    </row>
    <row r="647" spans="1:23" x14ac:dyDescent="0.3">
      <c r="A647" s="4" t="s">
        <v>415</v>
      </c>
      <c r="B647" s="12">
        <v>3.5000000000000004</v>
      </c>
      <c r="C647" s="13">
        <v>2.5</v>
      </c>
      <c r="D647" s="13">
        <v>2.5</v>
      </c>
      <c r="E647" s="13">
        <v>3.75</v>
      </c>
      <c r="F647" s="13">
        <v>3.75</v>
      </c>
      <c r="G647" s="13">
        <v>5</v>
      </c>
      <c r="H647" s="13">
        <v>4</v>
      </c>
      <c r="I647" s="13">
        <v>7.6923076923076925</v>
      </c>
      <c r="J647" s="13">
        <v>0</v>
      </c>
      <c r="K647" s="13">
        <v>8</v>
      </c>
      <c r="L647" s="13">
        <v>0</v>
      </c>
      <c r="M647" s="13">
        <v>0</v>
      </c>
      <c r="N647" s="13">
        <v>4</v>
      </c>
      <c r="O647" s="13">
        <v>0</v>
      </c>
      <c r="P647" s="13">
        <v>0</v>
      </c>
      <c r="Q647" s="13">
        <v>4.3478260869565215</v>
      </c>
      <c r="R647" s="13">
        <v>0</v>
      </c>
      <c r="S647" s="13">
        <v>12</v>
      </c>
      <c r="T647" s="13">
        <v>4.3478260869565215</v>
      </c>
      <c r="U647" s="13">
        <v>4.1666666666666661</v>
      </c>
      <c r="V647" s="13">
        <v>0</v>
      </c>
      <c r="W647" s="14">
        <v>7.6923076923076925</v>
      </c>
    </row>
    <row r="648" spans="1:23" x14ac:dyDescent="0.3">
      <c r="A648" s="4" t="s">
        <v>416</v>
      </c>
      <c r="B648" s="12">
        <v>0.5</v>
      </c>
      <c r="C648" s="13">
        <v>0</v>
      </c>
      <c r="D648" s="13">
        <v>0</v>
      </c>
      <c r="E648" s="13">
        <v>1.25</v>
      </c>
      <c r="F648" s="13">
        <v>0</v>
      </c>
      <c r="G648" s="13">
        <v>1.25</v>
      </c>
      <c r="H648" s="13">
        <v>4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4.3478260869565215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4">
        <v>0</v>
      </c>
    </row>
    <row r="649" spans="1:23" x14ac:dyDescent="0.3">
      <c r="A649" s="4" t="s">
        <v>134</v>
      </c>
      <c r="B649" s="12">
        <v>0.5</v>
      </c>
      <c r="C649" s="13">
        <v>0</v>
      </c>
      <c r="D649" s="13">
        <v>0</v>
      </c>
      <c r="E649" s="13">
        <v>0</v>
      </c>
      <c r="F649" s="13">
        <v>1.25</v>
      </c>
      <c r="G649" s="13">
        <v>1.25</v>
      </c>
      <c r="H649" s="13">
        <v>0</v>
      </c>
      <c r="I649" s="13">
        <v>3.8461538461538463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4.3478260869565215</v>
      </c>
      <c r="U649" s="13">
        <v>0</v>
      </c>
      <c r="V649" s="13">
        <v>0</v>
      </c>
      <c r="W649" s="14">
        <v>0</v>
      </c>
    </row>
    <row r="650" spans="1:23" x14ac:dyDescent="0.3">
      <c r="A650" s="4" t="s">
        <v>417</v>
      </c>
      <c r="B650" s="12">
        <v>0.25</v>
      </c>
      <c r="C650" s="13">
        <v>0</v>
      </c>
      <c r="D650" s="13">
        <v>0</v>
      </c>
      <c r="E650" s="13">
        <v>0</v>
      </c>
      <c r="F650" s="13">
        <v>1.25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4.3478260869565215</v>
      </c>
      <c r="U650" s="13">
        <v>0</v>
      </c>
      <c r="V650" s="13">
        <v>0</v>
      </c>
      <c r="W650" s="14">
        <v>0</v>
      </c>
    </row>
    <row r="651" spans="1:23" x14ac:dyDescent="0.3">
      <c r="A651" s="4" t="s">
        <v>418</v>
      </c>
      <c r="B651" s="12">
        <v>6.75</v>
      </c>
      <c r="C651" s="13">
        <v>15</v>
      </c>
      <c r="D651" s="13">
        <v>7.5</v>
      </c>
      <c r="E651" s="13">
        <v>3.75</v>
      </c>
      <c r="F651" s="13">
        <v>5</v>
      </c>
      <c r="G651" s="13">
        <v>2.5</v>
      </c>
      <c r="H651" s="13">
        <v>4</v>
      </c>
      <c r="I651" s="13">
        <v>19.230769230769234</v>
      </c>
      <c r="J651" s="13">
        <v>16</v>
      </c>
      <c r="K651" s="13">
        <v>0</v>
      </c>
      <c r="L651" s="13">
        <v>3.7037037037037033</v>
      </c>
      <c r="M651" s="13">
        <v>14.814814814814813</v>
      </c>
      <c r="N651" s="13">
        <v>0</v>
      </c>
      <c r="O651" s="13">
        <v>3.8461538461538463</v>
      </c>
      <c r="P651" s="13">
        <v>12.5</v>
      </c>
      <c r="Q651" s="13">
        <v>4.3478260869565215</v>
      </c>
      <c r="R651" s="13">
        <v>4.1666666666666661</v>
      </c>
      <c r="S651" s="13">
        <v>8</v>
      </c>
      <c r="T651" s="13">
        <v>4.3478260869565215</v>
      </c>
      <c r="U651" s="13">
        <v>4.1666666666666661</v>
      </c>
      <c r="V651" s="13">
        <v>4</v>
      </c>
      <c r="W651" s="14">
        <v>3.8461538461538463</v>
      </c>
    </row>
    <row r="652" spans="1:23" x14ac:dyDescent="0.3">
      <c r="A652" s="4" t="s">
        <v>147</v>
      </c>
      <c r="B652" s="12">
        <v>2</v>
      </c>
      <c r="C652" s="13">
        <v>3.75</v>
      </c>
      <c r="D652" s="13">
        <v>2.5</v>
      </c>
      <c r="E652" s="13">
        <v>0</v>
      </c>
      <c r="F652" s="13">
        <v>3.75</v>
      </c>
      <c r="G652" s="13">
        <v>0</v>
      </c>
      <c r="H652" s="13">
        <v>0</v>
      </c>
      <c r="I652" s="13">
        <v>3.8461538461538463</v>
      </c>
      <c r="J652" s="13">
        <v>0</v>
      </c>
      <c r="K652" s="13">
        <v>0</v>
      </c>
      <c r="L652" s="13">
        <v>3.7037037037037033</v>
      </c>
      <c r="M652" s="13">
        <v>7.4074074074074066</v>
      </c>
      <c r="N652" s="13">
        <v>4</v>
      </c>
      <c r="O652" s="13">
        <v>7.6923076923076925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4.1666666666666661</v>
      </c>
      <c r="V652" s="13">
        <v>0</v>
      </c>
      <c r="W652" s="14">
        <v>0</v>
      </c>
    </row>
    <row r="653" spans="1:23" x14ac:dyDescent="0.3">
      <c r="A653" s="4" t="s">
        <v>419</v>
      </c>
      <c r="B653" s="12">
        <v>1.25</v>
      </c>
      <c r="C653" s="13">
        <v>2.5</v>
      </c>
      <c r="D653" s="13">
        <v>3.75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3.7037037037037033</v>
      </c>
      <c r="N653" s="13">
        <v>0</v>
      </c>
      <c r="O653" s="13">
        <v>7.6923076923076925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8.3333333333333321</v>
      </c>
      <c r="V653" s="13">
        <v>0</v>
      </c>
      <c r="W653" s="14">
        <v>0</v>
      </c>
    </row>
    <row r="654" spans="1:23" x14ac:dyDescent="0.3">
      <c r="A654" s="4" t="s">
        <v>420</v>
      </c>
      <c r="B654" s="12">
        <v>0.5</v>
      </c>
      <c r="C654" s="13">
        <v>0</v>
      </c>
      <c r="D654" s="13">
        <v>2.5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4</v>
      </c>
      <c r="L654" s="13">
        <v>0</v>
      </c>
      <c r="M654" s="13">
        <v>3.7037037037037033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4">
        <v>0</v>
      </c>
    </row>
    <row r="655" spans="1:23" x14ac:dyDescent="0.3">
      <c r="A655" s="4" t="s">
        <v>421</v>
      </c>
      <c r="B655" s="12">
        <v>1</v>
      </c>
      <c r="C655" s="13">
        <v>0</v>
      </c>
      <c r="D655" s="13">
        <v>0</v>
      </c>
      <c r="E655" s="13">
        <v>5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11.538461538461538</v>
      </c>
      <c r="P655" s="13">
        <v>0</v>
      </c>
      <c r="Q655" s="13">
        <v>4.3478260869565215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4">
        <v>0</v>
      </c>
    </row>
    <row r="656" spans="1:23" x14ac:dyDescent="0.3">
      <c r="A656" s="4" t="s">
        <v>422</v>
      </c>
      <c r="B656" s="12">
        <v>0.25</v>
      </c>
      <c r="C656" s="13">
        <v>0</v>
      </c>
      <c r="D656" s="13">
        <v>0</v>
      </c>
      <c r="E656" s="13">
        <v>1.25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3.8461538461538463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4">
        <v>0</v>
      </c>
    </row>
    <row r="657" spans="1:23" x14ac:dyDescent="0.3">
      <c r="A657" s="4" t="s">
        <v>423</v>
      </c>
      <c r="B657" s="12">
        <v>1.25</v>
      </c>
      <c r="C657" s="13">
        <v>0</v>
      </c>
      <c r="D657" s="13">
        <v>6.25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4</v>
      </c>
      <c r="K657" s="13">
        <v>0</v>
      </c>
      <c r="L657" s="13">
        <v>0</v>
      </c>
      <c r="M657" s="13">
        <v>3.7037037037037033</v>
      </c>
      <c r="N657" s="13">
        <v>0</v>
      </c>
      <c r="O657" s="13">
        <v>0</v>
      </c>
      <c r="P657" s="13">
        <v>4.1666666666666661</v>
      </c>
      <c r="Q657" s="13">
        <v>0</v>
      </c>
      <c r="R657" s="13">
        <v>0</v>
      </c>
      <c r="S657" s="13">
        <v>0</v>
      </c>
      <c r="T657" s="13">
        <v>0</v>
      </c>
      <c r="U657" s="13">
        <v>8.3333333333333321</v>
      </c>
      <c r="V657" s="13">
        <v>0</v>
      </c>
      <c r="W657" s="14">
        <v>0</v>
      </c>
    </row>
    <row r="658" spans="1:23" x14ac:dyDescent="0.3">
      <c r="A658" s="4" t="s">
        <v>424</v>
      </c>
      <c r="B658" s="12">
        <v>1.25</v>
      </c>
      <c r="C658" s="13">
        <v>0</v>
      </c>
      <c r="D658" s="13">
        <v>2.5</v>
      </c>
      <c r="E658" s="13">
        <v>0</v>
      </c>
      <c r="F658" s="13">
        <v>0</v>
      </c>
      <c r="G658" s="13">
        <v>3.75</v>
      </c>
      <c r="H658" s="13">
        <v>0</v>
      </c>
      <c r="I658" s="13">
        <v>3.8461538461538463</v>
      </c>
      <c r="J658" s="13">
        <v>4</v>
      </c>
      <c r="K658" s="13">
        <v>0</v>
      </c>
      <c r="L658" s="13">
        <v>0</v>
      </c>
      <c r="M658" s="13">
        <v>3.7037037037037033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4</v>
      </c>
      <c r="T658" s="13">
        <v>0</v>
      </c>
      <c r="U658" s="13">
        <v>4.1666666666666661</v>
      </c>
      <c r="V658" s="13">
        <v>0</v>
      </c>
      <c r="W658" s="14">
        <v>0</v>
      </c>
    </row>
    <row r="659" spans="1:23" x14ac:dyDescent="0.3">
      <c r="A659" s="4" t="s">
        <v>425</v>
      </c>
      <c r="B659" s="12">
        <v>0.5</v>
      </c>
      <c r="C659" s="13">
        <v>0</v>
      </c>
      <c r="D659" s="13">
        <v>0</v>
      </c>
      <c r="E659" s="13">
        <v>1.25</v>
      </c>
      <c r="F659" s="13">
        <v>1.25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3.7037037037037033</v>
      </c>
      <c r="N659" s="13">
        <v>0</v>
      </c>
      <c r="O659" s="13">
        <v>3.8461538461538463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4">
        <v>0</v>
      </c>
    </row>
    <row r="660" spans="1:23" x14ac:dyDescent="0.3">
      <c r="A660" s="4" t="s">
        <v>426</v>
      </c>
      <c r="B660" s="12">
        <v>3.5000000000000004</v>
      </c>
      <c r="C660" s="13">
        <v>6.25</v>
      </c>
      <c r="D660" s="13">
        <v>1.25</v>
      </c>
      <c r="E660" s="13">
        <v>1.25</v>
      </c>
      <c r="F660" s="13">
        <v>6.25</v>
      </c>
      <c r="G660" s="13">
        <v>2.5</v>
      </c>
      <c r="H660" s="13">
        <v>0</v>
      </c>
      <c r="I660" s="13">
        <v>0</v>
      </c>
      <c r="J660" s="13">
        <v>4</v>
      </c>
      <c r="K660" s="13">
        <v>16</v>
      </c>
      <c r="L660" s="13">
        <v>0</v>
      </c>
      <c r="M660" s="13">
        <v>0</v>
      </c>
      <c r="N660" s="13">
        <v>4</v>
      </c>
      <c r="O660" s="13">
        <v>3.8461538461538463</v>
      </c>
      <c r="P660" s="13">
        <v>4.1666666666666661</v>
      </c>
      <c r="Q660" s="13">
        <v>0</v>
      </c>
      <c r="R660" s="13">
        <v>0</v>
      </c>
      <c r="S660" s="13">
        <v>0</v>
      </c>
      <c r="T660" s="13">
        <v>0</v>
      </c>
      <c r="U660" s="13">
        <v>12.5</v>
      </c>
      <c r="V660" s="13">
        <v>0</v>
      </c>
      <c r="W660" s="14">
        <v>11.538461538461538</v>
      </c>
    </row>
    <row r="661" spans="1:23" x14ac:dyDescent="0.3">
      <c r="A661" s="4" t="s">
        <v>427</v>
      </c>
      <c r="B661" s="12">
        <v>1</v>
      </c>
      <c r="C661" s="13">
        <v>0</v>
      </c>
      <c r="D661" s="13">
        <v>0</v>
      </c>
      <c r="E661" s="13">
        <v>1.25</v>
      </c>
      <c r="F661" s="13">
        <v>3.75</v>
      </c>
      <c r="G661" s="13">
        <v>0</v>
      </c>
      <c r="H661" s="13">
        <v>0</v>
      </c>
      <c r="I661" s="13">
        <v>0</v>
      </c>
      <c r="J661" s="13">
        <v>0</v>
      </c>
      <c r="K661" s="13">
        <v>4</v>
      </c>
      <c r="L661" s="13">
        <v>0</v>
      </c>
      <c r="M661" s="13">
        <v>0</v>
      </c>
      <c r="N661" s="13">
        <v>8</v>
      </c>
      <c r="O661" s="13">
        <v>0</v>
      </c>
      <c r="P661" s="13">
        <v>0</v>
      </c>
      <c r="Q661" s="13">
        <v>0</v>
      </c>
      <c r="R661" s="13">
        <v>4.1666666666666661</v>
      </c>
      <c r="S661" s="13">
        <v>0</v>
      </c>
      <c r="T661" s="13">
        <v>0</v>
      </c>
      <c r="U661" s="13">
        <v>0</v>
      </c>
      <c r="V661" s="13">
        <v>0</v>
      </c>
      <c r="W661" s="14">
        <v>0</v>
      </c>
    </row>
    <row r="662" spans="1:23" x14ac:dyDescent="0.3">
      <c r="A662" s="4" t="s">
        <v>83</v>
      </c>
      <c r="B662" s="12">
        <v>0.5</v>
      </c>
      <c r="C662" s="13">
        <v>0</v>
      </c>
      <c r="D662" s="13">
        <v>0</v>
      </c>
      <c r="E662" s="13">
        <v>0</v>
      </c>
      <c r="F662" s="13">
        <v>2.5</v>
      </c>
      <c r="G662" s="13">
        <v>0</v>
      </c>
      <c r="H662" s="13">
        <v>4</v>
      </c>
      <c r="I662" s="13">
        <v>0</v>
      </c>
      <c r="J662" s="13">
        <v>0</v>
      </c>
      <c r="K662" s="13">
        <v>4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4">
        <v>0</v>
      </c>
    </row>
    <row r="663" spans="1:23" x14ac:dyDescent="0.3">
      <c r="A663" s="4" t="s">
        <v>428</v>
      </c>
      <c r="B663" s="12">
        <v>0.25</v>
      </c>
      <c r="C663" s="13">
        <v>0</v>
      </c>
      <c r="D663" s="13">
        <v>1.25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4.3478260869565215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4">
        <v>0</v>
      </c>
    </row>
    <row r="664" spans="1:23" x14ac:dyDescent="0.3">
      <c r="A664" s="4" t="s">
        <v>429</v>
      </c>
      <c r="B664" s="12">
        <v>2.25</v>
      </c>
      <c r="C664" s="13">
        <v>0</v>
      </c>
      <c r="D664" s="13">
        <v>0</v>
      </c>
      <c r="E664" s="13">
        <v>11.25</v>
      </c>
      <c r="F664" s="13">
        <v>0</v>
      </c>
      <c r="G664" s="13">
        <v>0</v>
      </c>
      <c r="H664" s="13">
        <v>0</v>
      </c>
      <c r="I664" s="13">
        <v>3.8461538461538463</v>
      </c>
      <c r="J664" s="13">
        <v>0</v>
      </c>
      <c r="K664" s="13">
        <v>0</v>
      </c>
      <c r="L664" s="13">
        <v>0</v>
      </c>
      <c r="M664" s="13">
        <v>3.7037037037037033</v>
      </c>
      <c r="N664" s="13">
        <v>0</v>
      </c>
      <c r="O664" s="13">
        <v>11.538461538461538</v>
      </c>
      <c r="P664" s="13">
        <v>0</v>
      </c>
      <c r="Q664" s="13">
        <v>0</v>
      </c>
      <c r="R664" s="13">
        <v>4.1666666666666661</v>
      </c>
      <c r="S664" s="13">
        <v>0</v>
      </c>
      <c r="T664" s="13">
        <v>4.3478260869565215</v>
      </c>
      <c r="U664" s="13">
        <v>4.1666666666666661</v>
      </c>
      <c r="V664" s="13">
        <v>4</v>
      </c>
      <c r="W664" s="14">
        <v>0</v>
      </c>
    </row>
    <row r="665" spans="1:23" x14ac:dyDescent="0.3">
      <c r="A665" s="4" t="s">
        <v>430</v>
      </c>
      <c r="B665" s="12">
        <v>1</v>
      </c>
      <c r="C665" s="13">
        <v>0</v>
      </c>
      <c r="D665" s="13">
        <v>0</v>
      </c>
      <c r="E665" s="13">
        <v>0</v>
      </c>
      <c r="F665" s="13">
        <v>0</v>
      </c>
      <c r="G665" s="13">
        <v>5</v>
      </c>
      <c r="H665" s="13">
        <v>4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4</v>
      </c>
      <c r="O665" s="13">
        <v>0</v>
      </c>
      <c r="P665" s="13">
        <v>0</v>
      </c>
      <c r="Q665" s="13">
        <v>8.695652173913043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4">
        <v>0</v>
      </c>
    </row>
    <row r="666" spans="1:23" x14ac:dyDescent="0.3">
      <c r="A666" s="4" t="s">
        <v>431</v>
      </c>
      <c r="B666" s="12">
        <v>1</v>
      </c>
      <c r="C666" s="13">
        <v>2.5</v>
      </c>
      <c r="D666" s="13">
        <v>1.25</v>
      </c>
      <c r="E666" s="13">
        <v>0</v>
      </c>
      <c r="F666" s="13">
        <v>0</v>
      </c>
      <c r="G666" s="13">
        <v>1.25</v>
      </c>
      <c r="H666" s="13">
        <v>0</v>
      </c>
      <c r="I666" s="13">
        <v>0</v>
      </c>
      <c r="J666" s="13">
        <v>0</v>
      </c>
      <c r="K666" s="13">
        <v>0</v>
      </c>
      <c r="L666" s="13">
        <v>3.7037037037037033</v>
      </c>
      <c r="M666" s="13">
        <v>0</v>
      </c>
      <c r="N666" s="13">
        <v>4</v>
      </c>
      <c r="O666" s="13">
        <v>0</v>
      </c>
      <c r="P666" s="13">
        <v>0</v>
      </c>
      <c r="Q666" s="13">
        <v>0</v>
      </c>
      <c r="R666" s="13">
        <v>4.1666666666666661</v>
      </c>
      <c r="S666" s="13">
        <v>0</v>
      </c>
      <c r="T666" s="13">
        <v>0</v>
      </c>
      <c r="U666" s="13">
        <v>4.1666666666666661</v>
      </c>
      <c r="V666" s="13">
        <v>0</v>
      </c>
      <c r="W666" s="14">
        <v>0</v>
      </c>
    </row>
    <row r="667" spans="1:23" x14ac:dyDescent="0.3">
      <c r="A667" s="4" t="s">
        <v>104</v>
      </c>
      <c r="B667" s="12">
        <v>1</v>
      </c>
      <c r="C667" s="13">
        <v>0</v>
      </c>
      <c r="D667" s="13">
        <v>0</v>
      </c>
      <c r="E667" s="13">
        <v>1.25</v>
      </c>
      <c r="F667" s="13">
        <v>1.25</v>
      </c>
      <c r="G667" s="13">
        <v>2.5</v>
      </c>
      <c r="H667" s="13">
        <v>0</v>
      </c>
      <c r="I667" s="13">
        <v>0</v>
      </c>
      <c r="J667" s="13">
        <v>0</v>
      </c>
      <c r="K667" s="13">
        <v>0</v>
      </c>
      <c r="L667" s="13">
        <v>3.7037037037037033</v>
      </c>
      <c r="M667" s="13">
        <v>0</v>
      </c>
      <c r="N667" s="13">
        <v>0</v>
      </c>
      <c r="O667" s="13">
        <v>0</v>
      </c>
      <c r="P667" s="13">
        <v>4.1666666666666661</v>
      </c>
      <c r="Q667" s="13">
        <v>0</v>
      </c>
      <c r="R667" s="13">
        <v>0</v>
      </c>
      <c r="S667" s="13">
        <v>0</v>
      </c>
      <c r="T667" s="13">
        <v>0</v>
      </c>
      <c r="U667" s="13">
        <v>8.3333333333333321</v>
      </c>
      <c r="V667" s="13">
        <v>0</v>
      </c>
      <c r="W667" s="14">
        <v>0</v>
      </c>
    </row>
    <row r="668" spans="1:23" x14ac:dyDescent="0.3">
      <c r="A668" s="4" t="s">
        <v>432</v>
      </c>
      <c r="B668" s="12">
        <v>0.25</v>
      </c>
      <c r="C668" s="13">
        <v>0</v>
      </c>
      <c r="D668" s="13">
        <v>0</v>
      </c>
      <c r="E668" s="13">
        <v>1.25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4.3478260869565215</v>
      </c>
      <c r="U668" s="13">
        <v>0</v>
      </c>
      <c r="V668" s="13">
        <v>0</v>
      </c>
      <c r="W668" s="14">
        <v>0</v>
      </c>
    </row>
    <row r="669" spans="1:23" x14ac:dyDescent="0.3">
      <c r="A669" s="4" t="s">
        <v>433</v>
      </c>
      <c r="B669" s="12">
        <v>1</v>
      </c>
      <c r="C669" s="13">
        <v>0</v>
      </c>
      <c r="D669" s="13">
        <v>0</v>
      </c>
      <c r="E669" s="13">
        <v>0</v>
      </c>
      <c r="F669" s="13">
        <v>2.5</v>
      </c>
      <c r="G669" s="13">
        <v>2.5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4.1666666666666661</v>
      </c>
      <c r="Q669" s="13">
        <v>8.695652173913043</v>
      </c>
      <c r="R669" s="13">
        <v>0</v>
      </c>
      <c r="S669" s="13">
        <v>0</v>
      </c>
      <c r="T669" s="13">
        <v>0</v>
      </c>
      <c r="U669" s="13">
        <v>4.1666666666666661</v>
      </c>
      <c r="V669" s="13">
        <v>0</v>
      </c>
      <c r="W669" s="14">
        <v>0</v>
      </c>
    </row>
    <row r="670" spans="1:23" x14ac:dyDescent="0.3">
      <c r="A670" s="4" t="s">
        <v>434</v>
      </c>
      <c r="B670" s="12">
        <v>1</v>
      </c>
      <c r="C670" s="13">
        <v>0</v>
      </c>
      <c r="D670" s="13">
        <v>5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3.7037037037037033</v>
      </c>
      <c r="N670" s="13">
        <v>4</v>
      </c>
      <c r="O670" s="13">
        <v>3.8461538461538463</v>
      </c>
      <c r="P670" s="13">
        <v>0</v>
      </c>
      <c r="Q670" s="13">
        <v>0</v>
      </c>
      <c r="R670" s="13">
        <v>4.1666666666666661</v>
      </c>
      <c r="S670" s="13">
        <v>0</v>
      </c>
      <c r="T670" s="13">
        <v>0</v>
      </c>
      <c r="U670" s="13">
        <v>0</v>
      </c>
      <c r="V670" s="13">
        <v>0</v>
      </c>
      <c r="W670" s="14">
        <v>0</v>
      </c>
    </row>
    <row r="671" spans="1:23" x14ac:dyDescent="0.3">
      <c r="A671" s="4" t="s">
        <v>435</v>
      </c>
      <c r="B671" s="12">
        <v>1</v>
      </c>
      <c r="C671" s="13">
        <v>1.25</v>
      </c>
      <c r="D671" s="13">
        <v>1.25</v>
      </c>
      <c r="E671" s="13">
        <v>0</v>
      </c>
      <c r="F671" s="13">
        <v>1.25</v>
      </c>
      <c r="G671" s="13">
        <v>1.25</v>
      </c>
      <c r="H671" s="13">
        <v>0</v>
      </c>
      <c r="I671" s="13">
        <v>0</v>
      </c>
      <c r="J671" s="13">
        <v>0</v>
      </c>
      <c r="K671" s="13">
        <v>4</v>
      </c>
      <c r="L671" s="13">
        <v>0</v>
      </c>
      <c r="M671" s="13">
        <v>0</v>
      </c>
      <c r="N671" s="13">
        <v>0</v>
      </c>
      <c r="O671" s="13">
        <v>7.6923076923076925</v>
      </c>
      <c r="P671" s="13">
        <v>0</v>
      </c>
      <c r="Q671" s="13">
        <v>0</v>
      </c>
      <c r="R671" s="13">
        <v>4.1666666666666661</v>
      </c>
      <c r="S671" s="13">
        <v>0</v>
      </c>
      <c r="T671" s="13">
        <v>0</v>
      </c>
      <c r="U671" s="13">
        <v>0</v>
      </c>
      <c r="V671" s="13">
        <v>0</v>
      </c>
      <c r="W671" s="14">
        <v>0</v>
      </c>
    </row>
    <row r="672" spans="1:23" x14ac:dyDescent="0.3">
      <c r="A672" s="4" t="s">
        <v>436</v>
      </c>
      <c r="B672" s="12">
        <v>1.25</v>
      </c>
      <c r="C672" s="13">
        <v>2.5</v>
      </c>
      <c r="D672" s="13">
        <v>3.75</v>
      </c>
      <c r="E672" s="13">
        <v>0</v>
      </c>
      <c r="F672" s="13">
        <v>0</v>
      </c>
      <c r="G672" s="13">
        <v>0</v>
      </c>
      <c r="H672" s="13">
        <v>0</v>
      </c>
      <c r="I672" s="13">
        <v>7.6923076923076925</v>
      </c>
      <c r="J672" s="13">
        <v>0</v>
      </c>
      <c r="K672" s="13">
        <v>4</v>
      </c>
      <c r="L672" s="13">
        <v>0</v>
      </c>
      <c r="M672" s="13">
        <v>0</v>
      </c>
      <c r="N672" s="13">
        <v>4</v>
      </c>
      <c r="O672" s="13">
        <v>0</v>
      </c>
      <c r="P672" s="13">
        <v>0</v>
      </c>
      <c r="Q672" s="13">
        <v>0</v>
      </c>
      <c r="R672" s="13">
        <v>0</v>
      </c>
      <c r="S672" s="13">
        <v>4</v>
      </c>
      <c r="T672" s="13">
        <v>0</v>
      </c>
      <c r="U672" s="13">
        <v>0</v>
      </c>
      <c r="V672" s="13">
        <v>0</v>
      </c>
      <c r="W672" s="14">
        <v>0</v>
      </c>
    </row>
    <row r="673" spans="1:23" x14ac:dyDescent="0.3">
      <c r="A673" s="4" t="s">
        <v>437</v>
      </c>
      <c r="B673" s="12">
        <v>1.25</v>
      </c>
      <c r="C673" s="13">
        <v>6.25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4</v>
      </c>
      <c r="L673" s="13">
        <v>0</v>
      </c>
      <c r="M673" s="13">
        <v>0</v>
      </c>
      <c r="N673" s="13">
        <v>0</v>
      </c>
      <c r="O673" s="13">
        <v>3.8461538461538463</v>
      </c>
      <c r="P673" s="13">
        <v>0</v>
      </c>
      <c r="Q673" s="13">
        <v>0</v>
      </c>
      <c r="R673" s="13">
        <v>4.1666666666666661</v>
      </c>
      <c r="S673" s="13">
        <v>4</v>
      </c>
      <c r="T673" s="13">
        <v>0</v>
      </c>
      <c r="U673" s="13">
        <v>0</v>
      </c>
      <c r="V673" s="13">
        <v>4</v>
      </c>
      <c r="W673" s="14">
        <v>0</v>
      </c>
    </row>
    <row r="674" spans="1:23" x14ac:dyDescent="0.3">
      <c r="A674" s="4" t="s">
        <v>438</v>
      </c>
      <c r="B674" s="12">
        <v>1.7500000000000002</v>
      </c>
      <c r="C674" s="13">
        <v>0</v>
      </c>
      <c r="D674" s="13">
        <v>0</v>
      </c>
      <c r="E674" s="13">
        <v>3.75</v>
      </c>
      <c r="F674" s="13">
        <v>0</v>
      </c>
      <c r="G674" s="13">
        <v>5</v>
      </c>
      <c r="H674" s="13">
        <v>0</v>
      </c>
      <c r="I674" s="13">
        <v>0</v>
      </c>
      <c r="J674" s="13">
        <v>4</v>
      </c>
      <c r="K674" s="13">
        <v>4</v>
      </c>
      <c r="L674" s="13">
        <v>0</v>
      </c>
      <c r="M674" s="13">
        <v>0</v>
      </c>
      <c r="N674" s="13">
        <v>8</v>
      </c>
      <c r="O674" s="13">
        <v>0</v>
      </c>
      <c r="P674" s="13">
        <v>0</v>
      </c>
      <c r="Q674" s="13">
        <v>0</v>
      </c>
      <c r="R674" s="13">
        <v>4.1666666666666661</v>
      </c>
      <c r="S674" s="13">
        <v>0</v>
      </c>
      <c r="T674" s="13">
        <v>0</v>
      </c>
      <c r="U674" s="13">
        <v>0</v>
      </c>
      <c r="V674" s="13">
        <v>8</v>
      </c>
      <c r="W674" s="14">
        <v>0</v>
      </c>
    </row>
    <row r="675" spans="1:23" x14ac:dyDescent="0.3">
      <c r="A675" s="4" t="s">
        <v>439</v>
      </c>
      <c r="B675" s="12">
        <v>2.25</v>
      </c>
      <c r="C675" s="13">
        <v>0</v>
      </c>
      <c r="D675" s="13">
        <v>0</v>
      </c>
      <c r="E675" s="13">
        <v>7.5</v>
      </c>
      <c r="F675" s="13">
        <v>0</v>
      </c>
      <c r="G675" s="13">
        <v>3.75</v>
      </c>
      <c r="H675" s="13">
        <v>0</v>
      </c>
      <c r="I675" s="13">
        <v>0</v>
      </c>
      <c r="J675" s="13">
        <v>0</v>
      </c>
      <c r="K675" s="13">
        <v>4</v>
      </c>
      <c r="L675" s="13">
        <v>0</v>
      </c>
      <c r="M675" s="13">
        <v>0</v>
      </c>
      <c r="N675" s="13">
        <v>12</v>
      </c>
      <c r="O675" s="13">
        <v>0</v>
      </c>
      <c r="P675" s="13">
        <v>0</v>
      </c>
      <c r="Q675" s="13">
        <v>0</v>
      </c>
      <c r="R675" s="13">
        <v>4.1666666666666661</v>
      </c>
      <c r="S675" s="13">
        <v>8</v>
      </c>
      <c r="T675" s="13">
        <v>0</v>
      </c>
      <c r="U675" s="13">
        <v>4.1666666666666661</v>
      </c>
      <c r="V675" s="13">
        <v>0</v>
      </c>
      <c r="W675" s="14">
        <v>3.8461538461538463</v>
      </c>
    </row>
    <row r="676" spans="1:23" x14ac:dyDescent="0.3">
      <c r="A676" s="4" t="s">
        <v>440</v>
      </c>
      <c r="B676" s="12">
        <v>1.25</v>
      </c>
      <c r="C676" s="13">
        <v>1.25</v>
      </c>
      <c r="D676" s="13">
        <v>0</v>
      </c>
      <c r="E676" s="13">
        <v>1.25</v>
      </c>
      <c r="F676" s="13">
        <v>0</v>
      </c>
      <c r="G676" s="13">
        <v>3.75</v>
      </c>
      <c r="H676" s="13">
        <v>0</v>
      </c>
      <c r="I676" s="13">
        <v>0</v>
      </c>
      <c r="J676" s="13">
        <v>0</v>
      </c>
      <c r="K676" s="13">
        <v>4</v>
      </c>
      <c r="L676" s="13">
        <v>0</v>
      </c>
      <c r="M676" s="13">
        <v>0</v>
      </c>
      <c r="N676" s="13">
        <v>8</v>
      </c>
      <c r="O676" s="13">
        <v>0</v>
      </c>
      <c r="P676" s="13">
        <v>0</v>
      </c>
      <c r="Q676" s="13">
        <v>0</v>
      </c>
      <c r="R676" s="13">
        <v>0</v>
      </c>
      <c r="S676" s="13">
        <v>8</v>
      </c>
      <c r="T676" s="13">
        <v>0</v>
      </c>
      <c r="U676" s="13">
        <v>0</v>
      </c>
      <c r="V676" s="13">
        <v>0</v>
      </c>
      <c r="W676" s="14">
        <v>0</v>
      </c>
    </row>
    <row r="677" spans="1:23" x14ac:dyDescent="0.3">
      <c r="A677" s="4" t="s">
        <v>441</v>
      </c>
      <c r="B677" s="12">
        <v>1.7500000000000002</v>
      </c>
      <c r="C677" s="13">
        <v>1.25</v>
      </c>
      <c r="D677" s="13">
        <v>7.5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3.7037037037037033</v>
      </c>
      <c r="M677" s="13">
        <v>0</v>
      </c>
      <c r="N677" s="13">
        <v>8</v>
      </c>
      <c r="O677" s="13">
        <v>3.8461538461538463</v>
      </c>
      <c r="P677" s="13">
        <v>0</v>
      </c>
      <c r="Q677" s="13">
        <v>0</v>
      </c>
      <c r="R677" s="13">
        <v>0</v>
      </c>
      <c r="S677" s="13">
        <v>12</v>
      </c>
      <c r="T677" s="13">
        <v>0</v>
      </c>
      <c r="U677" s="13">
        <v>0</v>
      </c>
      <c r="V677" s="13">
        <v>0</v>
      </c>
      <c r="W677" s="14">
        <v>0</v>
      </c>
    </row>
    <row r="678" spans="1:23" x14ac:dyDescent="0.3">
      <c r="A678" s="4" t="s">
        <v>442</v>
      </c>
      <c r="B678" s="12">
        <v>2.25</v>
      </c>
      <c r="C678" s="13">
        <v>6.25</v>
      </c>
      <c r="D678" s="13">
        <v>0</v>
      </c>
      <c r="E678" s="13">
        <v>2.5</v>
      </c>
      <c r="F678" s="13">
        <v>2.5</v>
      </c>
      <c r="G678" s="13">
        <v>0</v>
      </c>
      <c r="H678" s="13">
        <v>0</v>
      </c>
      <c r="I678" s="13">
        <v>7.6923076923076925</v>
      </c>
      <c r="J678" s="13">
        <v>0</v>
      </c>
      <c r="K678" s="13">
        <v>4</v>
      </c>
      <c r="L678" s="13">
        <v>0</v>
      </c>
      <c r="M678" s="13">
        <v>0</v>
      </c>
      <c r="N678" s="13">
        <v>8</v>
      </c>
      <c r="O678" s="13">
        <v>0</v>
      </c>
      <c r="P678" s="13">
        <v>0</v>
      </c>
      <c r="Q678" s="13">
        <v>0</v>
      </c>
      <c r="R678" s="13">
        <v>0</v>
      </c>
      <c r="S678" s="13">
        <v>16</v>
      </c>
      <c r="T678" s="13">
        <v>0</v>
      </c>
      <c r="U678" s="13">
        <v>0</v>
      </c>
      <c r="V678" s="13">
        <v>0</v>
      </c>
      <c r="W678" s="14">
        <v>0</v>
      </c>
    </row>
    <row r="679" spans="1:23" x14ac:dyDescent="0.3">
      <c r="A679" s="4" t="s">
        <v>247</v>
      </c>
      <c r="B679" s="12">
        <v>0.25</v>
      </c>
      <c r="C679" s="13">
        <v>0</v>
      </c>
      <c r="D679" s="13">
        <v>0</v>
      </c>
      <c r="E679" s="13">
        <v>0</v>
      </c>
      <c r="F679" s="13">
        <v>0</v>
      </c>
      <c r="G679" s="13">
        <v>1.25</v>
      </c>
      <c r="H679" s="13">
        <v>0</v>
      </c>
      <c r="I679" s="13">
        <v>0</v>
      </c>
      <c r="J679" s="13">
        <v>0</v>
      </c>
      <c r="K679" s="13">
        <v>4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4">
        <v>0</v>
      </c>
    </row>
    <row r="680" spans="1:23" x14ac:dyDescent="0.3">
      <c r="A680" s="4" t="s">
        <v>443</v>
      </c>
      <c r="B680" s="12">
        <v>0.25</v>
      </c>
      <c r="C680" s="13">
        <v>0</v>
      </c>
      <c r="D680" s="13">
        <v>1.25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4.3478260869565215</v>
      </c>
      <c r="U680" s="13">
        <v>0</v>
      </c>
      <c r="V680" s="13">
        <v>0</v>
      </c>
      <c r="W680" s="14">
        <v>0</v>
      </c>
    </row>
    <row r="681" spans="1:23" x14ac:dyDescent="0.3">
      <c r="A681" s="4" t="s">
        <v>444</v>
      </c>
      <c r="B681" s="12">
        <v>0.25</v>
      </c>
      <c r="C681" s="13">
        <v>0</v>
      </c>
      <c r="D681" s="13">
        <v>0</v>
      </c>
      <c r="E681" s="13">
        <v>1.25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4.3478260869565215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4">
        <v>0</v>
      </c>
    </row>
    <row r="682" spans="1:23" x14ac:dyDescent="0.3">
      <c r="A682" s="4" t="s">
        <v>445</v>
      </c>
      <c r="B682" s="12">
        <v>0.25</v>
      </c>
      <c r="C682" s="13">
        <v>0</v>
      </c>
      <c r="D682" s="13">
        <v>0</v>
      </c>
      <c r="E682" s="13">
        <v>1.25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4.1666666666666661</v>
      </c>
      <c r="V682" s="13">
        <v>0</v>
      </c>
      <c r="W682" s="14">
        <v>0</v>
      </c>
    </row>
    <row r="683" spans="1:23" x14ac:dyDescent="0.3">
      <c r="A683" s="4" t="s">
        <v>446</v>
      </c>
      <c r="B683" s="12">
        <v>0.5</v>
      </c>
      <c r="C683" s="13">
        <v>0</v>
      </c>
      <c r="D683" s="13">
        <v>0</v>
      </c>
      <c r="E683" s="13">
        <v>2.5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4</v>
      </c>
      <c r="T683" s="13">
        <v>0</v>
      </c>
      <c r="U683" s="13">
        <v>4.1666666666666661</v>
      </c>
      <c r="V683" s="13">
        <v>0</v>
      </c>
      <c r="W683" s="14">
        <v>0</v>
      </c>
    </row>
    <row r="684" spans="1:23" x14ac:dyDescent="0.3">
      <c r="A684" s="4" t="s">
        <v>447</v>
      </c>
      <c r="B684" s="12">
        <v>0.25</v>
      </c>
      <c r="C684" s="13">
        <v>0</v>
      </c>
      <c r="D684" s="13">
        <v>0</v>
      </c>
      <c r="E684" s="13">
        <v>1.25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4.1666666666666661</v>
      </c>
      <c r="V684" s="13">
        <v>0</v>
      </c>
      <c r="W684" s="14">
        <v>0</v>
      </c>
    </row>
    <row r="685" spans="1:23" x14ac:dyDescent="0.3">
      <c r="A685" s="4" t="s">
        <v>448</v>
      </c>
      <c r="B685" s="12">
        <v>0.5</v>
      </c>
      <c r="C685" s="13">
        <v>0</v>
      </c>
      <c r="D685" s="13">
        <v>0</v>
      </c>
      <c r="E685" s="13">
        <v>0</v>
      </c>
      <c r="F685" s="13">
        <v>0</v>
      </c>
      <c r="G685" s="13">
        <v>2.5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7.6923076923076925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4">
        <v>0</v>
      </c>
    </row>
    <row r="686" spans="1:23" x14ac:dyDescent="0.3">
      <c r="A686" s="4" t="s">
        <v>449</v>
      </c>
      <c r="B686" s="12">
        <v>1.5</v>
      </c>
      <c r="C686" s="13">
        <v>0</v>
      </c>
      <c r="D686" s="13">
        <v>0</v>
      </c>
      <c r="E686" s="13">
        <v>1.25</v>
      </c>
      <c r="F686" s="13">
        <v>5</v>
      </c>
      <c r="G686" s="13">
        <v>1.25</v>
      </c>
      <c r="H686" s="13">
        <v>4</v>
      </c>
      <c r="I686" s="13">
        <v>0</v>
      </c>
      <c r="J686" s="13">
        <v>4</v>
      </c>
      <c r="K686" s="13">
        <v>0</v>
      </c>
      <c r="L686" s="13">
        <v>0</v>
      </c>
      <c r="M686" s="13">
        <v>0</v>
      </c>
      <c r="N686" s="13">
        <v>8</v>
      </c>
      <c r="O686" s="13">
        <v>3.8461538461538463</v>
      </c>
      <c r="P686" s="13">
        <v>0</v>
      </c>
      <c r="Q686" s="13">
        <v>0</v>
      </c>
      <c r="R686" s="13">
        <v>4.1666666666666661</v>
      </c>
      <c r="S686" s="13">
        <v>0</v>
      </c>
      <c r="T686" s="13">
        <v>0</v>
      </c>
      <c r="U686" s="13">
        <v>0</v>
      </c>
      <c r="V686" s="13">
        <v>0</v>
      </c>
      <c r="W686" s="14">
        <v>0</v>
      </c>
    </row>
    <row r="687" spans="1:23" x14ac:dyDescent="0.3">
      <c r="A687" s="4" t="s">
        <v>450</v>
      </c>
      <c r="B687" s="12">
        <v>1</v>
      </c>
      <c r="C687" s="13">
        <v>0</v>
      </c>
      <c r="D687" s="13">
        <v>0</v>
      </c>
      <c r="E687" s="13">
        <v>0</v>
      </c>
      <c r="F687" s="13">
        <v>1.25</v>
      </c>
      <c r="G687" s="13">
        <v>3.75</v>
      </c>
      <c r="H687" s="13">
        <v>0</v>
      </c>
      <c r="I687" s="13">
        <v>0</v>
      </c>
      <c r="J687" s="13">
        <v>4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8</v>
      </c>
      <c r="T687" s="13">
        <v>0</v>
      </c>
      <c r="U687" s="13">
        <v>4.1666666666666661</v>
      </c>
      <c r="V687" s="13">
        <v>0</v>
      </c>
      <c r="W687" s="14">
        <v>0</v>
      </c>
    </row>
    <row r="688" spans="1:23" x14ac:dyDescent="0.3">
      <c r="A688" s="4" t="s">
        <v>451</v>
      </c>
      <c r="B688" s="12">
        <v>1.5</v>
      </c>
      <c r="C688" s="13">
        <v>5</v>
      </c>
      <c r="D688" s="13">
        <v>0</v>
      </c>
      <c r="E688" s="13">
        <v>2.5</v>
      </c>
      <c r="F688" s="13">
        <v>0</v>
      </c>
      <c r="G688" s="13">
        <v>0</v>
      </c>
      <c r="H688" s="13">
        <v>0</v>
      </c>
      <c r="I688" s="13">
        <v>3.8461538461538463</v>
      </c>
      <c r="J688" s="13">
        <v>0</v>
      </c>
      <c r="K688" s="13">
        <v>0</v>
      </c>
      <c r="L688" s="13">
        <v>7.4074074074074066</v>
      </c>
      <c r="M688" s="13">
        <v>3.7037037037037033</v>
      </c>
      <c r="N688" s="13">
        <v>4</v>
      </c>
      <c r="O688" s="13">
        <v>0</v>
      </c>
      <c r="P688" s="13">
        <v>0</v>
      </c>
      <c r="Q688" s="13">
        <v>0</v>
      </c>
      <c r="R688" s="13">
        <v>4.1666666666666661</v>
      </c>
      <c r="S688" s="13">
        <v>0</v>
      </c>
      <c r="T688" s="13">
        <v>0</v>
      </c>
      <c r="U688" s="13">
        <v>0</v>
      </c>
      <c r="V688" s="13">
        <v>0</v>
      </c>
      <c r="W688" s="14">
        <v>0</v>
      </c>
    </row>
    <row r="689" spans="1:23" x14ac:dyDescent="0.3">
      <c r="A689" s="4" t="s">
        <v>452</v>
      </c>
      <c r="B689" s="12">
        <v>1.5</v>
      </c>
      <c r="C689" s="13">
        <v>0</v>
      </c>
      <c r="D689" s="13">
        <v>0</v>
      </c>
      <c r="E689" s="13">
        <v>7.5</v>
      </c>
      <c r="F689" s="13">
        <v>0</v>
      </c>
      <c r="G689" s="13">
        <v>0</v>
      </c>
      <c r="H689" s="13">
        <v>0</v>
      </c>
      <c r="I689" s="13">
        <v>3.8461538461538463</v>
      </c>
      <c r="J689" s="13">
        <v>0</v>
      </c>
      <c r="K689" s="13">
        <v>0</v>
      </c>
      <c r="L689" s="13">
        <v>3.7037037037037033</v>
      </c>
      <c r="M689" s="13">
        <v>7.4074074074074066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4</v>
      </c>
      <c r="T689" s="13">
        <v>0</v>
      </c>
      <c r="U689" s="13">
        <v>0</v>
      </c>
      <c r="V689" s="13">
        <v>4</v>
      </c>
      <c r="W689" s="14">
        <v>0</v>
      </c>
    </row>
    <row r="690" spans="1:23" x14ac:dyDescent="0.3">
      <c r="A690" s="4" t="s">
        <v>453</v>
      </c>
      <c r="B690" s="12">
        <v>0.25</v>
      </c>
      <c r="C690" s="13">
        <v>0</v>
      </c>
      <c r="D690" s="13">
        <v>0</v>
      </c>
      <c r="E690" s="13">
        <v>1.25</v>
      </c>
      <c r="F690" s="13">
        <v>0</v>
      </c>
      <c r="G690" s="13">
        <v>0</v>
      </c>
      <c r="H690" s="13">
        <v>0</v>
      </c>
      <c r="I690" s="13">
        <v>3.8461538461538463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4">
        <v>0</v>
      </c>
    </row>
    <row r="691" spans="1:23" x14ac:dyDescent="0.3">
      <c r="A691" s="4" t="s">
        <v>454</v>
      </c>
      <c r="B691" s="12">
        <v>0.5</v>
      </c>
      <c r="C691" s="13">
        <v>0</v>
      </c>
      <c r="D691" s="13">
        <v>0</v>
      </c>
      <c r="E691" s="13">
        <v>2.5</v>
      </c>
      <c r="F691" s="13">
        <v>0</v>
      </c>
      <c r="G691" s="13">
        <v>0</v>
      </c>
      <c r="H691" s="13">
        <v>0</v>
      </c>
      <c r="I691" s="13">
        <v>3.8461538461538463</v>
      </c>
      <c r="J691" s="13">
        <v>0</v>
      </c>
      <c r="K691" s="13">
        <v>0</v>
      </c>
      <c r="L691" s="13">
        <v>0</v>
      </c>
      <c r="M691" s="13">
        <v>3.7037037037037033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4">
        <v>0</v>
      </c>
    </row>
    <row r="692" spans="1:23" x14ac:dyDescent="0.3">
      <c r="A692" s="4" t="s">
        <v>455</v>
      </c>
      <c r="B692" s="12">
        <v>1.25</v>
      </c>
      <c r="C692" s="13">
        <v>0</v>
      </c>
      <c r="D692" s="13">
        <v>6.25</v>
      </c>
      <c r="E692" s="13">
        <v>0</v>
      </c>
      <c r="F692" s="13">
        <v>0</v>
      </c>
      <c r="G692" s="13">
        <v>0</v>
      </c>
      <c r="H692" s="13">
        <v>0</v>
      </c>
      <c r="I692" s="13">
        <v>3.8461538461538463</v>
      </c>
      <c r="J692" s="13">
        <v>0</v>
      </c>
      <c r="K692" s="13">
        <v>0</v>
      </c>
      <c r="L692" s="13">
        <v>0</v>
      </c>
      <c r="M692" s="13">
        <v>0</v>
      </c>
      <c r="N692" s="13">
        <v>4</v>
      </c>
      <c r="O692" s="13">
        <v>0</v>
      </c>
      <c r="P692" s="13">
        <v>4.1666666666666661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8</v>
      </c>
      <c r="W692" s="14">
        <v>0</v>
      </c>
    </row>
    <row r="693" spans="1:23" x14ac:dyDescent="0.3">
      <c r="A693" s="4" t="s">
        <v>121</v>
      </c>
      <c r="B693" s="12">
        <v>0.75</v>
      </c>
      <c r="C693" s="13">
        <v>2.5</v>
      </c>
      <c r="D693" s="13">
        <v>0</v>
      </c>
      <c r="E693" s="13">
        <v>0</v>
      </c>
      <c r="F693" s="13">
        <v>0</v>
      </c>
      <c r="G693" s="13">
        <v>1.25</v>
      </c>
      <c r="H693" s="13">
        <v>0</v>
      </c>
      <c r="I693" s="13">
        <v>0</v>
      </c>
      <c r="J693" s="13">
        <v>0</v>
      </c>
      <c r="K693" s="13">
        <v>0</v>
      </c>
      <c r="L693" s="13">
        <v>3.7037037037037033</v>
      </c>
      <c r="M693" s="13">
        <v>0</v>
      </c>
      <c r="N693" s="13">
        <v>0</v>
      </c>
      <c r="O693" s="13">
        <v>3.8461538461538463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4</v>
      </c>
      <c r="W693" s="14">
        <v>0</v>
      </c>
    </row>
    <row r="694" spans="1:23" x14ac:dyDescent="0.3">
      <c r="A694" s="4" t="s">
        <v>456</v>
      </c>
      <c r="B694" s="12">
        <v>0.25</v>
      </c>
      <c r="C694" s="13">
        <v>0</v>
      </c>
      <c r="D694" s="13">
        <v>0</v>
      </c>
      <c r="E694" s="13">
        <v>0</v>
      </c>
      <c r="F694" s="13">
        <v>1.25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4</v>
      </c>
      <c r="T694" s="13">
        <v>0</v>
      </c>
      <c r="U694" s="13">
        <v>0</v>
      </c>
      <c r="V694" s="13">
        <v>0</v>
      </c>
      <c r="W694" s="14">
        <v>0</v>
      </c>
    </row>
    <row r="695" spans="1:23" x14ac:dyDescent="0.3">
      <c r="A695" s="4" t="s">
        <v>457</v>
      </c>
      <c r="B695" s="12">
        <v>0.25</v>
      </c>
      <c r="C695" s="13">
        <v>0</v>
      </c>
      <c r="D695" s="13">
        <v>1.25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4.1666666666666661</v>
      </c>
      <c r="S695" s="13">
        <v>0</v>
      </c>
      <c r="T695" s="13">
        <v>0</v>
      </c>
      <c r="U695" s="13">
        <v>0</v>
      </c>
      <c r="V695" s="13">
        <v>0</v>
      </c>
      <c r="W695" s="14">
        <v>0</v>
      </c>
    </row>
    <row r="696" spans="1:23" x14ac:dyDescent="0.3">
      <c r="A696" s="4" t="s">
        <v>458</v>
      </c>
      <c r="B696" s="12">
        <v>1.5</v>
      </c>
      <c r="C696" s="13">
        <v>0</v>
      </c>
      <c r="D696" s="13">
        <v>0</v>
      </c>
      <c r="E696" s="13">
        <v>0</v>
      </c>
      <c r="F696" s="13">
        <v>0</v>
      </c>
      <c r="G696" s="13">
        <v>7.5</v>
      </c>
      <c r="H696" s="13">
        <v>0</v>
      </c>
      <c r="I696" s="13">
        <v>0</v>
      </c>
      <c r="J696" s="13">
        <v>4</v>
      </c>
      <c r="K696" s="13">
        <v>0</v>
      </c>
      <c r="L696" s="13">
        <v>0</v>
      </c>
      <c r="M696" s="13">
        <v>0</v>
      </c>
      <c r="N696" s="13">
        <v>8</v>
      </c>
      <c r="O696" s="13">
        <v>0</v>
      </c>
      <c r="P696" s="13">
        <v>0</v>
      </c>
      <c r="Q696" s="13">
        <v>0</v>
      </c>
      <c r="R696" s="13">
        <v>0</v>
      </c>
      <c r="S696" s="13">
        <v>4</v>
      </c>
      <c r="T696" s="13">
        <v>0</v>
      </c>
      <c r="U696" s="13">
        <v>0</v>
      </c>
      <c r="V696" s="13">
        <v>4</v>
      </c>
      <c r="W696" s="14">
        <v>3.8461538461538463</v>
      </c>
    </row>
    <row r="697" spans="1:23" x14ac:dyDescent="0.3">
      <c r="A697" s="4" t="s">
        <v>459</v>
      </c>
      <c r="B697" s="12">
        <v>0.5</v>
      </c>
      <c r="C697" s="13">
        <v>0</v>
      </c>
      <c r="D697" s="13">
        <v>0</v>
      </c>
      <c r="E697" s="13">
        <v>0</v>
      </c>
      <c r="F697" s="13">
        <v>0</v>
      </c>
      <c r="G697" s="13">
        <v>2.5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4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4</v>
      </c>
      <c r="W697" s="14">
        <v>0</v>
      </c>
    </row>
    <row r="698" spans="1:23" x14ac:dyDescent="0.3">
      <c r="A698" s="4" t="s">
        <v>460</v>
      </c>
      <c r="B698" s="12">
        <v>0.5</v>
      </c>
      <c r="C698" s="13">
        <v>0</v>
      </c>
      <c r="D698" s="13">
        <v>0</v>
      </c>
      <c r="E698" s="13">
        <v>0</v>
      </c>
      <c r="F698" s="13">
        <v>2.5</v>
      </c>
      <c r="G698" s="13">
        <v>0</v>
      </c>
      <c r="H698" s="13">
        <v>8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4">
        <v>0</v>
      </c>
    </row>
    <row r="699" spans="1:23" x14ac:dyDescent="0.3">
      <c r="A699" s="4" t="s">
        <v>83</v>
      </c>
      <c r="B699" s="12">
        <v>0.5</v>
      </c>
      <c r="C699" s="13">
        <v>0</v>
      </c>
      <c r="D699" s="13">
        <v>0</v>
      </c>
      <c r="E699" s="13">
        <v>0</v>
      </c>
      <c r="F699" s="13">
        <v>2.5</v>
      </c>
      <c r="G699" s="13">
        <v>0</v>
      </c>
      <c r="H699" s="13">
        <v>4</v>
      </c>
      <c r="I699" s="13">
        <v>0</v>
      </c>
      <c r="J699" s="13">
        <v>0</v>
      </c>
      <c r="K699" s="13">
        <v>0</v>
      </c>
      <c r="L699" s="13">
        <v>0</v>
      </c>
      <c r="M699" s="13">
        <v>3.7037037037037033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4">
        <v>0</v>
      </c>
    </row>
    <row r="700" spans="1:23" x14ac:dyDescent="0.3">
      <c r="A700" s="4" t="s">
        <v>461</v>
      </c>
      <c r="B700" s="12">
        <v>0.75</v>
      </c>
      <c r="C700" s="13">
        <v>1.25</v>
      </c>
      <c r="D700" s="13">
        <v>0</v>
      </c>
      <c r="E700" s="13">
        <v>0</v>
      </c>
      <c r="F700" s="13">
        <v>0</v>
      </c>
      <c r="G700" s="13">
        <v>2.5</v>
      </c>
      <c r="H700" s="13">
        <v>4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4.1666666666666661</v>
      </c>
      <c r="Q700" s="13">
        <v>4.3478260869565215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4">
        <v>0</v>
      </c>
    </row>
    <row r="701" spans="1:23" x14ac:dyDescent="0.3">
      <c r="A701" s="4" t="s">
        <v>462</v>
      </c>
      <c r="B701" s="12">
        <v>0.75</v>
      </c>
      <c r="C701" s="13">
        <v>0</v>
      </c>
      <c r="D701" s="13">
        <v>0</v>
      </c>
      <c r="E701" s="13">
        <v>1.25</v>
      </c>
      <c r="F701" s="13">
        <v>2.5</v>
      </c>
      <c r="G701" s="13">
        <v>0</v>
      </c>
      <c r="H701" s="13">
        <v>4</v>
      </c>
      <c r="I701" s="13">
        <v>3.8461538461538463</v>
      </c>
      <c r="J701" s="13">
        <v>0</v>
      </c>
      <c r="K701" s="13">
        <v>0</v>
      </c>
      <c r="L701" s="13">
        <v>3.7037037037037033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4">
        <v>0</v>
      </c>
    </row>
    <row r="702" spans="1:23" x14ac:dyDescent="0.3">
      <c r="A702" s="4" t="s">
        <v>463</v>
      </c>
      <c r="B702" s="12">
        <v>2.5</v>
      </c>
      <c r="C702" s="13">
        <v>0</v>
      </c>
      <c r="D702" s="13">
        <v>0</v>
      </c>
      <c r="E702" s="13">
        <v>0</v>
      </c>
      <c r="F702" s="13">
        <v>12.5</v>
      </c>
      <c r="G702" s="13">
        <v>0</v>
      </c>
      <c r="H702" s="13">
        <v>12</v>
      </c>
      <c r="I702" s="13">
        <v>0</v>
      </c>
      <c r="J702" s="13">
        <v>0</v>
      </c>
      <c r="K702" s="13">
        <v>0</v>
      </c>
      <c r="L702" s="13">
        <v>3.7037037037037033</v>
      </c>
      <c r="M702" s="13">
        <v>11.111111111111111</v>
      </c>
      <c r="N702" s="13">
        <v>0</v>
      </c>
      <c r="O702" s="13">
        <v>0</v>
      </c>
      <c r="P702" s="13">
        <v>0</v>
      </c>
      <c r="Q702" s="13">
        <v>0</v>
      </c>
      <c r="R702" s="13">
        <v>4.1666666666666661</v>
      </c>
      <c r="S702" s="13">
        <v>0</v>
      </c>
      <c r="T702" s="13">
        <v>0</v>
      </c>
      <c r="U702" s="13">
        <v>4.1666666666666661</v>
      </c>
      <c r="V702" s="13">
        <v>4</v>
      </c>
      <c r="W702" s="14">
        <v>0</v>
      </c>
    </row>
    <row r="703" spans="1:23" x14ac:dyDescent="0.3">
      <c r="A703" s="4" t="s">
        <v>464</v>
      </c>
      <c r="B703" s="12">
        <v>0.25</v>
      </c>
      <c r="C703" s="13">
        <v>1.25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3.8461538461538463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4">
        <v>0</v>
      </c>
    </row>
    <row r="704" spans="1:23" x14ac:dyDescent="0.3">
      <c r="A704" s="4" t="s">
        <v>465</v>
      </c>
      <c r="B704" s="12">
        <v>0.25</v>
      </c>
      <c r="C704" s="13">
        <v>0</v>
      </c>
      <c r="D704" s="13">
        <v>0</v>
      </c>
      <c r="E704" s="13">
        <v>0</v>
      </c>
      <c r="F704" s="13">
        <v>0</v>
      </c>
      <c r="G704" s="13">
        <v>1.25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4.1666666666666661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4">
        <v>0</v>
      </c>
    </row>
    <row r="705" spans="1:23" x14ac:dyDescent="0.3">
      <c r="A705" s="4" t="s">
        <v>466</v>
      </c>
      <c r="B705" s="12">
        <v>0.25</v>
      </c>
      <c r="C705" s="13">
        <v>0</v>
      </c>
      <c r="D705" s="13">
        <v>1.25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4">
        <v>3.8461538461538463</v>
      </c>
    </row>
    <row r="706" spans="1:23" x14ac:dyDescent="0.3">
      <c r="A706" s="4" t="s">
        <v>84</v>
      </c>
      <c r="B706" s="12">
        <v>0.25</v>
      </c>
      <c r="C706" s="13">
        <v>0</v>
      </c>
      <c r="D706" s="13">
        <v>0</v>
      </c>
      <c r="E706" s="13">
        <v>1.25</v>
      </c>
      <c r="F706" s="13">
        <v>0</v>
      </c>
      <c r="G706" s="13">
        <v>0</v>
      </c>
      <c r="H706" s="13">
        <v>4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4">
        <v>0</v>
      </c>
    </row>
    <row r="707" spans="1:23" x14ac:dyDescent="0.3">
      <c r="A707" s="4" t="s">
        <v>110</v>
      </c>
      <c r="B707" s="12">
        <v>16.5</v>
      </c>
      <c r="C707" s="13">
        <v>18.75</v>
      </c>
      <c r="D707" s="13">
        <v>23.75</v>
      </c>
      <c r="E707" s="13">
        <v>12.5</v>
      </c>
      <c r="F707" s="13">
        <v>15</v>
      </c>
      <c r="G707" s="13">
        <v>12.5</v>
      </c>
      <c r="H707" s="13">
        <v>12</v>
      </c>
      <c r="I707" s="13">
        <v>11.538461538461538</v>
      </c>
      <c r="J707" s="13">
        <v>32</v>
      </c>
      <c r="K707" s="13">
        <v>8</v>
      </c>
      <c r="L707" s="13">
        <v>11.111111111111111</v>
      </c>
      <c r="M707" s="13">
        <v>22.222222222222221</v>
      </c>
      <c r="N707" s="13">
        <v>12</v>
      </c>
      <c r="O707" s="13">
        <v>19.230769230769234</v>
      </c>
      <c r="P707" s="13">
        <v>12.5</v>
      </c>
      <c r="Q707" s="13">
        <v>13.043478260869565</v>
      </c>
      <c r="R707" s="13">
        <v>25</v>
      </c>
      <c r="S707" s="13">
        <v>12</v>
      </c>
      <c r="T707" s="13">
        <v>21.739130434782609</v>
      </c>
      <c r="U707" s="13">
        <v>8.3333333333333321</v>
      </c>
      <c r="V707" s="13">
        <v>16</v>
      </c>
      <c r="W707" s="14">
        <v>26.923076923076923</v>
      </c>
    </row>
    <row r="708" spans="1:23" x14ac:dyDescent="0.3">
      <c r="A708" s="5" t="s">
        <v>27</v>
      </c>
      <c r="B708" s="15" t="s">
        <v>27</v>
      </c>
      <c r="C708" s="16" t="s">
        <v>27</v>
      </c>
      <c r="D708" s="16" t="s">
        <v>27</v>
      </c>
      <c r="E708" s="16" t="s">
        <v>27</v>
      </c>
      <c r="F708" s="16" t="s">
        <v>27</v>
      </c>
      <c r="G708" s="16" t="s">
        <v>27</v>
      </c>
      <c r="H708" s="16" t="s">
        <v>27</v>
      </c>
      <c r="I708" s="16" t="s">
        <v>27</v>
      </c>
      <c r="J708" s="16" t="s">
        <v>27</v>
      </c>
      <c r="K708" s="16" t="s">
        <v>27</v>
      </c>
      <c r="L708" s="16" t="s">
        <v>27</v>
      </c>
      <c r="M708" s="16" t="s">
        <v>27</v>
      </c>
      <c r="N708" s="16" t="s">
        <v>27</v>
      </c>
      <c r="O708" s="16" t="s">
        <v>27</v>
      </c>
      <c r="P708" s="16" t="s">
        <v>27</v>
      </c>
      <c r="Q708" s="16" t="s">
        <v>27</v>
      </c>
      <c r="R708" s="16" t="s">
        <v>27</v>
      </c>
      <c r="S708" s="16" t="s">
        <v>27</v>
      </c>
      <c r="T708" s="16" t="s">
        <v>27</v>
      </c>
      <c r="U708" s="16" t="s">
        <v>27</v>
      </c>
      <c r="V708" s="16" t="s">
        <v>27</v>
      </c>
      <c r="W708" s="17" t="s">
        <v>27</v>
      </c>
    </row>
    <row r="709" spans="1:23" x14ac:dyDescent="0.3">
      <c r="A709" s="31" t="str">
        <f>HYPERLINK("#'Index'!C27","Home")</f>
        <v>Home</v>
      </c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1" spans="1:23" ht="14.95" thickBot="1" x14ac:dyDescent="0.35">
      <c r="A711" s="32" t="s">
        <v>738</v>
      </c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 spans="1:23" ht="14.95" thickTop="1" x14ac:dyDescent="0.3">
      <c r="A712" s="33" t="s">
        <v>1</v>
      </c>
      <c r="B712" s="35" t="s">
        <v>2</v>
      </c>
      <c r="C712" s="37" t="s">
        <v>3</v>
      </c>
      <c r="D712" s="37"/>
      <c r="E712" s="37"/>
      <c r="F712" s="37"/>
      <c r="G712" s="37"/>
      <c r="H712" s="37" t="s">
        <v>4</v>
      </c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8"/>
    </row>
    <row r="713" spans="1:23" ht="34.35" x14ac:dyDescent="0.3">
      <c r="A713" s="34"/>
      <c r="B713" s="36"/>
      <c r="C713" s="1" t="s">
        <v>5</v>
      </c>
      <c r="D713" s="1" t="s">
        <v>6</v>
      </c>
      <c r="E713" s="1" t="s">
        <v>7</v>
      </c>
      <c r="F713" s="1" t="s">
        <v>8</v>
      </c>
      <c r="G713" s="1" t="s">
        <v>9</v>
      </c>
      <c r="H713" s="1" t="s">
        <v>10</v>
      </c>
      <c r="I713" s="1" t="s">
        <v>11</v>
      </c>
      <c r="J713" s="1" t="s">
        <v>12</v>
      </c>
      <c r="K713" s="1" t="s">
        <v>13</v>
      </c>
      <c r="L713" s="1" t="s">
        <v>14</v>
      </c>
      <c r="M713" s="1" t="s">
        <v>15</v>
      </c>
      <c r="N713" s="1" t="s">
        <v>16</v>
      </c>
      <c r="O713" s="1" t="s">
        <v>17</v>
      </c>
      <c r="P713" s="1" t="s">
        <v>18</v>
      </c>
      <c r="Q713" s="1" t="s">
        <v>19</v>
      </c>
      <c r="R713" s="1" t="s">
        <v>20</v>
      </c>
      <c r="S713" s="1" t="s">
        <v>21</v>
      </c>
      <c r="T713" s="1" t="s">
        <v>22</v>
      </c>
      <c r="U713" s="1" t="s">
        <v>23</v>
      </c>
      <c r="V713" s="1" t="s">
        <v>24</v>
      </c>
      <c r="W713" s="2" t="s">
        <v>25</v>
      </c>
    </row>
    <row r="714" spans="1:23" x14ac:dyDescent="0.3">
      <c r="A714" s="3" t="s">
        <v>26</v>
      </c>
      <c r="B714" s="6">
        <v>400</v>
      </c>
      <c r="C714" s="7">
        <v>80</v>
      </c>
      <c r="D714" s="7">
        <v>80</v>
      </c>
      <c r="E714" s="7">
        <v>80</v>
      </c>
      <c r="F714" s="7">
        <v>80</v>
      </c>
      <c r="G714" s="7">
        <v>80</v>
      </c>
      <c r="H714" s="7">
        <v>25</v>
      </c>
      <c r="I714" s="7">
        <v>26</v>
      </c>
      <c r="J714" s="7">
        <v>25</v>
      </c>
      <c r="K714" s="7">
        <v>25</v>
      </c>
      <c r="L714" s="7">
        <v>27</v>
      </c>
      <c r="M714" s="7">
        <v>27</v>
      </c>
      <c r="N714" s="7">
        <v>25</v>
      </c>
      <c r="O714" s="7">
        <v>26</v>
      </c>
      <c r="P714" s="7">
        <v>24</v>
      </c>
      <c r="Q714" s="7">
        <v>23</v>
      </c>
      <c r="R714" s="7">
        <v>24</v>
      </c>
      <c r="S714" s="7">
        <v>25</v>
      </c>
      <c r="T714" s="7">
        <v>23</v>
      </c>
      <c r="U714" s="7">
        <v>24</v>
      </c>
      <c r="V714" s="7">
        <v>25</v>
      </c>
      <c r="W714" s="8">
        <v>26</v>
      </c>
    </row>
    <row r="715" spans="1:23" x14ac:dyDescent="0.3">
      <c r="A715" s="4" t="s">
        <v>27</v>
      </c>
      <c r="B715" s="9" t="s">
        <v>27</v>
      </c>
      <c r="C715" s="10" t="s">
        <v>27</v>
      </c>
      <c r="D715" s="10" t="s">
        <v>27</v>
      </c>
      <c r="E715" s="10" t="s">
        <v>27</v>
      </c>
      <c r="F715" s="10" t="s">
        <v>27</v>
      </c>
      <c r="G715" s="10" t="s">
        <v>27</v>
      </c>
      <c r="H715" s="10" t="s">
        <v>27</v>
      </c>
      <c r="I715" s="10" t="s">
        <v>27</v>
      </c>
      <c r="J715" s="10" t="s">
        <v>27</v>
      </c>
      <c r="K715" s="10" t="s">
        <v>27</v>
      </c>
      <c r="L715" s="10" t="s">
        <v>27</v>
      </c>
      <c r="M715" s="10" t="s">
        <v>27</v>
      </c>
      <c r="N715" s="10" t="s">
        <v>27</v>
      </c>
      <c r="O715" s="10" t="s">
        <v>27</v>
      </c>
      <c r="P715" s="10" t="s">
        <v>27</v>
      </c>
      <c r="Q715" s="10" t="s">
        <v>27</v>
      </c>
      <c r="R715" s="10" t="s">
        <v>27</v>
      </c>
      <c r="S715" s="10" t="s">
        <v>27</v>
      </c>
      <c r="T715" s="10" t="s">
        <v>27</v>
      </c>
      <c r="U715" s="10" t="s">
        <v>27</v>
      </c>
      <c r="V715" s="10" t="s">
        <v>27</v>
      </c>
      <c r="W715" s="11" t="s">
        <v>27</v>
      </c>
    </row>
    <row r="716" spans="1:23" x14ac:dyDescent="0.3">
      <c r="A716" s="4" t="s">
        <v>49</v>
      </c>
      <c r="B716" s="12">
        <v>95.75</v>
      </c>
      <c r="C716" s="13">
        <v>92.5</v>
      </c>
      <c r="D716" s="13">
        <v>95</v>
      </c>
      <c r="E716" s="13">
        <v>98.75</v>
      </c>
      <c r="F716" s="13">
        <v>96.25</v>
      </c>
      <c r="G716" s="13">
        <v>96.25</v>
      </c>
      <c r="H716" s="13">
        <v>92</v>
      </c>
      <c r="I716" s="13">
        <v>96.15384615384616</v>
      </c>
      <c r="J716" s="13">
        <v>96</v>
      </c>
      <c r="K716" s="13">
        <v>100</v>
      </c>
      <c r="L716" s="13">
        <v>100</v>
      </c>
      <c r="M716" s="13">
        <v>92.592592592592595</v>
      </c>
      <c r="N716" s="13">
        <v>100</v>
      </c>
      <c r="O716" s="13">
        <v>92.307692307692307</v>
      </c>
      <c r="P716" s="13">
        <v>95.833333333333343</v>
      </c>
      <c r="Q716" s="13">
        <v>82.608695652173907</v>
      </c>
      <c r="R716" s="13">
        <v>91.666666666666657</v>
      </c>
      <c r="S716" s="13">
        <v>100</v>
      </c>
      <c r="T716" s="13">
        <v>95.652173913043484</v>
      </c>
      <c r="U716" s="13">
        <v>100</v>
      </c>
      <c r="V716" s="13">
        <v>96</v>
      </c>
      <c r="W716" s="14">
        <v>100</v>
      </c>
    </row>
    <row r="717" spans="1:23" x14ac:dyDescent="0.3">
      <c r="A717" s="4" t="s">
        <v>50</v>
      </c>
      <c r="B717" s="12">
        <v>0.75</v>
      </c>
      <c r="C717" s="13">
        <v>0</v>
      </c>
      <c r="D717" s="13">
        <v>2.5</v>
      </c>
      <c r="E717" s="13">
        <v>1.25</v>
      </c>
      <c r="F717" s="13">
        <v>0</v>
      </c>
      <c r="G717" s="13">
        <v>0</v>
      </c>
      <c r="H717" s="13">
        <v>8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  <c r="R717" s="13">
        <v>4.1666666666666661</v>
      </c>
      <c r="S717" s="13">
        <v>0</v>
      </c>
      <c r="T717" s="13">
        <v>0</v>
      </c>
      <c r="U717" s="13">
        <v>0</v>
      </c>
      <c r="V717" s="13">
        <v>0</v>
      </c>
      <c r="W717" s="14">
        <v>0</v>
      </c>
    </row>
    <row r="718" spans="1:23" x14ac:dyDescent="0.3">
      <c r="A718" s="4" t="s">
        <v>467</v>
      </c>
      <c r="B718" s="12">
        <v>3.5000000000000004</v>
      </c>
      <c r="C718" s="13">
        <v>7.5</v>
      </c>
      <c r="D718" s="13">
        <v>2.5</v>
      </c>
      <c r="E718" s="13">
        <v>0</v>
      </c>
      <c r="F718" s="13">
        <v>3.75</v>
      </c>
      <c r="G718" s="13">
        <v>3.75</v>
      </c>
      <c r="H718" s="13">
        <v>0</v>
      </c>
      <c r="I718" s="13">
        <v>3.8461538461538463</v>
      </c>
      <c r="J718" s="13">
        <v>4</v>
      </c>
      <c r="K718" s="13">
        <v>0</v>
      </c>
      <c r="L718" s="13">
        <v>0</v>
      </c>
      <c r="M718" s="13">
        <v>7.4074074074074066</v>
      </c>
      <c r="N718" s="13">
        <v>0</v>
      </c>
      <c r="O718" s="13">
        <v>7.6923076923076925</v>
      </c>
      <c r="P718" s="13">
        <v>4.1666666666666661</v>
      </c>
      <c r="Q718" s="13">
        <v>17.391304347826086</v>
      </c>
      <c r="R718" s="13">
        <v>4.1666666666666661</v>
      </c>
      <c r="S718" s="13">
        <v>0</v>
      </c>
      <c r="T718" s="13">
        <v>4.3478260869565215</v>
      </c>
      <c r="U718" s="13">
        <v>0</v>
      </c>
      <c r="V718" s="13">
        <v>4</v>
      </c>
      <c r="W718" s="14">
        <v>0</v>
      </c>
    </row>
    <row r="719" spans="1:23" x14ac:dyDescent="0.3">
      <c r="A719" s="5" t="s">
        <v>27</v>
      </c>
      <c r="B719" s="15" t="s">
        <v>27</v>
      </c>
      <c r="C719" s="16" t="s">
        <v>27</v>
      </c>
      <c r="D719" s="16" t="s">
        <v>27</v>
      </c>
      <c r="E719" s="16" t="s">
        <v>27</v>
      </c>
      <c r="F719" s="16" t="s">
        <v>27</v>
      </c>
      <c r="G719" s="16" t="s">
        <v>27</v>
      </c>
      <c r="H719" s="16" t="s">
        <v>27</v>
      </c>
      <c r="I719" s="16" t="s">
        <v>27</v>
      </c>
      <c r="J719" s="16" t="s">
        <v>27</v>
      </c>
      <c r="K719" s="16" t="s">
        <v>27</v>
      </c>
      <c r="L719" s="16" t="s">
        <v>27</v>
      </c>
      <c r="M719" s="16" t="s">
        <v>27</v>
      </c>
      <c r="N719" s="16" t="s">
        <v>27</v>
      </c>
      <c r="O719" s="16" t="s">
        <v>27</v>
      </c>
      <c r="P719" s="16" t="s">
        <v>27</v>
      </c>
      <c r="Q719" s="16" t="s">
        <v>27</v>
      </c>
      <c r="R719" s="16" t="s">
        <v>27</v>
      </c>
      <c r="S719" s="16" t="s">
        <v>27</v>
      </c>
      <c r="T719" s="16" t="s">
        <v>27</v>
      </c>
      <c r="U719" s="16" t="s">
        <v>27</v>
      </c>
      <c r="V719" s="16" t="s">
        <v>27</v>
      </c>
      <c r="W719" s="17" t="s">
        <v>27</v>
      </c>
    </row>
    <row r="720" spans="1:23" x14ac:dyDescent="0.3">
      <c r="A720" s="31" t="str">
        <f>HYPERLINK("#'Index'!C28","Home")</f>
        <v>Home</v>
      </c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2" spans="1:23" ht="14.95" thickBot="1" x14ac:dyDescent="0.35">
      <c r="A722" s="32" t="s">
        <v>739</v>
      </c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 spans="1:23" ht="14.95" thickTop="1" x14ac:dyDescent="0.3">
      <c r="A723" s="33" t="s">
        <v>159</v>
      </c>
      <c r="B723" s="35" t="s">
        <v>2</v>
      </c>
      <c r="C723" s="37" t="s">
        <v>3</v>
      </c>
      <c r="D723" s="37"/>
      <c r="E723" s="37"/>
      <c r="F723" s="37"/>
      <c r="G723" s="37"/>
      <c r="H723" s="37" t="s">
        <v>4</v>
      </c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8"/>
    </row>
    <row r="724" spans="1:23" ht="34.35" x14ac:dyDescent="0.3">
      <c r="A724" s="34"/>
      <c r="B724" s="36"/>
      <c r="C724" s="1" t="s">
        <v>5</v>
      </c>
      <c r="D724" s="1" t="s">
        <v>6</v>
      </c>
      <c r="E724" s="1" t="s">
        <v>7</v>
      </c>
      <c r="F724" s="1" t="s">
        <v>8</v>
      </c>
      <c r="G724" s="1" t="s">
        <v>9</v>
      </c>
      <c r="H724" s="1" t="s">
        <v>10</v>
      </c>
      <c r="I724" s="1" t="s">
        <v>11</v>
      </c>
      <c r="J724" s="1" t="s">
        <v>12</v>
      </c>
      <c r="K724" s="1" t="s">
        <v>13</v>
      </c>
      <c r="L724" s="1" t="s">
        <v>14</v>
      </c>
      <c r="M724" s="1" t="s">
        <v>15</v>
      </c>
      <c r="N724" s="1" t="s">
        <v>16</v>
      </c>
      <c r="O724" s="1" t="s">
        <v>17</v>
      </c>
      <c r="P724" s="1" t="s">
        <v>18</v>
      </c>
      <c r="Q724" s="1" t="s">
        <v>19</v>
      </c>
      <c r="R724" s="1" t="s">
        <v>20</v>
      </c>
      <c r="S724" s="1" t="s">
        <v>21</v>
      </c>
      <c r="T724" s="1" t="s">
        <v>22</v>
      </c>
      <c r="U724" s="1" t="s">
        <v>23</v>
      </c>
      <c r="V724" s="1" t="s">
        <v>24</v>
      </c>
      <c r="W724" s="2" t="s">
        <v>25</v>
      </c>
    </row>
    <row r="725" spans="1:23" x14ac:dyDescent="0.3">
      <c r="A725" s="3" t="s">
        <v>26</v>
      </c>
      <c r="B725" s="6">
        <v>383</v>
      </c>
      <c r="C725" s="7">
        <v>74</v>
      </c>
      <c r="D725" s="7">
        <v>76</v>
      </c>
      <c r="E725" s="7">
        <v>79</v>
      </c>
      <c r="F725" s="7">
        <v>77</v>
      </c>
      <c r="G725" s="7">
        <v>77</v>
      </c>
      <c r="H725" s="7">
        <v>23</v>
      </c>
      <c r="I725" s="7">
        <v>25</v>
      </c>
      <c r="J725" s="7">
        <v>24</v>
      </c>
      <c r="K725" s="7">
        <v>25</v>
      </c>
      <c r="L725" s="7">
        <v>27</v>
      </c>
      <c r="M725" s="7">
        <v>25</v>
      </c>
      <c r="N725" s="7">
        <v>25</v>
      </c>
      <c r="O725" s="7">
        <v>24</v>
      </c>
      <c r="P725" s="7">
        <v>23</v>
      </c>
      <c r="Q725" s="7">
        <v>19</v>
      </c>
      <c r="R725" s="7">
        <v>22</v>
      </c>
      <c r="S725" s="7">
        <v>25</v>
      </c>
      <c r="T725" s="7">
        <v>22</v>
      </c>
      <c r="U725" s="7">
        <v>24</v>
      </c>
      <c r="V725" s="7">
        <v>24</v>
      </c>
      <c r="W725" s="8">
        <v>26</v>
      </c>
    </row>
    <row r="726" spans="1:23" x14ac:dyDescent="0.3">
      <c r="A726" s="4" t="s">
        <v>27</v>
      </c>
      <c r="B726" s="9" t="s">
        <v>27</v>
      </c>
      <c r="C726" s="10" t="s">
        <v>27</v>
      </c>
      <c r="D726" s="10" t="s">
        <v>27</v>
      </c>
      <c r="E726" s="10" t="s">
        <v>27</v>
      </c>
      <c r="F726" s="10" t="s">
        <v>27</v>
      </c>
      <c r="G726" s="10" t="s">
        <v>27</v>
      </c>
      <c r="H726" s="10" t="s">
        <v>27</v>
      </c>
      <c r="I726" s="10" t="s">
        <v>27</v>
      </c>
      <c r="J726" s="10" t="s">
        <v>27</v>
      </c>
      <c r="K726" s="10" t="s">
        <v>27</v>
      </c>
      <c r="L726" s="10" t="s">
        <v>27</v>
      </c>
      <c r="M726" s="10" t="s">
        <v>27</v>
      </c>
      <c r="N726" s="10" t="s">
        <v>27</v>
      </c>
      <c r="O726" s="10" t="s">
        <v>27</v>
      </c>
      <c r="P726" s="10" t="s">
        <v>27</v>
      </c>
      <c r="Q726" s="10" t="s">
        <v>27</v>
      </c>
      <c r="R726" s="10" t="s">
        <v>27</v>
      </c>
      <c r="S726" s="10" t="s">
        <v>27</v>
      </c>
      <c r="T726" s="10" t="s">
        <v>27</v>
      </c>
      <c r="U726" s="10" t="s">
        <v>27</v>
      </c>
      <c r="V726" s="10" t="s">
        <v>27</v>
      </c>
      <c r="W726" s="11" t="s">
        <v>27</v>
      </c>
    </row>
    <row r="727" spans="1:23" x14ac:dyDescent="0.3">
      <c r="A727" s="4" t="s">
        <v>62</v>
      </c>
      <c r="B727" s="12">
        <v>58.485639686684074</v>
      </c>
      <c r="C727" s="13">
        <v>55.405405405405403</v>
      </c>
      <c r="D727" s="13">
        <v>61.842105263157897</v>
      </c>
      <c r="E727" s="13">
        <v>63.291139240506332</v>
      </c>
      <c r="F727" s="13">
        <v>64.935064935064929</v>
      </c>
      <c r="G727" s="13">
        <v>46.753246753246749</v>
      </c>
      <c r="H727" s="13">
        <v>56.521739130434781</v>
      </c>
      <c r="I727" s="13">
        <v>68</v>
      </c>
      <c r="J727" s="13">
        <v>45.833333333333329</v>
      </c>
      <c r="K727" s="13">
        <v>48</v>
      </c>
      <c r="L727" s="13">
        <v>85.18518518518519</v>
      </c>
      <c r="M727" s="13">
        <v>48</v>
      </c>
      <c r="N727" s="13">
        <v>44</v>
      </c>
      <c r="O727" s="13">
        <v>54.166666666666664</v>
      </c>
      <c r="P727" s="13">
        <v>65.217391304347828</v>
      </c>
      <c r="Q727" s="13">
        <v>84.210526315789465</v>
      </c>
      <c r="R727" s="13">
        <v>59.090909090909093</v>
      </c>
      <c r="S727" s="13">
        <v>48</v>
      </c>
      <c r="T727" s="13">
        <v>77.272727272727266</v>
      </c>
      <c r="U727" s="13">
        <v>29.166666666666668</v>
      </c>
      <c r="V727" s="13">
        <v>66.666666666666657</v>
      </c>
      <c r="W727" s="14">
        <v>61.53846153846154</v>
      </c>
    </row>
    <row r="728" spans="1:23" x14ac:dyDescent="0.3">
      <c r="A728" s="4" t="s">
        <v>299</v>
      </c>
      <c r="B728" s="12">
        <v>15.404699738903393</v>
      </c>
      <c r="C728" s="13">
        <v>6.756756756756757</v>
      </c>
      <c r="D728" s="13">
        <v>13.157894736842104</v>
      </c>
      <c r="E728" s="13">
        <v>15.18987341772152</v>
      </c>
      <c r="F728" s="13">
        <v>22.077922077922079</v>
      </c>
      <c r="G728" s="13">
        <v>19.480519480519483</v>
      </c>
      <c r="H728" s="13">
        <v>30.434782608695656</v>
      </c>
      <c r="I728" s="13">
        <v>24</v>
      </c>
      <c r="J728" s="13">
        <v>16.666666666666664</v>
      </c>
      <c r="K728" s="13">
        <v>28.000000000000004</v>
      </c>
      <c r="L728" s="13">
        <v>3.7037037037037033</v>
      </c>
      <c r="M728" s="13">
        <v>28.000000000000004</v>
      </c>
      <c r="N728" s="13">
        <v>4</v>
      </c>
      <c r="O728" s="13">
        <v>12.5</v>
      </c>
      <c r="P728" s="13">
        <v>43.478260869565219</v>
      </c>
      <c r="Q728" s="13">
        <v>5.2631578947368416</v>
      </c>
      <c r="R728" s="13">
        <v>18.181818181818183</v>
      </c>
      <c r="S728" s="13">
        <v>12</v>
      </c>
      <c r="T728" s="13">
        <v>0</v>
      </c>
      <c r="U728" s="13">
        <v>0</v>
      </c>
      <c r="V728" s="13">
        <v>20.833333333333336</v>
      </c>
      <c r="W728" s="14">
        <v>0</v>
      </c>
    </row>
    <row r="729" spans="1:23" x14ac:dyDescent="0.3">
      <c r="A729" s="4" t="s">
        <v>468</v>
      </c>
      <c r="B729" s="12">
        <v>3.1331592689295036</v>
      </c>
      <c r="C729" s="13">
        <v>1.3513513513513513</v>
      </c>
      <c r="D729" s="13">
        <v>1.3157894736842104</v>
      </c>
      <c r="E729" s="13">
        <v>5.0632911392405067</v>
      </c>
      <c r="F729" s="13">
        <v>5.1948051948051948</v>
      </c>
      <c r="G729" s="13">
        <v>2.5974025974025974</v>
      </c>
      <c r="H729" s="13">
        <v>4.3478260869565215</v>
      </c>
      <c r="I729" s="13">
        <v>8</v>
      </c>
      <c r="J729" s="13">
        <v>4.1666666666666661</v>
      </c>
      <c r="K729" s="13">
        <v>4</v>
      </c>
      <c r="L729" s="13">
        <v>0</v>
      </c>
      <c r="M729" s="13">
        <v>0</v>
      </c>
      <c r="N729" s="13">
        <v>8</v>
      </c>
      <c r="O729" s="13">
        <v>0</v>
      </c>
      <c r="P729" s="13">
        <v>13.043478260869565</v>
      </c>
      <c r="Q729" s="13">
        <v>0</v>
      </c>
      <c r="R729" s="13">
        <v>0</v>
      </c>
      <c r="S729" s="13">
        <v>0</v>
      </c>
      <c r="T729" s="13">
        <v>4.5454545454545459</v>
      </c>
      <c r="U729" s="13">
        <v>4.1666666666666661</v>
      </c>
      <c r="V729" s="13">
        <v>0</v>
      </c>
      <c r="W729" s="14">
        <v>0</v>
      </c>
    </row>
    <row r="730" spans="1:23" x14ac:dyDescent="0.3">
      <c r="A730" s="4" t="s">
        <v>469</v>
      </c>
      <c r="B730" s="12">
        <v>18.5378590078329</v>
      </c>
      <c r="C730" s="13">
        <v>17.567567567567568</v>
      </c>
      <c r="D730" s="13">
        <v>5.2631578947368416</v>
      </c>
      <c r="E730" s="13">
        <v>15.18987341772152</v>
      </c>
      <c r="F730" s="13">
        <v>16.883116883116884</v>
      </c>
      <c r="G730" s="13">
        <v>37.662337662337663</v>
      </c>
      <c r="H730" s="13">
        <v>26.086956521739129</v>
      </c>
      <c r="I730" s="13">
        <v>20</v>
      </c>
      <c r="J730" s="13">
        <v>41.666666666666671</v>
      </c>
      <c r="K730" s="13">
        <v>24</v>
      </c>
      <c r="L730" s="13">
        <v>18.518518518518519</v>
      </c>
      <c r="M730" s="13">
        <v>36</v>
      </c>
      <c r="N730" s="13">
        <v>20</v>
      </c>
      <c r="O730" s="13">
        <v>8.3333333333333321</v>
      </c>
      <c r="P730" s="13">
        <v>26.086956521739129</v>
      </c>
      <c r="Q730" s="13">
        <v>15.789473684210526</v>
      </c>
      <c r="R730" s="13">
        <v>0</v>
      </c>
      <c r="S730" s="13">
        <v>8</v>
      </c>
      <c r="T730" s="13">
        <v>4.5454545454545459</v>
      </c>
      <c r="U730" s="13">
        <v>12.5</v>
      </c>
      <c r="V730" s="13">
        <v>12.5</v>
      </c>
      <c r="W730" s="14">
        <v>19.230769230769234</v>
      </c>
    </row>
    <row r="731" spans="1:23" x14ac:dyDescent="0.3">
      <c r="A731" s="4" t="s">
        <v>470</v>
      </c>
      <c r="B731" s="12">
        <v>0.7832898172323759</v>
      </c>
      <c r="C731" s="13">
        <v>1.3513513513513513</v>
      </c>
      <c r="D731" s="13">
        <v>1.3157894736842104</v>
      </c>
      <c r="E731" s="13">
        <v>0</v>
      </c>
      <c r="F731" s="13">
        <v>1.2987012987012987</v>
      </c>
      <c r="G731" s="13">
        <v>0</v>
      </c>
      <c r="H731" s="13">
        <v>0</v>
      </c>
      <c r="I731" s="13">
        <v>0</v>
      </c>
      <c r="J731" s="13">
        <v>0</v>
      </c>
      <c r="K731" s="13">
        <v>4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0</v>
      </c>
      <c r="R731" s="13">
        <v>4.5454545454545459</v>
      </c>
      <c r="S731" s="13">
        <v>0</v>
      </c>
      <c r="T731" s="13">
        <v>0</v>
      </c>
      <c r="U731" s="13">
        <v>4.1666666666666661</v>
      </c>
      <c r="V731" s="13">
        <v>0</v>
      </c>
      <c r="W731" s="14">
        <v>0</v>
      </c>
    </row>
    <row r="732" spans="1:23" x14ac:dyDescent="0.3">
      <c r="A732" s="4" t="s">
        <v>471</v>
      </c>
      <c r="B732" s="12">
        <v>7.5718015665796345</v>
      </c>
      <c r="C732" s="13">
        <v>10.810810810810811</v>
      </c>
      <c r="D732" s="13">
        <v>6.5789473684210522</v>
      </c>
      <c r="E732" s="13">
        <v>0</v>
      </c>
      <c r="F732" s="13">
        <v>3.8961038961038961</v>
      </c>
      <c r="G732" s="13">
        <v>16.883116883116884</v>
      </c>
      <c r="H732" s="13">
        <v>8.695652173913043</v>
      </c>
      <c r="I732" s="13">
        <v>8</v>
      </c>
      <c r="J732" s="13">
        <v>8.3333333333333321</v>
      </c>
      <c r="K732" s="13">
        <v>16</v>
      </c>
      <c r="L732" s="13">
        <v>3.7037037037037033</v>
      </c>
      <c r="M732" s="13">
        <v>12</v>
      </c>
      <c r="N732" s="13">
        <v>20</v>
      </c>
      <c r="O732" s="13">
        <v>0</v>
      </c>
      <c r="P732" s="13">
        <v>4.3478260869565215</v>
      </c>
      <c r="Q732" s="13">
        <v>5.2631578947368416</v>
      </c>
      <c r="R732" s="13">
        <v>4.5454545454545459</v>
      </c>
      <c r="S732" s="13">
        <v>16</v>
      </c>
      <c r="T732" s="13">
        <v>4.5454545454545459</v>
      </c>
      <c r="U732" s="13">
        <v>0</v>
      </c>
      <c r="V732" s="13">
        <v>4.1666666666666661</v>
      </c>
      <c r="W732" s="14">
        <v>3.8461538461538463</v>
      </c>
    </row>
    <row r="733" spans="1:23" x14ac:dyDescent="0.3">
      <c r="A733" s="4" t="s">
        <v>96</v>
      </c>
      <c r="B733" s="12">
        <v>10.443864229765012</v>
      </c>
      <c r="C733" s="13">
        <v>14.864864864864865</v>
      </c>
      <c r="D733" s="13">
        <v>7.8947368421052628</v>
      </c>
      <c r="E733" s="13">
        <v>13.924050632911392</v>
      </c>
      <c r="F733" s="13">
        <v>7.7922077922077921</v>
      </c>
      <c r="G733" s="13">
        <v>7.7922077922077921</v>
      </c>
      <c r="H733" s="13">
        <v>13.043478260869565</v>
      </c>
      <c r="I733" s="13">
        <v>8</v>
      </c>
      <c r="J733" s="13">
        <v>4.1666666666666661</v>
      </c>
      <c r="K733" s="13">
        <v>0</v>
      </c>
      <c r="L733" s="13">
        <v>22.222222222222221</v>
      </c>
      <c r="M733" s="13">
        <v>12</v>
      </c>
      <c r="N733" s="13">
        <v>12</v>
      </c>
      <c r="O733" s="13">
        <v>8.3333333333333321</v>
      </c>
      <c r="P733" s="13">
        <v>13.043478260869565</v>
      </c>
      <c r="Q733" s="13">
        <v>21.052631578947366</v>
      </c>
      <c r="R733" s="13">
        <v>13.636363636363635</v>
      </c>
      <c r="S733" s="13">
        <v>12</v>
      </c>
      <c r="T733" s="13">
        <v>9.0909090909090917</v>
      </c>
      <c r="U733" s="13">
        <v>8.3333333333333321</v>
      </c>
      <c r="V733" s="13">
        <v>0</v>
      </c>
      <c r="W733" s="14">
        <v>11.538461538461538</v>
      </c>
    </row>
    <row r="734" spans="1:23" x14ac:dyDescent="0.3">
      <c r="A734" s="4" t="s">
        <v>415</v>
      </c>
      <c r="B734" s="12">
        <v>10.704960835509137</v>
      </c>
      <c r="C734" s="13">
        <v>8.1081081081081088</v>
      </c>
      <c r="D734" s="13">
        <v>11.842105263157894</v>
      </c>
      <c r="E734" s="13">
        <v>13.924050632911392</v>
      </c>
      <c r="F734" s="13">
        <v>7.7922077922077921</v>
      </c>
      <c r="G734" s="13">
        <v>11.688311688311687</v>
      </c>
      <c r="H734" s="13">
        <v>0</v>
      </c>
      <c r="I734" s="13">
        <v>12</v>
      </c>
      <c r="J734" s="13">
        <v>4.1666666666666661</v>
      </c>
      <c r="K734" s="13">
        <v>20</v>
      </c>
      <c r="L734" s="13">
        <v>25.925925925925924</v>
      </c>
      <c r="M734" s="13">
        <v>0</v>
      </c>
      <c r="N734" s="13">
        <v>16</v>
      </c>
      <c r="O734" s="13">
        <v>0</v>
      </c>
      <c r="P734" s="13">
        <v>4.3478260869565215</v>
      </c>
      <c r="Q734" s="13">
        <v>10.526315789473683</v>
      </c>
      <c r="R734" s="13">
        <v>9.0909090909090917</v>
      </c>
      <c r="S734" s="13">
        <v>16</v>
      </c>
      <c r="T734" s="13">
        <v>4.5454545454545459</v>
      </c>
      <c r="U734" s="13">
        <v>29.166666666666668</v>
      </c>
      <c r="V734" s="13">
        <v>0</v>
      </c>
      <c r="W734" s="14">
        <v>15.384615384615385</v>
      </c>
    </row>
    <row r="735" spans="1:23" x14ac:dyDescent="0.3">
      <c r="A735" s="4" t="s">
        <v>472</v>
      </c>
      <c r="B735" s="12">
        <v>3.1331592689295036</v>
      </c>
      <c r="C735" s="13">
        <v>9.4594594594594597</v>
      </c>
      <c r="D735" s="13">
        <v>1.3157894736842104</v>
      </c>
      <c r="E735" s="13">
        <v>1.2658227848101267</v>
      </c>
      <c r="F735" s="13">
        <v>3.8961038961038961</v>
      </c>
      <c r="G735" s="13">
        <v>0</v>
      </c>
      <c r="H735" s="13">
        <v>4.3478260869565215</v>
      </c>
      <c r="I735" s="13">
        <v>0</v>
      </c>
      <c r="J735" s="13">
        <v>4.1666666666666661</v>
      </c>
      <c r="K735" s="13">
        <v>0</v>
      </c>
      <c r="L735" s="13">
        <v>3.7037037037037033</v>
      </c>
      <c r="M735" s="13">
        <v>0</v>
      </c>
      <c r="N735" s="13">
        <v>8</v>
      </c>
      <c r="O735" s="13">
        <v>4.1666666666666661</v>
      </c>
      <c r="P735" s="13">
        <v>4.3478260869565215</v>
      </c>
      <c r="Q735" s="13">
        <v>0</v>
      </c>
      <c r="R735" s="13">
        <v>0</v>
      </c>
      <c r="S735" s="13">
        <v>8</v>
      </c>
      <c r="T735" s="13">
        <v>9.0909090909090917</v>
      </c>
      <c r="U735" s="13">
        <v>0</v>
      </c>
      <c r="V735" s="13">
        <v>0</v>
      </c>
      <c r="W735" s="14">
        <v>3.8461538461538463</v>
      </c>
    </row>
    <row r="736" spans="1:23" x14ac:dyDescent="0.3">
      <c r="A736" s="4" t="s">
        <v>298</v>
      </c>
      <c r="B736" s="12">
        <v>2.610966057441253</v>
      </c>
      <c r="C736" s="13">
        <v>6.756756756756757</v>
      </c>
      <c r="D736" s="13">
        <v>1.3157894736842104</v>
      </c>
      <c r="E736" s="13">
        <v>2.5316455696202533</v>
      </c>
      <c r="F736" s="13">
        <v>2.5974025974025974</v>
      </c>
      <c r="G736" s="13">
        <v>0</v>
      </c>
      <c r="H736" s="13">
        <v>4.3478260869565215</v>
      </c>
      <c r="I736" s="13">
        <v>0</v>
      </c>
      <c r="J736" s="13">
        <v>4.1666666666666661</v>
      </c>
      <c r="K736" s="13">
        <v>4</v>
      </c>
      <c r="L736" s="13">
        <v>3.7037037037037033</v>
      </c>
      <c r="M736" s="13">
        <v>0</v>
      </c>
      <c r="N736" s="13">
        <v>8</v>
      </c>
      <c r="O736" s="13">
        <v>4.1666666666666661</v>
      </c>
      <c r="P736" s="13">
        <v>0</v>
      </c>
      <c r="Q736" s="13">
        <v>0</v>
      </c>
      <c r="R736" s="13">
        <v>0</v>
      </c>
      <c r="S736" s="13">
        <v>8</v>
      </c>
      <c r="T736" s="13">
        <v>0</v>
      </c>
      <c r="U736" s="13">
        <v>0</v>
      </c>
      <c r="V736" s="13">
        <v>0</v>
      </c>
      <c r="W736" s="14">
        <v>3.8461538461538463</v>
      </c>
    </row>
    <row r="737" spans="1:23" x14ac:dyDescent="0.3">
      <c r="A737" s="4" t="s">
        <v>473</v>
      </c>
      <c r="B737" s="12">
        <v>17.493472584856399</v>
      </c>
      <c r="C737" s="13">
        <v>21.621621621621621</v>
      </c>
      <c r="D737" s="13">
        <v>22.368421052631579</v>
      </c>
      <c r="E737" s="13">
        <v>16.455696202531644</v>
      </c>
      <c r="F737" s="13">
        <v>16.883116883116884</v>
      </c>
      <c r="G737" s="13">
        <v>10.38961038961039</v>
      </c>
      <c r="H737" s="13">
        <v>21.739130434782609</v>
      </c>
      <c r="I737" s="13">
        <v>32</v>
      </c>
      <c r="J737" s="13">
        <v>16.666666666666664</v>
      </c>
      <c r="K737" s="13">
        <v>20</v>
      </c>
      <c r="L737" s="13">
        <v>11.111111111111111</v>
      </c>
      <c r="M737" s="13">
        <v>12</v>
      </c>
      <c r="N737" s="13">
        <v>36</v>
      </c>
      <c r="O737" s="13">
        <v>8.3333333333333321</v>
      </c>
      <c r="P737" s="13">
        <v>17.391304347826086</v>
      </c>
      <c r="Q737" s="13">
        <v>10.526315789473683</v>
      </c>
      <c r="R737" s="13">
        <v>9.0909090909090917</v>
      </c>
      <c r="S737" s="13">
        <v>24</v>
      </c>
      <c r="T737" s="13">
        <v>27.27272727272727</v>
      </c>
      <c r="U737" s="13">
        <v>16.666666666666664</v>
      </c>
      <c r="V737" s="13">
        <v>0</v>
      </c>
      <c r="W737" s="14">
        <v>15.384615384615385</v>
      </c>
    </row>
    <row r="738" spans="1:23" x14ac:dyDescent="0.3">
      <c r="A738" s="4" t="s">
        <v>474</v>
      </c>
      <c r="B738" s="12">
        <v>1.5665796344647518</v>
      </c>
      <c r="C738" s="13">
        <v>0</v>
      </c>
      <c r="D738" s="13">
        <v>1.3157894736842104</v>
      </c>
      <c r="E738" s="13">
        <v>2.5316455696202533</v>
      </c>
      <c r="F738" s="13">
        <v>2.5974025974025974</v>
      </c>
      <c r="G738" s="13">
        <v>1.2987012987012987</v>
      </c>
      <c r="H738" s="13">
        <v>4.3478260869565215</v>
      </c>
      <c r="I738" s="13">
        <v>0</v>
      </c>
      <c r="J738" s="13">
        <v>0</v>
      </c>
      <c r="K738" s="13">
        <v>4</v>
      </c>
      <c r="L738" s="13">
        <v>0</v>
      </c>
      <c r="M738" s="13">
        <v>4</v>
      </c>
      <c r="N738" s="13">
        <v>0</v>
      </c>
      <c r="O738" s="13">
        <v>0</v>
      </c>
      <c r="P738" s="13">
        <v>0</v>
      </c>
      <c r="Q738" s="13">
        <v>0</v>
      </c>
      <c r="R738" s="13">
        <v>4.5454545454545459</v>
      </c>
      <c r="S738" s="13">
        <v>4</v>
      </c>
      <c r="T738" s="13">
        <v>0</v>
      </c>
      <c r="U738" s="13">
        <v>0</v>
      </c>
      <c r="V738" s="13">
        <v>4.1666666666666661</v>
      </c>
      <c r="W738" s="14">
        <v>0</v>
      </c>
    </row>
    <row r="739" spans="1:23" x14ac:dyDescent="0.3">
      <c r="A739" s="4" t="s">
        <v>475</v>
      </c>
      <c r="B739" s="12">
        <v>7.3107049608355092</v>
      </c>
      <c r="C739" s="13">
        <v>6.756756756756757</v>
      </c>
      <c r="D739" s="13">
        <v>3.9473684210526314</v>
      </c>
      <c r="E739" s="13">
        <v>6.3291139240506329</v>
      </c>
      <c r="F739" s="13">
        <v>5.1948051948051948</v>
      </c>
      <c r="G739" s="13">
        <v>14.285714285714285</v>
      </c>
      <c r="H739" s="13">
        <v>0</v>
      </c>
      <c r="I739" s="13">
        <v>0</v>
      </c>
      <c r="J739" s="13">
        <v>0</v>
      </c>
      <c r="K739" s="13">
        <v>28.000000000000004</v>
      </c>
      <c r="L739" s="13">
        <v>0</v>
      </c>
      <c r="M739" s="13">
        <v>0</v>
      </c>
      <c r="N739" s="13">
        <v>40</v>
      </c>
      <c r="O739" s="13">
        <v>4.1666666666666661</v>
      </c>
      <c r="P739" s="13">
        <v>0</v>
      </c>
      <c r="Q739" s="13">
        <v>0</v>
      </c>
      <c r="R739" s="13">
        <v>0</v>
      </c>
      <c r="S739" s="13">
        <v>40</v>
      </c>
      <c r="T739" s="13">
        <v>0</v>
      </c>
      <c r="U739" s="13">
        <v>0</v>
      </c>
      <c r="V739" s="13">
        <v>0</v>
      </c>
      <c r="W739" s="14">
        <v>0</v>
      </c>
    </row>
    <row r="740" spans="1:23" x14ac:dyDescent="0.3">
      <c r="A740" s="4" t="s">
        <v>476</v>
      </c>
      <c r="B740" s="12">
        <v>1.0443864229765014</v>
      </c>
      <c r="C740" s="13">
        <v>1.3513513513513513</v>
      </c>
      <c r="D740" s="13">
        <v>0</v>
      </c>
      <c r="E740" s="13">
        <v>2.5316455696202533</v>
      </c>
      <c r="F740" s="13">
        <v>1.2987012987012987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4</v>
      </c>
      <c r="O740" s="13">
        <v>4.1666666666666661</v>
      </c>
      <c r="P740" s="13">
        <v>0</v>
      </c>
      <c r="Q740" s="13">
        <v>0</v>
      </c>
      <c r="R740" s="13">
        <v>0</v>
      </c>
      <c r="S740" s="13">
        <v>4</v>
      </c>
      <c r="T740" s="13">
        <v>4.5454545454545459</v>
      </c>
      <c r="U740" s="13">
        <v>0</v>
      </c>
      <c r="V740" s="13">
        <v>0</v>
      </c>
      <c r="W740" s="14">
        <v>0</v>
      </c>
    </row>
    <row r="741" spans="1:23" x14ac:dyDescent="0.3">
      <c r="A741" s="4" t="s">
        <v>477</v>
      </c>
      <c r="B741" s="12">
        <v>1.8276762402088773</v>
      </c>
      <c r="C741" s="13">
        <v>0</v>
      </c>
      <c r="D741" s="13">
        <v>0</v>
      </c>
      <c r="E741" s="13">
        <v>2.5316455696202533</v>
      </c>
      <c r="F741" s="13">
        <v>0</v>
      </c>
      <c r="G741" s="13">
        <v>6.4935064935064926</v>
      </c>
      <c r="H741" s="13">
        <v>8.695652173913043</v>
      </c>
      <c r="I741" s="13">
        <v>4</v>
      </c>
      <c r="J741" s="13">
        <v>4.1666666666666661</v>
      </c>
      <c r="K741" s="13">
        <v>0</v>
      </c>
      <c r="L741" s="13">
        <v>3.7037037037037033</v>
      </c>
      <c r="M741" s="13">
        <v>4</v>
      </c>
      <c r="N741" s="13">
        <v>0</v>
      </c>
      <c r="O741" s="13">
        <v>0</v>
      </c>
      <c r="P741" s="13">
        <v>4.3478260869565215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4">
        <v>0</v>
      </c>
    </row>
    <row r="742" spans="1:23" x14ac:dyDescent="0.3">
      <c r="A742" s="4" t="s">
        <v>478</v>
      </c>
      <c r="B742" s="12">
        <v>9.9216710182767613</v>
      </c>
      <c r="C742" s="13">
        <v>6.756756756756757</v>
      </c>
      <c r="D742" s="13">
        <v>2.6315789473684208</v>
      </c>
      <c r="E742" s="13">
        <v>2.5316455696202533</v>
      </c>
      <c r="F742" s="13">
        <v>22.077922077922079</v>
      </c>
      <c r="G742" s="13">
        <v>15.584415584415584</v>
      </c>
      <c r="H742" s="13">
        <v>17.391304347826086</v>
      </c>
      <c r="I742" s="13">
        <v>8</v>
      </c>
      <c r="J742" s="13">
        <v>4.1666666666666661</v>
      </c>
      <c r="K742" s="13">
        <v>8</v>
      </c>
      <c r="L742" s="13">
        <v>14.814814814814813</v>
      </c>
      <c r="M742" s="13">
        <v>4</v>
      </c>
      <c r="N742" s="13">
        <v>12</v>
      </c>
      <c r="O742" s="13">
        <v>4.1666666666666661</v>
      </c>
      <c r="P742" s="13">
        <v>0</v>
      </c>
      <c r="Q742" s="13">
        <v>10.526315789473683</v>
      </c>
      <c r="R742" s="13">
        <v>27.27272727272727</v>
      </c>
      <c r="S742" s="13">
        <v>16</v>
      </c>
      <c r="T742" s="13">
        <v>0</v>
      </c>
      <c r="U742" s="13">
        <v>0</v>
      </c>
      <c r="V742" s="13">
        <v>29.166666666666668</v>
      </c>
      <c r="W742" s="14">
        <v>3.8461538461538463</v>
      </c>
    </row>
    <row r="743" spans="1:23" x14ac:dyDescent="0.3">
      <c r="A743" s="4" t="s">
        <v>479</v>
      </c>
      <c r="B743" s="12">
        <v>11.22715404699739</v>
      </c>
      <c r="C743" s="13">
        <v>13.513513513513514</v>
      </c>
      <c r="D743" s="13">
        <v>9.2105263157894726</v>
      </c>
      <c r="E743" s="13">
        <v>16.455696202531644</v>
      </c>
      <c r="F743" s="13">
        <v>7.7922077922077921</v>
      </c>
      <c r="G743" s="13">
        <v>9.0909090909090917</v>
      </c>
      <c r="H743" s="13">
        <v>17.391304347826086</v>
      </c>
      <c r="I743" s="13">
        <v>12</v>
      </c>
      <c r="J743" s="13">
        <v>12.5</v>
      </c>
      <c r="K743" s="13">
        <v>0</v>
      </c>
      <c r="L743" s="13">
        <v>7.4074074074074066</v>
      </c>
      <c r="M743" s="13">
        <v>20</v>
      </c>
      <c r="N743" s="13">
        <v>4</v>
      </c>
      <c r="O743" s="13">
        <v>16.666666666666664</v>
      </c>
      <c r="P743" s="13">
        <v>13.043478260869565</v>
      </c>
      <c r="Q743" s="13">
        <v>0</v>
      </c>
      <c r="R743" s="13">
        <v>9.0909090909090917</v>
      </c>
      <c r="S743" s="13">
        <v>4</v>
      </c>
      <c r="T743" s="13">
        <v>0</v>
      </c>
      <c r="U743" s="13">
        <v>16.666666666666664</v>
      </c>
      <c r="V743" s="13">
        <v>25</v>
      </c>
      <c r="W743" s="14">
        <v>19.230769230769234</v>
      </c>
    </row>
    <row r="744" spans="1:23" x14ac:dyDescent="0.3">
      <c r="A744" s="4" t="s">
        <v>480</v>
      </c>
      <c r="B744" s="12">
        <v>0.26109660574412535</v>
      </c>
      <c r="C744" s="13">
        <v>0</v>
      </c>
      <c r="D744" s="13">
        <v>1.3157894736842104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4.1666666666666661</v>
      </c>
      <c r="V744" s="13">
        <v>0</v>
      </c>
      <c r="W744" s="14">
        <v>0</v>
      </c>
    </row>
    <row r="745" spans="1:23" x14ac:dyDescent="0.3">
      <c r="A745" s="4" t="s">
        <v>481</v>
      </c>
      <c r="B745" s="12">
        <v>6.5274151436031342</v>
      </c>
      <c r="C745" s="13">
        <v>6.756756756756757</v>
      </c>
      <c r="D745" s="13">
        <v>9.2105263157894726</v>
      </c>
      <c r="E745" s="13">
        <v>2.5316455696202533</v>
      </c>
      <c r="F745" s="13">
        <v>5.1948051948051948</v>
      </c>
      <c r="G745" s="13">
        <v>9.0909090909090917</v>
      </c>
      <c r="H745" s="13">
        <v>4.3478260869565215</v>
      </c>
      <c r="I745" s="13">
        <v>4</v>
      </c>
      <c r="J745" s="13">
        <v>4.1666666666666661</v>
      </c>
      <c r="K745" s="13">
        <v>0</v>
      </c>
      <c r="L745" s="13">
        <v>7.4074074074074066</v>
      </c>
      <c r="M745" s="13">
        <v>8</v>
      </c>
      <c r="N745" s="13">
        <v>0</v>
      </c>
      <c r="O745" s="13">
        <v>8.3333333333333321</v>
      </c>
      <c r="P745" s="13">
        <v>0</v>
      </c>
      <c r="Q745" s="13">
        <v>10.526315789473683</v>
      </c>
      <c r="R745" s="13">
        <v>13.636363636363635</v>
      </c>
      <c r="S745" s="13">
        <v>0</v>
      </c>
      <c r="T745" s="13">
        <v>9.0909090909090917</v>
      </c>
      <c r="U745" s="13">
        <v>25</v>
      </c>
      <c r="V745" s="13">
        <v>8.3333333333333321</v>
      </c>
      <c r="W745" s="14">
        <v>3.8461538461538463</v>
      </c>
    </row>
    <row r="746" spans="1:23" x14ac:dyDescent="0.3">
      <c r="A746" s="4" t="s">
        <v>482</v>
      </c>
      <c r="B746" s="12">
        <v>1.3054830287206265</v>
      </c>
      <c r="C746" s="13">
        <v>0</v>
      </c>
      <c r="D746" s="13">
        <v>3.9473684210526314</v>
      </c>
      <c r="E746" s="13">
        <v>1.2658227848101267</v>
      </c>
      <c r="F746" s="13">
        <v>1.2987012987012987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8</v>
      </c>
      <c r="N746" s="13">
        <v>4</v>
      </c>
      <c r="O746" s="13">
        <v>0</v>
      </c>
      <c r="P746" s="13">
        <v>0</v>
      </c>
      <c r="Q746" s="13">
        <v>0</v>
      </c>
      <c r="R746" s="13">
        <v>0</v>
      </c>
      <c r="S746" s="13">
        <v>8</v>
      </c>
      <c r="T746" s="13">
        <v>0</v>
      </c>
      <c r="U746" s="13">
        <v>0</v>
      </c>
      <c r="V746" s="13">
        <v>0</v>
      </c>
      <c r="W746" s="14">
        <v>0</v>
      </c>
    </row>
    <row r="747" spans="1:23" x14ac:dyDescent="0.3">
      <c r="A747" s="4" t="s">
        <v>483</v>
      </c>
      <c r="B747" s="12">
        <v>2.610966057441253</v>
      </c>
      <c r="C747" s="13">
        <v>2.7027027027027026</v>
      </c>
      <c r="D747" s="13">
        <v>1.3157894736842104</v>
      </c>
      <c r="E747" s="13">
        <v>2.5316455696202533</v>
      </c>
      <c r="F747" s="13">
        <v>2.5974025974025974</v>
      </c>
      <c r="G747" s="13">
        <v>3.8961038961038961</v>
      </c>
      <c r="H747" s="13">
        <v>4.3478260869565215</v>
      </c>
      <c r="I747" s="13">
        <v>0</v>
      </c>
      <c r="J747" s="13">
        <v>4.1666666666666661</v>
      </c>
      <c r="K747" s="13">
        <v>4</v>
      </c>
      <c r="L747" s="13">
        <v>0</v>
      </c>
      <c r="M747" s="13">
        <v>0</v>
      </c>
      <c r="N747" s="13">
        <v>8</v>
      </c>
      <c r="O747" s="13">
        <v>4.1666666666666661</v>
      </c>
      <c r="P747" s="13">
        <v>0</v>
      </c>
      <c r="Q747" s="13">
        <v>0</v>
      </c>
      <c r="R747" s="13">
        <v>0</v>
      </c>
      <c r="S747" s="13">
        <v>8</v>
      </c>
      <c r="T747" s="13">
        <v>0</v>
      </c>
      <c r="U747" s="13">
        <v>4.1666666666666661</v>
      </c>
      <c r="V747" s="13">
        <v>0</v>
      </c>
      <c r="W747" s="14">
        <v>3.8461538461538463</v>
      </c>
    </row>
    <row r="748" spans="1:23" x14ac:dyDescent="0.3">
      <c r="A748" s="4" t="s">
        <v>484</v>
      </c>
      <c r="B748" s="12">
        <v>2.3498694516971277</v>
      </c>
      <c r="C748" s="13">
        <v>2.7027027027027026</v>
      </c>
      <c r="D748" s="13">
        <v>0</v>
      </c>
      <c r="E748" s="13">
        <v>0</v>
      </c>
      <c r="F748" s="13">
        <v>5.1948051948051948</v>
      </c>
      <c r="G748" s="13">
        <v>3.8961038961038961</v>
      </c>
      <c r="H748" s="13">
        <v>4.3478260869565215</v>
      </c>
      <c r="I748" s="13">
        <v>4</v>
      </c>
      <c r="J748" s="13">
        <v>0</v>
      </c>
      <c r="K748" s="13">
        <v>4</v>
      </c>
      <c r="L748" s="13">
        <v>0</v>
      </c>
      <c r="M748" s="13">
        <v>0</v>
      </c>
      <c r="N748" s="13">
        <v>4</v>
      </c>
      <c r="O748" s="13">
        <v>0</v>
      </c>
      <c r="P748" s="13">
        <v>4.3478260869565215</v>
      </c>
      <c r="Q748" s="13">
        <v>0</v>
      </c>
      <c r="R748" s="13">
        <v>4.5454545454545459</v>
      </c>
      <c r="S748" s="13">
        <v>4</v>
      </c>
      <c r="T748" s="13">
        <v>4.5454545454545459</v>
      </c>
      <c r="U748" s="13">
        <v>4.1666666666666661</v>
      </c>
      <c r="V748" s="13">
        <v>0</v>
      </c>
      <c r="W748" s="14">
        <v>0</v>
      </c>
    </row>
    <row r="749" spans="1:23" x14ac:dyDescent="0.3">
      <c r="A749" s="4" t="s">
        <v>485</v>
      </c>
      <c r="B749" s="12">
        <v>0.7832898172323759</v>
      </c>
      <c r="C749" s="13">
        <v>0</v>
      </c>
      <c r="D749" s="13">
        <v>0</v>
      </c>
      <c r="E749" s="13">
        <v>0</v>
      </c>
      <c r="F749" s="13">
        <v>1.2987012987012987</v>
      </c>
      <c r="G749" s="13">
        <v>2.5974025974025974</v>
      </c>
      <c r="H749" s="13">
        <v>0</v>
      </c>
      <c r="I749" s="13">
        <v>0</v>
      </c>
      <c r="J749" s="13">
        <v>4.1666666666666661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4.3478260869565215</v>
      </c>
      <c r="Q749" s="13">
        <v>5.2631578947368416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4">
        <v>0</v>
      </c>
    </row>
    <row r="750" spans="1:23" x14ac:dyDescent="0.3">
      <c r="A750" s="4" t="s">
        <v>147</v>
      </c>
      <c r="B750" s="12">
        <v>0.7832898172323759</v>
      </c>
      <c r="C750" s="13">
        <v>0</v>
      </c>
      <c r="D750" s="13">
        <v>1.3157894736842104</v>
      </c>
      <c r="E750" s="13">
        <v>0</v>
      </c>
      <c r="F750" s="13">
        <v>2.5974025974025974</v>
      </c>
      <c r="G750" s="13">
        <v>0</v>
      </c>
      <c r="H750" s="13">
        <v>0</v>
      </c>
      <c r="I750" s="13">
        <v>0</v>
      </c>
      <c r="J750" s="13">
        <v>4.1666666666666661</v>
      </c>
      <c r="K750" s="13">
        <v>0</v>
      </c>
      <c r="L750" s="13">
        <v>0</v>
      </c>
      <c r="M750" s="13">
        <v>0</v>
      </c>
      <c r="N750" s="13">
        <v>0</v>
      </c>
      <c r="O750" s="13">
        <v>4.1666666666666661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4.1666666666666661</v>
      </c>
      <c r="V750" s="13">
        <v>0</v>
      </c>
      <c r="W750" s="14">
        <v>0</v>
      </c>
    </row>
    <row r="751" spans="1:23" x14ac:dyDescent="0.3">
      <c r="A751" s="4" t="s">
        <v>486</v>
      </c>
      <c r="B751" s="12">
        <v>1.8276762402088773</v>
      </c>
      <c r="C751" s="13">
        <v>1.3513513513513513</v>
      </c>
      <c r="D751" s="13">
        <v>2.6315789473684208</v>
      </c>
      <c r="E751" s="13">
        <v>1.2658227848101267</v>
      </c>
      <c r="F751" s="13">
        <v>2.5974025974025974</v>
      </c>
      <c r="G751" s="13">
        <v>1.2987012987012987</v>
      </c>
      <c r="H751" s="13">
        <v>0</v>
      </c>
      <c r="I751" s="13">
        <v>4</v>
      </c>
      <c r="J751" s="13">
        <v>4.1666666666666661</v>
      </c>
      <c r="K751" s="13">
        <v>0</v>
      </c>
      <c r="L751" s="13">
        <v>0</v>
      </c>
      <c r="M751" s="13">
        <v>4</v>
      </c>
      <c r="N751" s="13">
        <v>0</v>
      </c>
      <c r="O751" s="13">
        <v>8.3333333333333321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4.1666666666666661</v>
      </c>
      <c r="V751" s="13">
        <v>0</v>
      </c>
      <c r="W751" s="14">
        <v>3.8461538461538463</v>
      </c>
    </row>
    <row r="752" spans="1:23" x14ac:dyDescent="0.3">
      <c r="A752" s="4" t="s">
        <v>487</v>
      </c>
      <c r="B752" s="12">
        <v>0.26109660574412535</v>
      </c>
      <c r="C752" s="13">
        <v>0</v>
      </c>
      <c r="D752" s="13">
        <v>0</v>
      </c>
      <c r="E752" s="13">
        <v>0</v>
      </c>
      <c r="F752" s="13">
        <v>1.2987012987012987</v>
      </c>
      <c r="G752" s="13">
        <v>0</v>
      </c>
      <c r="H752" s="13">
        <v>0</v>
      </c>
      <c r="I752" s="13">
        <v>0</v>
      </c>
      <c r="J752" s="13">
        <v>4.1666666666666661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4">
        <v>0</v>
      </c>
    </row>
    <row r="753" spans="1:23" x14ac:dyDescent="0.3">
      <c r="A753" s="4" t="s">
        <v>488</v>
      </c>
      <c r="B753" s="12">
        <v>1.3054830287206265</v>
      </c>
      <c r="C753" s="13">
        <v>0</v>
      </c>
      <c r="D753" s="13">
        <v>0</v>
      </c>
      <c r="E753" s="13">
        <v>1.2658227848101267</v>
      </c>
      <c r="F753" s="13">
        <v>0</v>
      </c>
      <c r="G753" s="13">
        <v>5.1948051948051948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4</v>
      </c>
      <c r="O753" s="13">
        <v>0</v>
      </c>
      <c r="P753" s="13">
        <v>0</v>
      </c>
      <c r="Q753" s="13">
        <v>5.2631578947368416</v>
      </c>
      <c r="R753" s="13">
        <v>0</v>
      </c>
      <c r="S753" s="13">
        <v>8</v>
      </c>
      <c r="T753" s="13">
        <v>0</v>
      </c>
      <c r="U753" s="13">
        <v>4.1666666666666661</v>
      </c>
      <c r="V753" s="13">
        <v>0</v>
      </c>
      <c r="W753" s="14">
        <v>0</v>
      </c>
    </row>
    <row r="754" spans="1:23" x14ac:dyDescent="0.3">
      <c r="A754" s="4" t="s">
        <v>489</v>
      </c>
      <c r="B754" s="12">
        <v>0.52219321148825071</v>
      </c>
      <c r="C754" s="13">
        <v>1.3513513513513513</v>
      </c>
      <c r="D754" s="13">
        <v>0</v>
      </c>
      <c r="E754" s="13">
        <v>1.2658227848101267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5.2631578947368416</v>
      </c>
      <c r="R754" s="13">
        <v>0</v>
      </c>
      <c r="S754" s="13">
        <v>0</v>
      </c>
      <c r="T754" s="13">
        <v>0</v>
      </c>
      <c r="U754" s="13">
        <v>0</v>
      </c>
      <c r="V754" s="13">
        <v>4.1666666666666661</v>
      </c>
      <c r="W754" s="14">
        <v>0</v>
      </c>
    </row>
    <row r="755" spans="1:23" x14ac:dyDescent="0.3">
      <c r="A755" s="4" t="s">
        <v>490</v>
      </c>
      <c r="B755" s="12">
        <v>0.26109660574412535</v>
      </c>
      <c r="C755" s="13">
        <v>0</v>
      </c>
      <c r="D755" s="13">
        <v>0</v>
      </c>
      <c r="E755" s="13">
        <v>0</v>
      </c>
      <c r="F755" s="13">
        <v>0</v>
      </c>
      <c r="G755" s="13">
        <v>1.2987012987012987</v>
      </c>
      <c r="H755" s="13">
        <v>0</v>
      </c>
      <c r="I755" s="13">
        <v>0</v>
      </c>
      <c r="J755" s="13">
        <v>0</v>
      </c>
      <c r="K755" s="13">
        <v>4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4">
        <v>0</v>
      </c>
    </row>
    <row r="756" spans="1:23" x14ac:dyDescent="0.3">
      <c r="A756" s="4" t="s">
        <v>491</v>
      </c>
      <c r="B756" s="12">
        <v>1.5665796344647518</v>
      </c>
      <c r="C756" s="13">
        <v>0</v>
      </c>
      <c r="D756" s="13">
        <v>0</v>
      </c>
      <c r="E756" s="13">
        <v>0</v>
      </c>
      <c r="F756" s="13">
        <v>0</v>
      </c>
      <c r="G756" s="13">
        <v>7.7922077922077921</v>
      </c>
      <c r="H756" s="13">
        <v>0</v>
      </c>
      <c r="I756" s="13">
        <v>0</v>
      </c>
      <c r="J756" s="13">
        <v>0</v>
      </c>
      <c r="K756" s="13">
        <v>4</v>
      </c>
      <c r="L756" s="13">
        <v>0</v>
      </c>
      <c r="M756" s="13">
        <v>0</v>
      </c>
      <c r="N756" s="13">
        <v>0</v>
      </c>
      <c r="O756" s="13">
        <v>4.1666666666666661</v>
      </c>
      <c r="P756" s="13">
        <v>0</v>
      </c>
      <c r="Q756" s="13">
        <v>0</v>
      </c>
      <c r="R756" s="13">
        <v>4.5454545454545459</v>
      </c>
      <c r="S756" s="13">
        <v>12</v>
      </c>
      <c r="T756" s="13">
        <v>0</v>
      </c>
      <c r="U756" s="13">
        <v>0</v>
      </c>
      <c r="V756" s="13">
        <v>0</v>
      </c>
      <c r="W756" s="14">
        <v>0</v>
      </c>
    </row>
    <row r="757" spans="1:23" x14ac:dyDescent="0.3">
      <c r="A757" s="4" t="s">
        <v>492</v>
      </c>
      <c r="B757" s="12">
        <v>3.1331592689295036</v>
      </c>
      <c r="C757" s="13">
        <v>0</v>
      </c>
      <c r="D757" s="13">
        <v>0</v>
      </c>
      <c r="E757" s="13">
        <v>0</v>
      </c>
      <c r="F757" s="13">
        <v>0</v>
      </c>
      <c r="G757" s="13">
        <v>15.584415584415584</v>
      </c>
      <c r="H757" s="13">
        <v>0</v>
      </c>
      <c r="I757" s="13">
        <v>0</v>
      </c>
      <c r="J757" s="13">
        <v>0</v>
      </c>
      <c r="K757" s="13">
        <v>4</v>
      </c>
      <c r="L757" s="13">
        <v>0</v>
      </c>
      <c r="M757" s="13">
        <v>8</v>
      </c>
      <c r="N757" s="13">
        <v>8</v>
      </c>
      <c r="O757" s="13">
        <v>8.3333333333333321</v>
      </c>
      <c r="P757" s="13">
        <v>4.3478260869565215</v>
      </c>
      <c r="Q757" s="13">
        <v>5.2631578947368416</v>
      </c>
      <c r="R757" s="13">
        <v>0</v>
      </c>
      <c r="S757" s="13">
        <v>8</v>
      </c>
      <c r="T757" s="13">
        <v>0</v>
      </c>
      <c r="U757" s="13">
        <v>0</v>
      </c>
      <c r="V757" s="13">
        <v>4.1666666666666661</v>
      </c>
      <c r="W757" s="14">
        <v>0</v>
      </c>
    </row>
    <row r="758" spans="1:23" x14ac:dyDescent="0.3">
      <c r="A758" s="4" t="s">
        <v>493</v>
      </c>
      <c r="B758" s="12">
        <v>0.26109660574412535</v>
      </c>
      <c r="C758" s="13">
        <v>0</v>
      </c>
      <c r="D758" s="13">
        <v>1.3157894736842104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4.1666666666666661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4">
        <v>0</v>
      </c>
    </row>
    <row r="759" spans="1:23" x14ac:dyDescent="0.3">
      <c r="A759" s="4" t="s">
        <v>494</v>
      </c>
      <c r="B759" s="12">
        <v>0.26109660574412535</v>
      </c>
      <c r="C759" s="13">
        <v>0</v>
      </c>
      <c r="D759" s="13">
        <v>0</v>
      </c>
      <c r="E759" s="13">
        <v>0</v>
      </c>
      <c r="F759" s="13">
        <v>0</v>
      </c>
      <c r="G759" s="13">
        <v>1.2987012987012987</v>
      </c>
      <c r="H759" s="13">
        <v>0</v>
      </c>
      <c r="I759" s="13">
        <v>0</v>
      </c>
      <c r="J759" s="13">
        <v>0</v>
      </c>
      <c r="K759" s="13">
        <v>4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4">
        <v>0</v>
      </c>
    </row>
    <row r="760" spans="1:23" x14ac:dyDescent="0.3">
      <c r="A760" s="4" t="s">
        <v>495</v>
      </c>
      <c r="B760" s="12">
        <v>0.52219321148825071</v>
      </c>
      <c r="C760" s="13">
        <v>0</v>
      </c>
      <c r="D760" s="13">
        <v>0</v>
      </c>
      <c r="E760" s="13">
        <v>0</v>
      </c>
      <c r="F760" s="13">
        <v>0</v>
      </c>
      <c r="G760" s="13">
        <v>2.5974025974025974</v>
      </c>
      <c r="H760" s="13">
        <v>0</v>
      </c>
      <c r="I760" s="13">
        <v>0</v>
      </c>
      <c r="J760" s="13">
        <v>0</v>
      </c>
      <c r="K760" s="13">
        <v>4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4.1666666666666661</v>
      </c>
      <c r="W760" s="14">
        <v>0</v>
      </c>
    </row>
    <row r="761" spans="1:23" x14ac:dyDescent="0.3">
      <c r="A761" s="4" t="s">
        <v>496</v>
      </c>
      <c r="B761" s="12">
        <v>1.3054830287206265</v>
      </c>
      <c r="C761" s="13">
        <v>0</v>
      </c>
      <c r="D761" s="13">
        <v>3.9473684210526314</v>
      </c>
      <c r="E761" s="13">
        <v>2.5316455696202533</v>
      </c>
      <c r="F761" s="13">
        <v>0</v>
      </c>
      <c r="G761" s="13">
        <v>0</v>
      </c>
      <c r="H761" s="13">
        <v>4.3478260869565215</v>
      </c>
      <c r="I761" s="13">
        <v>0</v>
      </c>
      <c r="J761" s="13">
        <v>4.1666666666666661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8</v>
      </c>
      <c r="T761" s="13">
        <v>4.5454545454545459</v>
      </c>
      <c r="U761" s="13">
        <v>0</v>
      </c>
      <c r="V761" s="13">
        <v>0</v>
      </c>
      <c r="W761" s="14">
        <v>0</v>
      </c>
    </row>
    <row r="762" spans="1:23" x14ac:dyDescent="0.3">
      <c r="A762" s="4" t="s">
        <v>497</v>
      </c>
      <c r="B762" s="12">
        <v>0.7832898172323759</v>
      </c>
      <c r="C762" s="13">
        <v>0</v>
      </c>
      <c r="D762" s="13">
        <v>0</v>
      </c>
      <c r="E762" s="13">
        <v>2.5316455696202533</v>
      </c>
      <c r="F762" s="13">
        <v>1.2987012987012987</v>
      </c>
      <c r="G762" s="13">
        <v>0</v>
      </c>
      <c r="H762" s="13">
        <v>4.3478260869565215</v>
      </c>
      <c r="I762" s="13">
        <v>0</v>
      </c>
      <c r="J762" s="13">
        <v>0</v>
      </c>
      <c r="K762" s="13">
        <v>0</v>
      </c>
      <c r="L762" s="13">
        <v>3.7037037037037033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4</v>
      </c>
      <c r="T762" s="13">
        <v>0</v>
      </c>
      <c r="U762" s="13">
        <v>0</v>
      </c>
      <c r="V762" s="13">
        <v>0</v>
      </c>
      <c r="W762" s="14">
        <v>0</v>
      </c>
    </row>
    <row r="763" spans="1:23" x14ac:dyDescent="0.3">
      <c r="A763" s="4" t="s">
        <v>498</v>
      </c>
      <c r="B763" s="12">
        <v>0.26109660574412535</v>
      </c>
      <c r="C763" s="13">
        <v>0</v>
      </c>
      <c r="D763" s="13">
        <v>0</v>
      </c>
      <c r="E763" s="13">
        <v>0</v>
      </c>
      <c r="F763" s="13">
        <v>1.2987012987012987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5.2631578947368416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4">
        <v>0</v>
      </c>
    </row>
    <row r="764" spans="1:23" x14ac:dyDescent="0.3">
      <c r="A764" s="4" t="s">
        <v>499</v>
      </c>
      <c r="B764" s="12">
        <v>0.26109660574412535</v>
      </c>
      <c r="C764" s="13">
        <v>0</v>
      </c>
      <c r="D764" s="13">
        <v>0</v>
      </c>
      <c r="E764" s="13">
        <v>0</v>
      </c>
      <c r="F764" s="13">
        <v>0</v>
      </c>
      <c r="G764" s="13">
        <v>1.2987012987012987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4.1666666666666661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4">
        <v>0</v>
      </c>
    </row>
    <row r="765" spans="1:23" x14ac:dyDescent="0.3">
      <c r="A765" s="4" t="s">
        <v>500</v>
      </c>
      <c r="B765" s="12">
        <v>1.8276762402088773</v>
      </c>
      <c r="C765" s="13">
        <v>1.3513513513513513</v>
      </c>
      <c r="D765" s="13">
        <v>0</v>
      </c>
      <c r="E765" s="13">
        <v>2.5316455696202533</v>
      </c>
      <c r="F765" s="13">
        <v>2.5974025974025974</v>
      </c>
      <c r="G765" s="13">
        <v>2.5974025974025974</v>
      </c>
      <c r="H765" s="13">
        <v>4.3478260869565215</v>
      </c>
      <c r="I765" s="13">
        <v>12</v>
      </c>
      <c r="J765" s="13">
        <v>0</v>
      </c>
      <c r="K765" s="13">
        <v>0</v>
      </c>
      <c r="L765" s="13">
        <v>0</v>
      </c>
      <c r="M765" s="13">
        <v>0</v>
      </c>
      <c r="N765" s="13">
        <v>4</v>
      </c>
      <c r="O765" s="13">
        <v>0</v>
      </c>
      <c r="P765" s="13">
        <v>0</v>
      </c>
      <c r="Q765" s="13">
        <v>10.526315789473683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4">
        <v>0</v>
      </c>
    </row>
    <row r="766" spans="1:23" x14ac:dyDescent="0.3">
      <c r="A766" s="4" t="s">
        <v>501</v>
      </c>
      <c r="B766" s="12">
        <v>0.52219321148825071</v>
      </c>
      <c r="C766" s="13">
        <v>0</v>
      </c>
      <c r="D766" s="13">
        <v>0</v>
      </c>
      <c r="E766" s="13">
        <v>1.2658227848101267</v>
      </c>
      <c r="F766" s="13">
        <v>1.2987012987012987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4.3478260869565215</v>
      </c>
      <c r="Q766" s="13">
        <v>0</v>
      </c>
      <c r="R766" s="13">
        <v>0</v>
      </c>
      <c r="S766" s="13">
        <v>0</v>
      </c>
      <c r="T766" s="13">
        <v>4.5454545454545459</v>
      </c>
      <c r="U766" s="13">
        <v>0</v>
      </c>
      <c r="V766" s="13">
        <v>0</v>
      </c>
      <c r="W766" s="14">
        <v>0</v>
      </c>
    </row>
    <row r="767" spans="1:23" x14ac:dyDescent="0.3">
      <c r="A767" s="4" t="s">
        <v>502</v>
      </c>
      <c r="B767" s="12">
        <v>0.7832898172323759</v>
      </c>
      <c r="C767" s="13">
        <v>1.3513513513513513</v>
      </c>
      <c r="D767" s="13">
        <v>1.3157894736842104</v>
      </c>
      <c r="E767" s="13">
        <v>0</v>
      </c>
      <c r="F767" s="13">
        <v>1.2987012987012987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4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4</v>
      </c>
      <c r="T767" s="13">
        <v>4.5454545454545459</v>
      </c>
      <c r="U767" s="13">
        <v>0</v>
      </c>
      <c r="V767" s="13">
        <v>0</v>
      </c>
      <c r="W767" s="14">
        <v>0</v>
      </c>
    </row>
    <row r="768" spans="1:23" x14ac:dyDescent="0.3">
      <c r="A768" s="4" t="s">
        <v>503</v>
      </c>
      <c r="B768" s="12">
        <v>0.26109660574412535</v>
      </c>
      <c r="C768" s="13">
        <v>0</v>
      </c>
      <c r="D768" s="13">
        <v>0</v>
      </c>
      <c r="E768" s="13">
        <v>0</v>
      </c>
      <c r="F768" s="13">
        <v>1.2987012987012987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5.2631578947368416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4">
        <v>0</v>
      </c>
    </row>
    <row r="769" spans="1:23" x14ac:dyDescent="0.3">
      <c r="A769" s="4" t="s">
        <v>504</v>
      </c>
      <c r="B769" s="12">
        <v>0.52219321148825071</v>
      </c>
      <c r="C769" s="13">
        <v>0</v>
      </c>
      <c r="D769" s="13">
        <v>0</v>
      </c>
      <c r="E769" s="13">
        <v>0</v>
      </c>
      <c r="F769" s="13">
        <v>2.5974025974025974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5.2631578947368416</v>
      </c>
      <c r="R769" s="13">
        <v>0</v>
      </c>
      <c r="S769" s="13">
        <v>0</v>
      </c>
      <c r="T769" s="13">
        <v>0</v>
      </c>
      <c r="U769" s="13">
        <v>4.1666666666666661</v>
      </c>
      <c r="V769" s="13">
        <v>0</v>
      </c>
      <c r="W769" s="14">
        <v>0</v>
      </c>
    </row>
    <row r="770" spans="1:23" x14ac:dyDescent="0.3">
      <c r="A770" s="4" t="s">
        <v>505</v>
      </c>
      <c r="B770" s="12">
        <v>0.52219321148825071</v>
      </c>
      <c r="C770" s="13">
        <v>1.3513513513513513</v>
      </c>
      <c r="D770" s="13">
        <v>0</v>
      </c>
      <c r="E770" s="13">
        <v>0</v>
      </c>
      <c r="F770" s="13">
        <v>1.2987012987012987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4</v>
      </c>
      <c r="N770" s="13">
        <v>0</v>
      </c>
      <c r="O770" s="13">
        <v>0</v>
      </c>
      <c r="P770" s="13">
        <v>0</v>
      </c>
      <c r="Q770" s="13">
        <v>5.2631578947368416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4">
        <v>0</v>
      </c>
    </row>
    <row r="771" spans="1:23" x14ac:dyDescent="0.3">
      <c r="A771" s="4" t="s">
        <v>506</v>
      </c>
      <c r="B771" s="12">
        <v>1.5665796344647518</v>
      </c>
      <c r="C771" s="13">
        <v>1.3513513513513513</v>
      </c>
      <c r="D771" s="13">
        <v>1.3157894736842104</v>
      </c>
      <c r="E771" s="13">
        <v>3.79746835443038</v>
      </c>
      <c r="F771" s="13">
        <v>0</v>
      </c>
      <c r="G771" s="13">
        <v>1.2987012987012987</v>
      </c>
      <c r="H771" s="13">
        <v>0</v>
      </c>
      <c r="I771" s="13">
        <v>4</v>
      </c>
      <c r="J771" s="13">
        <v>0</v>
      </c>
      <c r="K771" s="13">
        <v>0</v>
      </c>
      <c r="L771" s="13">
        <v>14.814814814814813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4</v>
      </c>
      <c r="T771" s="13">
        <v>0</v>
      </c>
      <c r="U771" s="13">
        <v>0</v>
      </c>
      <c r="V771" s="13">
        <v>0</v>
      </c>
      <c r="W771" s="14">
        <v>0</v>
      </c>
    </row>
    <row r="772" spans="1:23" x14ac:dyDescent="0.3">
      <c r="A772" s="4" t="s">
        <v>337</v>
      </c>
      <c r="B772" s="12">
        <v>0.26109660574412535</v>
      </c>
      <c r="C772" s="13">
        <v>0</v>
      </c>
      <c r="D772" s="13">
        <v>0</v>
      </c>
      <c r="E772" s="13">
        <v>1.2658227848101267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4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4">
        <v>0</v>
      </c>
    </row>
    <row r="773" spans="1:23" x14ac:dyDescent="0.3">
      <c r="A773" s="4" t="s">
        <v>507</v>
      </c>
      <c r="B773" s="12">
        <v>0.52219321148825071</v>
      </c>
      <c r="C773" s="13">
        <v>0</v>
      </c>
      <c r="D773" s="13">
        <v>0</v>
      </c>
      <c r="E773" s="13">
        <v>2.5316455696202533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3.7037037037037033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4</v>
      </c>
      <c r="T773" s="13">
        <v>0</v>
      </c>
      <c r="U773" s="13">
        <v>0</v>
      </c>
      <c r="V773" s="13">
        <v>0</v>
      </c>
      <c r="W773" s="14">
        <v>0</v>
      </c>
    </row>
    <row r="774" spans="1:23" x14ac:dyDescent="0.3">
      <c r="A774" s="4" t="s">
        <v>508</v>
      </c>
      <c r="B774" s="12">
        <v>0.52219321148825071</v>
      </c>
      <c r="C774" s="13">
        <v>0</v>
      </c>
      <c r="D774" s="13">
        <v>0</v>
      </c>
      <c r="E774" s="13">
        <v>2.5316455696202533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3.7037037037037033</v>
      </c>
      <c r="M774" s="13">
        <v>0</v>
      </c>
      <c r="N774" s="13">
        <v>4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4">
        <v>0</v>
      </c>
    </row>
    <row r="775" spans="1:23" x14ac:dyDescent="0.3">
      <c r="A775" s="4" t="s">
        <v>442</v>
      </c>
      <c r="B775" s="12">
        <v>0.26109660574412535</v>
      </c>
      <c r="C775" s="13">
        <v>0</v>
      </c>
      <c r="D775" s="13">
        <v>1.3157894736842104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4">
        <v>3.8461538461538463</v>
      </c>
    </row>
    <row r="776" spans="1:23" x14ac:dyDescent="0.3">
      <c r="A776" s="4" t="s">
        <v>509</v>
      </c>
      <c r="B776" s="12">
        <v>0.26109660574412535</v>
      </c>
      <c r="C776" s="13">
        <v>0</v>
      </c>
      <c r="D776" s="13">
        <v>0</v>
      </c>
      <c r="E776" s="13">
        <v>1.2658227848101267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4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4">
        <v>0</v>
      </c>
    </row>
    <row r="777" spans="1:23" x14ac:dyDescent="0.3">
      <c r="A777" s="4" t="s">
        <v>510</v>
      </c>
      <c r="B777" s="12">
        <v>0.7832898172323759</v>
      </c>
      <c r="C777" s="13">
        <v>1.3513513513513513</v>
      </c>
      <c r="D777" s="13">
        <v>0</v>
      </c>
      <c r="E777" s="13">
        <v>0</v>
      </c>
      <c r="F777" s="13">
        <v>2.5974025974025974</v>
      </c>
      <c r="G777" s="13">
        <v>0</v>
      </c>
      <c r="H777" s="13">
        <v>0</v>
      </c>
      <c r="I777" s="13">
        <v>12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4">
        <v>0</v>
      </c>
    </row>
    <row r="778" spans="1:23" x14ac:dyDescent="0.3">
      <c r="A778" s="4" t="s">
        <v>511</v>
      </c>
      <c r="B778" s="12">
        <v>0.26109660574412535</v>
      </c>
      <c r="C778" s="13">
        <v>0</v>
      </c>
      <c r="D778" s="13">
        <v>1.3157894736842104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4.5454545454545459</v>
      </c>
      <c r="S778" s="13">
        <v>0</v>
      </c>
      <c r="T778" s="13">
        <v>0</v>
      </c>
      <c r="U778" s="13">
        <v>0</v>
      </c>
      <c r="V778" s="13">
        <v>0</v>
      </c>
      <c r="W778" s="14">
        <v>0</v>
      </c>
    </row>
    <row r="779" spans="1:23" x14ac:dyDescent="0.3">
      <c r="A779" s="4" t="s">
        <v>91</v>
      </c>
      <c r="B779" s="12">
        <v>0.26109660574412535</v>
      </c>
      <c r="C779" s="13">
        <v>0</v>
      </c>
      <c r="D779" s="13">
        <v>0</v>
      </c>
      <c r="E779" s="13">
        <v>0</v>
      </c>
      <c r="F779" s="13">
        <v>1.2987012987012987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4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4">
        <v>0</v>
      </c>
    </row>
    <row r="780" spans="1:23" x14ac:dyDescent="0.3">
      <c r="A780" s="4" t="s">
        <v>512</v>
      </c>
      <c r="B780" s="12">
        <v>0.52219321148825071</v>
      </c>
      <c r="C780" s="13">
        <v>0</v>
      </c>
      <c r="D780" s="13">
        <v>2.6315789473684208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  <c r="R780" s="13">
        <v>4.5454545454545459</v>
      </c>
      <c r="S780" s="13">
        <v>0</v>
      </c>
      <c r="T780" s="13">
        <v>0</v>
      </c>
      <c r="U780" s="13">
        <v>0</v>
      </c>
      <c r="V780" s="13">
        <v>4.1666666666666661</v>
      </c>
      <c r="W780" s="14">
        <v>0</v>
      </c>
    </row>
    <row r="781" spans="1:23" x14ac:dyDescent="0.3">
      <c r="A781" s="4" t="s">
        <v>110</v>
      </c>
      <c r="B781" s="12">
        <v>1.0443864229765014</v>
      </c>
      <c r="C781" s="13">
        <v>0</v>
      </c>
      <c r="D781" s="13">
        <v>1.3157894736842104</v>
      </c>
      <c r="E781" s="13">
        <v>1.2658227848101267</v>
      </c>
      <c r="F781" s="13">
        <v>1.2987012987012987</v>
      </c>
      <c r="G781" s="13">
        <v>1.2987012987012987</v>
      </c>
      <c r="H781" s="13">
        <v>0</v>
      </c>
      <c r="I781" s="13">
        <v>4</v>
      </c>
      <c r="J781" s="13">
        <v>4.1666666666666661</v>
      </c>
      <c r="K781" s="13">
        <v>0</v>
      </c>
      <c r="L781" s="13">
        <v>0</v>
      </c>
      <c r="M781" s="13">
        <v>0</v>
      </c>
      <c r="N781" s="13">
        <v>0</v>
      </c>
      <c r="O781" s="13">
        <v>4.1666666666666661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4.1666666666666661</v>
      </c>
      <c r="V781" s="13">
        <v>0</v>
      </c>
      <c r="W781" s="14">
        <v>0</v>
      </c>
    </row>
    <row r="782" spans="1:23" x14ac:dyDescent="0.3">
      <c r="A782" s="5" t="s">
        <v>27</v>
      </c>
      <c r="B782" s="15" t="s">
        <v>27</v>
      </c>
      <c r="C782" s="16" t="s">
        <v>27</v>
      </c>
      <c r="D782" s="16" t="s">
        <v>27</v>
      </c>
      <c r="E782" s="16" t="s">
        <v>27</v>
      </c>
      <c r="F782" s="16" t="s">
        <v>27</v>
      </c>
      <c r="G782" s="16" t="s">
        <v>27</v>
      </c>
      <c r="H782" s="16" t="s">
        <v>27</v>
      </c>
      <c r="I782" s="16" t="s">
        <v>27</v>
      </c>
      <c r="J782" s="16" t="s">
        <v>27</v>
      </c>
      <c r="K782" s="16" t="s">
        <v>27</v>
      </c>
      <c r="L782" s="16" t="s">
        <v>27</v>
      </c>
      <c r="M782" s="16" t="s">
        <v>27</v>
      </c>
      <c r="N782" s="16" t="s">
        <v>27</v>
      </c>
      <c r="O782" s="16" t="s">
        <v>27</v>
      </c>
      <c r="P782" s="16" t="s">
        <v>27</v>
      </c>
      <c r="Q782" s="16" t="s">
        <v>27</v>
      </c>
      <c r="R782" s="16" t="s">
        <v>27</v>
      </c>
      <c r="S782" s="16" t="s">
        <v>27</v>
      </c>
      <c r="T782" s="16" t="s">
        <v>27</v>
      </c>
      <c r="U782" s="16" t="s">
        <v>27</v>
      </c>
      <c r="V782" s="16" t="s">
        <v>27</v>
      </c>
      <c r="W782" s="17" t="s">
        <v>27</v>
      </c>
    </row>
    <row r="783" spans="1:23" x14ac:dyDescent="0.3">
      <c r="A783" s="31" t="str">
        <f>HYPERLINK("#'Index'!C29","Home")</f>
        <v>Home</v>
      </c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5" spans="1:23" ht="14.95" thickBot="1" x14ac:dyDescent="0.35">
      <c r="A785" s="32" t="s">
        <v>740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 spans="1:23" ht="14.95" thickTop="1" x14ac:dyDescent="0.3">
      <c r="A786" s="33" t="s">
        <v>1</v>
      </c>
      <c r="B786" s="35" t="s">
        <v>2</v>
      </c>
      <c r="C786" s="37" t="s">
        <v>3</v>
      </c>
      <c r="D786" s="37"/>
      <c r="E786" s="37"/>
      <c r="F786" s="37"/>
      <c r="G786" s="37"/>
      <c r="H786" s="37" t="s">
        <v>4</v>
      </c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8"/>
    </row>
    <row r="787" spans="1:23" ht="34.35" x14ac:dyDescent="0.3">
      <c r="A787" s="34"/>
      <c r="B787" s="36"/>
      <c r="C787" s="1" t="s">
        <v>5</v>
      </c>
      <c r="D787" s="1" t="s">
        <v>6</v>
      </c>
      <c r="E787" s="1" t="s">
        <v>7</v>
      </c>
      <c r="F787" s="1" t="s">
        <v>8</v>
      </c>
      <c r="G787" s="1" t="s">
        <v>9</v>
      </c>
      <c r="H787" s="1" t="s">
        <v>10</v>
      </c>
      <c r="I787" s="1" t="s">
        <v>11</v>
      </c>
      <c r="J787" s="1" t="s">
        <v>12</v>
      </c>
      <c r="K787" s="1" t="s">
        <v>13</v>
      </c>
      <c r="L787" s="1" t="s">
        <v>14</v>
      </c>
      <c r="M787" s="1" t="s">
        <v>15</v>
      </c>
      <c r="N787" s="1" t="s">
        <v>16</v>
      </c>
      <c r="O787" s="1" t="s">
        <v>17</v>
      </c>
      <c r="P787" s="1" t="s">
        <v>18</v>
      </c>
      <c r="Q787" s="1" t="s">
        <v>19</v>
      </c>
      <c r="R787" s="1" t="s">
        <v>20</v>
      </c>
      <c r="S787" s="1" t="s">
        <v>21</v>
      </c>
      <c r="T787" s="1" t="s">
        <v>22</v>
      </c>
      <c r="U787" s="1" t="s">
        <v>23</v>
      </c>
      <c r="V787" s="1" t="s">
        <v>24</v>
      </c>
      <c r="W787" s="2" t="s">
        <v>25</v>
      </c>
    </row>
    <row r="788" spans="1:23" x14ac:dyDescent="0.3">
      <c r="A788" s="3" t="s">
        <v>26</v>
      </c>
      <c r="B788" s="6">
        <v>400</v>
      </c>
      <c r="C788" s="7">
        <v>80</v>
      </c>
      <c r="D788" s="7">
        <v>80</v>
      </c>
      <c r="E788" s="7">
        <v>80</v>
      </c>
      <c r="F788" s="7">
        <v>80</v>
      </c>
      <c r="G788" s="7">
        <v>80</v>
      </c>
      <c r="H788" s="7">
        <v>25</v>
      </c>
      <c r="I788" s="7">
        <v>26</v>
      </c>
      <c r="J788" s="7">
        <v>25</v>
      </c>
      <c r="K788" s="7">
        <v>25</v>
      </c>
      <c r="L788" s="7">
        <v>27</v>
      </c>
      <c r="M788" s="7">
        <v>27</v>
      </c>
      <c r="N788" s="7">
        <v>25</v>
      </c>
      <c r="O788" s="7">
        <v>26</v>
      </c>
      <c r="P788" s="7">
        <v>24</v>
      </c>
      <c r="Q788" s="7">
        <v>23</v>
      </c>
      <c r="R788" s="7">
        <v>24</v>
      </c>
      <c r="S788" s="7">
        <v>25</v>
      </c>
      <c r="T788" s="7">
        <v>23</v>
      </c>
      <c r="U788" s="7">
        <v>24</v>
      </c>
      <c r="V788" s="7">
        <v>25</v>
      </c>
      <c r="W788" s="8">
        <v>26</v>
      </c>
    </row>
    <row r="789" spans="1:23" x14ac:dyDescent="0.3">
      <c r="A789" s="4" t="s">
        <v>27</v>
      </c>
      <c r="B789" s="9" t="s">
        <v>27</v>
      </c>
      <c r="C789" s="10" t="s">
        <v>27</v>
      </c>
      <c r="D789" s="10" t="s">
        <v>27</v>
      </c>
      <c r="E789" s="10" t="s">
        <v>27</v>
      </c>
      <c r="F789" s="10" t="s">
        <v>27</v>
      </c>
      <c r="G789" s="10" t="s">
        <v>27</v>
      </c>
      <c r="H789" s="10" t="s">
        <v>27</v>
      </c>
      <c r="I789" s="10" t="s">
        <v>27</v>
      </c>
      <c r="J789" s="10" t="s">
        <v>27</v>
      </c>
      <c r="K789" s="10" t="s">
        <v>27</v>
      </c>
      <c r="L789" s="10" t="s">
        <v>27</v>
      </c>
      <c r="M789" s="10" t="s">
        <v>27</v>
      </c>
      <c r="N789" s="10" t="s">
        <v>27</v>
      </c>
      <c r="O789" s="10" t="s">
        <v>27</v>
      </c>
      <c r="P789" s="10" t="s">
        <v>27</v>
      </c>
      <c r="Q789" s="10" t="s">
        <v>27</v>
      </c>
      <c r="R789" s="10" t="s">
        <v>27</v>
      </c>
      <c r="S789" s="10" t="s">
        <v>27</v>
      </c>
      <c r="T789" s="10" t="s">
        <v>27</v>
      </c>
      <c r="U789" s="10" t="s">
        <v>27</v>
      </c>
      <c r="V789" s="10" t="s">
        <v>27</v>
      </c>
      <c r="W789" s="11" t="s">
        <v>27</v>
      </c>
    </row>
    <row r="790" spans="1:23" x14ac:dyDescent="0.3">
      <c r="A790" s="4" t="s">
        <v>49</v>
      </c>
      <c r="B790" s="12">
        <v>13.25</v>
      </c>
      <c r="C790" s="13">
        <v>30</v>
      </c>
      <c r="D790" s="13">
        <v>7.5</v>
      </c>
      <c r="E790" s="13">
        <v>6.25</v>
      </c>
      <c r="F790" s="13">
        <v>8.75</v>
      </c>
      <c r="G790" s="13">
        <v>13.750000000000002</v>
      </c>
      <c r="H790" s="13">
        <v>16</v>
      </c>
      <c r="I790" s="13">
        <v>15.384615384615385</v>
      </c>
      <c r="J790" s="13">
        <v>24</v>
      </c>
      <c r="K790" s="13">
        <v>8</v>
      </c>
      <c r="L790" s="13">
        <v>18.518518518518519</v>
      </c>
      <c r="M790" s="13">
        <v>7.4074074074074066</v>
      </c>
      <c r="N790" s="13">
        <v>16</v>
      </c>
      <c r="O790" s="13">
        <v>15.384615384615385</v>
      </c>
      <c r="P790" s="13">
        <v>8.3333333333333321</v>
      </c>
      <c r="Q790" s="13">
        <v>4.3478260869565215</v>
      </c>
      <c r="R790" s="13">
        <v>29.166666666666668</v>
      </c>
      <c r="S790" s="13">
        <v>0</v>
      </c>
      <c r="T790" s="13">
        <v>17.391304347826086</v>
      </c>
      <c r="U790" s="13">
        <v>16.666666666666664</v>
      </c>
      <c r="V790" s="13">
        <v>16</v>
      </c>
      <c r="W790" s="14">
        <v>0</v>
      </c>
    </row>
    <row r="791" spans="1:23" x14ac:dyDescent="0.3">
      <c r="A791" s="4" t="s">
        <v>50</v>
      </c>
      <c r="B791" s="12">
        <v>78</v>
      </c>
      <c r="C791" s="13">
        <v>48.75</v>
      </c>
      <c r="D791" s="13">
        <v>86.25</v>
      </c>
      <c r="E791" s="13">
        <v>88.75</v>
      </c>
      <c r="F791" s="13">
        <v>87.5</v>
      </c>
      <c r="G791" s="13">
        <v>78.75</v>
      </c>
      <c r="H791" s="13">
        <v>80</v>
      </c>
      <c r="I791" s="13">
        <v>84.615384615384613</v>
      </c>
      <c r="J791" s="13">
        <v>56.000000000000007</v>
      </c>
      <c r="K791" s="13">
        <v>76</v>
      </c>
      <c r="L791" s="13">
        <v>74.074074074074076</v>
      </c>
      <c r="M791" s="13">
        <v>81.481481481481481</v>
      </c>
      <c r="N791" s="13">
        <v>76</v>
      </c>
      <c r="O791" s="13">
        <v>80.769230769230774</v>
      </c>
      <c r="P791" s="13">
        <v>91.666666666666657</v>
      </c>
      <c r="Q791" s="13">
        <v>73.91304347826086</v>
      </c>
      <c r="R791" s="13">
        <v>58.333333333333336</v>
      </c>
      <c r="S791" s="13">
        <v>96</v>
      </c>
      <c r="T791" s="13">
        <v>69.565217391304344</v>
      </c>
      <c r="U791" s="13">
        <v>83.333333333333343</v>
      </c>
      <c r="V791" s="13">
        <v>64</v>
      </c>
      <c r="W791" s="14">
        <v>100</v>
      </c>
    </row>
    <row r="792" spans="1:23" x14ac:dyDescent="0.3">
      <c r="A792" s="4" t="s">
        <v>155</v>
      </c>
      <c r="B792" s="12">
        <v>8</v>
      </c>
      <c r="C792" s="13">
        <v>21.25</v>
      </c>
      <c r="D792" s="13">
        <v>6.25</v>
      </c>
      <c r="E792" s="13">
        <v>5</v>
      </c>
      <c r="F792" s="13">
        <v>1.25</v>
      </c>
      <c r="G792" s="13">
        <v>6.25</v>
      </c>
      <c r="H792" s="13">
        <v>4</v>
      </c>
      <c r="I792" s="13">
        <v>0</v>
      </c>
      <c r="J792" s="13">
        <v>20</v>
      </c>
      <c r="K792" s="13">
        <v>12</v>
      </c>
      <c r="L792" s="13">
        <v>7.4074074074074066</v>
      </c>
      <c r="M792" s="13">
        <v>11.111111111111111</v>
      </c>
      <c r="N792" s="13">
        <v>8</v>
      </c>
      <c r="O792" s="13">
        <v>0</v>
      </c>
      <c r="P792" s="13">
        <v>0</v>
      </c>
      <c r="Q792" s="13">
        <v>21.739130434782609</v>
      </c>
      <c r="R792" s="13">
        <v>12.5</v>
      </c>
      <c r="S792" s="13">
        <v>4</v>
      </c>
      <c r="T792" s="13">
        <v>8.695652173913043</v>
      </c>
      <c r="U792" s="13">
        <v>0</v>
      </c>
      <c r="V792" s="13">
        <v>20</v>
      </c>
      <c r="W792" s="14">
        <v>0</v>
      </c>
    </row>
    <row r="793" spans="1:23" x14ac:dyDescent="0.3">
      <c r="A793" s="4" t="s">
        <v>156</v>
      </c>
      <c r="B793" s="12">
        <v>0.75</v>
      </c>
      <c r="C793" s="13">
        <v>0</v>
      </c>
      <c r="D793" s="13">
        <v>0</v>
      </c>
      <c r="E793" s="13">
        <v>0</v>
      </c>
      <c r="F793" s="13">
        <v>2.5</v>
      </c>
      <c r="G793" s="13">
        <v>1.25</v>
      </c>
      <c r="H793" s="13">
        <v>0</v>
      </c>
      <c r="I793" s="13">
        <v>0</v>
      </c>
      <c r="J793" s="13">
        <v>0</v>
      </c>
      <c r="K793" s="13">
        <v>4</v>
      </c>
      <c r="L793" s="13">
        <v>0</v>
      </c>
      <c r="M793" s="13">
        <v>0</v>
      </c>
      <c r="N793" s="13">
        <v>0</v>
      </c>
      <c r="O793" s="13">
        <v>3.8461538461538463</v>
      </c>
      <c r="P793" s="13">
        <v>0</v>
      </c>
      <c r="Q793" s="13">
        <v>0</v>
      </c>
      <c r="R793" s="13">
        <v>0</v>
      </c>
      <c r="S793" s="13">
        <v>0</v>
      </c>
      <c r="T793" s="13">
        <v>4.3478260869565215</v>
      </c>
      <c r="U793" s="13">
        <v>0</v>
      </c>
      <c r="V793" s="13">
        <v>0</v>
      </c>
      <c r="W793" s="14">
        <v>0</v>
      </c>
    </row>
    <row r="794" spans="1:23" x14ac:dyDescent="0.3">
      <c r="A794" s="5" t="s">
        <v>27</v>
      </c>
      <c r="B794" s="15" t="s">
        <v>27</v>
      </c>
      <c r="C794" s="16" t="s">
        <v>27</v>
      </c>
      <c r="D794" s="16" t="s">
        <v>27</v>
      </c>
      <c r="E794" s="16" t="s">
        <v>27</v>
      </c>
      <c r="F794" s="16" t="s">
        <v>27</v>
      </c>
      <c r="G794" s="16" t="s">
        <v>27</v>
      </c>
      <c r="H794" s="16" t="s">
        <v>27</v>
      </c>
      <c r="I794" s="16" t="s">
        <v>27</v>
      </c>
      <c r="J794" s="16" t="s">
        <v>27</v>
      </c>
      <c r="K794" s="16" t="s">
        <v>27</v>
      </c>
      <c r="L794" s="16" t="s">
        <v>27</v>
      </c>
      <c r="M794" s="16" t="s">
        <v>27</v>
      </c>
      <c r="N794" s="16" t="s">
        <v>27</v>
      </c>
      <c r="O794" s="16" t="s">
        <v>27</v>
      </c>
      <c r="P794" s="16" t="s">
        <v>27</v>
      </c>
      <c r="Q794" s="16" t="s">
        <v>27</v>
      </c>
      <c r="R794" s="16" t="s">
        <v>27</v>
      </c>
      <c r="S794" s="16" t="s">
        <v>27</v>
      </c>
      <c r="T794" s="16" t="s">
        <v>27</v>
      </c>
      <c r="U794" s="16" t="s">
        <v>27</v>
      </c>
      <c r="V794" s="16" t="s">
        <v>27</v>
      </c>
      <c r="W794" s="17" t="s">
        <v>27</v>
      </c>
    </row>
    <row r="795" spans="1:23" x14ac:dyDescent="0.3">
      <c r="A795" s="31" t="str">
        <f>HYPERLINK("#'Index'!C30","Home")</f>
        <v>Home</v>
      </c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7" spans="1:23" ht="14.95" thickBot="1" x14ac:dyDescent="0.35">
      <c r="A797" s="32" t="s">
        <v>741</v>
      </c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 spans="1:23" ht="14.95" thickTop="1" x14ac:dyDescent="0.3">
      <c r="A798" s="33" t="s">
        <v>1</v>
      </c>
      <c r="B798" s="35" t="s">
        <v>2</v>
      </c>
      <c r="C798" s="37" t="s">
        <v>3</v>
      </c>
      <c r="D798" s="37"/>
      <c r="E798" s="37"/>
      <c r="F798" s="37"/>
      <c r="G798" s="37"/>
      <c r="H798" s="37" t="s">
        <v>4</v>
      </c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8"/>
    </row>
    <row r="799" spans="1:23" ht="34.35" x14ac:dyDescent="0.3">
      <c r="A799" s="34"/>
      <c r="B799" s="36"/>
      <c r="C799" s="1" t="s">
        <v>5</v>
      </c>
      <c r="D799" s="1" t="s">
        <v>6</v>
      </c>
      <c r="E799" s="1" t="s">
        <v>7</v>
      </c>
      <c r="F799" s="1" t="s">
        <v>8</v>
      </c>
      <c r="G799" s="1" t="s">
        <v>9</v>
      </c>
      <c r="H799" s="1" t="s">
        <v>10</v>
      </c>
      <c r="I799" s="1" t="s">
        <v>11</v>
      </c>
      <c r="J799" s="1" t="s">
        <v>12</v>
      </c>
      <c r="K799" s="1" t="s">
        <v>13</v>
      </c>
      <c r="L799" s="1" t="s">
        <v>14</v>
      </c>
      <c r="M799" s="1" t="s">
        <v>15</v>
      </c>
      <c r="N799" s="1" t="s">
        <v>16</v>
      </c>
      <c r="O799" s="1" t="s">
        <v>17</v>
      </c>
      <c r="P799" s="1" t="s">
        <v>18</v>
      </c>
      <c r="Q799" s="1" t="s">
        <v>19</v>
      </c>
      <c r="R799" s="1" t="s">
        <v>20</v>
      </c>
      <c r="S799" s="1" t="s">
        <v>21</v>
      </c>
      <c r="T799" s="1" t="s">
        <v>22</v>
      </c>
      <c r="U799" s="1" t="s">
        <v>23</v>
      </c>
      <c r="V799" s="1" t="s">
        <v>24</v>
      </c>
      <c r="W799" s="2" t="s">
        <v>25</v>
      </c>
    </row>
    <row r="800" spans="1:23" x14ac:dyDescent="0.3">
      <c r="A800" s="3" t="s">
        <v>26</v>
      </c>
      <c r="B800" s="6">
        <v>400</v>
      </c>
      <c r="C800" s="7">
        <v>80</v>
      </c>
      <c r="D800" s="7">
        <v>80</v>
      </c>
      <c r="E800" s="7">
        <v>80</v>
      </c>
      <c r="F800" s="7">
        <v>80</v>
      </c>
      <c r="G800" s="7">
        <v>80</v>
      </c>
      <c r="H800" s="7">
        <v>25</v>
      </c>
      <c r="I800" s="7">
        <v>26</v>
      </c>
      <c r="J800" s="7">
        <v>25</v>
      </c>
      <c r="K800" s="7">
        <v>25</v>
      </c>
      <c r="L800" s="7">
        <v>27</v>
      </c>
      <c r="M800" s="7">
        <v>27</v>
      </c>
      <c r="N800" s="7">
        <v>25</v>
      </c>
      <c r="O800" s="7">
        <v>26</v>
      </c>
      <c r="P800" s="7">
        <v>24</v>
      </c>
      <c r="Q800" s="7">
        <v>23</v>
      </c>
      <c r="R800" s="7">
        <v>24</v>
      </c>
      <c r="S800" s="7">
        <v>25</v>
      </c>
      <c r="T800" s="7">
        <v>23</v>
      </c>
      <c r="U800" s="7">
        <v>24</v>
      </c>
      <c r="V800" s="7">
        <v>25</v>
      </c>
      <c r="W800" s="8">
        <v>26</v>
      </c>
    </row>
    <row r="801" spans="1:23" x14ac:dyDescent="0.3">
      <c r="A801" s="4" t="s">
        <v>27</v>
      </c>
      <c r="B801" s="9" t="s">
        <v>27</v>
      </c>
      <c r="C801" s="10" t="s">
        <v>27</v>
      </c>
      <c r="D801" s="10" t="s">
        <v>27</v>
      </c>
      <c r="E801" s="10" t="s">
        <v>27</v>
      </c>
      <c r="F801" s="10" t="s">
        <v>27</v>
      </c>
      <c r="G801" s="10" t="s">
        <v>27</v>
      </c>
      <c r="H801" s="10" t="s">
        <v>27</v>
      </c>
      <c r="I801" s="10" t="s">
        <v>27</v>
      </c>
      <c r="J801" s="10" t="s">
        <v>27</v>
      </c>
      <c r="K801" s="10" t="s">
        <v>27</v>
      </c>
      <c r="L801" s="10" t="s">
        <v>27</v>
      </c>
      <c r="M801" s="10" t="s">
        <v>27</v>
      </c>
      <c r="N801" s="10" t="s">
        <v>27</v>
      </c>
      <c r="O801" s="10" t="s">
        <v>27</v>
      </c>
      <c r="P801" s="10" t="s">
        <v>27</v>
      </c>
      <c r="Q801" s="10" t="s">
        <v>27</v>
      </c>
      <c r="R801" s="10" t="s">
        <v>27</v>
      </c>
      <c r="S801" s="10" t="s">
        <v>27</v>
      </c>
      <c r="T801" s="10" t="s">
        <v>27</v>
      </c>
      <c r="U801" s="10" t="s">
        <v>27</v>
      </c>
      <c r="V801" s="10" t="s">
        <v>27</v>
      </c>
      <c r="W801" s="11" t="s">
        <v>27</v>
      </c>
    </row>
    <row r="802" spans="1:23" x14ac:dyDescent="0.3">
      <c r="A802" s="4" t="s">
        <v>49</v>
      </c>
      <c r="B802" s="12">
        <v>62.749999999999993</v>
      </c>
      <c r="C802" s="13">
        <v>87.5</v>
      </c>
      <c r="D802" s="13">
        <v>51.249999999999993</v>
      </c>
      <c r="E802" s="13">
        <v>45</v>
      </c>
      <c r="F802" s="13">
        <v>65</v>
      </c>
      <c r="G802" s="13">
        <v>65</v>
      </c>
      <c r="H802" s="13">
        <v>56.000000000000007</v>
      </c>
      <c r="I802" s="13">
        <v>57.692307692307686</v>
      </c>
      <c r="J802" s="13">
        <v>64</v>
      </c>
      <c r="K802" s="13">
        <v>68</v>
      </c>
      <c r="L802" s="13">
        <v>66.666666666666657</v>
      </c>
      <c r="M802" s="13">
        <v>70.370370370370367</v>
      </c>
      <c r="N802" s="13">
        <v>36</v>
      </c>
      <c r="O802" s="13">
        <v>65.384615384615387</v>
      </c>
      <c r="P802" s="13">
        <v>45.833333333333329</v>
      </c>
      <c r="Q802" s="13">
        <v>73.91304347826086</v>
      </c>
      <c r="R802" s="13">
        <v>70.833333333333343</v>
      </c>
      <c r="S802" s="13">
        <v>40</v>
      </c>
      <c r="T802" s="13">
        <v>69.565217391304344</v>
      </c>
      <c r="U802" s="13">
        <v>79.166666666666657</v>
      </c>
      <c r="V802" s="13">
        <v>72</v>
      </c>
      <c r="W802" s="14">
        <v>69.230769230769226</v>
      </c>
    </row>
    <row r="803" spans="1:23" x14ac:dyDescent="0.3">
      <c r="A803" s="4" t="s">
        <v>50</v>
      </c>
      <c r="B803" s="12">
        <v>27.750000000000004</v>
      </c>
      <c r="C803" s="13">
        <v>6.25</v>
      </c>
      <c r="D803" s="13">
        <v>33.75</v>
      </c>
      <c r="E803" s="13">
        <v>41.25</v>
      </c>
      <c r="F803" s="13">
        <v>30</v>
      </c>
      <c r="G803" s="13">
        <v>27.500000000000004</v>
      </c>
      <c r="H803" s="13">
        <v>28.000000000000004</v>
      </c>
      <c r="I803" s="13">
        <v>34.615384615384613</v>
      </c>
      <c r="J803" s="13">
        <v>24</v>
      </c>
      <c r="K803" s="13">
        <v>28.000000000000004</v>
      </c>
      <c r="L803" s="13">
        <v>14.814814814814813</v>
      </c>
      <c r="M803" s="13">
        <v>18.518518518518519</v>
      </c>
      <c r="N803" s="13">
        <v>52</v>
      </c>
      <c r="O803" s="13">
        <v>26.923076923076923</v>
      </c>
      <c r="P803" s="13">
        <v>33.333333333333329</v>
      </c>
      <c r="Q803" s="13">
        <v>13.043478260869565</v>
      </c>
      <c r="R803" s="13">
        <v>29.166666666666668</v>
      </c>
      <c r="S803" s="13">
        <v>40</v>
      </c>
      <c r="T803" s="13">
        <v>26.086956521739129</v>
      </c>
      <c r="U803" s="13">
        <v>20.833333333333336</v>
      </c>
      <c r="V803" s="13">
        <v>28.000000000000004</v>
      </c>
      <c r="W803" s="14">
        <v>26.923076923076923</v>
      </c>
    </row>
    <row r="804" spans="1:23" x14ac:dyDescent="0.3">
      <c r="A804" s="4" t="s">
        <v>513</v>
      </c>
      <c r="B804" s="12">
        <v>9.5</v>
      </c>
      <c r="C804" s="13">
        <v>6.25</v>
      </c>
      <c r="D804" s="13">
        <v>15</v>
      </c>
      <c r="E804" s="13">
        <v>13.750000000000002</v>
      </c>
      <c r="F804" s="13">
        <v>5</v>
      </c>
      <c r="G804" s="13">
        <v>7.5</v>
      </c>
      <c r="H804" s="13">
        <v>16</v>
      </c>
      <c r="I804" s="13">
        <v>7.6923076923076925</v>
      </c>
      <c r="J804" s="13">
        <v>12</v>
      </c>
      <c r="K804" s="13">
        <v>4</v>
      </c>
      <c r="L804" s="13">
        <v>18.518518518518519</v>
      </c>
      <c r="M804" s="13">
        <v>11.111111111111111</v>
      </c>
      <c r="N804" s="13">
        <v>12</v>
      </c>
      <c r="O804" s="13">
        <v>7.6923076923076925</v>
      </c>
      <c r="P804" s="13">
        <v>20.833333333333336</v>
      </c>
      <c r="Q804" s="13">
        <v>13.043478260869565</v>
      </c>
      <c r="R804" s="13">
        <v>0</v>
      </c>
      <c r="S804" s="13">
        <v>20</v>
      </c>
      <c r="T804" s="13">
        <v>4.3478260869565215</v>
      </c>
      <c r="U804" s="13">
        <v>0</v>
      </c>
      <c r="V804" s="13">
        <v>0</v>
      </c>
      <c r="W804" s="14">
        <v>3.8461538461538463</v>
      </c>
    </row>
    <row r="805" spans="1:23" x14ac:dyDescent="0.3">
      <c r="A805" s="5" t="s">
        <v>27</v>
      </c>
      <c r="B805" s="15" t="s">
        <v>27</v>
      </c>
      <c r="C805" s="16" t="s">
        <v>27</v>
      </c>
      <c r="D805" s="16" t="s">
        <v>27</v>
      </c>
      <c r="E805" s="16" t="s">
        <v>27</v>
      </c>
      <c r="F805" s="16" t="s">
        <v>27</v>
      </c>
      <c r="G805" s="16" t="s">
        <v>27</v>
      </c>
      <c r="H805" s="16" t="s">
        <v>27</v>
      </c>
      <c r="I805" s="16" t="s">
        <v>27</v>
      </c>
      <c r="J805" s="16" t="s">
        <v>27</v>
      </c>
      <c r="K805" s="16" t="s">
        <v>27</v>
      </c>
      <c r="L805" s="16" t="s">
        <v>27</v>
      </c>
      <c r="M805" s="16" t="s">
        <v>27</v>
      </c>
      <c r="N805" s="16" t="s">
        <v>27</v>
      </c>
      <c r="O805" s="16" t="s">
        <v>27</v>
      </c>
      <c r="P805" s="16" t="s">
        <v>27</v>
      </c>
      <c r="Q805" s="16" t="s">
        <v>27</v>
      </c>
      <c r="R805" s="16" t="s">
        <v>27</v>
      </c>
      <c r="S805" s="16" t="s">
        <v>27</v>
      </c>
      <c r="T805" s="16" t="s">
        <v>27</v>
      </c>
      <c r="U805" s="16" t="s">
        <v>27</v>
      </c>
      <c r="V805" s="16" t="s">
        <v>27</v>
      </c>
      <c r="W805" s="17" t="s">
        <v>27</v>
      </c>
    </row>
    <row r="806" spans="1:23" x14ac:dyDescent="0.3">
      <c r="A806" s="31" t="str">
        <f>HYPERLINK("#'Index'!C31","Home")</f>
        <v>Home</v>
      </c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8" spans="1:23" ht="14.95" thickBot="1" x14ac:dyDescent="0.35">
      <c r="A808" s="32" t="s">
        <v>742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 spans="1:23" ht="14.95" thickTop="1" x14ac:dyDescent="0.3">
      <c r="A809" s="33" t="s">
        <v>1</v>
      </c>
      <c r="B809" s="35" t="s">
        <v>2</v>
      </c>
      <c r="C809" s="37" t="s">
        <v>3</v>
      </c>
      <c r="D809" s="37"/>
      <c r="E809" s="37"/>
      <c r="F809" s="37"/>
      <c r="G809" s="37"/>
      <c r="H809" s="37" t="s">
        <v>4</v>
      </c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8"/>
    </row>
    <row r="810" spans="1:23" ht="34.35" x14ac:dyDescent="0.3">
      <c r="A810" s="34"/>
      <c r="B810" s="36"/>
      <c r="C810" s="1" t="s">
        <v>5</v>
      </c>
      <c r="D810" s="1" t="s">
        <v>6</v>
      </c>
      <c r="E810" s="1" t="s">
        <v>7</v>
      </c>
      <c r="F810" s="1" t="s">
        <v>8</v>
      </c>
      <c r="G810" s="1" t="s">
        <v>9</v>
      </c>
      <c r="H810" s="1" t="s">
        <v>10</v>
      </c>
      <c r="I810" s="1" t="s">
        <v>11</v>
      </c>
      <c r="J810" s="1" t="s">
        <v>12</v>
      </c>
      <c r="K810" s="1" t="s">
        <v>13</v>
      </c>
      <c r="L810" s="1" t="s">
        <v>14</v>
      </c>
      <c r="M810" s="1" t="s">
        <v>15</v>
      </c>
      <c r="N810" s="1" t="s">
        <v>16</v>
      </c>
      <c r="O810" s="1" t="s">
        <v>17</v>
      </c>
      <c r="P810" s="1" t="s">
        <v>18</v>
      </c>
      <c r="Q810" s="1" t="s">
        <v>19</v>
      </c>
      <c r="R810" s="1" t="s">
        <v>20</v>
      </c>
      <c r="S810" s="1" t="s">
        <v>21</v>
      </c>
      <c r="T810" s="1" t="s">
        <v>22</v>
      </c>
      <c r="U810" s="1" t="s">
        <v>23</v>
      </c>
      <c r="V810" s="1" t="s">
        <v>24</v>
      </c>
      <c r="W810" s="2" t="s">
        <v>25</v>
      </c>
    </row>
    <row r="811" spans="1:23" x14ac:dyDescent="0.3">
      <c r="A811" s="3" t="s">
        <v>26</v>
      </c>
      <c r="B811" s="6">
        <v>400</v>
      </c>
      <c r="C811" s="7">
        <v>80</v>
      </c>
      <c r="D811" s="7">
        <v>80</v>
      </c>
      <c r="E811" s="7">
        <v>80</v>
      </c>
      <c r="F811" s="7">
        <v>80</v>
      </c>
      <c r="G811" s="7">
        <v>80</v>
      </c>
      <c r="H811" s="7">
        <v>25</v>
      </c>
      <c r="I811" s="7">
        <v>26</v>
      </c>
      <c r="J811" s="7">
        <v>25</v>
      </c>
      <c r="K811" s="7">
        <v>25</v>
      </c>
      <c r="L811" s="7">
        <v>27</v>
      </c>
      <c r="M811" s="7">
        <v>27</v>
      </c>
      <c r="N811" s="7">
        <v>25</v>
      </c>
      <c r="O811" s="7">
        <v>26</v>
      </c>
      <c r="P811" s="7">
        <v>24</v>
      </c>
      <c r="Q811" s="7">
        <v>23</v>
      </c>
      <c r="R811" s="7">
        <v>24</v>
      </c>
      <c r="S811" s="7">
        <v>25</v>
      </c>
      <c r="T811" s="7">
        <v>23</v>
      </c>
      <c r="U811" s="7">
        <v>24</v>
      </c>
      <c r="V811" s="7">
        <v>25</v>
      </c>
      <c r="W811" s="8">
        <v>26</v>
      </c>
    </row>
    <row r="812" spans="1:23" x14ac:dyDescent="0.3">
      <c r="A812" s="4" t="s">
        <v>27</v>
      </c>
      <c r="B812" s="9" t="s">
        <v>27</v>
      </c>
      <c r="C812" s="10" t="s">
        <v>27</v>
      </c>
      <c r="D812" s="10" t="s">
        <v>27</v>
      </c>
      <c r="E812" s="10" t="s">
        <v>27</v>
      </c>
      <c r="F812" s="10" t="s">
        <v>27</v>
      </c>
      <c r="G812" s="10" t="s">
        <v>27</v>
      </c>
      <c r="H812" s="10" t="s">
        <v>27</v>
      </c>
      <c r="I812" s="10" t="s">
        <v>27</v>
      </c>
      <c r="J812" s="10" t="s">
        <v>27</v>
      </c>
      <c r="K812" s="10" t="s">
        <v>27</v>
      </c>
      <c r="L812" s="10" t="s">
        <v>27</v>
      </c>
      <c r="M812" s="10" t="s">
        <v>27</v>
      </c>
      <c r="N812" s="10" t="s">
        <v>27</v>
      </c>
      <c r="O812" s="10" t="s">
        <v>27</v>
      </c>
      <c r="P812" s="10" t="s">
        <v>27</v>
      </c>
      <c r="Q812" s="10" t="s">
        <v>27</v>
      </c>
      <c r="R812" s="10" t="s">
        <v>27</v>
      </c>
      <c r="S812" s="10" t="s">
        <v>27</v>
      </c>
      <c r="T812" s="10" t="s">
        <v>27</v>
      </c>
      <c r="U812" s="10" t="s">
        <v>27</v>
      </c>
      <c r="V812" s="10" t="s">
        <v>27</v>
      </c>
      <c r="W812" s="11" t="s">
        <v>27</v>
      </c>
    </row>
    <row r="813" spans="1:23" x14ac:dyDescent="0.3">
      <c r="A813" s="4" t="s">
        <v>49</v>
      </c>
      <c r="B813" s="12">
        <v>53</v>
      </c>
      <c r="C813" s="13">
        <v>56.25</v>
      </c>
      <c r="D813" s="13">
        <v>63.749999999999993</v>
      </c>
      <c r="E813" s="13">
        <v>55.000000000000007</v>
      </c>
      <c r="F813" s="13">
        <v>38.75</v>
      </c>
      <c r="G813" s="13">
        <v>51.249999999999993</v>
      </c>
      <c r="H813" s="13">
        <v>68</v>
      </c>
      <c r="I813" s="13">
        <v>57.692307692307686</v>
      </c>
      <c r="J813" s="13">
        <v>52</v>
      </c>
      <c r="K813" s="13">
        <v>16</v>
      </c>
      <c r="L813" s="13">
        <v>59.259259259259252</v>
      </c>
      <c r="M813" s="13">
        <v>74.074074074074076</v>
      </c>
      <c r="N813" s="13">
        <v>16</v>
      </c>
      <c r="O813" s="13">
        <v>57.692307692307686</v>
      </c>
      <c r="P813" s="13">
        <v>75</v>
      </c>
      <c r="Q813" s="13">
        <v>43.478260869565219</v>
      </c>
      <c r="R813" s="13">
        <v>62.5</v>
      </c>
      <c r="S813" s="13">
        <v>20</v>
      </c>
      <c r="T813" s="13">
        <v>69.565217391304344</v>
      </c>
      <c r="U813" s="13">
        <v>58.333333333333336</v>
      </c>
      <c r="V813" s="13">
        <v>52</v>
      </c>
      <c r="W813" s="14">
        <v>65.384615384615387</v>
      </c>
    </row>
    <row r="814" spans="1:23" x14ac:dyDescent="0.3">
      <c r="A814" s="4" t="s">
        <v>50</v>
      </c>
      <c r="B814" s="12">
        <v>47</v>
      </c>
      <c r="C814" s="13">
        <v>43.75</v>
      </c>
      <c r="D814" s="13">
        <v>36.25</v>
      </c>
      <c r="E814" s="13">
        <v>45</v>
      </c>
      <c r="F814" s="13">
        <v>61.250000000000007</v>
      </c>
      <c r="G814" s="13">
        <v>48.75</v>
      </c>
      <c r="H814" s="13">
        <v>32</v>
      </c>
      <c r="I814" s="13">
        <v>42.307692307692307</v>
      </c>
      <c r="J814" s="13">
        <v>48</v>
      </c>
      <c r="K814" s="13">
        <v>84</v>
      </c>
      <c r="L814" s="13">
        <v>40.74074074074074</v>
      </c>
      <c r="M814" s="13">
        <v>25.925925925925924</v>
      </c>
      <c r="N814" s="13">
        <v>84</v>
      </c>
      <c r="O814" s="13">
        <v>42.307692307692307</v>
      </c>
      <c r="P814" s="13">
        <v>25</v>
      </c>
      <c r="Q814" s="13">
        <v>56.521739130434781</v>
      </c>
      <c r="R814" s="13">
        <v>37.5</v>
      </c>
      <c r="S814" s="13">
        <v>80</v>
      </c>
      <c r="T814" s="13">
        <v>30.434782608695656</v>
      </c>
      <c r="U814" s="13">
        <v>41.666666666666671</v>
      </c>
      <c r="V814" s="13">
        <v>48</v>
      </c>
      <c r="W814" s="14">
        <v>34.615384615384613</v>
      </c>
    </row>
    <row r="815" spans="1:23" x14ac:dyDescent="0.3">
      <c r="A815" s="5" t="s">
        <v>27</v>
      </c>
      <c r="B815" s="15" t="s">
        <v>27</v>
      </c>
      <c r="C815" s="16" t="s">
        <v>27</v>
      </c>
      <c r="D815" s="16" t="s">
        <v>27</v>
      </c>
      <c r="E815" s="16" t="s">
        <v>27</v>
      </c>
      <c r="F815" s="16" t="s">
        <v>27</v>
      </c>
      <c r="G815" s="16" t="s">
        <v>27</v>
      </c>
      <c r="H815" s="16" t="s">
        <v>27</v>
      </c>
      <c r="I815" s="16" t="s">
        <v>27</v>
      </c>
      <c r="J815" s="16" t="s">
        <v>27</v>
      </c>
      <c r="K815" s="16" t="s">
        <v>27</v>
      </c>
      <c r="L815" s="16" t="s">
        <v>27</v>
      </c>
      <c r="M815" s="16" t="s">
        <v>27</v>
      </c>
      <c r="N815" s="16" t="s">
        <v>27</v>
      </c>
      <c r="O815" s="16" t="s">
        <v>27</v>
      </c>
      <c r="P815" s="16" t="s">
        <v>27</v>
      </c>
      <c r="Q815" s="16" t="s">
        <v>27</v>
      </c>
      <c r="R815" s="16" t="s">
        <v>27</v>
      </c>
      <c r="S815" s="16" t="s">
        <v>27</v>
      </c>
      <c r="T815" s="16" t="s">
        <v>27</v>
      </c>
      <c r="U815" s="16" t="s">
        <v>27</v>
      </c>
      <c r="V815" s="16" t="s">
        <v>27</v>
      </c>
      <c r="W815" s="17" t="s">
        <v>27</v>
      </c>
    </row>
    <row r="816" spans="1:23" x14ac:dyDescent="0.3">
      <c r="A816" s="31" t="str">
        <f>HYPERLINK("#'Index'!C32","Home")</f>
        <v>Home</v>
      </c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8" spans="1:23" ht="14.95" thickBot="1" x14ac:dyDescent="0.35">
      <c r="A818" s="32" t="s">
        <v>743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 spans="1:23" ht="14.95" thickTop="1" x14ac:dyDescent="0.3">
      <c r="A819" s="33" t="s">
        <v>1</v>
      </c>
      <c r="B819" s="35" t="s">
        <v>2</v>
      </c>
      <c r="C819" s="37" t="s">
        <v>3</v>
      </c>
      <c r="D819" s="37"/>
      <c r="E819" s="37"/>
      <c r="F819" s="37"/>
      <c r="G819" s="37"/>
      <c r="H819" s="37" t="s">
        <v>4</v>
      </c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8"/>
    </row>
    <row r="820" spans="1:23" ht="34.35" x14ac:dyDescent="0.3">
      <c r="A820" s="34"/>
      <c r="B820" s="36"/>
      <c r="C820" s="1" t="s">
        <v>5</v>
      </c>
      <c r="D820" s="1" t="s">
        <v>6</v>
      </c>
      <c r="E820" s="1" t="s">
        <v>7</v>
      </c>
      <c r="F820" s="1" t="s">
        <v>8</v>
      </c>
      <c r="G820" s="1" t="s">
        <v>9</v>
      </c>
      <c r="H820" s="1" t="s">
        <v>10</v>
      </c>
      <c r="I820" s="1" t="s">
        <v>11</v>
      </c>
      <c r="J820" s="1" t="s">
        <v>12</v>
      </c>
      <c r="K820" s="1" t="s">
        <v>13</v>
      </c>
      <c r="L820" s="1" t="s">
        <v>14</v>
      </c>
      <c r="M820" s="1" t="s">
        <v>15</v>
      </c>
      <c r="N820" s="1" t="s">
        <v>16</v>
      </c>
      <c r="O820" s="1" t="s">
        <v>17</v>
      </c>
      <c r="P820" s="1" t="s">
        <v>18</v>
      </c>
      <c r="Q820" s="1" t="s">
        <v>19</v>
      </c>
      <c r="R820" s="1" t="s">
        <v>20</v>
      </c>
      <c r="S820" s="1" t="s">
        <v>21</v>
      </c>
      <c r="T820" s="1" t="s">
        <v>22</v>
      </c>
      <c r="U820" s="1" t="s">
        <v>23</v>
      </c>
      <c r="V820" s="1" t="s">
        <v>24</v>
      </c>
      <c r="W820" s="2" t="s">
        <v>25</v>
      </c>
    </row>
    <row r="821" spans="1:23" x14ac:dyDescent="0.3">
      <c r="A821" s="3" t="s">
        <v>26</v>
      </c>
      <c r="B821" s="6">
        <v>400</v>
      </c>
      <c r="C821" s="7">
        <v>80</v>
      </c>
      <c r="D821" s="7">
        <v>80</v>
      </c>
      <c r="E821" s="7">
        <v>80</v>
      </c>
      <c r="F821" s="7">
        <v>80</v>
      </c>
      <c r="G821" s="7">
        <v>80</v>
      </c>
      <c r="H821" s="7">
        <v>25</v>
      </c>
      <c r="I821" s="7">
        <v>26</v>
      </c>
      <c r="J821" s="7">
        <v>25</v>
      </c>
      <c r="K821" s="7">
        <v>25</v>
      </c>
      <c r="L821" s="7">
        <v>27</v>
      </c>
      <c r="M821" s="7">
        <v>27</v>
      </c>
      <c r="N821" s="7">
        <v>25</v>
      </c>
      <c r="O821" s="7">
        <v>26</v>
      </c>
      <c r="P821" s="7">
        <v>24</v>
      </c>
      <c r="Q821" s="7">
        <v>23</v>
      </c>
      <c r="R821" s="7">
        <v>24</v>
      </c>
      <c r="S821" s="7">
        <v>25</v>
      </c>
      <c r="T821" s="7">
        <v>23</v>
      </c>
      <c r="U821" s="7">
        <v>24</v>
      </c>
      <c r="V821" s="7">
        <v>25</v>
      </c>
      <c r="W821" s="8">
        <v>26</v>
      </c>
    </row>
    <row r="822" spans="1:23" x14ac:dyDescent="0.3">
      <c r="A822" s="4" t="s">
        <v>27</v>
      </c>
      <c r="B822" s="9" t="s">
        <v>27</v>
      </c>
      <c r="C822" s="10" t="s">
        <v>27</v>
      </c>
      <c r="D822" s="10" t="s">
        <v>27</v>
      </c>
      <c r="E822" s="10" t="s">
        <v>27</v>
      </c>
      <c r="F822" s="10" t="s">
        <v>27</v>
      </c>
      <c r="G822" s="10" t="s">
        <v>27</v>
      </c>
      <c r="H822" s="10" t="s">
        <v>27</v>
      </c>
      <c r="I822" s="10" t="s">
        <v>27</v>
      </c>
      <c r="J822" s="10" t="s">
        <v>27</v>
      </c>
      <c r="K822" s="10" t="s">
        <v>27</v>
      </c>
      <c r="L822" s="10" t="s">
        <v>27</v>
      </c>
      <c r="M822" s="10" t="s">
        <v>27</v>
      </c>
      <c r="N822" s="10" t="s">
        <v>27</v>
      </c>
      <c r="O822" s="10" t="s">
        <v>27</v>
      </c>
      <c r="P822" s="10" t="s">
        <v>27</v>
      </c>
      <c r="Q822" s="10" t="s">
        <v>27</v>
      </c>
      <c r="R822" s="10" t="s">
        <v>27</v>
      </c>
      <c r="S822" s="10" t="s">
        <v>27</v>
      </c>
      <c r="T822" s="10" t="s">
        <v>27</v>
      </c>
      <c r="U822" s="10" t="s">
        <v>27</v>
      </c>
      <c r="V822" s="10" t="s">
        <v>27</v>
      </c>
      <c r="W822" s="11" t="s">
        <v>27</v>
      </c>
    </row>
    <row r="823" spans="1:23" x14ac:dyDescent="0.3">
      <c r="A823" s="4" t="s">
        <v>49</v>
      </c>
      <c r="B823" s="12">
        <v>67</v>
      </c>
      <c r="C823" s="13">
        <v>61.250000000000007</v>
      </c>
      <c r="D823" s="13">
        <v>77.5</v>
      </c>
      <c r="E823" s="13">
        <v>85</v>
      </c>
      <c r="F823" s="13">
        <v>42.5</v>
      </c>
      <c r="G823" s="13">
        <v>68.75</v>
      </c>
      <c r="H823" s="13">
        <v>64</v>
      </c>
      <c r="I823" s="13">
        <v>50</v>
      </c>
      <c r="J823" s="13">
        <v>68</v>
      </c>
      <c r="K823" s="13">
        <v>60</v>
      </c>
      <c r="L823" s="13">
        <v>85.18518518518519</v>
      </c>
      <c r="M823" s="13">
        <v>66.666666666666657</v>
      </c>
      <c r="N823" s="13">
        <v>44</v>
      </c>
      <c r="O823" s="13">
        <v>84.615384615384613</v>
      </c>
      <c r="P823" s="13">
        <v>70.833333333333343</v>
      </c>
      <c r="Q823" s="13">
        <v>78.260869565217391</v>
      </c>
      <c r="R823" s="13">
        <v>87.5</v>
      </c>
      <c r="S823" s="13">
        <v>48</v>
      </c>
      <c r="T823" s="13">
        <v>82.608695652173907</v>
      </c>
      <c r="U823" s="13">
        <v>75</v>
      </c>
      <c r="V823" s="13">
        <v>44</v>
      </c>
      <c r="W823" s="14">
        <v>65.384615384615387</v>
      </c>
    </row>
    <row r="824" spans="1:23" x14ac:dyDescent="0.3">
      <c r="A824" s="4" t="s">
        <v>50</v>
      </c>
      <c r="B824" s="12">
        <v>33</v>
      </c>
      <c r="C824" s="13">
        <v>38.75</v>
      </c>
      <c r="D824" s="13">
        <v>22.5</v>
      </c>
      <c r="E824" s="13">
        <v>15</v>
      </c>
      <c r="F824" s="13">
        <v>57.499999999999993</v>
      </c>
      <c r="G824" s="13">
        <v>31.25</v>
      </c>
      <c r="H824" s="13">
        <v>36</v>
      </c>
      <c r="I824" s="13">
        <v>50</v>
      </c>
      <c r="J824" s="13">
        <v>32</v>
      </c>
      <c r="K824" s="13">
        <v>40</v>
      </c>
      <c r="L824" s="13">
        <v>14.814814814814813</v>
      </c>
      <c r="M824" s="13">
        <v>33.333333333333329</v>
      </c>
      <c r="N824" s="13">
        <v>56.000000000000007</v>
      </c>
      <c r="O824" s="13">
        <v>15.384615384615385</v>
      </c>
      <c r="P824" s="13">
        <v>29.166666666666668</v>
      </c>
      <c r="Q824" s="13">
        <v>21.739130434782609</v>
      </c>
      <c r="R824" s="13">
        <v>12.5</v>
      </c>
      <c r="S824" s="13">
        <v>52</v>
      </c>
      <c r="T824" s="13">
        <v>17.391304347826086</v>
      </c>
      <c r="U824" s="13">
        <v>25</v>
      </c>
      <c r="V824" s="13">
        <v>56.000000000000007</v>
      </c>
      <c r="W824" s="14">
        <v>34.615384615384613</v>
      </c>
    </row>
    <row r="825" spans="1:23" x14ac:dyDescent="0.3">
      <c r="A825" s="5" t="s">
        <v>27</v>
      </c>
      <c r="B825" s="15" t="s">
        <v>27</v>
      </c>
      <c r="C825" s="16" t="s">
        <v>27</v>
      </c>
      <c r="D825" s="16" t="s">
        <v>27</v>
      </c>
      <c r="E825" s="16" t="s">
        <v>27</v>
      </c>
      <c r="F825" s="16" t="s">
        <v>27</v>
      </c>
      <c r="G825" s="16" t="s">
        <v>27</v>
      </c>
      <c r="H825" s="16" t="s">
        <v>27</v>
      </c>
      <c r="I825" s="16" t="s">
        <v>27</v>
      </c>
      <c r="J825" s="16" t="s">
        <v>27</v>
      </c>
      <c r="K825" s="16" t="s">
        <v>27</v>
      </c>
      <c r="L825" s="16" t="s">
        <v>27</v>
      </c>
      <c r="M825" s="16" t="s">
        <v>27</v>
      </c>
      <c r="N825" s="16" t="s">
        <v>27</v>
      </c>
      <c r="O825" s="16" t="s">
        <v>27</v>
      </c>
      <c r="P825" s="16" t="s">
        <v>27</v>
      </c>
      <c r="Q825" s="16" t="s">
        <v>27</v>
      </c>
      <c r="R825" s="16" t="s">
        <v>27</v>
      </c>
      <c r="S825" s="16" t="s">
        <v>27</v>
      </c>
      <c r="T825" s="16" t="s">
        <v>27</v>
      </c>
      <c r="U825" s="16" t="s">
        <v>27</v>
      </c>
      <c r="V825" s="16" t="s">
        <v>27</v>
      </c>
      <c r="W825" s="17" t="s">
        <v>27</v>
      </c>
    </row>
    <row r="826" spans="1:23" x14ac:dyDescent="0.3">
      <c r="A826" s="31" t="str">
        <f>HYPERLINK("#'Index'!C33","Home")</f>
        <v>Home</v>
      </c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8" spans="1:23" ht="14.95" thickBot="1" x14ac:dyDescent="0.35">
      <c r="A828" s="32" t="s">
        <v>744</v>
      </c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 spans="1:23" ht="14.95" thickTop="1" x14ac:dyDescent="0.3">
      <c r="A829" s="33" t="s">
        <v>1</v>
      </c>
      <c r="B829" s="35" t="s">
        <v>2</v>
      </c>
      <c r="C829" s="37" t="s">
        <v>3</v>
      </c>
      <c r="D829" s="37"/>
      <c r="E829" s="37"/>
      <c r="F829" s="37"/>
      <c r="G829" s="37"/>
      <c r="H829" s="37" t="s">
        <v>4</v>
      </c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8"/>
    </row>
    <row r="830" spans="1:23" ht="34.35" x14ac:dyDescent="0.3">
      <c r="A830" s="34"/>
      <c r="B830" s="36"/>
      <c r="C830" s="1" t="s">
        <v>5</v>
      </c>
      <c r="D830" s="1" t="s">
        <v>6</v>
      </c>
      <c r="E830" s="1" t="s">
        <v>7</v>
      </c>
      <c r="F830" s="1" t="s">
        <v>8</v>
      </c>
      <c r="G830" s="1" t="s">
        <v>9</v>
      </c>
      <c r="H830" s="1" t="s">
        <v>10</v>
      </c>
      <c r="I830" s="1" t="s">
        <v>11</v>
      </c>
      <c r="J830" s="1" t="s">
        <v>12</v>
      </c>
      <c r="K830" s="1" t="s">
        <v>13</v>
      </c>
      <c r="L830" s="1" t="s">
        <v>14</v>
      </c>
      <c r="M830" s="1" t="s">
        <v>15</v>
      </c>
      <c r="N830" s="1" t="s">
        <v>16</v>
      </c>
      <c r="O830" s="1" t="s">
        <v>17</v>
      </c>
      <c r="P830" s="1" t="s">
        <v>18</v>
      </c>
      <c r="Q830" s="1" t="s">
        <v>19</v>
      </c>
      <c r="R830" s="1" t="s">
        <v>20</v>
      </c>
      <c r="S830" s="1" t="s">
        <v>21</v>
      </c>
      <c r="T830" s="1" t="s">
        <v>22</v>
      </c>
      <c r="U830" s="1" t="s">
        <v>23</v>
      </c>
      <c r="V830" s="1" t="s">
        <v>24</v>
      </c>
      <c r="W830" s="2" t="s">
        <v>25</v>
      </c>
    </row>
    <row r="831" spans="1:23" x14ac:dyDescent="0.3">
      <c r="A831" s="3" t="s">
        <v>26</v>
      </c>
      <c r="B831" s="6">
        <v>400</v>
      </c>
      <c r="C831" s="7">
        <v>80</v>
      </c>
      <c r="D831" s="7">
        <v>80</v>
      </c>
      <c r="E831" s="7">
        <v>80</v>
      </c>
      <c r="F831" s="7">
        <v>80</v>
      </c>
      <c r="G831" s="7">
        <v>80</v>
      </c>
      <c r="H831" s="7">
        <v>25</v>
      </c>
      <c r="I831" s="7">
        <v>26</v>
      </c>
      <c r="J831" s="7">
        <v>25</v>
      </c>
      <c r="K831" s="7">
        <v>25</v>
      </c>
      <c r="L831" s="7">
        <v>27</v>
      </c>
      <c r="M831" s="7">
        <v>27</v>
      </c>
      <c r="N831" s="7">
        <v>25</v>
      </c>
      <c r="O831" s="7">
        <v>26</v>
      </c>
      <c r="P831" s="7">
        <v>24</v>
      </c>
      <c r="Q831" s="7">
        <v>23</v>
      </c>
      <c r="R831" s="7">
        <v>24</v>
      </c>
      <c r="S831" s="7">
        <v>25</v>
      </c>
      <c r="T831" s="7">
        <v>23</v>
      </c>
      <c r="U831" s="7">
        <v>24</v>
      </c>
      <c r="V831" s="7">
        <v>25</v>
      </c>
      <c r="W831" s="8">
        <v>26</v>
      </c>
    </row>
    <row r="832" spans="1:23" x14ac:dyDescent="0.3">
      <c r="A832" s="4" t="s">
        <v>27</v>
      </c>
      <c r="B832" s="9" t="s">
        <v>27</v>
      </c>
      <c r="C832" s="10" t="s">
        <v>27</v>
      </c>
      <c r="D832" s="10" t="s">
        <v>27</v>
      </c>
      <c r="E832" s="10" t="s">
        <v>27</v>
      </c>
      <c r="F832" s="10" t="s">
        <v>27</v>
      </c>
      <c r="G832" s="10" t="s">
        <v>27</v>
      </c>
      <c r="H832" s="10" t="s">
        <v>27</v>
      </c>
      <c r="I832" s="10" t="s">
        <v>27</v>
      </c>
      <c r="J832" s="10" t="s">
        <v>27</v>
      </c>
      <c r="K832" s="10" t="s">
        <v>27</v>
      </c>
      <c r="L832" s="10" t="s">
        <v>27</v>
      </c>
      <c r="M832" s="10" t="s">
        <v>27</v>
      </c>
      <c r="N832" s="10" t="s">
        <v>27</v>
      </c>
      <c r="O832" s="10" t="s">
        <v>27</v>
      </c>
      <c r="P832" s="10" t="s">
        <v>27</v>
      </c>
      <c r="Q832" s="10" t="s">
        <v>27</v>
      </c>
      <c r="R832" s="10" t="s">
        <v>27</v>
      </c>
      <c r="S832" s="10" t="s">
        <v>27</v>
      </c>
      <c r="T832" s="10" t="s">
        <v>27</v>
      </c>
      <c r="U832" s="10" t="s">
        <v>27</v>
      </c>
      <c r="V832" s="10" t="s">
        <v>27</v>
      </c>
      <c r="W832" s="11" t="s">
        <v>27</v>
      </c>
    </row>
    <row r="833" spans="1:23" x14ac:dyDescent="0.3">
      <c r="A833" s="4" t="s">
        <v>49</v>
      </c>
      <c r="B833" s="12">
        <v>87</v>
      </c>
      <c r="C833" s="13">
        <v>81.25</v>
      </c>
      <c r="D833" s="13">
        <v>93.75</v>
      </c>
      <c r="E833" s="13">
        <v>93.75</v>
      </c>
      <c r="F833" s="13">
        <v>73.75</v>
      </c>
      <c r="G833" s="13">
        <v>92.5</v>
      </c>
      <c r="H833" s="13">
        <v>96</v>
      </c>
      <c r="I833" s="13">
        <v>84.615384615384613</v>
      </c>
      <c r="J833" s="13">
        <v>92</v>
      </c>
      <c r="K833" s="13">
        <v>84</v>
      </c>
      <c r="L833" s="13">
        <v>81.481481481481481</v>
      </c>
      <c r="M833" s="13">
        <v>81.481481481481481</v>
      </c>
      <c r="N833" s="13">
        <v>84</v>
      </c>
      <c r="O833" s="13">
        <v>92.307692307692307</v>
      </c>
      <c r="P833" s="13">
        <v>83.333333333333343</v>
      </c>
      <c r="Q833" s="13">
        <v>86.956521739130437</v>
      </c>
      <c r="R833" s="13">
        <v>100</v>
      </c>
      <c r="S833" s="13">
        <v>76</v>
      </c>
      <c r="T833" s="13">
        <v>95.652173913043484</v>
      </c>
      <c r="U833" s="13">
        <v>91.666666666666657</v>
      </c>
      <c r="V833" s="13">
        <v>96</v>
      </c>
      <c r="W833" s="14">
        <v>69.230769230769226</v>
      </c>
    </row>
    <row r="834" spans="1:23" x14ac:dyDescent="0.3">
      <c r="A834" s="4" t="s">
        <v>50</v>
      </c>
      <c r="B834" s="12">
        <v>13</v>
      </c>
      <c r="C834" s="13">
        <v>18.75</v>
      </c>
      <c r="D834" s="13">
        <v>6.25</v>
      </c>
      <c r="E834" s="13">
        <v>6.25</v>
      </c>
      <c r="F834" s="13">
        <v>26.25</v>
      </c>
      <c r="G834" s="13">
        <v>7.5</v>
      </c>
      <c r="H834" s="13">
        <v>4</v>
      </c>
      <c r="I834" s="13">
        <v>15.384615384615385</v>
      </c>
      <c r="J834" s="13">
        <v>8</v>
      </c>
      <c r="K834" s="13">
        <v>16</v>
      </c>
      <c r="L834" s="13">
        <v>18.518518518518519</v>
      </c>
      <c r="M834" s="13">
        <v>18.518518518518519</v>
      </c>
      <c r="N834" s="13">
        <v>16</v>
      </c>
      <c r="O834" s="13">
        <v>7.6923076923076925</v>
      </c>
      <c r="P834" s="13">
        <v>16.666666666666664</v>
      </c>
      <c r="Q834" s="13">
        <v>13.043478260869565</v>
      </c>
      <c r="R834" s="13">
        <v>0</v>
      </c>
      <c r="S834" s="13">
        <v>24</v>
      </c>
      <c r="T834" s="13">
        <v>4.3478260869565215</v>
      </c>
      <c r="U834" s="13">
        <v>8.3333333333333321</v>
      </c>
      <c r="V834" s="13">
        <v>4</v>
      </c>
      <c r="W834" s="14">
        <v>30.76923076923077</v>
      </c>
    </row>
    <row r="835" spans="1:23" x14ac:dyDescent="0.3">
      <c r="A835" s="5" t="s">
        <v>27</v>
      </c>
      <c r="B835" s="15" t="s">
        <v>27</v>
      </c>
      <c r="C835" s="16" t="s">
        <v>27</v>
      </c>
      <c r="D835" s="16" t="s">
        <v>27</v>
      </c>
      <c r="E835" s="16" t="s">
        <v>27</v>
      </c>
      <c r="F835" s="16" t="s">
        <v>27</v>
      </c>
      <c r="G835" s="16" t="s">
        <v>27</v>
      </c>
      <c r="H835" s="16" t="s">
        <v>27</v>
      </c>
      <c r="I835" s="16" t="s">
        <v>27</v>
      </c>
      <c r="J835" s="16" t="s">
        <v>27</v>
      </c>
      <c r="K835" s="16" t="s">
        <v>27</v>
      </c>
      <c r="L835" s="16" t="s">
        <v>27</v>
      </c>
      <c r="M835" s="16" t="s">
        <v>27</v>
      </c>
      <c r="N835" s="16" t="s">
        <v>27</v>
      </c>
      <c r="O835" s="16" t="s">
        <v>27</v>
      </c>
      <c r="P835" s="16" t="s">
        <v>27</v>
      </c>
      <c r="Q835" s="16" t="s">
        <v>27</v>
      </c>
      <c r="R835" s="16" t="s">
        <v>27</v>
      </c>
      <c r="S835" s="16" t="s">
        <v>27</v>
      </c>
      <c r="T835" s="16" t="s">
        <v>27</v>
      </c>
      <c r="U835" s="16" t="s">
        <v>27</v>
      </c>
      <c r="V835" s="16" t="s">
        <v>27</v>
      </c>
      <c r="W835" s="17" t="s">
        <v>27</v>
      </c>
    </row>
    <row r="836" spans="1:23" x14ac:dyDescent="0.3">
      <c r="A836" s="31" t="str">
        <f>HYPERLINK("#'Index'!C34","Home")</f>
        <v>Home</v>
      </c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8" spans="1:23" ht="14.95" thickBot="1" x14ac:dyDescent="0.35">
      <c r="A838" s="32" t="s">
        <v>745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 spans="1:23" ht="14.95" thickTop="1" x14ac:dyDescent="0.3">
      <c r="A839" s="33" t="s">
        <v>1</v>
      </c>
      <c r="B839" s="35" t="s">
        <v>2</v>
      </c>
      <c r="C839" s="37" t="s">
        <v>3</v>
      </c>
      <c r="D839" s="37"/>
      <c r="E839" s="37"/>
      <c r="F839" s="37"/>
      <c r="G839" s="37"/>
      <c r="H839" s="37" t="s">
        <v>4</v>
      </c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8"/>
    </row>
    <row r="840" spans="1:23" ht="34.35" x14ac:dyDescent="0.3">
      <c r="A840" s="34"/>
      <c r="B840" s="36"/>
      <c r="C840" s="1" t="s">
        <v>5</v>
      </c>
      <c r="D840" s="1" t="s">
        <v>6</v>
      </c>
      <c r="E840" s="1" t="s">
        <v>7</v>
      </c>
      <c r="F840" s="1" t="s">
        <v>8</v>
      </c>
      <c r="G840" s="1" t="s">
        <v>9</v>
      </c>
      <c r="H840" s="1" t="s">
        <v>10</v>
      </c>
      <c r="I840" s="1" t="s">
        <v>11</v>
      </c>
      <c r="J840" s="1" t="s">
        <v>12</v>
      </c>
      <c r="K840" s="1" t="s">
        <v>13</v>
      </c>
      <c r="L840" s="1" t="s">
        <v>14</v>
      </c>
      <c r="M840" s="1" t="s">
        <v>15</v>
      </c>
      <c r="N840" s="1" t="s">
        <v>16</v>
      </c>
      <c r="O840" s="1" t="s">
        <v>17</v>
      </c>
      <c r="P840" s="1" t="s">
        <v>18</v>
      </c>
      <c r="Q840" s="1" t="s">
        <v>19</v>
      </c>
      <c r="R840" s="1" t="s">
        <v>20</v>
      </c>
      <c r="S840" s="1" t="s">
        <v>21</v>
      </c>
      <c r="T840" s="1" t="s">
        <v>22</v>
      </c>
      <c r="U840" s="1" t="s">
        <v>23</v>
      </c>
      <c r="V840" s="1" t="s">
        <v>24</v>
      </c>
      <c r="W840" s="2" t="s">
        <v>25</v>
      </c>
    </row>
    <row r="841" spans="1:23" x14ac:dyDescent="0.3">
      <c r="A841" s="3" t="s">
        <v>26</v>
      </c>
      <c r="B841" s="6">
        <v>400</v>
      </c>
      <c r="C841" s="7">
        <v>80</v>
      </c>
      <c r="D841" s="7">
        <v>80</v>
      </c>
      <c r="E841" s="7">
        <v>80</v>
      </c>
      <c r="F841" s="7">
        <v>80</v>
      </c>
      <c r="G841" s="7">
        <v>80</v>
      </c>
      <c r="H841" s="7">
        <v>25</v>
      </c>
      <c r="I841" s="7">
        <v>26</v>
      </c>
      <c r="J841" s="7">
        <v>25</v>
      </c>
      <c r="K841" s="7">
        <v>25</v>
      </c>
      <c r="L841" s="7">
        <v>27</v>
      </c>
      <c r="M841" s="7">
        <v>27</v>
      </c>
      <c r="N841" s="7">
        <v>25</v>
      </c>
      <c r="O841" s="7">
        <v>26</v>
      </c>
      <c r="P841" s="7">
        <v>24</v>
      </c>
      <c r="Q841" s="7">
        <v>23</v>
      </c>
      <c r="R841" s="7">
        <v>24</v>
      </c>
      <c r="S841" s="7">
        <v>25</v>
      </c>
      <c r="T841" s="7">
        <v>23</v>
      </c>
      <c r="U841" s="7">
        <v>24</v>
      </c>
      <c r="V841" s="7">
        <v>25</v>
      </c>
      <c r="W841" s="8">
        <v>26</v>
      </c>
    </row>
    <row r="842" spans="1:23" x14ac:dyDescent="0.3">
      <c r="A842" s="4" t="s">
        <v>27</v>
      </c>
      <c r="B842" s="9" t="s">
        <v>27</v>
      </c>
      <c r="C842" s="10" t="s">
        <v>27</v>
      </c>
      <c r="D842" s="10" t="s">
        <v>27</v>
      </c>
      <c r="E842" s="10" t="s">
        <v>27</v>
      </c>
      <c r="F842" s="10" t="s">
        <v>27</v>
      </c>
      <c r="G842" s="10" t="s">
        <v>27</v>
      </c>
      <c r="H842" s="10" t="s">
        <v>27</v>
      </c>
      <c r="I842" s="10" t="s">
        <v>27</v>
      </c>
      <c r="J842" s="10" t="s">
        <v>27</v>
      </c>
      <c r="K842" s="10" t="s">
        <v>27</v>
      </c>
      <c r="L842" s="10" t="s">
        <v>27</v>
      </c>
      <c r="M842" s="10" t="s">
        <v>27</v>
      </c>
      <c r="N842" s="10" t="s">
        <v>27</v>
      </c>
      <c r="O842" s="10" t="s">
        <v>27</v>
      </c>
      <c r="P842" s="10" t="s">
        <v>27</v>
      </c>
      <c r="Q842" s="10" t="s">
        <v>27</v>
      </c>
      <c r="R842" s="10" t="s">
        <v>27</v>
      </c>
      <c r="S842" s="10" t="s">
        <v>27</v>
      </c>
      <c r="T842" s="10" t="s">
        <v>27</v>
      </c>
      <c r="U842" s="10" t="s">
        <v>27</v>
      </c>
      <c r="V842" s="10" t="s">
        <v>27</v>
      </c>
      <c r="W842" s="11" t="s">
        <v>27</v>
      </c>
    </row>
    <row r="843" spans="1:23" x14ac:dyDescent="0.3">
      <c r="A843" s="4" t="s">
        <v>49</v>
      </c>
      <c r="B843" s="12">
        <v>16</v>
      </c>
      <c r="C843" s="13">
        <v>11.25</v>
      </c>
      <c r="D843" s="13">
        <v>20</v>
      </c>
      <c r="E843" s="13">
        <v>18.75</v>
      </c>
      <c r="F843" s="13">
        <v>21.25</v>
      </c>
      <c r="G843" s="13">
        <v>8.75</v>
      </c>
      <c r="H843" s="13">
        <v>16</v>
      </c>
      <c r="I843" s="13">
        <v>11.538461538461538</v>
      </c>
      <c r="J843" s="13">
        <v>48</v>
      </c>
      <c r="K843" s="13">
        <v>8</v>
      </c>
      <c r="L843" s="13">
        <v>18.518518518518519</v>
      </c>
      <c r="M843" s="13">
        <v>22.222222222222221</v>
      </c>
      <c r="N843" s="13">
        <v>8</v>
      </c>
      <c r="O843" s="13">
        <v>11.538461538461538</v>
      </c>
      <c r="P843" s="13">
        <v>8.3333333333333321</v>
      </c>
      <c r="Q843" s="13">
        <v>4.3478260869565215</v>
      </c>
      <c r="R843" s="13">
        <v>4.1666666666666661</v>
      </c>
      <c r="S843" s="13">
        <v>4</v>
      </c>
      <c r="T843" s="13">
        <v>13.043478260869565</v>
      </c>
      <c r="U843" s="13">
        <v>29.166666666666668</v>
      </c>
      <c r="V843" s="13">
        <v>4</v>
      </c>
      <c r="W843" s="14">
        <v>42.307692307692307</v>
      </c>
    </row>
    <row r="844" spans="1:23" x14ac:dyDescent="0.3">
      <c r="A844" s="4" t="s">
        <v>50</v>
      </c>
      <c r="B844" s="12">
        <v>17.75</v>
      </c>
      <c r="C844" s="13">
        <v>22.5</v>
      </c>
      <c r="D844" s="13">
        <v>25</v>
      </c>
      <c r="E844" s="13">
        <v>5</v>
      </c>
      <c r="F844" s="13">
        <v>21.25</v>
      </c>
      <c r="G844" s="13">
        <v>15</v>
      </c>
      <c r="H844" s="13">
        <v>24</v>
      </c>
      <c r="I844" s="13">
        <v>19.230769230769234</v>
      </c>
      <c r="J844" s="13">
        <v>12</v>
      </c>
      <c r="K844" s="13">
        <v>28.000000000000004</v>
      </c>
      <c r="L844" s="13">
        <v>18.518518518518519</v>
      </c>
      <c r="M844" s="13">
        <v>11.111111111111111</v>
      </c>
      <c r="N844" s="13">
        <v>16</v>
      </c>
      <c r="O844" s="13">
        <v>3.8461538461538463</v>
      </c>
      <c r="P844" s="13">
        <v>16.666666666666664</v>
      </c>
      <c r="Q844" s="13">
        <v>8.695652173913043</v>
      </c>
      <c r="R844" s="13">
        <v>0</v>
      </c>
      <c r="S844" s="13">
        <v>48</v>
      </c>
      <c r="T844" s="13">
        <v>34.782608695652172</v>
      </c>
      <c r="U844" s="13">
        <v>29.166666666666668</v>
      </c>
      <c r="V844" s="13">
        <v>0</v>
      </c>
      <c r="W844" s="14">
        <v>15.384615384615385</v>
      </c>
    </row>
    <row r="845" spans="1:23" x14ac:dyDescent="0.3">
      <c r="A845" s="4" t="s">
        <v>514</v>
      </c>
      <c r="B845" s="12">
        <v>14.000000000000002</v>
      </c>
      <c r="C845" s="13">
        <v>12.5</v>
      </c>
      <c r="D845" s="13">
        <v>18.75</v>
      </c>
      <c r="E845" s="13">
        <v>12.5</v>
      </c>
      <c r="F845" s="13">
        <v>10</v>
      </c>
      <c r="G845" s="13">
        <v>16.25</v>
      </c>
      <c r="H845" s="13">
        <v>4</v>
      </c>
      <c r="I845" s="13">
        <v>3.8461538461538463</v>
      </c>
      <c r="J845" s="13">
        <v>28.000000000000004</v>
      </c>
      <c r="K845" s="13">
        <v>8</v>
      </c>
      <c r="L845" s="13">
        <v>18.518518518518519</v>
      </c>
      <c r="M845" s="13">
        <v>29.629629629629626</v>
      </c>
      <c r="N845" s="13">
        <v>4</v>
      </c>
      <c r="O845" s="13">
        <v>3.8461538461538463</v>
      </c>
      <c r="P845" s="13">
        <v>16.666666666666664</v>
      </c>
      <c r="Q845" s="13">
        <v>43.478260869565219</v>
      </c>
      <c r="R845" s="13">
        <v>12.5</v>
      </c>
      <c r="S845" s="13">
        <v>0</v>
      </c>
      <c r="T845" s="13">
        <v>17.391304347826086</v>
      </c>
      <c r="U845" s="13">
        <v>12.5</v>
      </c>
      <c r="V845" s="13">
        <v>12</v>
      </c>
      <c r="W845" s="14">
        <v>11.538461538461538</v>
      </c>
    </row>
    <row r="846" spans="1:23" x14ac:dyDescent="0.3">
      <c r="A846" s="4" t="s">
        <v>515</v>
      </c>
      <c r="B846" s="12">
        <v>51.5</v>
      </c>
      <c r="C846" s="13">
        <v>53.75</v>
      </c>
      <c r="D846" s="13">
        <v>35</v>
      </c>
      <c r="E846" s="13">
        <v>62.5</v>
      </c>
      <c r="F846" s="13">
        <v>47.5</v>
      </c>
      <c r="G846" s="13">
        <v>58.75</v>
      </c>
      <c r="H846" s="13">
        <v>56.000000000000007</v>
      </c>
      <c r="I846" s="13">
        <v>61.53846153846154</v>
      </c>
      <c r="J846" s="13">
        <v>12</v>
      </c>
      <c r="K846" s="13">
        <v>56.000000000000007</v>
      </c>
      <c r="L846" s="13">
        <v>44.444444444444443</v>
      </c>
      <c r="M846" s="13">
        <v>37.037037037037038</v>
      </c>
      <c r="N846" s="13">
        <v>72</v>
      </c>
      <c r="O846" s="13">
        <v>80.769230769230774</v>
      </c>
      <c r="P846" s="13">
        <v>58.333333333333336</v>
      </c>
      <c r="Q846" s="13">
        <v>43.478260869565219</v>
      </c>
      <c r="R846" s="13">
        <v>79.166666666666657</v>
      </c>
      <c r="S846" s="13">
        <v>48</v>
      </c>
      <c r="T846" s="13">
        <v>30.434782608695656</v>
      </c>
      <c r="U846" s="13">
        <v>29.166666666666668</v>
      </c>
      <c r="V846" s="13">
        <v>84</v>
      </c>
      <c r="W846" s="14">
        <v>30.76923076923077</v>
      </c>
    </row>
    <row r="847" spans="1:23" x14ac:dyDescent="0.3">
      <c r="A847" s="4" t="s">
        <v>322</v>
      </c>
      <c r="B847" s="12">
        <v>0.25</v>
      </c>
      <c r="C847" s="13">
        <v>0</v>
      </c>
      <c r="D847" s="13">
        <v>0</v>
      </c>
      <c r="E847" s="13">
        <v>0</v>
      </c>
      <c r="F847" s="13">
        <v>0</v>
      </c>
      <c r="G847" s="13">
        <v>1.25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4.3478260869565215</v>
      </c>
      <c r="U847" s="13">
        <v>0</v>
      </c>
      <c r="V847" s="13">
        <v>0</v>
      </c>
      <c r="W847" s="14">
        <v>0</v>
      </c>
    </row>
    <row r="848" spans="1:23" x14ac:dyDescent="0.3">
      <c r="A848" s="4" t="s">
        <v>516</v>
      </c>
      <c r="B848" s="12">
        <v>0.25</v>
      </c>
      <c r="C848" s="13">
        <v>0</v>
      </c>
      <c r="D848" s="13">
        <v>0</v>
      </c>
      <c r="E848" s="13">
        <v>1.25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  <c r="R848" s="13">
        <v>4.1666666666666661</v>
      </c>
      <c r="S848" s="13">
        <v>0</v>
      </c>
      <c r="T848" s="13">
        <v>0</v>
      </c>
      <c r="U848" s="13">
        <v>0</v>
      </c>
      <c r="V848" s="13">
        <v>0</v>
      </c>
      <c r="W848" s="14">
        <v>0</v>
      </c>
    </row>
    <row r="849" spans="1:23" x14ac:dyDescent="0.3">
      <c r="A849" s="4" t="s">
        <v>517</v>
      </c>
      <c r="B849" s="12">
        <v>0.25</v>
      </c>
      <c r="C849" s="13">
        <v>0</v>
      </c>
      <c r="D849" s="13">
        <v>1.25</v>
      </c>
      <c r="E849" s="13">
        <v>0</v>
      </c>
      <c r="F849" s="13">
        <v>0</v>
      </c>
      <c r="G849" s="13">
        <v>0</v>
      </c>
      <c r="H849" s="13">
        <v>0</v>
      </c>
      <c r="I849" s="13">
        <v>3.8461538461538463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4">
        <v>0</v>
      </c>
    </row>
    <row r="850" spans="1:23" x14ac:dyDescent="0.3">
      <c r="A850" s="5" t="s">
        <v>27</v>
      </c>
      <c r="B850" s="15" t="s">
        <v>27</v>
      </c>
      <c r="C850" s="16" t="s">
        <v>27</v>
      </c>
      <c r="D850" s="16" t="s">
        <v>27</v>
      </c>
      <c r="E850" s="16" t="s">
        <v>27</v>
      </c>
      <c r="F850" s="16" t="s">
        <v>27</v>
      </c>
      <c r="G850" s="16" t="s">
        <v>27</v>
      </c>
      <c r="H850" s="16" t="s">
        <v>27</v>
      </c>
      <c r="I850" s="16" t="s">
        <v>27</v>
      </c>
      <c r="J850" s="16" t="s">
        <v>27</v>
      </c>
      <c r="K850" s="16" t="s">
        <v>27</v>
      </c>
      <c r="L850" s="16" t="s">
        <v>27</v>
      </c>
      <c r="M850" s="16" t="s">
        <v>27</v>
      </c>
      <c r="N850" s="16" t="s">
        <v>27</v>
      </c>
      <c r="O850" s="16" t="s">
        <v>27</v>
      </c>
      <c r="P850" s="16" t="s">
        <v>27</v>
      </c>
      <c r="Q850" s="16" t="s">
        <v>27</v>
      </c>
      <c r="R850" s="16" t="s">
        <v>27</v>
      </c>
      <c r="S850" s="16" t="s">
        <v>27</v>
      </c>
      <c r="T850" s="16" t="s">
        <v>27</v>
      </c>
      <c r="U850" s="16" t="s">
        <v>27</v>
      </c>
      <c r="V850" s="16" t="s">
        <v>27</v>
      </c>
      <c r="W850" s="17" t="s">
        <v>27</v>
      </c>
    </row>
    <row r="851" spans="1:23" x14ac:dyDescent="0.3">
      <c r="A851" s="31" t="str">
        <f>HYPERLINK("#'Index'!C35","Home")</f>
        <v>Home</v>
      </c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3" spans="1:23" ht="14.95" thickBot="1" x14ac:dyDescent="0.35">
      <c r="A853" s="32" t="s">
        <v>746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 spans="1:23" ht="14.95" thickTop="1" x14ac:dyDescent="0.3">
      <c r="A854" s="33" t="s">
        <v>1</v>
      </c>
      <c r="B854" s="35" t="s">
        <v>2</v>
      </c>
      <c r="C854" s="37" t="s">
        <v>3</v>
      </c>
      <c r="D854" s="37"/>
      <c r="E854" s="37"/>
      <c r="F854" s="37"/>
      <c r="G854" s="37"/>
      <c r="H854" s="37" t="s">
        <v>4</v>
      </c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8"/>
    </row>
    <row r="855" spans="1:23" ht="34.35" x14ac:dyDescent="0.3">
      <c r="A855" s="34"/>
      <c r="B855" s="36"/>
      <c r="C855" s="1" t="s">
        <v>5</v>
      </c>
      <c r="D855" s="1" t="s">
        <v>6</v>
      </c>
      <c r="E855" s="1" t="s">
        <v>7</v>
      </c>
      <c r="F855" s="1" t="s">
        <v>8</v>
      </c>
      <c r="G855" s="1" t="s">
        <v>9</v>
      </c>
      <c r="H855" s="1" t="s">
        <v>10</v>
      </c>
      <c r="I855" s="1" t="s">
        <v>11</v>
      </c>
      <c r="J855" s="1" t="s">
        <v>12</v>
      </c>
      <c r="K855" s="1" t="s">
        <v>13</v>
      </c>
      <c r="L855" s="1" t="s">
        <v>14</v>
      </c>
      <c r="M855" s="1" t="s">
        <v>15</v>
      </c>
      <c r="N855" s="1" t="s">
        <v>16</v>
      </c>
      <c r="O855" s="1" t="s">
        <v>17</v>
      </c>
      <c r="P855" s="1" t="s">
        <v>18</v>
      </c>
      <c r="Q855" s="1" t="s">
        <v>19</v>
      </c>
      <c r="R855" s="1" t="s">
        <v>20</v>
      </c>
      <c r="S855" s="1" t="s">
        <v>21</v>
      </c>
      <c r="T855" s="1" t="s">
        <v>22</v>
      </c>
      <c r="U855" s="1" t="s">
        <v>23</v>
      </c>
      <c r="V855" s="1" t="s">
        <v>24</v>
      </c>
      <c r="W855" s="2" t="s">
        <v>25</v>
      </c>
    </row>
    <row r="856" spans="1:23" x14ac:dyDescent="0.3">
      <c r="A856" s="3" t="s">
        <v>26</v>
      </c>
      <c r="B856" s="6">
        <v>400</v>
      </c>
      <c r="C856" s="7">
        <v>80</v>
      </c>
      <c r="D856" s="7">
        <v>80</v>
      </c>
      <c r="E856" s="7">
        <v>80</v>
      </c>
      <c r="F856" s="7">
        <v>80</v>
      </c>
      <c r="G856" s="7">
        <v>80</v>
      </c>
      <c r="H856" s="7">
        <v>25</v>
      </c>
      <c r="I856" s="7">
        <v>26</v>
      </c>
      <c r="J856" s="7">
        <v>25</v>
      </c>
      <c r="K856" s="7">
        <v>25</v>
      </c>
      <c r="L856" s="7">
        <v>27</v>
      </c>
      <c r="M856" s="7">
        <v>27</v>
      </c>
      <c r="N856" s="7">
        <v>25</v>
      </c>
      <c r="O856" s="7">
        <v>26</v>
      </c>
      <c r="P856" s="7">
        <v>24</v>
      </c>
      <c r="Q856" s="7">
        <v>23</v>
      </c>
      <c r="R856" s="7">
        <v>24</v>
      </c>
      <c r="S856" s="7">
        <v>25</v>
      </c>
      <c r="T856" s="7">
        <v>23</v>
      </c>
      <c r="U856" s="7">
        <v>24</v>
      </c>
      <c r="V856" s="7">
        <v>25</v>
      </c>
      <c r="W856" s="8">
        <v>26</v>
      </c>
    </row>
    <row r="857" spans="1:23" x14ac:dyDescent="0.3">
      <c r="A857" s="4" t="s">
        <v>27</v>
      </c>
      <c r="B857" s="9" t="s">
        <v>27</v>
      </c>
      <c r="C857" s="10" t="s">
        <v>27</v>
      </c>
      <c r="D857" s="10" t="s">
        <v>27</v>
      </c>
      <c r="E857" s="10" t="s">
        <v>27</v>
      </c>
      <c r="F857" s="10" t="s">
        <v>27</v>
      </c>
      <c r="G857" s="10" t="s">
        <v>27</v>
      </c>
      <c r="H857" s="10" t="s">
        <v>27</v>
      </c>
      <c r="I857" s="10" t="s">
        <v>27</v>
      </c>
      <c r="J857" s="10" t="s">
        <v>27</v>
      </c>
      <c r="K857" s="10" t="s">
        <v>27</v>
      </c>
      <c r="L857" s="10" t="s">
        <v>27</v>
      </c>
      <c r="M857" s="10" t="s">
        <v>27</v>
      </c>
      <c r="N857" s="10" t="s">
        <v>27</v>
      </c>
      <c r="O857" s="10" t="s">
        <v>27</v>
      </c>
      <c r="P857" s="10" t="s">
        <v>27</v>
      </c>
      <c r="Q857" s="10" t="s">
        <v>27</v>
      </c>
      <c r="R857" s="10" t="s">
        <v>27</v>
      </c>
      <c r="S857" s="10" t="s">
        <v>27</v>
      </c>
      <c r="T857" s="10" t="s">
        <v>27</v>
      </c>
      <c r="U857" s="10" t="s">
        <v>27</v>
      </c>
      <c r="V857" s="10" t="s">
        <v>27</v>
      </c>
      <c r="W857" s="11" t="s">
        <v>27</v>
      </c>
    </row>
    <row r="858" spans="1:23" x14ac:dyDescent="0.3">
      <c r="A858" s="4" t="s">
        <v>49</v>
      </c>
      <c r="B858" s="12">
        <v>94</v>
      </c>
      <c r="C858" s="13">
        <v>95</v>
      </c>
      <c r="D858" s="13">
        <v>92.5</v>
      </c>
      <c r="E858" s="13">
        <v>93.75</v>
      </c>
      <c r="F858" s="13">
        <v>98.75</v>
      </c>
      <c r="G858" s="13">
        <v>90</v>
      </c>
      <c r="H858" s="13">
        <v>96</v>
      </c>
      <c r="I858" s="13">
        <v>92.307692307692307</v>
      </c>
      <c r="J858" s="13">
        <v>92</v>
      </c>
      <c r="K858" s="13">
        <v>100</v>
      </c>
      <c r="L858" s="13">
        <v>92.592592592592595</v>
      </c>
      <c r="M858" s="13">
        <v>92.592592592592595</v>
      </c>
      <c r="N858" s="13">
        <v>100</v>
      </c>
      <c r="O858" s="13">
        <v>84.615384615384613</v>
      </c>
      <c r="P858" s="13">
        <v>100</v>
      </c>
      <c r="Q858" s="13">
        <v>100</v>
      </c>
      <c r="R858" s="13">
        <v>70.833333333333343</v>
      </c>
      <c r="S858" s="13">
        <v>100</v>
      </c>
      <c r="T858" s="13">
        <v>100</v>
      </c>
      <c r="U858" s="13">
        <v>100</v>
      </c>
      <c r="V858" s="13">
        <v>92</v>
      </c>
      <c r="W858" s="14">
        <v>92.307692307692307</v>
      </c>
    </row>
    <row r="859" spans="1:23" x14ac:dyDescent="0.3">
      <c r="A859" s="4" t="s">
        <v>50</v>
      </c>
      <c r="B859" s="12">
        <v>5</v>
      </c>
      <c r="C859" s="13">
        <v>3.75</v>
      </c>
      <c r="D859" s="13">
        <v>7.5</v>
      </c>
      <c r="E859" s="13">
        <v>6.25</v>
      </c>
      <c r="F859" s="13">
        <v>1.25</v>
      </c>
      <c r="G859" s="13">
        <v>6.25</v>
      </c>
      <c r="H859" s="13">
        <v>4</v>
      </c>
      <c r="I859" s="13">
        <v>7.6923076923076925</v>
      </c>
      <c r="J859" s="13">
        <v>8</v>
      </c>
      <c r="K859" s="13">
        <v>0</v>
      </c>
      <c r="L859" s="13">
        <v>7.4074074074074066</v>
      </c>
      <c r="M859" s="13">
        <v>7.4074074074074066</v>
      </c>
      <c r="N859" s="13">
        <v>0</v>
      </c>
      <c r="O859" s="13">
        <v>7.6923076923076925</v>
      </c>
      <c r="P859" s="13">
        <v>0</v>
      </c>
      <c r="Q859" s="13">
        <v>0</v>
      </c>
      <c r="R859" s="13">
        <v>25</v>
      </c>
      <c r="S859" s="13">
        <v>0</v>
      </c>
      <c r="T859" s="13">
        <v>0</v>
      </c>
      <c r="U859" s="13">
        <v>0</v>
      </c>
      <c r="V859" s="13">
        <v>4</v>
      </c>
      <c r="W859" s="14">
        <v>7.6923076923076925</v>
      </c>
    </row>
    <row r="860" spans="1:23" x14ac:dyDescent="0.3">
      <c r="A860" s="4" t="s">
        <v>110</v>
      </c>
      <c r="B860" s="12">
        <v>1</v>
      </c>
      <c r="C860" s="13">
        <v>1.25</v>
      </c>
      <c r="D860" s="13">
        <v>0</v>
      </c>
      <c r="E860" s="13">
        <v>0</v>
      </c>
      <c r="F860" s="13">
        <v>0</v>
      </c>
      <c r="G860" s="13">
        <v>3.75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7.6923076923076925</v>
      </c>
      <c r="P860" s="13">
        <v>0</v>
      </c>
      <c r="Q860" s="13">
        <v>0</v>
      </c>
      <c r="R860" s="13">
        <v>4.1666666666666661</v>
      </c>
      <c r="S860" s="13">
        <v>0</v>
      </c>
      <c r="T860" s="13">
        <v>0</v>
      </c>
      <c r="U860" s="13">
        <v>0</v>
      </c>
      <c r="V860" s="13">
        <v>4</v>
      </c>
      <c r="W860" s="14">
        <v>0</v>
      </c>
    </row>
    <row r="861" spans="1:23" x14ac:dyDescent="0.3">
      <c r="A861" s="5" t="s">
        <v>27</v>
      </c>
      <c r="B861" s="15" t="s">
        <v>27</v>
      </c>
      <c r="C861" s="16" t="s">
        <v>27</v>
      </c>
      <c r="D861" s="16" t="s">
        <v>27</v>
      </c>
      <c r="E861" s="16" t="s">
        <v>27</v>
      </c>
      <c r="F861" s="16" t="s">
        <v>27</v>
      </c>
      <c r="G861" s="16" t="s">
        <v>27</v>
      </c>
      <c r="H861" s="16" t="s">
        <v>27</v>
      </c>
      <c r="I861" s="16" t="s">
        <v>27</v>
      </c>
      <c r="J861" s="16" t="s">
        <v>27</v>
      </c>
      <c r="K861" s="16" t="s">
        <v>27</v>
      </c>
      <c r="L861" s="16" t="s">
        <v>27</v>
      </c>
      <c r="M861" s="16" t="s">
        <v>27</v>
      </c>
      <c r="N861" s="16" t="s">
        <v>27</v>
      </c>
      <c r="O861" s="16" t="s">
        <v>27</v>
      </c>
      <c r="P861" s="16" t="s">
        <v>27</v>
      </c>
      <c r="Q861" s="16" t="s">
        <v>27</v>
      </c>
      <c r="R861" s="16" t="s">
        <v>27</v>
      </c>
      <c r="S861" s="16" t="s">
        <v>27</v>
      </c>
      <c r="T861" s="16" t="s">
        <v>27</v>
      </c>
      <c r="U861" s="16" t="s">
        <v>27</v>
      </c>
      <c r="V861" s="16" t="s">
        <v>27</v>
      </c>
      <c r="W861" s="17" t="s">
        <v>27</v>
      </c>
    </row>
    <row r="862" spans="1:23" x14ac:dyDescent="0.3">
      <c r="A862" s="31" t="str">
        <f>HYPERLINK("#'Index'!C36","Home")</f>
        <v>Home</v>
      </c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4" spans="1:23" ht="14.95" thickBot="1" x14ac:dyDescent="0.35">
      <c r="A864" s="32" t="s">
        <v>747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 spans="1:23" ht="14.95" thickTop="1" x14ac:dyDescent="0.3">
      <c r="A865" s="33" t="s">
        <v>159</v>
      </c>
      <c r="B865" s="35" t="s">
        <v>2</v>
      </c>
      <c r="C865" s="37" t="s">
        <v>3</v>
      </c>
      <c r="D865" s="37"/>
      <c r="E865" s="37"/>
      <c r="F865" s="37"/>
      <c r="G865" s="37"/>
      <c r="H865" s="37" t="s">
        <v>4</v>
      </c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8"/>
    </row>
    <row r="866" spans="1:23" ht="34.35" x14ac:dyDescent="0.3">
      <c r="A866" s="34"/>
      <c r="B866" s="36"/>
      <c r="C866" s="1" t="s">
        <v>5</v>
      </c>
      <c r="D866" s="1" t="s">
        <v>6</v>
      </c>
      <c r="E866" s="1" t="s">
        <v>7</v>
      </c>
      <c r="F866" s="1" t="s">
        <v>8</v>
      </c>
      <c r="G866" s="1" t="s">
        <v>9</v>
      </c>
      <c r="H866" s="1" t="s">
        <v>10</v>
      </c>
      <c r="I866" s="1" t="s">
        <v>11</v>
      </c>
      <c r="J866" s="1" t="s">
        <v>12</v>
      </c>
      <c r="K866" s="1" t="s">
        <v>13</v>
      </c>
      <c r="L866" s="1" t="s">
        <v>14</v>
      </c>
      <c r="M866" s="1" t="s">
        <v>15</v>
      </c>
      <c r="N866" s="1" t="s">
        <v>16</v>
      </c>
      <c r="O866" s="1" t="s">
        <v>17</v>
      </c>
      <c r="P866" s="1" t="s">
        <v>18</v>
      </c>
      <c r="Q866" s="1" t="s">
        <v>19</v>
      </c>
      <c r="R866" s="1" t="s">
        <v>20</v>
      </c>
      <c r="S866" s="1" t="s">
        <v>21</v>
      </c>
      <c r="T866" s="1" t="s">
        <v>22</v>
      </c>
      <c r="U866" s="1" t="s">
        <v>23</v>
      </c>
      <c r="V866" s="1" t="s">
        <v>24</v>
      </c>
      <c r="W866" s="2" t="s">
        <v>25</v>
      </c>
    </row>
    <row r="867" spans="1:23" x14ac:dyDescent="0.3">
      <c r="A867" s="3" t="s">
        <v>26</v>
      </c>
      <c r="B867" s="6">
        <v>376</v>
      </c>
      <c r="C867" s="7">
        <v>76</v>
      </c>
      <c r="D867" s="7">
        <v>74</v>
      </c>
      <c r="E867" s="7">
        <v>75</v>
      </c>
      <c r="F867" s="7">
        <v>79</v>
      </c>
      <c r="G867" s="7">
        <v>72</v>
      </c>
      <c r="H867" s="7">
        <v>24</v>
      </c>
      <c r="I867" s="7">
        <v>24</v>
      </c>
      <c r="J867" s="7">
        <v>23</v>
      </c>
      <c r="K867" s="7">
        <v>25</v>
      </c>
      <c r="L867" s="7">
        <v>25</v>
      </c>
      <c r="M867" s="7">
        <v>25</v>
      </c>
      <c r="N867" s="7">
        <v>25</v>
      </c>
      <c r="O867" s="7">
        <v>22</v>
      </c>
      <c r="P867" s="7">
        <v>24</v>
      </c>
      <c r="Q867" s="7">
        <v>23</v>
      </c>
      <c r="R867" s="7">
        <v>17</v>
      </c>
      <c r="S867" s="7">
        <v>25</v>
      </c>
      <c r="T867" s="7">
        <v>23</v>
      </c>
      <c r="U867" s="7">
        <v>24</v>
      </c>
      <c r="V867" s="7">
        <v>23</v>
      </c>
      <c r="W867" s="8">
        <v>24</v>
      </c>
    </row>
    <row r="868" spans="1:23" x14ac:dyDescent="0.3">
      <c r="A868" s="4" t="s">
        <v>27</v>
      </c>
      <c r="B868" s="9" t="s">
        <v>27</v>
      </c>
      <c r="C868" s="10" t="s">
        <v>27</v>
      </c>
      <c r="D868" s="10" t="s">
        <v>27</v>
      </c>
      <c r="E868" s="10" t="s">
        <v>27</v>
      </c>
      <c r="F868" s="10" t="s">
        <v>27</v>
      </c>
      <c r="G868" s="10" t="s">
        <v>27</v>
      </c>
      <c r="H868" s="10" t="s">
        <v>27</v>
      </c>
      <c r="I868" s="10" t="s">
        <v>27</v>
      </c>
      <c r="J868" s="10" t="s">
        <v>27</v>
      </c>
      <c r="K868" s="10" t="s">
        <v>27</v>
      </c>
      <c r="L868" s="10" t="s">
        <v>27</v>
      </c>
      <c r="M868" s="10" t="s">
        <v>27</v>
      </c>
      <c r="N868" s="10" t="s">
        <v>27</v>
      </c>
      <c r="O868" s="10" t="s">
        <v>27</v>
      </c>
      <c r="P868" s="10" t="s">
        <v>27</v>
      </c>
      <c r="Q868" s="10" t="s">
        <v>27</v>
      </c>
      <c r="R868" s="10" t="s">
        <v>27</v>
      </c>
      <c r="S868" s="10" t="s">
        <v>27</v>
      </c>
      <c r="T868" s="10" t="s">
        <v>27</v>
      </c>
      <c r="U868" s="10" t="s">
        <v>27</v>
      </c>
      <c r="V868" s="10" t="s">
        <v>27</v>
      </c>
      <c r="W868" s="11" t="s">
        <v>27</v>
      </c>
    </row>
    <row r="869" spans="1:23" x14ac:dyDescent="0.3">
      <c r="A869" s="4" t="s">
        <v>49</v>
      </c>
      <c r="B869" s="12">
        <v>94.414893617021278</v>
      </c>
      <c r="C869" s="13">
        <v>97.368421052631575</v>
      </c>
      <c r="D869" s="13">
        <v>97.297297297297305</v>
      </c>
      <c r="E869" s="13">
        <v>93.333333333333329</v>
      </c>
      <c r="F869" s="13">
        <v>91.139240506329116</v>
      </c>
      <c r="G869" s="13">
        <v>93.055555555555557</v>
      </c>
      <c r="H869" s="13">
        <v>91.666666666666657</v>
      </c>
      <c r="I869" s="13">
        <v>100</v>
      </c>
      <c r="J869" s="13">
        <v>95.652173913043484</v>
      </c>
      <c r="K869" s="13">
        <v>84</v>
      </c>
      <c r="L869" s="13">
        <v>96</v>
      </c>
      <c r="M869" s="13">
        <v>92</v>
      </c>
      <c r="N869" s="13">
        <v>100</v>
      </c>
      <c r="O869" s="13">
        <v>100</v>
      </c>
      <c r="P869" s="13">
        <v>95.833333333333343</v>
      </c>
      <c r="Q869" s="13">
        <v>73.91304347826086</v>
      </c>
      <c r="R869" s="13">
        <v>94.117647058823522</v>
      </c>
      <c r="S869" s="13">
        <v>100</v>
      </c>
      <c r="T869" s="13">
        <v>95.652173913043484</v>
      </c>
      <c r="U869" s="13">
        <v>100</v>
      </c>
      <c r="V869" s="13">
        <v>95.652173913043484</v>
      </c>
      <c r="W869" s="14">
        <v>95.833333333333343</v>
      </c>
    </row>
    <row r="870" spans="1:23" x14ac:dyDescent="0.3">
      <c r="A870" s="4" t="s">
        <v>50</v>
      </c>
      <c r="B870" s="12">
        <v>3.4574468085106385</v>
      </c>
      <c r="C870" s="13">
        <v>2.6315789473684208</v>
      </c>
      <c r="D870" s="13">
        <v>2.7027027027027026</v>
      </c>
      <c r="E870" s="13">
        <v>2.666666666666667</v>
      </c>
      <c r="F870" s="13">
        <v>6.3291139240506329</v>
      </c>
      <c r="G870" s="13">
        <v>2.7777777777777777</v>
      </c>
      <c r="H870" s="13">
        <v>8.3333333333333321</v>
      </c>
      <c r="I870" s="13">
        <v>0</v>
      </c>
      <c r="J870" s="13">
        <v>0</v>
      </c>
      <c r="K870" s="13">
        <v>4</v>
      </c>
      <c r="L870" s="13">
        <v>4</v>
      </c>
      <c r="M870" s="13">
        <v>8</v>
      </c>
      <c r="N870" s="13">
        <v>0</v>
      </c>
      <c r="O870" s="13">
        <v>0</v>
      </c>
      <c r="P870" s="13">
        <v>4.1666666666666661</v>
      </c>
      <c r="Q870" s="13">
        <v>13.043478260869565</v>
      </c>
      <c r="R870" s="13">
        <v>5.8823529411764701</v>
      </c>
      <c r="S870" s="13">
        <v>0</v>
      </c>
      <c r="T870" s="13">
        <v>4.3478260869565215</v>
      </c>
      <c r="U870" s="13">
        <v>0</v>
      </c>
      <c r="V870" s="13">
        <v>0</v>
      </c>
      <c r="W870" s="14">
        <v>4.1666666666666661</v>
      </c>
    </row>
    <row r="871" spans="1:23" x14ac:dyDescent="0.3">
      <c r="A871" s="4" t="s">
        <v>110</v>
      </c>
      <c r="B871" s="12">
        <v>2.1276595744680851</v>
      </c>
      <c r="C871" s="13">
        <v>0</v>
      </c>
      <c r="D871" s="13">
        <v>0</v>
      </c>
      <c r="E871" s="13">
        <v>4</v>
      </c>
      <c r="F871" s="13">
        <v>2.5316455696202533</v>
      </c>
      <c r="G871" s="13">
        <v>4.1666666666666661</v>
      </c>
      <c r="H871" s="13">
        <v>0</v>
      </c>
      <c r="I871" s="13">
        <v>0</v>
      </c>
      <c r="J871" s="13">
        <v>4.3478260869565215</v>
      </c>
      <c r="K871" s="13">
        <v>12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13.043478260869565</v>
      </c>
      <c r="R871" s="13">
        <v>0</v>
      </c>
      <c r="S871" s="13">
        <v>0</v>
      </c>
      <c r="T871" s="13">
        <v>0</v>
      </c>
      <c r="U871" s="13">
        <v>0</v>
      </c>
      <c r="V871" s="13">
        <v>4.3478260869565215</v>
      </c>
      <c r="W871" s="14">
        <v>0</v>
      </c>
    </row>
    <row r="872" spans="1:23" x14ac:dyDescent="0.3">
      <c r="A872" s="5" t="s">
        <v>27</v>
      </c>
      <c r="B872" s="15" t="s">
        <v>27</v>
      </c>
      <c r="C872" s="16" t="s">
        <v>27</v>
      </c>
      <c r="D872" s="16" t="s">
        <v>27</v>
      </c>
      <c r="E872" s="16" t="s">
        <v>27</v>
      </c>
      <c r="F872" s="16" t="s">
        <v>27</v>
      </c>
      <c r="G872" s="16" t="s">
        <v>27</v>
      </c>
      <c r="H872" s="16" t="s">
        <v>27</v>
      </c>
      <c r="I872" s="16" t="s">
        <v>27</v>
      </c>
      <c r="J872" s="16" t="s">
        <v>27</v>
      </c>
      <c r="K872" s="16" t="s">
        <v>27</v>
      </c>
      <c r="L872" s="16" t="s">
        <v>27</v>
      </c>
      <c r="M872" s="16" t="s">
        <v>27</v>
      </c>
      <c r="N872" s="16" t="s">
        <v>27</v>
      </c>
      <c r="O872" s="16" t="s">
        <v>27</v>
      </c>
      <c r="P872" s="16" t="s">
        <v>27</v>
      </c>
      <c r="Q872" s="16" t="s">
        <v>27</v>
      </c>
      <c r="R872" s="16" t="s">
        <v>27</v>
      </c>
      <c r="S872" s="16" t="s">
        <v>27</v>
      </c>
      <c r="T872" s="16" t="s">
        <v>27</v>
      </c>
      <c r="U872" s="16" t="s">
        <v>27</v>
      </c>
      <c r="V872" s="16" t="s">
        <v>27</v>
      </c>
      <c r="W872" s="17" t="s">
        <v>27</v>
      </c>
    </row>
    <row r="873" spans="1:23" x14ac:dyDescent="0.3">
      <c r="A873" s="31" t="str">
        <f>HYPERLINK("#'Index'!C37","Home")</f>
        <v>Home</v>
      </c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5" spans="1:23" ht="14.95" thickBot="1" x14ac:dyDescent="0.35">
      <c r="A875" s="32" t="s">
        <v>748</v>
      </c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 spans="1:23" ht="14.95" thickTop="1" x14ac:dyDescent="0.3">
      <c r="A876" s="33" t="s">
        <v>1</v>
      </c>
      <c r="B876" s="35" t="s">
        <v>2</v>
      </c>
      <c r="C876" s="37" t="s">
        <v>3</v>
      </c>
      <c r="D876" s="37"/>
      <c r="E876" s="37"/>
      <c r="F876" s="37"/>
      <c r="G876" s="37"/>
      <c r="H876" s="37" t="s">
        <v>4</v>
      </c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8"/>
    </row>
    <row r="877" spans="1:23" ht="34.35" x14ac:dyDescent="0.3">
      <c r="A877" s="34"/>
      <c r="B877" s="36"/>
      <c r="C877" s="1" t="s">
        <v>5</v>
      </c>
      <c r="D877" s="1" t="s">
        <v>6</v>
      </c>
      <c r="E877" s="1" t="s">
        <v>7</v>
      </c>
      <c r="F877" s="1" t="s">
        <v>8</v>
      </c>
      <c r="G877" s="1" t="s">
        <v>9</v>
      </c>
      <c r="H877" s="1" t="s">
        <v>10</v>
      </c>
      <c r="I877" s="1" t="s">
        <v>11</v>
      </c>
      <c r="J877" s="1" t="s">
        <v>12</v>
      </c>
      <c r="K877" s="1" t="s">
        <v>13</v>
      </c>
      <c r="L877" s="1" t="s">
        <v>14</v>
      </c>
      <c r="M877" s="1" t="s">
        <v>15</v>
      </c>
      <c r="N877" s="1" t="s">
        <v>16</v>
      </c>
      <c r="O877" s="1" t="s">
        <v>17</v>
      </c>
      <c r="P877" s="1" t="s">
        <v>18</v>
      </c>
      <c r="Q877" s="1" t="s">
        <v>19</v>
      </c>
      <c r="R877" s="1" t="s">
        <v>20</v>
      </c>
      <c r="S877" s="1" t="s">
        <v>21</v>
      </c>
      <c r="T877" s="1" t="s">
        <v>22</v>
      </c>
      <c r="U877" s="1" t="s">
        <v>23</v>
      </c>
      <c r="V877" s="1" t="s">
        <v>24</v>
      </c>
      <c r="W877" s="2" t="s">
        <v>25</v>
      </c>
    </row>
    <row r="878" spans="1:23" x14ac:dyDescent="0.3">
      <c r="A878" s="3" t="s">
        <v>26</v>
      </c>
      <c r="B878" s="6">
        <v>400</v>
      </c>
      <c r="C878" s="7">
        <v>80</v>
      </c>
      <c r="D878" s="7">
        <v>80</v>
      </c>
      <c r="E878" s="7">
        <v>80</v>
      </c>
      <c r="F878" s="7">
        <v>80</v>
      </c>
      <c r="G878" s="7">
        <v>80</v>
      </c>
      <c r="H878" s="7">
        <v>25</v>
      </c>
      <c r="I878" s="7">
        <v>26</v>
      </c>
      <c r="J878" s="7">
        <v>25</v>
      </c>
      <c r="K878" s="7">
        <v>25</v>
      </c>
      <c r="L878" s="7">
        <v>27</v>
      </c>
      <c r="M878" s="7">
        <v>27</v>
      </c>
      <c r="N878" s="7">
        <v>25</v>
      </c>
      <c r="O878" s="7">
        <v>26</v>
      </c>
      <c r="P878" s="7">
        <v>24</v>
      </c>
      <c r="Q878" s="7">
        <v>23</v>
      </c>
      <c r="R878" s="7">
        <v>24</v>
      </c>
      <c r="S878" s="7">
        <v>25</v>
      </c>
      <c r="T878" s="7">
        <v>23</v>
      </c>
      <c r="U878" s="7">
        <v>24</v>
      </c>
      <c r="V878" s="7">
        <v>25</v>
      </c>
      <c r="W878" s="8">
        <v>26</v>
      </c>
    </row>
    <row r="879" spans="1:23" x14ac:dyDescent="0.3">
      <c r="A879" s="4" t="s">
        <v>27</v>
      </c>
      <c r="B879" s="9" t="s">
        <v>27</v>
      </c>
      <c r="C879" s="10" t="s">
        <v>27</v>
      </c>
      <c r="D879" s="10" t="s">
        <v>27</v>
      </c>
      <c r="E879" s="10" t="s">
        <v>27</v>
      </c>
      <c r="F879" s="10" t="s">
        <v>27</v>
      </c>
      <c r="G879" s="10" t="s">
        <v>27</v>
      </c>
      <c r="H879" s="10" t="s">
        <v>27</v>
      </c>
      <c r="I879" s="10" t="s">
        <v>27</v>
      </c>
      <c r="J879" s="10" t="s">
        <v>27</v>
      </c>
      <c r="K879" s="10" t="s">
        <v>27</v>
      </c>
      <c r="L879" s="10" t="s">
        <v>27</v>
      </c>
      <c r="M879" s="10" t="s">
        <v>27</v>
      </c>
      <c r="N879" s="10" t="s">
        <v>27</v>
      </c>
      <c r="O879" s="10" t="s">
        <v>27</v>
      </c>
      <c r="P879" s="10" t="s">
        <v>27</v>
      </c>
      <c r="Q879" s="10" t="s">
        <v>27</v>
      </c>
      <c r="R879" s="10" t="s">
        <v>27</v>
      </c>
      <c r="S879" s="10" t="s">
        <v>27</v>
      </c>
      <c r="T879" s="10" t="s">
        <v>27</v>
      </c>
      <c r="U879" s="10" t="s">
        <v>27</v>
      </c>
      <c r="V879" s="10" t="s">
        <v>27</v>
      </c>
      <c r="W879" s="11" t="s">
        <v>27</v>
      </c>
    </row>
    <row r="880" spans="1:23" x14ac:dyDescent="0.3">
      <c r="A880" s="4" t="s">
        <v>518</v>
      </c>
      <c r="B880" s="12">
        <v>99.5</v>
      </c>
      <c r="C880" s="13">
        <v>100</v>
      </c>
      <c r="D880" s="13">
        <v>98.75</v>
      </c>
      <c r="E880" s="13">
        <v>98.75</v>
      </c>
      <c r="F880" s="13">
        <v>100</v>
      </c>
      <c r="G880" s="13">
        <v>100</v>
      </c>
      <c r="H880" s="13">
        <v>100</v>
      </c>
      <c r="I880" s="13">
        <v>100</v>
      </c>
      <c r="J880" s="13">
        <v>96</v>
      </c>
      <c r="K880" s="13">
        <v>100</v>
      </c>
      <c r="L880" s="13">
        <v>96.296296296296291</v>
      </c>
      <c r="M880" s="13">
        <v>100</v>
      </c>
      <c r="N880" s="13">
        <v>100</v>
      </c>
      <c r="O880" s="13">
        <v>100</v>
      </c>
      <c r="P880" s="13">
        <v>100</v>
      </c>
      <c r="Q880" s="13">
        <v>100</v>
      </c>
      <c r="R880" s="13">
        <v>100</v>
      </c>
      <c r="S880" s="13">
        <v>100</v>
      </c>
      <c r="T880" s="13">
        <v>100</v>
      </c>
      <c r="U880" s="13">
        <v>100</v>
      </c>
      <c r="V880" s="13">
        <v>100</v>
      </c>
      <c r="W880" s="14">
        <v>100</v>
      </c>
    </row>
    <row r="881" spans="1:23" x14ac:dyDescent="0.3">
      <c r="A881" s="4" t="s">
        <v>519</v>
      </c>
      <c r="B881" s="12">
        <v>0.25</v>
      </c>
      <c r="C881" s="13">
        <v>0</v>
      </c>
      <c r="D881" s="13">
        <v>0</v>
      </c>
      <c r="E881" s="13">
        <v>1.25</v>
      </c>
      <c r="F881" s="13">
        <v>0</v>
      </c>
      <c r="G881" s="13">
        <v>0</v>
      </c>
      <c r="H881" s="13">
        <v>0</v>
      </c>
      <c r="I881" s="13">
        <v>0</v>
      </c>
      <c r="J881" s="13">
        <v>4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4">
        <v>0</v>
      </c>
    </row>
    <row r="882" spans="1:23" x14ac:dyDescent="0.3">
      <c r="A882" s="4" t="s">
        <v>110</v>
      </c>
      <c r="B882" s="12">
        <v>0.25</v>
      </c>
      <c r="C882" s="13">
        <v>0</v>
      </c>
      <c r="D882" s="13">
        <v>1.25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3.7037037037037033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4">
        <v>0</v>
      </c>
    </row>
    <row r="883" spans="1:23" x14ac:dyDescent="0.3">
      <c r="A883" s="5" t="s">
        <v>27</v>
      </c>
      <c r="B883" s="15" t="s">
        <v>27</v>
      </c>
      <c r="C883" s="16" t="s">
        <v>27</v>
      </c>
      <c r="D883" s="16" t="s">
        <v>27</v>
      </c>
      <c r="E883" s="16" t="s">
        <v>27</v>
      </c>
      <c r="F883" s="16" t="s">
        <v>27</v>
      </c>
      <c r="G883" s="16" t="s">
        <v>27</v>
      </c>
      <c r="H883" s="16" t="s">
        <v>27</v>
      </c>
      <c r="I883" s="16" t="s">
        <v>27</v>
      </c>
      <c r="J883" s="16" t="s">
        <v>27</v>
      </c>
      <c r="K883" s="16" t="s">
        <v>27</v>
      </c>
      <c r="L883" s="16" t="s">
        <v>27</v>
      </c>
      <c r="M883" s="16" t="s">
        <v>27</v>
      </c>
      <c r="N883" s="16" t="s">
        <v>27</v>
      </c>
      <c r="O883" s="16" t="s">
        <v>27</v>
      </c>
      <c r="P883" s="16" t="s">
        <v>27</v>
      </c>
      <c r="Q883" s="16" t="s">
        <v>27</v>
      </c>
      <c r="R883" s="16" t="s">
        <v>27</v>
      </c>
      <c r="S883" s="16" t="s">
        <v>27</v>
      </c>
      <c r="T883" s="16" t="s">
        <v>27</v>
      </c>
      <c r="U883" s="16" t="s">
        <v>27</v>
      </c>
      <c r="V883" s="16" t="s">
        <v>27</v>
      </c>
      <c r="W883" s="17" t="s">
        <v>27</v>
      </c>
    </row>
    <row r="884" spans="1:23" x14ac:dyDescent="0.3">
      <c r="A884" s="31" t="str">
        <f>HYPERLINK("#'Index'!C38","Home")</f>
        <v>Home</v>
      </c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6" spans="1:23" ht="14.95" thickBot="1" x14ac:dyDescent="0.35">
      <c r="A886" s="32" t="s">
        <v>749</v>
      </c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 spans="1:23" ht="14.95" thickTop="1" x14ac:dyDescent="0.3">
      <c r="A887" s="33" t="s">
        <v>1</v>
      </c>
      <c r="B887" s="35" t="s">
        <v>2</v>
      </c>
      <c r="C887" s="37" t="s">
        <v>3</v>
      </c>
      <c r="D887" s="37"/>
      <c r="E887" s="37"/>
      <c r="F887" s="37"/>
      <c r="G887" s="37"/>
      <c r="H887" s="37" t="s">
        <v>4</v>
      </c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8"/>
    </row>
    <row r="888" spans="1:23" ht="34.35" x14ac:dyDescent="0.3">
      <c r="A888" s="34"/>
      <c r="B888" s="36"/>
      <c r="C888" s="1" t="s">
        <v>5</v>
      </c>
      <c r="D888" s="1" t="s">
        <v>6</v>
      </c>
      <c r="E888" s="1" t="s">
        <v>7</v>
      </c>
      <c r="F888" s="1" t="s">
        <v>8</v>
      </c>
      <c r="G888" s="1" t="s">
        <v>9</v>
      </c>
      <c r="H888" s="1" t="s">
        <v>10</v>
      </c>
      <c r="I888" s="1" t="s">
        <v>11</v>
      </c>
      <c r="J888" s="1" t="s">
        <v>12</v>
      </c>
      <c r="K888" s="1" t="s">
        <v>13</v>
      </c>
      <c r="L888" s="1" t="s">
        <v>14</v>
      </c>
      <c r="M888" s="1" t="s">
        <v>15</v>
      </c>
      <c r="N888" s="1" t="s">
        <v>16</v>
      </c>
      <c r="O888" s="1" t="s">
        <v>17</v>
      </c>
      <c r="P888" s="1" t="s">
        <v>18</v>
      </c>
      <c r="Q888" s="1" t="s">
        <v>19</v>
      </c>
      <c r="R888" s="1" t="s">
        <v>20</v>
      </c>
      <c r="S888" s="1" t="s">
        <v>21</v>
      </c>
      <c r="T888" s="1" t="s">
        <v>22</v>
      </c>
      <c r="U888" s="1" t="s">
        <v>23</v>
      </c>
      <c r="V888" s="1" t="s">
        <v>24</v>
      </c>
      <c r="W888" s="2" t="s">
        <v>25</v>
      </c>
    </row>
    <row r="889" spans="1:23" x14ac:dyDescent="0.3">
      <c r="A889" s="3" t="s">
        <v>26</v>
      </c>
      <c r="B889" s="6">
        <v>400</v>
      </c>
      <c r="C889" s="7">
        <v>80</v>
      </c>
      <c r="D889" s="7">
        <v>80</v>
      </c>
      <c r="E889" s="7">
        <v>80</v>
      </c>
      <c r="F889" s="7">
        <v>80</v>
      </c>
      <c r="G889" s="7">
        <v>80</v>
      </c>
      <c r="H889" s="7">
        <v>25</v>
      </c>
      <c r="I889" s="7">
        <v>26</v>
      </c>
      <c r="J889" s="7">
        <v>25</v>
      </c>
      <c r="K889" s="7">
        <v>25</v>
      </c>
      <c r="L889" s="7">
        <v>27</v>
      </c>
      <c r="M889" s="7">
        <v>27</v>
      </c>
      <c r="N889" s="7">
        <v>25</v>
      </c>
      <c r="O889" s="7">
        <v>26</v>
      </c>
      <c r="P889" s="7">
        <v>24</v>
      </c>
      <c r="Q889" s="7">
        <v>23</v>
      </c>
      <c r="R889" s="7">
        <v>24</v>
      </c>
      <c r="S889" s="7">
        <v>25</v>
      </c>
      <c r="T889" s="7">
        <v>23</v>
      </c>
      <c r="U889" s="7">
        <v>24</v>
      </c>
      <c r="V889" s="7">
        <v>25</v>
      </c>
      <c r="W889" s="8">
        <v>26</v>
      </c>
    </row>
    <row r="890" spans="1:23" x14ac:dyDescent="0.3">
      <c r="A890" s="4" t="s">
        <v>27</v>
      </c>
      <c r="B890" s="9" t="s">
        <v>27</v>
      </c>
      <c r="C890" s="10" t="s">
        <v>27</v>
      </c>
      <c r="D890" s="10" t="s">
        <v>27</v>
      </c>
      <c r="E890" s="10" t="s">
        <v>27</v>
      </c>
      <c r="F890" s="10" t="s">
        <v>27</v>
      </c>
      <c r="G890" s="10" t="s">
        <v>27</v>
      </c>
      <c r="H890" s="10" t="s">
        <v>27</v>
      </c>
      <c r="I890" s="10" t="s">
        <v>27</v>
      </c>
      <c r="J890" s="10" t="s">
        <v>27</v>
      </c>
      <c r="K890" s="10" t="s">
        <v>27</v>
      </c>
      <c r="L890" s="10" t="s">
        <v>27</v>
      </c>
      <c r="M890" s="10" t="s">
        <v>27</v>
      </c>
      <c r="N890" s="10" t="s">
        <v>27</v>
      </c>
      <c r="O890" s="10" t="s">
        <v>27</v>
      </c>
      <c r="P890" s="10" t="s">
        <v>27</v>
      </c>
      <c r="Q890" s="10" t="s">
        <v>27</v>
      </c>
      <c r="R890" s="10" t="s">
        <v>27</v>
      </c>
      <c r="S890" s="10" t="s">
        <v>27</v>
      </c>
      <c r="T890" s="10" t="s">
        <v>27</v>
      </c>
      <c r="U890" s="10" t="s">
        <v>27</v>
      </c>
      <c r="V890" s="10" t="s">
        <v>27</v>
      </c>
      <c r="W890" s="11" t="s">
        <v>27</v>
      </c>
    </row>
    <row r="891" spans="1:23" x14ac:dyDescent="0.3">
      <c r="A891" s="4" t="s">
        <v>518</v>
      </c>
      <c r="B891" s="12">
        <v>99</v>
      </c>
      <c r="C891" s="13">
        <v>98.75</v>
      </c>
      <c r="D891" s="13">
        <v>96.25</v>
      </c>
      <c r="E891" s="13">
        <v>100</v>
      </c>
      <c r="F891" s="13">
        <v>100</v>
      </c>
      <c r="G891" s="13">
        <v>100</v>
      </c>
      <c r="H891" s="13">
        <v>100</v>
      </c>
      <c r="I891" s="13">
        <v>96.15384615384616</v>
      </c>
      <c r="J891" s="13">
        <v>96</v>
      </c>
      <c r="K891" s="13">
        <v>100</v>
      </c>
      <c r="L891" s="13">
        <v>100</v>
      </c>
      <c r="M891" s="13">
        <v>100</v>
      </c>
      <c r="N891" s="13">
        <v>100</v>
      </c>
      <c r="O891" s="13">
        <v>100</v>
      </c>
      <c r="P891" s="13">
        <v>100</v>
      </c>
      <c r="Q891" s="13">
        <v>100</v>
      </c>
      <c r="R891" s="13">
        <v>100</v>
      </c>
      <c r="S891" s="13">
        <v>100</v>
      </c>
      <c r="T891" s="13">
        <v>91.304347826086953</v>
      </c>
      <c r="U891" s="13">
        <v>100</v>
      </c>
      <c r="V891" s="13">
        <v>100</v>
      </c>
      <c r="W891" s="14">
        <v>100</v>
      </c>
    </row>
    <row r="892" spans="1:23" x14ac:dyDescent="0.3">
      <c r="A892" s="4" t="s">
        <v>520</v>
      </c>
      <c r="B892" s="12">
        <v>0.75</v>
      </c>
      <c r="C892" s="13">
        <v>1.25</v>
      </c>
      <c r="D892" s="13">
        <v>2.5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4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8.695652173913043</v>
      </c>
      <c r="U892" s="13">
        <v>0</v>
      </c>
      <c r="V892" s="13">
        <v>0</v>
      </c>
      <c r="W892" s="14">
        <v>0</v>
      </c>
    </row>
    <row r="893" spans="1:23" x14ac:dyDescent="0.3">
      <c r="A893" s="4" t="s">
        <v>110</v>
      </c>
      <c r="B893" s="12">
        <v>0.25</v>
      </c>
      <c r="C893" s="13">
        <v>0</v>
      </c>
      <c r="D893" s="13">
        <v>1.25</v>
      </c>
      <c r="E893" s="13">
        <v>0</v>
      </c>
      <c r="F893" s="13">
        <v>0</v>
      </c>
      <c r="G893" s="13">
        <v>0</v>
      </c>
      <c r="H893" s="13">
        <v>0</v>
      </c>
      <c r="I893" s="13">
        <v>3.8461538461538463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4">
        <v>0</v>
      </c>
    </row>
    <row r="894" spans="1:23" x14ac:dyDescent="0.3">
      <c r="A894" s="5" t="s">
        <v>27</v>
      </c>
      <c r="B894" s="15" t="s">
        <v>27</v>
      </c>
      <c r="C894" s="16" t="s">
        <v>27</v>
      </c>
      <c r="D894" s="16" t="s">
        <v>27</v>
      </c>
      <c r="E894" s="16" t="s">
        <v>27</v>
      </c>
      <c r="F894" s="16" t="s">
        <v>27</v>
      </c>
      <c r="G894" s="16" t="s">
        <v>27</v>
      </c>
      <c r="H894" s="16" t="s">
        <v>27</v>
      </c>
      <c r="I894" s="16" t="s">
        <v>27</v>
      </c>
      <c r="J894" s="16" t="s">
        <v>27</v>
      </c>
      <c r="K894" s="16" t="s">
        <v>27</v>
      </c>
      <c r="L894" s="16" t="s">
        <v>27</v>
      </c>
      <c r="M894" s="16" t="s">
        <v>27</v>
      </c>
      <c r="N894" s="16" t="s">
        <v>27</v>
      </c>
      <c r="O894" s="16" t="s">
        <v>27</v>
      </c>
      <c r="P894" s="16" t="s">
        <v>27</v>
      </c>
      <c r="Q894" s="16" t="s">
        <v>27</v>
      </c>
      <c r="R894" s="16" t="s">
        <v>27</v>
      </c>
      <c r="S894" s="16" t="s">
        <v>27</v>
      </c>
      <c r="T894" s="16" t="s">
        <v>27</v>
      </c>
      <c r="U894" s="16" t="s">
        <v>27</v>
      </c>
      <c r="V894" s="16" t="s">
        <v>27</v>
      </c>
      <c r="W894" s="17" t="s">
        <v>27</v>
      </c>
    </row>
    <row r="895" spans="1:23" x14ac:dyDescent="0.3">
      <c r="A895" s="31" t="str">
        <f>HYPERLINK("#'Index'!C39","Home")</f>
        <v>Home</v>
      </c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7" spans="1:23" ht="14.95" thickBot="1" x14ac:dyDescent="0.35">
      <c r="A897" s="32" t="s">
        <v>750</v>
      </c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 spans="1:23" ht="14.95" thickTop="1" x14ac:dyDescent="0.3">
      <c r="A898" s="33" t="s">
        <v>159</v>
      </c>
      <c r="B898" s="35" t="s">
        <v>2</v>
      </c>
      <c r="C898" s="37" t="s">
        <v>3</v>
      </c>
      <c r="D898" s="37"/>
      <c r="E898" s="37"/>
      <c r="F898" s="37"/>
      <c r="G898" s="37"/>
      <c r="H898" s="37" t="s">
        <v>4</v>
      </c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8"/>
    </row>
    <row r="899" spans="1:23" ht="34.35" x14ac:dyDescent="0.3">
      <c r="A899" s="34"/>
      <c r="B899" s="36"/>
      <c r="C899" s="1" t="s">
        <v>5</v>
      </c>
      <c r="D899" s="1" t="s">
        <v>6</v>
      </c>
      <c r="E899" s="1" t="s">
        <v>7</v>
      </c>
      <c r="F899" s="1" t="s">
        <v>8</v>
      </c>
      <c r="G899" s="1" t="s">
        <v>9</v>
      </c>
      <c r="H899" s="1" t="s">
        <v>10</v>
      </c>
      <c r="I899" s="1" t="s">
        <v>11</v>
      </c>
      <c r="J899" s="1" t="s">
        <v>12</v>
      </c>
      <c r="K899" s="1" t="s">
        <v>13</v>
      </c>
      <c r="L899" s="1" t="s">
        <v>14</v>
      </c>
      <c r="M899" s="1" t="s">
        <v>15</v>
      </c>
      <c r="N899" s="1" t="s">
        <v>16</v>
      </c>
      <c r="O899" s="1" t="s">
        <v>17</v>
      </c>
      <c r="P899" s="1" t="s">
        <v>18</v>
      </c>
      <c r="Q899" s="1" t="s">
        <v>19</v>
      </c>
      <c r="R899" s="1" t="s">
        <v>20</v>
      </c>
      <c r="S899" s="1" t="s">
        <v>21</v>
      </c>
      <c r="T899" s="1" t="s">
        <v>22</v>
      </c>
      <c r="U899" s="1" t="s">
        <v>23</v>
      </c>
      <c r="V899" s="1" t="s">
        <v>24</v>
      </c>
      <c r="W899" s="2" t="s">
        <v>25</v>
      </c>
    </row>
    <row r="900" spans="1:23" x14ac:dyDescent="0.3">
      <c r="A900" s="3" t="s">
        <v>26</v>
      </c>
      <c r="B900" s="6">
        <v>396</v>
      </c>
      <c r="C900" s="7">
        <v>79</v>
      </c>
      <c r="D900" s="7">
        <v>77</v>
      </c>
      <c r="E900" s="7">
        <v>80</v>
      </c>
      <c r="F900" s="7">
        <v>80</v>
      </c>
      <c r="G900" s="7">
        <v>80</v>
      </c>
      <c r="H900" s="7">
        <v>25</v>
      </c>
      <c r="I900" s="7">
        <v>25</v>
      </c>
      <c r="J900" s="7">
        <v>24</v>
      </c>
      <c r="K900" s="7">
        <v>25</v>
      </c>
      <c r="L900" s="7">
        <v>27</v>
      </c>
      <c r="M900" s="7">
        <v>27</v>
      </c>
      <c r="N900" s="7">
        <v>25</v>
      </c>
      <c r="O900" s="7">
        <v>26</v>
      </c>
      <c r="P900" s="7">
        <v>24</v>
      </c>
      <c r="Q900" s="7">
        <v>23</v>
      </c>
      <c r="R900" s="7">
        <v>24</v>
      </c>
      <c r="S900" s="7">
        <v>25</v>
      </c>
      <c r="T900" s="7">
        <v>21</v>
      </c>
      <c r="U900" s="7">
        <v>24</v>
      </c>
      <c r="V900" s="7">
        <v>25</v>
      </c>
      <c r="W900" s="8">
        <v>26</v>
      </c>
    </row>
    <row r="901" spans="1:23" x14ac:dyDescent="0.3">
      <c r="A901" s="4" t="s">
        <v>27</v>
      </c>
      <c r="B901" s="9" t="s">
        <v>27</v>
      </c>
      <c r="C901" s="10" t="s">
        <v>27</v>
      </c>
      <c r="D901" s="10" t="s">
        <v>27</v>
      </c>
      <c r="E901" s="10" t="s">
        <v>27</v>
      </c>
      <c r="F901" s="10" t="s">
        <v>27</v>
      </c>
      <c r="G901" s="10" t="s">
        <v>27</v>
      </c>
      <c r="H901" s="10" t="s">
        <v>27</v>
      </c>
      <c r="I901" s="10" t="s">
        <v>27</v>
      </c>
      <c r="J901" s="10" t="s">
        <v>27</v>
      </c>
      <c r="K901" s="10" t="s">
        <v>27</v>
      </c>
      <c r="L901" s="10" t="s">
        <v>27</v>
      </c>
      <c r="M901" s="10" t="s">
        <v>27</v>
      </c>
      <c r="N901" s="10" t="s">
        <v>27</v>
      </c>
      <c r="O901" s="10" t="s">
        <v>27</v>
      </c>
      <c r="P901" s="10" t="s">
        <v>27</v>
      </c>
      <c r="Q901" s="10" t="s">
        <v>27</v>
      </c>
      <c r="R901" s="10" t="s">
        <v>27</v>
      </c>
      <c r="S901" s="10" t="s">
        <v>27</v>
      </c>
      <c r="T901" s="10" t="s">
        <v>27</v>
      </c>
      <c r="U901" s="10" t="s">
        <v>27</v>
      </c>
      <c r="V901" s="10" t="s">
        <v>27</v>
      </c>
      <c r="W901" s="11" t="s">
        <v>27</v>
      </c>
    </row>
    <row r="902" spans="1:23" x14ac:dyDescent="0.3">
      <c r="A902" s="4" t="s">
        <v>521</v>
      </c>
      <c r="B902" s="12">
        <v>78.535353535353536</v>
      </c>
      <c r="C902" s="13">
        <v>82.278481012658233</v>
      </c>
      <c r="D902" s="13">
        <v>77.922077922077932</v>
      </c>
      <c r="E902" s="13">
        <v>75</v>
      </c>
      <c r="F902" s="13">
        <v>82.5</v>
      </c>
      <c r="G902" s="13">
        <v>75</v>
      </c>
      <c r="H902" s="13">
        <v>84</v>
      </c>
      <c r="I902" s="13">
        <v>80</v>
      </c>
      <c r="J902" s="13">
        <v>50</v>
      </c>
      <c r="K902" s="13">
        <v>48</v>
      </c>
      <c r="L902" s="13">
        <v>85.18518518518519</v>
      </c>
      <c r="M902" s="13">
        <v>77.777777777777786</v>
      </c>
      <c r="N902" s="13">
        <v>72</v>
      </c>
      <c r="O902" s="13">
        <v>100</v>
      </c>
      <c r="P902" s="13">
        <v>91.666666666666657</v>
      </c>
      <c r="Q902" s="13">
        <v>86.956521739130437</v>
      </c>
      <c r="R902" s="13">
        <v>91.666666666666657</v>
      </c>
      <c r="S902" s="13">
        <v>60</v>
      </c>
      <c r="T902" s="13">
        <v>71.428571428571431</v>
      </c>
      <c r="U902" s="13">
        <v>75</v>
      </c>
      <c r="V902" s="13">
        <v>92</v>
      </c>
      <c r="W902" s="14">
        <v>88.461538461538453</v>
      </c>
    </row>
    <row r="903" spans="1:23" x14ac:dyDescent="0.3">
      <c r="A903" s="4" t="s">
        <v>522</v>
      </c>
      <c r="B903" s="12">
        <v>63.888888888888886</v>
      </c>
      <c r="C903" s="13">
        <v>67.088607594936718</v>
      </c>
      <c r="D903" s="13">
        <v>58.441558441558442</v>
      </c>
      <c r="E903" s="13">
        <v>61.250000000000007</v>
      </c>
      <c r="F903" s="13">
        <v>75</v>
      </c>
      <c r="G903" s="13">
        <v>57.499999999999993</v>
      </c>
      <c r="H903" s="13">
        <v>60</v>
      </c>
      <c r="I903" s="13">
        <v>56.000000000000007</v>
      </c>
      <c r="J903" s="13">
        <v>25</v>
      </c>
      <c r="K903" s="13">
        <v>52</v>
      </c>
      <c r="L903" s="13">
        <v>88.888888888888886</v>
      </c>
      <c r="M903" s="13">
        <v>33.333333333333329</v>
      </c>
      <c r="N903" s="13">
        <v>48</v>
      </c>
      <c r="O903" s="13">
        <v>88.461538461538453</v>
      </c>
      <c r="P903" s="13">
        <v>83.333333333333343</v>
      </c>
      <c r="Q903" s="13">
        <v>82.608695652173907</v>
      </c>
      <c r="R903" s="13">
        <v>79.166666666666657</v>
      </c>
      <c r="S903" s="13">
        <v>44</v>
      </c>
      <c r="T903" s="13">
        <v>42.857142857142854</v>
      </c>
      <c r="U903" s="13">
        <v>62.5</v>
      </c>
      <c r="V903" s="13">
        <v>100</v>
      </c>
      <c r="W903" s="14">
        <v>73.076923076923066</v>
      </c>
    </row>
    <row r="904" spans="1:23" x14ac:dyDescent="0.3">
      <c r="A904" s="4" t="s">
        <v>523</v>
      </c>
      <c r="B904" s="12">
        <v>64.646464646464651</v>
      </c>
      <c r="C904" s="13">
        <v>67.088607594936718</v>
      </c>
      <c r="D904" s="13">
        <v>68.831168831168839</v>
      </c>
      <c r="E904" s="13">
        <v>51.249999999999993</v>
      </c>
      <c r="F904" s="13">
        <v>71.25</v>
      </c>
      <c r="G904" s="13">
        <v>65</v>
      </c>
      <c r="H904" s="13">
        <v>52</v>
      </c>
      <c r="I904" s="13">
        <v>52</v>
      </c>
      <c r="J904" s="13">
        <v>62.5</v>
      </c>
      <c r="K904" s="13">
        <v>68</v>
      </c>
      <c r="L904" s="13">
        <v>81.481481481481481</v>
      </c>
      <c r="M904" s="13">
        <v>66.666666666666657</v>
      </c>
      <c r="N904" s="13">
        <v>68</v>
      </c>
      <c r="O904" s="13">
        <v>76.923076923076934</v>
      </c>
      <c r="P904" s="13">
        <v>83.333333333333343</v>
      </c>
      <c r="Q904" s="13">
        <v>91.304347826086953</v>
      </c>
      <c r="R904" s="13">
        <v>62.5</v>
      </c>
      <c r="S904" s="13">
        <v>60</v>
      </c>
      <c r="T904" s="13">
        <v>33.333333333333329</v>
      </c>
      <c r="U904" s="13">
        <v>54.166666666666664</v>
      </c>
      <c r="V904" s="13">
        <v>64</v>
      </c>
      <c r="W904" s="14">
        <v>53.846153846153847</v>
      </c>
    </row>
    <row r="905" spans="1:23" x14ac:dyDescent="0.3">
      <c r="A905" s="4" t="s">
        <v>524</v>
      </c>
      <c r="B905" s="12">
        <v>47.474747474747474</v>
      </c>
      <c r="C905" s="13">
        <v>63.291139240506332</v>
      </c>
      <c r="D905" s="13">
        <v>42.857142857142854</v>
      </c>
      <c r="E905" s="13">
        <v>47.5</v>
      </c>
      <c r="F905" s="13">
        <v>46.25</v>
      </c>
      <c r="G905" s="13">
        <v>37.5</v>
      </c>
      <c r="H905" s="13">
        <v>48</v>
      </c>
      <c r="I905" s="13">
        <v>40</v>
      </c>
      <c r="J905" s="13">
        <v>20.833333333333336</v>
      </c>
      <c r="K905" s="13">
        <v>40</v>
      </c>
      <c r="L905" s="13">
        <v>66.666666666666657</v>
      </c>
      <c r="M905" s="13">
        <v>29.629629629629626</v>
      </c>
      <c r="N905" s="13">
        <v>56.000000000000007</v>
      </c>
      <c r="O905" s="13">
        <v>57.692307692307686</v>
      </c>
      <c r="P905" s="13">
        <v>75</v>
      </c>
      <c r="Q905" s="13">
        <v>56.521739130434781</v>
      </c>
      <c r="R905" s="13">
        <v>37.5</v>
      </c>
      <c r="S905" s="13">
        <v>40</v>
      </c>
      <c r="T905" s="13">
        <v>47.619047619047613</v>
      </c>
      <c r="U905" s="13">
        <v>37.5</v>
      </c>
      <c r="V905" s="13">
        <v>56.000000000000007</v>
      </c>
      <c r="W905" s="14">
        <v>50</v>
      </c>
    </row>
    <row r="906" spans="1:23" x14ac:dyDescent="0.3">
      <c r="A906" s="4" t="s">
        <v>525</v>
      </c>
      <c r="B906" s="12">
        <v>69.444444444444443</v>
      </c>
      <c r="C906" s="13">
        <v>75.949367088607602</v>
      </c>
      <c r="D906" s="13">
        <v>66.233766233766232</v>
      </c>
      <c r="E906" s="13">
        <v>61.250000000000007</v>
      </c>
      <c r="F906" s="13">
        <v>77.5</v>
      </c>
      <c r="G906" s="13">
        <v>66.25</v>
      </c>
      <c r="H906" s="13">
        <v>64</v>
      </c>
      <c r="I906" s="13">
        <v>56.000000000000007</v>
      </c>
      <c r="J906" s="13">
        <v>50</v>
      </c>
      <c r="K906" s="13">
        <v>56.000000000000007</v>
      </c>
      <c r="L906" s="13">
        <v>88.888888888888886</v>
      </c>
      <c r="M906" s="13">
        <v>59.259259259259252</v>
      </c>
      <c r="N906" s="13">
        <v>76</v>
      </c>
      <c r="O906" s="13">
        <v>69.230769230769226</v>
      </c>
      <c r="P906" s="13">
        <v>79.166666666666657</v>
      </c>
      <c r="Q906" s="13">
        <v>78.260869565217391</v>
      </c>
      <c r="R906" s="13">
        <v>95.833333333333343</v>
      </c>
      <c r="S906" s="13">
        <v>60</v>
      </c>
      <c r="T906" s="13">
        <v>52.380952380952387</v>
      </c>
      <c r="U906" s="13">
        <v>66.666666666666657</v>
      </c>
      <c r="V906" s="13">
        <v>96</v>
      </c>
      <c r="W906" s="14">
        <v>61.53846153846154</v>
      </c>
    </row>
    <row r="907" spans="1:23" x14ac:dyDescent="0.3">
      <c r="A907" s="4" t="s">
        <v>56</v>
      </c>
      <c r="B907" s="12">
        <v>0.25252525252525254</v>
      </c>
      <c r="C907" s="13">
        <v>0</v>
      </c>
      <c r="D907" s="13">
        <v>0</v>
      </c>
      <c r="E907" s="13">
        <v>0</v>
      </c>
      <c r="F907" s="13">
        <v>0</v>
      </c>
      <c r="G907" s="13">
        <v>1.25</v>
      </c>
      <c r="H907" s="13">
        <v>0</v>
      </c>
      <c r="I907" s="13">
        <v>0</v>
      </c>
      <c r="J907" s="13">
        <v>4.1666666666666661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4">
        <v>0</v>
      </c>
    </row>
    <row r="908" spans="1:23" x14ac:dyDescent="0.3">
      <c r="A908" s="4" t="s">
        <v>57</v>
      </c>
      <c r="B908" s="12">
        <v>2.7777777777777777</v>
      </c>
      <c r="C908" s="13">
        <v>0</v>
      </c>
      <c r="D908" s="13">
        <v>0</v>
      </c>
      <c r="E908" s="13">
        <v>10</v>
      </c>
      <c r="F908" s="13">
        <v>0</v>
      </c>
      <c r="G908" s="13">
        <v>3.75</v>
      </c>
      <c r="H908" s="13">
        <v>4</v>
      </c>
      <c r="I908" s="13">
        <v>0</v>
      </c>
      <c r="J908" s="13">
        <v>4.1666666666666661</v>
      </c>
      <c r="K908" s="13">
        <v>4</v>
      </c>
      <c r="L908" s="13">
        <v>0</v>
      </c>
      <c r="M908" s="13">
        <v>3.7037037037037033</v>
      </c>
      <c r="N908" s="13">
        <v>16</v>
      </c>
      <c r="O908" s="13">
        <v>0</v>
      </c>
      <c r="P908" s="13">
        <v>0</v>
      </c>
      <c r="Q908" s="13">
        <v>0</v>
      </c>
      <c r="R908" s="13">
        <v>0</v>
      </c>
      <c r="S908" s="13">
        <v>8</v>
      </c>
      <c r="T908" s="13">
        <v>0</v>
      </c>
      <c r="U908" s="13">
        <v>4.1666666666666661</v>
      </c>
      <c r="V908" s="13">
        <v>0</v>
      </c>
      <c r="W908" s="14">
        <v>0</v>
      </c>
    </row>
    <row r="909" spans="1:23" x14ac:dyDescent="0.3">
      <c r="A909" s="4" t="s">
        <v>526</v>
      </c>
      <c r="B909" s="12">
        <v>1.0101010101010102</v>
      </c>
      <c r="C909" s="13">
        <v>1.2658227848101267</v>
      </c>
      <c r="D909" s="13">
        <v>0</v>
      </c>
      <c r="E909" s="13">
        <v>3.75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4</v>
      </c>
      <c r="L909" s="13">
        <v>0</v>
      </c>
      <c r="M909" s="13">
        <v>3.7037037037037033</v>
      </c>
      <c r="N909" s="13">
        <v>0</v>
      </c>
      <c r="O909" s="13">
        <v>3.8461538461538463</v>
      </c>
      <c r="P909" s="13">
        <v>0</v>
      </c>
      <c r="Q909" s="13">
        <v>0</v>
      </c>
      <c r="R909" s="13">
        <v>0</v>
      </c>
      <c r="S909" s="13">
        <v>4</v>
      </c>
      <c r="T909" s="13">
        <v>0</v>
      </c>
      <c r="U909" s="13">
        <v>0</v>
      </c>
      <c r="V909" s="13">
        <v>0</v>
      </c>
      <c r="W909" s="14">
        <v>0</v>
      </c>
    </row>
    <row r="910" spans="1:23" x14ac:dyDescent="0.3">
      <c r="A910" s="4" t="s">
        <v>442</v>
      </c>
      <c r="B910" s="12">
        <v>0.25252525252525254</v>
      </c>
      <c r="C910" s="13">
        <v>1.2658227848101267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4</v>
      </c>
      <c r="T910" s="13">
        <v>0</v>
      </c>
      <c r="U910" s="13">
        <v>0</v>
      </c>
      <c r="V910" s="13">
        <v>0</v>
      </c>
      <c r="W910" s="14">
        <v>0</v>
      </c>
    </row>
    <row r="911" spans="1:23" x14ac:dyDescent="0.3">
      <c r="A911" s="4" t="s">
        <v>527</v>
      </c>
      <c r="B911" s="12">
        <v>1.0101010101010102</v>
      </c>
      <c r="C911" s="13">
        <v>1.2658227848101267</v>
      </c>
      <c r="D911" s="13">
        <v>0</v>
      </c>
      <c r="E911" s="13">
        <v>0</v>
      </c>
      <c r="F911" s="13">
        <v>3.75</v>
      </c>
      <c r="G911" s="13">
        <v>0</v>
      </c>
      <c r="H911" s="13">
        <v>0</v>
      </c>
      <c r="I911" s="13">
        <v>4</v>
      </c>
      <c r="J911" s="13">
        <v>4.1666666666666661</v>
      </c>
      <c r="K911" s="13">
        <v>0</v>
      </c>
      <c r="L911" s="13">
        <v>3.7037037037037033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4</v>
      </c>
      <c r="T911" s="13">
        <v>0</v>
      </c>
      <c r="U911" s="13">
        <v>0</v>
      </c>
      <c r="V911" s="13">
        <v>0</v>
      </c>
      <c r="W911" s="14">
        <v>0</v>
      </c>
    </row>
    <row r="912" spans="1:23" x14ac:dyDescent="0.3">
      <c r="A912" s="4" t="s">
        <v>528</v>
      </c>
      <c r="B912" s="12">
        <v>1.0101010101010102</v>
      </c>
      <c r="C912" s="13">
        <v>1.2658227848101267</v>
      </c>
      <c r="D912" s="13">
        <v>3.8961038961038961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4.1666666666666661</v>
      </c>
      <c r="K912" s="13">
        <v>0</v>
      </c>
      <c r="L912" s="13">
        <v>0</v>
      </c>
      <c r="M912" s="13">
        <v>3.7037037037037033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8</v>
      </c>
      <c r="T912" s="13">
        <v>0</v>
      </c>
      <c r="U912" s="13">
        <v>0</v>
      </c>
      <c r="V912" s="13">
        <v>0</v>
      </c>
      <c r="W912" s="14">
        <v>0</v>
      </c>
    </row>
    <row r="913" spans="1:23" x14ac:dyDescent="0.3">
      <c r="A913" s="4" t="s">
        <v>529</v>
      </c>
      <c r="B913" s="12">
        <v>0.25252525252525254</v>
      </c>
      <c r="C913" s="13">
        <v>1.2658227848101267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4.1666666666666661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4">
        <v>0</v>
      </c>
    </row>
    <row r="914" spans="1:23" x14ac:dyDescent="0.3">
      <c r="A914" s="4" t="s">
        <v>530</v>
      </c>
      <c r="B914" s="12">
        <v>0.50505050505050508</v>
      </c>
      <c r="C914" s="13">
        <v>2.5316455696202533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4</v>
      </c>
      <c r="T914" s="13">
        <v>0</v>
      </c>
      <c r="U914" s="13">
        <v>4.1666666666666661</v>
      </c>
      <c r="V914" s="13">
        <v>0</v>
      </c>
      <c r="W914" s="14">
        <v>0</v>
      </c>
    </row>
    <row r="915" spans="1:23" x14ac:dyDescent="0.3">
      <c r="A915" s="4" t="s">
        <v>531</v>
      </c>
      <c r="B915" s="12">
        <v>0.25252525252525254</v>
      </c>
      <c r="C915" s="13">
        <v>1.2658227848101267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4.1666666666666661</v>
      </c>
      <c r="V915" s="13">
        <v>0</v>
      </c>
      <c r="W915" s="14">
        <v>0</v>
      </c>
    </row>
    <row r="916" spans="1:23" x14ac:dyDescent="0.3">
      <c r="A916" s="4" t="s">
        <v>121</v>
      </c>
      <c r="B916" s="12">
        <v>1.2626262626262625</v>
      </c>
      <c r="C916" s="13">
        <v>6.3291139240506329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4</v>
      </c>
      <c r="J916" s="13">
        <v>0</v>
      </c>
      <c r="K916" s="13">
        <v>0</v>
      </c>
      <c r="L916" s="13">
        <v>7.4074074074074066</v>
      </c>
      <c r="M916" s="13">
        <v>0</v>
      </c>
      <c r="N916" s="13">
        <v>0</v>
      </c>
      <c r="O916" s="13">
        <v>0</v>
      </c>
      <c r="P916" s="13">
        <v>4.1666666666666661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4">
        <v>3.8461538461538463</v>
      </c>
    </row>
    <row r="917" spans="1:23" x14ac:dyDescent="0.3">
      <c r="A917" s="4" t="s">
        <v>532</v>
      </c>
      <c r="B917" s="12">
        <v>1.0101010101010102</v>
      </c>
      <c r="C917" s="13">
        <v>5.0632911392405067</v>
      </c>
      <c r="D917" s="13">
        <v>0</v>
      </c>
      <c r="E917" s="13">
        <v>0</v>
      </c>
      <c r="F917" s="13">
        <v>0</v>
      </c>
      <c r="G917" s="13">
        <v>0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3.7037037037037033</v>
      </c>
      <c r="N917" s="13">
        <v>4</v>
      </c>
      <c r="O917" s="13">
        <v>0</v>
      </c>
      <c r="P917" s="13">
        <v>0</v>
      </c>
      <c r="Q917" s="13">
        <v>0</v>
      </c>
      <c r="R917" s="13">
        <v>4.1666666666666661</v>
      </c>
      <c r="S917" s="13">
        <v>4</v>
      </c>
      <c r="T917" s="13">
        <v>0</v>
      </c>
      <c r="U917" s="13">
        <v>0</v>
      </c>
      <c r="V917" s="13">
        <v>0</v>
      </c>
      <c r="W917" s="14">
        <v>0</v>
      </c>
    </row>
    <row r="918" spans="1:23" x14ac:dyDescent="0.3">
      <c r="A918" s="4" t="s">
        <v>533</v>
      </c>
      <c r="B918" s="12">
        <v>1.7676767676767675</v>
      </c>
      <c r="C918" s="13">
        <v>2.5316455696202533</v>
      </c>
      <c r="D918" s="13">
        <v>0</v>
      </c>
      <c r="E918" s="13">
        <v>0</v>
      </c>
      <c r="F918" s="13">
        <v>6.25</v>
      </c>
      <c r="G918" s="13">
        <v>0</v>
      </c>
      <c r="H918" s="13">
        <v>0</v>
      </c>
      <c r="I918" s="13">
        <v>4</v>
      </c>
      <c r="J918" s="13">
        <v>0</v>
      </c>
      <c r="K918" s="13">
        <v>0</v>
      </c>
      <c r="L918" s="13">
        <v>0</v>
      </c>
      <c r="M918" s="13">
        <v>0</v>
      </c>
      <c r="N918" s="13">
        <v>8</v>
      </c>
      <c r="O918" s="13">
        <v>0</v>
      </c>
      <c r="P918" s="13">
        <v>0</v>
      </c>
      <c r="Q918" s="13">
        <v>0</v>
      </c>
      <c r="R918" s="13">
        <v>0</v>
      </c>
      <c r="S918" s="13">
        <v>12</v>
      </c>
      <c r="T918" s="13">
        <v>0</v>
      </c>
      <c r="U918" s="13">
        <v>0</v>
      </c>
      <c r="V918" s="13">
        <v>0</v>
      </c>
      <c r="W918" s="14">
        <v>3.8461538461538463</v>
      </c>
    </row>
    <row r="919" spans="1:23" x14ac:dyDescent="0.3">
      <c r="A919" s="4" t="s">
        <v>534</v>
      </c>
      <c r="B919" s="12">
        <v>0.25252525252525254</v>
      </c>
      <c r="C919" s="13">
        <v>1.2658227848101267</v>
      </c>
      <c r="D919" s="13">
        <v>0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4</v>
      </c>
      <c r="T919" s="13">
        <v>0</v>
      </c>
      <c r="U919" s="13">
        <v>0</v>
      </c>
      <c r="V919" s="13">
        <v>0</v>
      </c>
      <c r="W919" s="14">
        <v>0</v>
      </c>
    </row>
    <row r="920" spans="1:23" x14ac:dyDescent="0.3">
      <c r="A920" s="4" t="s">
        <v>535</v>
      </c>
      <c r="B920" s="12">
        <v>0.25252525252525254</v>
      </c>
      <c r="C920" s="13">
        <v>1.2658227848101267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4.1666666666666661</v>
      </c>
      <c r="S920" s="13">
        <v>0</v>
      </c>
      <c r="T920" s="13">
        <v>0</v>
      </c>
      <c r="U920" s="13">
        <v>0</v>
      </c>
      <c r="V920" s="13">
        <v>0</v>
      </c>
      <c r="W920" s="14">
        <v>0</v>
      </c>
    </row>
    <row r="921" spans="1:23" x14ac:dyDescent="0.3">
      <c r="A921" s="4" t="s">
        <v>536</v>
      </c>
      <c r="B921" s="12">
        <v>0.50505050505050508</v>
      </c>
      <c r="C921" s="13">
        <v>2.5316455696202533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3.7037037037037033</v>
      </c>
      <c r="N921" s="13">
        <v>0</v>
      </c>
      <c r="O921" s="13">
        <v>0</v>
      </c>
      <c r="P921" s="13">
        <v>4.1666666666666661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4">
        <v>0</v>
      </c>
    </row>
    <row r="922" spans="1:23" x14ac:dyDescent="0.3">
      <c r="A922" s="4" t="s">
        <v>537</v>
      </c>
      <c r="B922" s="12">
        <v>1.2626262626262625</v>
      </c>
      <c r="C922" s="13">
        <v>1.2658227848101267</v>
      </c>
      <c r="D922" s="13">
        <v>0</v>
      </c>
      <c r="E922" s="13">
        <v>0</v>
      </c>
      <c r="F922" s="13">
        <v>5</v>
      </c>
      <c r="G922" s="13">
        <v>0</v>
      </c>
      <c r="H922" s="13">
        <v>0</v>
      </c>
      <c r="I922" s="13">
        <v>4</v>
      </c>
      <c r="J922" s="13">
        <v>4.1666666666666661</v>
      </c>
      <c r="K922" s="13">
        <v>0</v>
      </c>
      <c r="L922" s="13">
        <v>0</v>
      </c>
      <c r="M922" s="13">
        <v>3.7037037037037033</v>
      </c>
      <c r="N922" s="13">
        <v>4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4</v>
      </c>
      <c r="W922" s="14">
        <v>0</v>
      </c>
    </row>
    <row r="923" spans="1:23" x14ac:dyDescent="0.3">
      <c r="A923" s="4" t="s">
        <v>538</v>
      </c>
      <c r="B923" s="12">
        <v>1.0101010101010102</v>
      </c>
      <c r="C923" s="13">
        <v>1.2658227848101267</v>
      </c>
      <c r="D923" s="13">
        <v>0</v>
      </c>
      <c r="E923" s="13">
        <v>2.5</v>
      </c>
      <c r="F923" s="13">
        <v>1.25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12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4</v>
      </c>
      <c r="W923" s="14">
        <v>0</v>
      </c>
    </row>
    <row r="924" spans="1:23" x14ac:dyDescent="0.3">
      <c r="A924" s="4" t="s">
        <v>539</v>
      </c>
      <c r="B924" s="12">
        <v>0.75757575757575757</v>
      </c>
      <c r="C924" s="13">
        <v>2.5316455696202533</v>
      </c>
      <c r="D924" s="13">
        <v>0</v>
      </c>
      <c r="E924" s="13">
        <v>0</v>
      </c>
      <c r="F924" s="13">
        <v>0</v>
      </c>
      <c r="G924" s="13">
        <v>1.25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7.4074074074074066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4.7619047619047619</v>
      </c>
      <c r="U924" s="13">
        <v>0</v>
      </c>
      <c r="V924" s="13">
        <v>0</v>
      </c>
      <c r="W924" s="14">
        <v>0</v>
      </c>
    </row>
    <row r="925" spans="1:23" x14ac:dyDescent="0.3">
      <c r="A925" s="4" t="s">
        <v>540</v>
      </c>
      <c r="B925" s="12">
        <v>0.75757575757575757</v>
      </c>
      <c r="C925" s="13">
        <v>0</v>
      </c>
      <c r="D925" s="13">
        <v>0</v>
      </c>
      <c r="E925" s="13">
        <v>2.5</v>
      </c>
      <c r="F925" s="13">
        <v>0</v>
      </c>
      <c r="G925" s="13">
        <v>1.25</v>
      </c>
      <c r="H925" s="13">
        <v>4</v>
      </c>
      <c r="I925" s="13">
        <v>0</v>
      </c>
      <c r="J925" s="13">
        <v>0</v>
      </c>
      <c r="K925" s="13">
        <v>4</v>
      </c>
      <c r="L925" s="13">
        <v>0</v>
      </c>
      <c r="M925" s="13">
        <v>3.7037037037037033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4">
        <v>0</v>
      </c>
    </row>
    <row r="926" spans="1:23" x14ac:dyDescent="0.3">
      <c r="A926" s="4" t="s">
        <v>541</v>
      </c>
      <c r="B926" s="12">
        <v>2.7777777777777777</v>
      </c>
      <c r="C926" s="13">
        <v>0</v>
      </c>
      <c r="D926" s="13">
        <v>0</v>
      </c>
      <c r="E926" s="13">
        <v>13.750000000000002</v>
      </c>
      <c r="F926" s="13">
        <v>0</v>
      </c>
      <c r="G926" s="13">
        <v>0</v>
      </c>
      <c r="H926" s="13">
        <v>0</v>
      </c>
      <c r="I926" s="13">
        <v>4</v>
      </c>
      <c r="J926" s="13">
        <v>4.1666666666666661</v>
      </c>
      <c r="K926" s="13">
        <v>4</v>
      </c>
      <c r="L926" s="13">
        <v>0</v>
      </c>
      <c r="M926" s="13">
        <v>11.111111111111111</v>
      </c>
      <c r="N926" s="13">
        <v>0</v>
      </c>
      <c r="O926" s="13">
        <v>0</v>
      </c>
      <c r="P926" s="13">
        <v>0</v>
      </c>
      <c r="Q926" s="13">
        <v>0</v>
      </c>
      <c r="R926" s="13">
        <v>4.1666666666666661</v>
      </c>
      <c r="S926" s="13">
        <v>4</v>
      </c>
      <c r="T926" s="13">
        <v>9.5238095238095237</v>
      </c>
      <c r="U926" s="13">
        <v>0</v>
      </c>
      <c r="V926" s="13">
        <v>4</v>
      </c>
      <c r="W926" s="14">
        <v>0</v>
      </c>
    </row>
    <row r="927" spans="1:23" x14ac:dyDescent="0.3">
      <c r="A927" s="4" t="s">
        <v>542</v>
      </c>
      <c r="B927" s="12">
        <v>0.50505050505050508</v>
      </c>
      <c r="C927" s="13">
        <v>0</v>
      </c>
      <c r="D927" s="13">
        <v>0</v>
      </c>
      <c r="E927" s="13">
        <v>2.5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3.7037037037037033</v>
      </c>
      <c r="N927" s="13">
        <v>0</v>
      </c>
      <c r="O927" s="13">
        <v>0</v>
      </c>
      <c r="P927" s="13">
        <v>0</v>
      </c>
      <c r="Q927" s="13">
        <v>0</v>
      </c>
      <c r="R927" s="13">
        <v>4.1666666666666661</v>
      </c>
      <c r="S927" s="13">
        <v>0</v>
      </c>
      <c r="T927" s="13">
        <v>0</v>
      </c>
      <c r="U927" s="13">
        <v>0</v>
      </c>
      <c r="V927" s="13">
        <v>0</v>
      </c>
      <c r="W927" s="14">
        <v>0</v>
      </c>
    </row>
    <row r="928" spans="1:23" x14ac:dyDescent="0.3">
      <c r="A928" s="4" t="s">
        <v>543</v>
      </c>
      <c r="B928" s="12">
        <v>0.25252525252525254</v>
      </c>
      <c r="C928" s="13">
        <v>0</v>
      </c>
      <c r="D928" s="13">
        <v>0</v>
      </c>
      <c r="E928" s="13">
        <v>1.25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3.8461538461538463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4">
        <v>0</v>
      </c>
    </row>
    <row r="929" spans="1:23" x14ac:dyDescent="0.3">
      <c r="A929" s="4" t="s">
        <v>544</v>
      </c>
      <c r="B929" s="12">
        <v>3.2828282828282833</v>
      </c>
      <c r="C929" s="13">
        <v>0</v>
      </c>
      <c r="D929" s="13">
        <v>0</v>
      </c>
      <c r="E929" s="13">
        <v>13.750000000000002</v>
      </c>
      <c r="F929" s="13">
        <v>0</v>
      </c>
      <c r="G929" s="13">
        <v>2.5</v>
      </c>
      <c r="H929" s="13">
        <v>4</v>
      </c>
      <c r="I929" s="13">
        <v>8</v>
      </c>
      <c r="J929" s="13">
        <v>8.3333333333333321</v>
      </c>
      <c r="K929" s="13">
        <v>0</v>
      </c>
      <c r="L929" s="13">
        <v>0</v>
      </c>
      <c r="M929" s="13">
        <v>0</v>
      </c>
      <c r="N929" s="13">
        <v>0</v>
      </c>
      <c r="O929" s="13">
        <v>3.8461538461538463</v>
      </c>
      <c r="P929" s="13">
        <v>0</v>
      </c>
      <c r="Q929" s="13">
        <v>0</v>
      </c>
      <c r="R929" s="13">
        <v>0</v>
      </c>
      <c r="S929" s="13">
        <v>16</v>
      </c>
      <c r="T929" s="13">
        <v>0</v>
      </c>
      <c r="U929" s="13">
        <v>4.1666666666666661</v>
      </c>
      <c r="V929" s="13">
        <v>8</v>
      </c>
      <c r="W929" s="14">
        <v>0</v>
      </c>
    </row>
    <row r="930" spans="1:23" x14ac:dyDescent="0.3">
      <c r="A930" s="4" t="s">
        <v>545</v>
      </c>
      <c r="B930" s="12">
        <v>0.75757575757575757</v>
      </c>
      <c r="C930" s="13">
        <v>0</v>
      </c>
      <c r="D930" s="13">
        <v>0</v>
      </c>
      <c r="E930" s="13">
        <v>1.25</v>
      </c>
      <c r="F930" s="13">
        <v>1.25</v>
      </c>
      <c r="G930" s="13">
        <v>1.25</v>
      </c>
      <c r="H930" s="13">
        <v>0</v>
      </c>
      <c r="I930" s="13">
        <v>0</v>
      </c>
      <c r="J930" s="13">
        <v>8.3333333333333321</v>
      </c>
      <c r="K930" s="13">
        <v>4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4">
        <v>0</v>
      </c>
    </row>
    <row r="931" spans="1:23" x14ac:dyDescent="0.3">
      <c r="A931" s="4" t="s">
        <v>546</v>
      </c>
      <c r="B931" s="12">
        <v>0.50505050505050508</v>
      </c>
      <c r="C931" s="13">
        <v>0</v>
      </c>
      <c r="D931" s="13">
        <v>0</v>
      </c>
      <c r="E931" s="13">
        <v>1.25</v>
      </c>
      <c r="F931" s="13">
        <v>1.25</v>
      </c>
      <c r="G931" s="13">
        <v>0</v>
      </c>
      <c r="H931" s="13">
        <v>0</v>
      </c>
      <c r="I931" s="13">
        <v>4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4.3478260869565215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4">
        <v>0</v>
      </c>
    </row>
    <row r="932" spans="1:23" x14ac:dyDescent="0.3">
      <c r="A932" s="4" t="s">
        <v>547</v>
      </c>
      <c r="B932" s="12">
        <v>0.25252525252525254</v>
      </c>
      <c r="C932" s="13">
        <v>0</v>
      </c>
      <c r="D932" s="13">
        <v>0</v>
      </c>
      <c r="E932" s="13">
        <v>1.25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3.7037037037037033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4">
        <v>0</v>
      </c>
    </row>
    <row r="933" spans="1:23" x14ac:dyDescent="0.3">
      <c r="A933" s="4" t="s">
        <v>548</v>
      </c>
      <c r="B933" s="12">
        <v>0.75757575757575757</v>
      </c>
      <c r="C933" s="13">
        <v>0</v>
      </c>
      <c r="D933" s="13">
        <v>0</v>
      </c>
      <c r="E933" s="13">
        <v>3.75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3.7037037037037033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8</v>
      </c>
      <c r="T933" s="13">
        <v>0</v>
      </c>
      <c r="U933" s="13">
        <v>0</v>
      </c>
      <c r="V933" s="13">
        <v>0</v>
      </c>
      <c r="W933" s="14">
        <v>0</v>
      </c>
    </row>
    <row r="934" spans="1:23" x14ac:dyDescent="0.3">
      <c r="A934" s="4" t="s">
        <v>549</v>
      </c>
      <c r="B934" s="12">
        <v>0.75757575757575757</v>
      </c>
      <c r="C934" s="13">
        <v>0</v>
      </c>
      <c r="D934" s="13">
        <v>0</v>
      </c>
      <c r="E934" s="13">
        <v>3.75</v>
      </c>
      <c r="F934" s="13">
        <v>0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3.7037037037037033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4</v>
      </c>
      <c r="T934" s="13">
        <v>0</v>
      </c>
      <c r="U934" s="13">
        <v>0</v>
      </c>
      <c r="V934" s="13">
        <v>4</v>
      </c>
      <c r="W934" s="14">
        <v>0</v>
      </c>
    </row>
    <row r="935" spans="1:23" x14ac:dyDescent="0.3">
      <c r="A935" s="4" t="s">
        <v>550</v>
      </c>
      <c r="B935" s="12">
        <v>1.7676767676767675</v>
      </c>
      <c r="C935" s="13">
        <v>0</v>
      </c>
      <c r="D935" s="13">
        <v>1.2987012987012987</v>
      </c>
      <c r="E935" s="13">
        <v>3.75</v>
      </c>
      <c r="F935" s="13">
        <v>1.25</v>
      </c>
      <c r="G935" s="13">
        <v>2.5</v>
      </c>
      <c r="H935" s="13">
        <v>4</v>
      </c>
      <c r="I935" s="13">
        <v>4</v>
      </c>
      <c r="J935" s="13">
        <v>4.1666666666666661</v>
      </c>
      <c r="K935" s="13">
        <v>0</v>
      </c>
      <c r="L935" s="13">
        <v>0</v>
      </c>
      <c r="M935" s="13">
        <v>0</v>
      </c>
      <c r="N935" s="13">
        <v>8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8</v>
      </c>
      <c r="W935" s="14">
        <v>0</v>
      </c>
    </row>
    <row r="936" spans="1:23" x14ac:dyDescent="0.3">
      <c r="A936" s="4" t="s">
        <v>551</v>
      </c>
      <c r="B936" s="12">
        <v>0.25252525252525254</v>
      </c>
      <c r="C936" s="13">
        <v>0</v>
      </c>
      <c r="D936" s="13">
        <v>0</v>
      </c>
      <c r="E936" s="13">
        <v>1.25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4</v>
      </c>
      <c r="T936" s="13">
        <v>0</v>
      </c>
      <c r="U936" s="13">
        <v>0</v>
      </c>
      <c r="V936" s="13">
        <v>0</v>
      </c>
      <c r="W936" s="14">
        <v>0</v>
      </c>
    </row>
    <row r="937" spans="1:23" x14ac:dyDescent="0.3">
      <c r="A937" s="4" t="s">
        <v>552</v>
      </c>
      <c r="B937" s="12">
        <v>0.25252525252525254</v>
      </c>
      <c r="C937" s="13">
        <v>0</v>
      </c>
      <c r="D937" s="13">
        <v>0</v>
      </c>
      <c r="E937" s="13">
        <v>1.25</v>
      </c>
      <c r="F937" s="13">
        <v>0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4</v>
      </c>
      <c r="T937" s="13">
        <v>0</v>
      </c>
      <c r="U937" s="13">
        <v>0</v>
      </c>
      <c r="V937" s="13">
        <v>0</v>
      </c>
      <c r="W937" s="14">
        <v>0</v>
      </c>
    </row>
    <row r="938" spans="1:23" x14ac:dyDescent="0.3">
      <c r="A938" s="4" t="s">
        <v>553</v>
      </c>
      <c r="B938" s="12">
        <v>0.25252525252525254</v>
      </c>
      <c r="C938" s="13">
        <v>0</v>
      </c>
      <c r="D938" s="13">
        <v>0</v>
      </c>
      <c r="E938" s="13">
        <v>1.25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4</v>
      </c>
      <c r="T938" s="13">
        <v>0</v>
      </c>
      <c r="U938" s="13">
        <v>0</v>
      </c>
      <c r="V938" s="13">
        <v>0</v>
      </c>
      <c r="W938" s="14">
        <v>0</v>
      </c>
    </row>
    <row r="939" spans="1:23" x14ac:dyDescent="0.3">
      <c r="A939" s="4" t="s">
        <v>264</v>
      </c>
      <c r="B939" s="12">
        <v>0.25252525252525254</v>
      </c>
      <c r="C939" s="13">
        <v>0</v>
      </c>
      <c r="D939" s="13">
        <v>1.2987012987012987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4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4">
        <v>0</v>
      </c>
    </row>
    <row r="940" spans="1:23" x14ac:dyDescent="0.3">
      <c r="A940" s="4" t="s">
        <v>554</v>
      </c>
      <c r="B940" s="12">
        <v>0.50505050505050508</v>
      </c>
      <c r="C940" s="13">
        <v>0</v>
      </c>
      <c r="D940" s="13">
        <v>2.5974025974025974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8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4">
        <v>0</v>
      </c>
    </row>
    <row r="941" spans="1:23" x14ac:dyDescent="0.3">
      <c r="A941" s="4" t="s">
        <v>555</v>
      </c>
      <c r="B941" s="12">
        <v>0.50505050505050508</v>
      </c>
      <c r="C941" s="13">
        <v>0</v>
      </c>
      <c r="D941" s="13">
        <v>2.5974025974025974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4.3478260869565215</v>
      </c>
      <c r="R941" s="13">
        <v>4.1666666666666661</v>
      </c>
      <c r="S941" s="13">
        <v>0</v>
      </c>
      <c r="T941" s="13">
        <v>0</v>
      </c>
      <c r="U941" s="13">
        <v>0</v>
      </c>
      <c r="V941" s="13">
        <v>0</v>
      </c>
      <c r="W941" s="14">
        <v>0</v>
      </c>
    </row>
    <row r="942" spans="1:23" x14ac:dyDescent="0.3">
      <c r="A942" s="4" t="s">
        <v>556</v>
      </c>
      <c r="B942" s="12">
        <v>0.25252525252525254</v>
      </c>
      <c r="C942" s="13">
        <v>0</v>
      </c>
      <c r="D942" s="13">
        <v>1.2987012987012987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4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4">
        <v>0</v>
      </c>
    </row>
    <row r="943" spans="1:23" x14ac:dyDescent="0.3">
      <c r="A943" s="4" t="s">
        <v>557</v>
      </c>
      <c r="B943" s="12">
        <v>0.25252525252525254</v>
      </c>
      <c r="C943" s="13">
        <v>0</v>
      </c>
      <c r="D943" s="13">
        <v>1.2987012987012987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4">
        <v>3.8461538461538463</v>
      </c>
    </row>
    <row r="944" spans="1:23" x14ac:dyDescent="0.3">
      <c r="A944" s="4" t="s">
        <v>558</v>
      </c>
      <c r="B944" s="12">
        <v>0.50505050505050508</v>
      </c>
      <c r="C944" s="13">
        <v>0</v>
      </c>
      <c r="D944" s="13">
        <v>2.5974025974025974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8</v>
      </c>
      <c r="T944" s="13">
        <v>0</v>
      </c>
      <c r="U944" s="13">
        <v>0</v>
      </c>
      <c r="V944" s="13">
        <v>0</v>
      </c>
      <c r="W944" s="14">
        <v>0</v>
      </c>
    </row>
    <row r="945" spans="1:23" x14ac:dyDescent="0.3">
      <c r="A945" s="4" t="s">
        <v>559</v>
      </c>
      <c r="B945" s="12">
        <v>0.25252525252525254</v>
      </c>
      <c r="C945" s="13">
        <v>0</v>
      </c>
      <c r="D945" s="13">
        <v>1.2987012987012987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4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4">
        <v>0</v>
      </c>
    </row>
    <row r="946" spans="1:23" x14ac:dyDescent="0.3">
      <c r="A946" s="4" t="s">
        <v>560</v>
      </c>
      <c r="B946" s="12">
        <v>1.7676767676767675</v>
      </c>
      <c r="C946" s="13">
        <v>0</v>
      </c>
      <c r="D946" s="13">
        <v>0</v>
      </c>
      <c r="E946" s="13">
        <v>0</v>
      </c>
      <c r="F946" s="13">
        <v>7.5</v>
      </c>
      <c r="G946" s="13">
        <v>1.25</v>
      </c>
      <c r="H946" s="13">
        <v>4</v>
      </c>
      <c r="I946" s="13">
        <v>4</v>
      </c>
      <c r="J946" s="13">
        <v>8.3333333333333321</v>
      </c>
      <c r="K946" s="13">
        <v>0</v>
      </c>
      <c r="L946" s="13">
        <v>0</v>
      </c>
      <c r="M946" s="13">
        <v>0</v>
      </c>
      <c r="N946" s="13">
        <v>4</v>
      </c>
      <c r="O946" s="13">
        <v>0</v>
      </c>
      <c r="P946" s="13">
        <v>0</v>
      </c>
      <c r="Q946" s="13">
        <v>0</v>
      </c>
      <c r="R946" s="13">
        <v>0</v>
      </c>
      <c r="S946" s="13">
        <v>4</v>
      </c>
      <c r="T946" s="13">
        <v>0</v>
      </c>
      <c r="U946" s="13">
        <v>0</v>
      </c>
      <c r="V946" s="13">
        <v>4</v>
      </c>
      <c r="W946" s="14">
        <v>0</v>
      </c>
    </row>
    <row r="947" spans="1:23" x14ac:dyDescent="0.3">
      <c r="A947" s="4" t="s">
        <v>561</v>
      </c>
      <c r="B947" s="12">
        <v>0.25252525252525254</v>
      </c>
      <c r="C947" s="13">
        <v>0</v>
      </c>
      <c r="D947" s="13">
        <v>0</v>
      </c>
      <c r="E947" s="13">
        <v>0</v>
      </c>
      <c r="F947" s="13">
        <v>1.25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4</v>
      </c>
      <c r="W947" s="14">
        <v>0</v>
      </c>
    </row>
    <row r="948" spans="1:23" x14ac:dyDescent="0.3">
      <c r="A948" s="4" t="s">
        <v>562</v>
      </c>
      <c r="B948" s="12">
        <v>2.2727272727272729</v>
      </c>
      <c r="C948" s="13">
        <v>0</v>
      </c>
      <c r="D948" s="13">
        <v>0</v>
      </c>
      <c r="E948" s="13">
        <v>0</v>
      </c>
      <c r="F948" s="13">
        <v>10</v>
      </c>
      <c r="G948" s="13">
        <v>1.25</v>
      </c>
      <c r="H948" s="13">
        <v>0</v>
      </c>
      <c r="I948" s="13">
        <v>8</v>
      </c>
      <c r="J948" s="13">
        <v>0</v>
      </c>
      <c r="K948" s="13">
        <v>8</v>
      </c>
      <c r="L948" s="13">
        <v>0</v>
      </c>
      <c r="M948" s="13">
        <v>3.7037037037037033</v>
      </c>
      <c r="N948" s="13">
        <v>8</v>
      </c>
      <c r="O948" s="13">
        <v>0</v>
      </c>
      <c r="P948" s="13">
        <v>0</v>
      </c>
      <c r="Q948" s="13">
        <v>0</v>
      </c>
      <c r="R948" s="13">
        <v>4.1666666666666661</v>
      </c>
      <c r="S948" s="13">
        <v>0</v>
      </c>
      <c r="T948" s="13">
        <v>0</v>
      </c>
      <c r="U948" s="13">
        <v>0</v>
      </c>
      <c r="V948" s="13">
        <v>4</v>
      </c>
      <c r="W948" s="14">
        <v>0</v>
      </c>
    </row>
    <row r="949" spans="1:23" x14ac:dyDescent="0.3">
      <c r="A949" s="4" t="s">
        <v>563</v>
      </c>
      <c r="B949" s="12">
        <v>0.25252525252525254</v>
      </c>
      <c r="C949" s="13">
        <v>0</v>
      </c>
      <c r="D949" s="13">
        <v>0</v>
      </c>
      <c r="E949" s="13">
        <v>0</v>
      </c>
      <c r="F949" s="13">
        <v>1.25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4.1666666666666661</v>
      </c>
      <c r="V949" s="13">
        <v>0</v>
      </c>
      <c r="W949" s="14">
        <v>0</v>
      </c>
    </row>
    <row r="950" spans="1:23" x14ac:dyDescent="0.3">
      <c r="A950" s="4" t="s">
        <v>564</v>
      </c>
      <c r="B950" s="12">
        <v>0.25252525252525254</v>
      </c>
      <c r="C950" s="13">
        <v>0</v>
      </c>
      <c r="D950" s="13">
        <v>0</v>
      </c>
      <c r="E950" s="13">
        <v>0</v>
      </c>
      <c r="F950" s="13">
        <v>1.25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4.1666666666666661</v>
      </c>
      <c r="S950" s="13">
        <v>0</v>
      </c>
      <c r="T950" s="13">
        <v>0</v>
      </c>
      <c r="U950" s="13">
        <v>0</v>
      </c>
      <c r="V950" s="13">
        <v>0</v>
      </c>
      <c r="W950" s="14">
        <v>0</v>
      </c>
    </row>
    <row r="951" spans="1:23" x14ac:dyDescent="0.3">
      <c r="A951" s="4" t="s">
        <v>565</v>
      </c>
      <c r="B951" s="12">
        <v>0.25252525252525254</v>
      </c>
      <c r="C951" s="13">
        <v>0</v>
      </c>
      <c r="D951" s="13">
        <v>0</v>
      </c>
      <c r="E951" s="13">
        <v>0</v>
      </c>
      <c r="F951" s="13">
        <v>1.25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3.7037037037037033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4">
        <v>0</v>
      </c>
    </row>
    <row r="952" spans="1:23" x14ac:dyDescent="0.3">
      <c r="A952" s="4" t="s">
        <v>566</v>
      </c>
      <c r="B952" s="12">
        <v>0.25252525252525254</v>
      </c>
      <c r="C952" s="13">
        <v>0</v>
      </c>
      <c r="D952" s="13">
        <v>0</v>
      </c>
      <c r="E952" s="13">
        <v>0</v>
      </c>
      <c r="F952" s="13">
        <v>1.25</v>
      </c>
      <c r="G952" s="13">
        <v>0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4.3478260869565215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4">
        <v>0</v>
      </c>
    </row>
    <row r="953" spans="1:23" x14ac:dyDescent="0.3">
      <c r="A953" s="4" t="s">
        <v>567</v>
      </c>
      <c r="B953" s="12">
        <v>0.25252525252525254</v>
      </c>
      <c r="C953" s="13">
        <v>0</v>
      </c>
      <c r="D953" s="13">
        <v>0</v>
      </c>
      <c r="E953" s="13">
        <v>0</v>
      </c>
      <c r="F953" s="13">
        <v>1.25</v>
      </c>
      <c r="G953" s="13">
        <v>0</v>
      </c>
      <c r="H953" s="13">
        <v>0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4.1666666666666661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4">
        <v>0</v>
      </c>
    </row>
    <row r="954" spans="1:23" x14ac:dyDescent="0.3">
      <c r="A954" s="4" t="s">
        <v>568</v>
      </c>
      <c r="B954" s="12">
        <v>0.75757575757575757</v>
      </c>
      <c r="C954" s="13">
        <v>0</v>
      </c>
      <c r="D954" s="13">
        <v>0</v>
      </c>
      <c r="E954" s="13">
        <v>0</v>
      </c>
      <c r="F954" s="13">
        <v>0</v>
      </c>
      <c r="G954" s="13">
        <v>3.75</v>
      </c>
      <c r="H954" s="13">
        <v>4</v>
      </c>
      <c r="I954" s="13">
        <v>0</v>
      </c>
      <c r="J954" s="13">
        <v>4.1666666666666661</v>
      </c>
      <c r="K954" s="13">
        <v>0</v>
      </c>
      <c r="L954" s="13">
        <v>0</v>
      </c>
      <c r="M954" s="13">
        <v>0</v>
      </c>
      <c r="N954" s="13">
        <v>4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4">
        <v>0</v>
      </c>
    </row>
    <row r="955" spans="1:23" x14ac:dyDescent="0.3">
      <c r="A955" s="4" t="s">
        <v>569</v>
      </c>
      <c r="B955" s="12">
        <v>0.75757575757575757</v>
      </c>
      <c r="C955" s="13">
        <v>0</v>
      </c>
      <c r="D955" s="13">
        <v>0</v>
      </c>
      <c r="E955" s="13">
        <v>0</v>
      </c>
      <c r="F955" s="13">
        <v>0</v>
      </c>
      <c r="G955" s="13">
        <v>3.75</v>
      </c>
      <c r="H955" s="13">
        <v>8</v>
      </c>
      <c r="I955" s="13">
        <v>0</v>
      </c>
      <c r="J955" s="13">
        <v>0</v>
      </c>
      <c r="K955" s="13">
        <v>0</v>
      </c>
      <c r="L955" s="13">
        <v>0</v>
      </c>
      <c r="M955" s="13">
        <v>3.7037037037037033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4">
        <v>0</v>
      </c>
    </row>
    <row r="956" spans="1:23" x14ac:dyDescent="0.3">
      <c r="A956" s="4" t="s">
        <v>570</v>
      </c>
      <c r="B956" s="12">
        <v>0.75757575757575757</v>
      </c>
      <c r="C956" s="13">
        <v>0</v>
      </c>
      <c r="D956" s="13">
        <v>0</v>
      </c>
      <c r="E956" s="13">
        <v>0</v>
      </c>
      <c r="F956" s="13">
        <v>0</v>
      </c>
      <c r="G956" s="13">
        <v>3.75</v>
      </c>
      <c r="H956" s="13">
        <v>8</v>
      </c>
      <c r="I956" s="13">
        <v>4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4">
        <v>0</v>
      </c>
    </row>
    <row r="957" spans="1:23" x14ac:dyDescent="0.3">
      <c r="A957" s="4" t="s">
        <v>571</v>
      </c>
      <c r="B957" s="12">
        <v>2.0202020202020203</v>
      </c>
      <c r="C957" s="13">
        <v>0</v>
      </c>
      <c r="D957" s="13">
        <v>0</v>
      </c>
      <c r="E957" s="13">
        <v>0</v>
      </c>
      <c r="F957" s="13">
        <v>0</v>
      </c>
      <c r="G957" s="13">
        <v>10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3.7037037037037033</v>
      </c>
      <c r="N957" s="13">
        <v>8</v>
      </c>
      <c r="O957" s="13">
        <v>0</v>
      </c>
      <c r="P957" s="13">
        <v>0</v>
      </c>
      <c r="Q957" s="13">
        <v>0</v>
      </c>
      <c r="R957" s="13">
        <v>0</v>
      </c>
      <c r="S957" s="13">
        <v>4</v>
      </c>
      <c r="T957" s="13">
        <v>9.5238095238095237</v>
      </c>
      <c r="U957" s="13">
        <v>0</v>
      </c>
      <c r="V957" s="13">
        <v>8</v>
      </c>
      <c r="W957" s="14">
        <v>0</v>
      </c>
    </row>
    <row r="958" spans="1:23" x14ac:dyDescent="0.3">
      <c r="A958" s="4" t="s">
        <v>572</v>
      </c>
      <c r="B958" s="12">
        <v>0.25252525252525254</v>
      </c>
      <c r="C958" s="13">
        <v>0</v>
      </c>
      <c r="D958" s="13">
        <v>0</v>
      </c>
      <c r="E958" s="13">
        <v>0</v>
      </c>
      <c r="F958" s="13">
        <v>0</v>
      </c>
      <c r="G958" s="13">
        <v>1.25</v>
      </c>
      <c r="H958" s="13">
        <v>0</v>
      </c>
      <c r="I958" s="13">
        <v>0</v>
      </c>
      <c r="J958" s="13">
        <v>0</v>
      </c>
      <c r="K958" s="13">
        <v>4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4">
        <v>0</v>
      </c>
    </row>
    <row r="959" spans="1:23" x14ac:dyDescent="0.3">
      <c r="A959" s="4" t="s">
        <v>573</v>
      </c>
      <c r="B959" s="12">
        <v>1.7676767676767675</v>
      </c>
      <c r="C959" s="13">
        <v>0</v>
      </c>
      <c r="D959" s="13">
        <v>0</v>
      </c>
      <c r="E959" s="13">
        <v>0</v>
      </c>
      <c r="F959" s="13">
        <v>0</v>
      </c>
      <c r="G959" s="13">
        <v>8.75</v>
      </c>
      <c r="H959" s="13">
        <v>0</v>
      </c>
      <c r="I959" s="13">
        <v>0</v>
      </c>
      <c r="J959" s="13">
        <v>4.1666666666666661</v>
      </c>
      <c r="K959" s="13">
        <v>0</v>
      </c>
      <c r="L959" s="13">
        <v>0</v>
      </c>
      <c r="M959" s="13">
        <v>3.7037037037037033</v>
      </c>
      <c r="N959" s="13">
        <v>8</v>
      </c>
      <c r="O959" s="13">
        <v>3.8461538461538463</v>
      </c>
      <c r="P959" s="13">
        <v>0</v>
      </c>
      <c r="Q959" s="13">
        <v>0</v>
      </c>
      <c r="R959" s="13">
        <v>4.1666666666666661</v>
      </c>
      <c r="S959" s="13">
        <v>0</v>
      </c>
      <c r="T959" s="13">
        <v>0</v>
      </c>
      <c r="U959" s="13">
        <v>0</v>
      </c>
      <c r="V959" s="13">
        <v>4</v>
      </c>
      <c r="W959" s="14">
        <v>0</v>
      </c>
    </row>
    <row r="960" spans="1:23" x14ac:dyDescent="0.3">
      <c r="A960" s="4" t="s">
        <v>574</v>
      </c>
      <c r="B960" s="12">
        <v>0.75757575757575757</v>
      </c>
      <c r="C960" s="13">
        <v>0</v>
      </c>
      <c r="D960" s="13">
        <v>0</v>
      </c>
      <c r="E960" s="13">
        <v>0</v>
      </c>
      <c r="F960" s="13">
        <v>0</v>
      </c>
      <c r="G960" s="13">
        <v>3.75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3.8461538461538463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4</v>
      </c>
      <c r="W960" s="14">
        <v>3.8461538461538463</v>
      </c>
    </row>
    <row r="961" spans="1:23" x14ac:dyDescent="0.3">
      <c r="A961" s="4" t="s">
        <v>575</v>
      </c>
      <c r="B961" s="12">
        <v>0.50505050505050508</v>
      </c>
      <c r="C961" s="13">
        <v>0</v>
      </c>
      <c r="D961" s="13">
        <v>0</v>
      </c>
      <c r="E961" s="13">
        <v>0</v>
      </c>
      <c r="F961" s="13">
        <v>0</v>
      </c>
      <c r="G961" s="13">
        <v>2.5</v>
      </c>
      <c r="H961" s="13">
        <v>0</v>
      </c>
      <c r="I961" s="13">
        <v>0</v>
      </c>
      <c r="J961" s="13">
        <v>8.3333333333333321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4">
        <v>0</v>
      </c>
    </row>
    <row r="962" spans="1:23" x14ac:dyDescent="0.3">
      <c r="A962" s="4" t="s">
        <v>576</v>
      </c>
      <c r="B962" s="12">
        <v>0.50505050505050508</v>
      </c>
      <c r="C962" s="13">
        <v>0</v>
      </c>
      <c r="D962" s="13">
        <v>0</v>
      </c>
      <c r="E962" s="13">
        <v>0</v>
      </c>
      <c r="F962" s="13">
        <v>0</v>
      </c>
      <c r="G962" s="13">
        <v>2.5</v>
      </c>
      <c r="H962" s="13">
        <v>0</v>
      </c>
      <c r="I962" s="13">
        <v>0</v>
      </c>
      <c r="J962" s="13">
        <v>4.1666666666666661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4.1666666666666661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4">
        <v>0</v>
      </c>
    </row>
    <row r="963" spans="1:23" x14ac:dyDescent="0.3">
      <c r="A963" s="4" t="s">
        <v>577</v>
      </c>
      <c r="B963" s="12">
        <v>0.75757575757575757</v>
      </c>
      <c r="C963" s="13">
        <v>0</v>
      </c>
      <c r="D963" s="13">
        <v>0</v>
      </c>
      <c r="E963" s="13">
        <v>0</v>
      </c>
      <c r="F963" s="13">
        <v>0</v>
      </c>
      <c r="G963" s="13">
        <v>3.75</v>
      </c>
      <c r="H963" s="13">
        <v>0</v>
      </c>
      <c r="I963" s="13">
        <v>4</v>
      </c>
      <c r="J963" s="13">
        <v>0</v>
      </c>
      <c r="K963" s="13">
        <v>0</v>
      </c>
      <c r="L963" s="13">
        <v>0</v>
      </c>
      <c r="M963" s="13">
        <v>3.7037037037037033</v>
      </c>
      <c r="N963" s="13">
        <v>0</v>
      </c>
      <c r="O963" s="13">
        <v>0</v>
      </c>
      <c r="P963" s="13">
        <v>4.1666666666666661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4">
        <v>0</v>
      </c>
    </row>
    <row r="964" spans="1:23" x14ac:dyDescent="0.3">
      <c r="A964" s="4" t="s">
        <v>578</v>
      </c>
      <c r="B964" s="12">
        <v>0.25252525252525254</v>
      </c>
      <c r="C964" s="13">
        <v>0</v>
      </c>
      <c r="D964" s="13">
        <v>0</v>
      </c>
      <c r="E964" s="13">
        <v>0</v>
      </c>
      <c r="F964" s="13">
        <v>0</v>
      </c>
      <c r="G964" s="13">
        <v>1.25</v>
      </c>
      <c r="H964" s="13">
        <v>0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4</v>
      </c>
      <c r="T964" s="13">
        <v>0</v>
      </c>
      <c r="U964" s="13">
        <v>0</v>
      </c>
      <c r="V964" s="13">
        <v>0</v>
      </c>
      <c r="W964" s="14">
        <v>0</v>
      </c>
    </row>
    <row r="965" spans="1:23" x14ac:dyDescent="0.3">
      <c r="A965" s="4" t="s">
        <v>579</v>
      </c>
      <c r="B965" s="12">
        <v>0.50505050505050508</v>
      </c>
      <c r="C965" s="13">
        <v>0</v>
      </c>
      <c r="D965" s="13">
        <v>0</v>
      </c>
      <c r="E965" s="13">
        <v>0</v>
      </c>
      <c r="F965" s="13">
        <v>0</v>
      </c>
      <c r="G965" s="13">
        <v>2.5</v>
      </c>
      <c r="H965" s="13">
        <v>0</v>
      </c>
      <c r="I965" s="13">
        <v>4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4</v>
      </c>
      <c r="W965" s="14">
        <v>0</v>
      </c>
    </row>
    <row r="966" spans="1:23" x14ac:dyDescent="0.3">
      <c r="A966" s="4" t="s">
        <v>580</v>
      </c>
      <c r="B966" s="12">
        <v>0.25252525252525254</v>
      </c>
      <c r="C966" s="13">
        <v>0</v>
      </c>
      <c r="D966" s="13">
        <v>0</v>
      </c>
      <c r="E966" s="13">
        <v>0</v>
      </c>
      <c r="F966" s="13">
        <v>0</v>
      </c>
      <c r="G966" s="13">
        <v>1.25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3.7037037037037033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4">
        <v>0</v>
      </c>
    </row>
    <row r="967" spans="1:23" x14ac:dyDescent="0.3">
      <c r="A967" s="4" t="s">
        <v>581</v>
      </c>
      <c r="B967" s="12">
        <v>0.25252525252525254</v>
      </c>
      <c r="C967" s="13">
        <v>0</v>
      </c>
      <c r="D967" s="13">
        <v>0</v>
      </c>
      <c r="E967" s="13">
        <v>0</v>
      </c>
      <c r="F967" s="13">
        <v>0</v>
      </c>
      <c r="G967" s="13">
        <v>1.25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4</v>
      </c>
      <c r="W967" s="14">
        <v>0</v>
      </c>
    </row>
    <row r="968" spans="1:23" x14ac:dyDescent="0.3">
      <c r="A968" s="5" t="s">
        <v>27</v>
      </c>
      <c r="B968" s="15" t="s">
        <v>27</v>
      </c>
      <c r="C968" s="16" t="s">
        <v>27</v>
      </c>
      <c r="D968" s="16" t="s">
        <v>27</v>
      </c>
      <c r="E968" s="16" t="s">
        <v>27</v>
      </c>
      <c r="F968" s="16" t="s">
        <v>27</v>
      </c>
      <c r="G968" s="16" t="s">
        <v>27</v>
      </c>
      <c r="H968" s="16" t="s">
        <v>27</v>
      </c>
      <c r="I968" s="16" t="s">
        <v>27</v>
      </c>
      <c r="J968" s="16" t="s">
        <v>27</v>
      </c>
      <c r="K968" s="16" t="s">
        <v>27</v>
      </c>
      <c r="L968" s="16" t="s">
        <v>27</v>
      </c>
      <c r="M968" s="16" t="s">
        <v>27</v>
      </c>
      <c r="N968" s="16" t="s">
        <v>27</v>
      </c>
      <c r="O968" s="16" t="s">
        <v>27</v>
      </c>
      <c r="P968" s="16" t="s">
        <v>27</v>
      </c>
      <c r="Q968" s="16" t="s">
        <v>27</v>
      </c>
      <c r="R968" s="16" t="s">
        <v>27</v>
      </c>
      <c r="S968" s="16" t="s">
        <v>27</v>
      </c>
      <c r="T968" s="16" t="s">
        <v>27</v>
      </c>
      <c r="U968" s="16" t="s">
        <v>27</v>
      </c>
      <c r="V968" s="16" t="s">
        <v>27</v>
      </c>
      <c r="W968" s="17" t="s">
        <v>27</v>
      </c>
    </row>
    <row r="969" spans="1:23" x14ac:dyDescent="0.3">
      <c r="A969" s="31" t="str">
        <f>HYPERLINK("#'Index'!C40","Home")</f>
        <v>Home</v>
      </c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1" spans="1:23" ht="14.95" thickBot="1" x14ac:dyDescent="0.35">
      <c r="A971" s="32" t="s">
        <v>751</v>
      </c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 spans="1:23" ht="14.95" thickTop="1" x14ac:dyDescent="0.3">
      <c r="A972" s="33" t="s">
        <v>1</v>
      </c>
      <c r="B972" s="35" t="s">
        <v>2</v>
      </c>
      <c r="C972" s="37" t="s">
        <v>3</v>
      </c>
      <c r="D972" s="37"/>
      <c r="E972" s="37"/>
      <c r="F972" s="37"/>
      <c r="G972" s="37"/>
      <c r="H972" s="37" t="s">
        <v>4</v>
      </c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8"/>
    </row>
    <row r="973" spans="1:23" ht="34.35" x14ac:dyDescent="0.3">
      <c r="A973" s="34"/>
      <c r="B973" s="36"/>
      <c r="C973" s="1" t="s">
        <v>5</v>
      </c>
      <c r="D973" s="1" t="s">
        <v>6</v>
      </c>
      <c r="E973" s="1" t="s">
        <v>7</v>
      </c>
      <c r="F973" s="1" t="s">
        <v>8</v>
      </c>
      <c r="G973" s="1" t="s">
        <v>9</v>
      </c>
      <c r="H973" s="1" t="s">
        <v>10</v>
      </c>
      <c r="I973" s="1" t="s">
        <v>11</v>
      </c>
      <c r="J973" s="1" t="s">
        <v>12</v>
      </c>
      <c r="K973" s="1" t="s">
        <v>13</v>
      </c>
      <c r="L973" s="1" t="s">
        <v>14</v>
      </c>
      <c r="M973" s="1" t="s">
        <v>15</v>
      </c>
      <c r="N973" s="1" t="s">
        <v>16</v>
      </c>
      <c r="O973" s="1" t="s">
        <v>17</v>
      </c>
      <c r="P973" s="1" t="s">
        <v>18</v>
      </c>
      <c r="Q973" s="1" t="s">
        <v>19</v>
      </c>
      <c r="R973" s="1" t="s">
        <v>20</v>
      </c>
      <c r="S973" s="1" t="s">
        <v>21</v>
      </c>
      <c r="T973" s="1" t="s">
        <v>22</v>
      </c>
      <c r="U973" s="1" t="s">
        <v>23</v>
      </c>
      <c r="V973" s="1" t="s">
        <v>24</v>
      </c>
      <c r="W973" s="2" t="s">
        <v>25</v>
      </c>
    </row>
    <row r="974" spans="1:23" x14ac:dyDescent="0.3">
      <c r="A974" s="3" t="s">
        <v>26</v>
      </c>
      <c r="B974" s="6">
        <v>400</v>
      </c>
      <c r="C974" s="7">
        <v>80</v>
      </c>
      <c r="D974" s="7">
        <v>80</v>
      </c>
      <c r="E974" s="7">
        <v>80</v>
      </c>
      <c r="F974" s="7">
        <v>80</v>
      </c>
      <c r="G974" s="7">
        <v>80</v>
      </c>
      <c r="H974" s="7">
        <v>25</v>
      </c>
      <c r="I974" s="7">
        <v>26</v>
      </c>
      <c r="J974" s="7">
        <v>25</v>
      </c>
      <c r="K974" s="7">
        <v>25</v>
      </c>
      <c r="L974" s="7">
        <v>27</v>
      </c>
      <c r="M974" s="7">
        <v>27</v>
      </c>
      <c r="N974" s="7">
        <v>25</v>
      </c>
      <c r="O974" s="7">
        <v>26</v>
      </c>
      <c r="P974" s="7">
        <v>24</v>
      </c>
      <c r="Q974" s="7">
        <v>23</v>
      </c>
      <c r="R974" s="7">
        <v>24</v>
      </c>
      <c r="S974" s="7">
        <v>25</v>
      </c>
      <c r="T974" s="7">
        <v>23</v>
      </c>
      <c r="U974" s="7">
        <v>24</v>
      </c>
      <c r="V974" s="7">
        <v>25</v>
      </c>
      <c r="W974" s="8">
        <v>26</v>
      </c>
    </row>
    <row r="975" spans="1:23" x14ac:dyDescent="0.3">
      <c r="A975" s="4" t="s">
        <v>27</v>
      </c>
      <c r="B975" s="9" t="s">
        <v>27</v>
      </c>
      <c r="C975" s="10" t="s">
        <v>27</v>
      </c>
      <c r="D975" s="10" t="s">
        <v>27</v>
      </c>
      <c r="E975" s="10" t="s">
        <v>27</v>
      </c>
      <c r="F975" s="10" t="s">
        <v>27</v>
      </c>
      <c r="G975" s="10" t="s">
        <v>27</v>
      </c>
      <c r="H975" s="10" t="s">
        <v>27</v>
      </c>
      <c r="I975" s="10" t="s">
        <v>27</v>
      </c>
      <c r="J975" s="10" t="s">
        <v>27</v>
      </c>
      <c r="K975" s="10" t="s">
        <v>27</v>
      </c>
      <c r="L975" s="10" t="s">
        <v>27</v>
      </c>
      <c r="M975" s="10" t="s">
        <v>27</v>
      </c>
      <c r="N975" s="10" t="s">
        <v>27</v>
      </c>
      <c r="O975" s="10" t="s">
        <v>27</v>
      </c>
      <c r="P975" s="10" t="s">
        <v>27</v>
      </c>
      <c r="Q975" s="10" t="s">
        <v>27</v>
      </c>
      <c r="R975" s="10" t="s">
        <v>27</v>
      </c>
      <c r="S975" s="10" t="s">
        <v>27</v>
      </c>
      <c r="T975" s="10" t="s">
        <v>27</v>
      </c>
      <c r="U975" s="10" t="s">
        <v>27</v>
      </c>
      <c r="V975" s="10" t="s">
        <v>27</v>
      </c>
      <c r="W975" s="11" t="s">
        <v>27</v>
      </c>
    </row>
    <row r="976" spans="1:23" x14ac:dyDescent="0.3">
      <c r="A976" s="4" t="s">
        <v>49</v>
      </c>
      <c r="B976" s="12">
        <v>64.75</v>
      </c>
      <c r="C976" s="13">
        <v>57.499999999999993</v>
      </c>
      <c r="D976" s="13">
        <v>61.250000000000007</v>
      </c>
      <c r="E976" s="13">
        <v>82.5</v>
      </c>
      <c r="F976" s="13">
        <v>65</v>
      </c>
      <c r="G976" s="13">
        <v>57.499999999999993</v>
      </c>
      <c r="H976" s="13">
        <v>96</v>
      </c>
      <c r="I976" s="13">
        <v>76.923076923076934</v>
      </c>
      <c r="J976" s="13">
        <v>68</v>
      </c>
      <c r="K976" s="13">
        <v>32</v>
      </c>
      <c r="L976" s="13">
        <v>88.888888888888886</v>
      </c>
      <c r="M976" s="13">
        <v>40.74074074074074</v>
      </c>
      <c r="N976" s="13">
        <v>8</v>
      </c>
      <c r="O976" s="13">
        <v>69.230769230769226</v>
      </c>
      <c r="P976" s="13">
        <v>87.5</v>
      </c>
      <c r="Q976" s="13">
        <v>82.608695652173907</v>
      </c>
      <c r="R976" s="13">
        <v>70.833333333333343</v>
      </c>
      <c r="S976" s="13">
        <v>44</v>
      </c>
      <c r="T976" s="13">
        <v>60.869565217391312</v>
      </c>
      <c r="U976" s="13">
        <v>83.333333333333343</v>
      </c>
      <c r="V976" s="13">
        <v>64</v>
      </c>
      <c r="W976" s="14">
        <v>65.384615384615387</v>
      </c>
    </row>
    <row r="977" spans="1:23" x14ac:dyDescent="0.3">
      <c r="A977" s="4" t="s">
        <v>50</v>
      </c>
      <c r="B977" s="12">
        <v>35.25</v>
      </c>
      <c r="C977" s="13">
        <v>42.5</v>
      </c>
      <c r="D977" s="13">
        <v>38.75</v>
      </c>
      <c r="E977" s="13">
        <v>17.5</v>
      </c>
      <c r="F977" s="13">
        <v>35</v>
      </c>
      <c r="G977" s="13">
        <v>42.5</v>
      </c>
      <c r="H977" s="13">
        <v>4</v>
      </c>
      <c r="I977" s="13">
        <v>23.076923076923077</v>
      </c>
      <c r="J977" s="13">
        <v>32</v>
      </c>
      <c r="K977" s="13">
        <v>68</v>
      </c>
      <c r="L977" s="13">
        <v>11.111111111111111</v>
      </c>
      <c r="M977" s="13">
        <v>59.259259259259252</v>
      </c>
      <c r="N977" s="13">
        <v>92</v>
      </c>
      <c r="O977" s="13">
        <v>30.76923076923077</v>
      </c>
      <c r="P977" s="13">
        <v>12.5</v>
      </c>
      <c r="Q977" s="13">
        <v>17.391304347826086</v>
      </c>
      <c r="R977" s="13">
        <v>29.166666666666668</v>
      </c>
      <c r="S977" s="13">
        <v>56.000000000000007</v>
      </c>
      <c r="T977" s="13">
        <v>39.130434782608695</v>
      </c>
      <c r="U977" s="13">
        <v>16.666666666666664</v>
      </c>
      <c r="V977" s="13">
        <v>36</v>
      </c>
      <c r="W977" s="14">
        <v>34.615384615384613</v>
      </c>
    </row>
    <row r="978" spans="1:23" x14ac:dyDescent="0.3">
      <c r="A978" s="5" t="s">
        <v>27</v>
      </c>
      <c r="B978" s="15" t="s">
        <v>27</v>
      </c>
      <c r="C978" s="16" t="s">
        <v>27</v>
      </c>
      <c r="D978" s="16" t="s">
        <v>27</v>
      </c>
      <c r="E978" s="16" t="s">
        <v>27</v>
      </c>
      <c r="F978" s="16" t="s">
        <v>27</v>
      </c>
      <c r="G978" s="16" t="s">
        <v>27</v>
      </c>
      <c r="H978" s="16" t="s">
        <v>27</v>
      </c>
      <c r="I978" s="16" t="s">
        <v>27</v>
      </c>
      <c r="J978" s="16" t="s">
        <v>27</v>
      </c>
      <c r="K978" s="16" t="s">
        <v>27</v>
      </c>
      <c r="L978" s="16" t="s">
        <v>27</v>
      </c>
      <c r="M978" s="16" t="s">
        <v>27</v>
      </c>
      <c r="N978" s="16" t="s">
        <v>27</v>
      </c>
      <c r="O978" s="16" t="s">
        <v>27</v>
      </c>
      <c r="P978" s="16" t="s">
        <v>27</v>
      </c>
      <c r="Q978" s="16" t="s">
        <v>27</v>
      </c>
      <c r="R978" s="16" t="s">
        <v>27</v>
      </c>
      <c r="S978" s="16" t="s">
        <v>27</v>
      </c>
      <c r="T978" s="16" t="s">
        <v>27</v>
      </c>
      <c r="U978" s="16" t="s">
        <v>27</v>
      </c>
      <c r="V978" s="16" t="s">
        <v>27</v>
      </c>
      <c r="W978" s="17" t="s">
        <v>27</v>
      </c>
    </row>
    <row r="979" spans="1:23" x14ac:dyDescent="0.3">
      <c r="A979" s="31" t="str">
        <f>HYPERLINK("#'Index'!C41","Home")</f>
        <v>Home</v>
      </c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1" spans="1:23" ht="14.95" thickBot="1" x14ac:dyDescent="0.35">
      <c r="A981" s="32" t="s">
        <v>752</v>
      </c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</row>
    <row r="982" spans="1:23" ht="14.95" thickTop="1" x14ac:dyDescent="0.3">
      <c r="A982" s="33" t="s">
        <v>159</v>
      </c>
      <c r="B982" s="35" t="s">
        <v>2</v>
      </c>
      <c r="C982" s="37" t="s">
        <v>3</v>
      </c>
      <c r="D982" s="37"/>
      <c r="E982" s="37"/>
      <c r="F982" s="37"/>
      <c r="G982" s="37"/>
      <c r="H982" s="37" t="s">
        <v>4</v>
      </c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8"/>
    </row>
    <row r="983" spans="1:23" ht="34.35" x14ac:dyDescent="0.3">
      <c r="A983" s="34"/>
      <c r="B983" s="36"/>
      <c r="C983" s="1" t="s">
        <v>5</v>
      </c>
      <c r="D983" s="1" t="s">
        <v>6</v>
      </c>
      <c r="E983" s="1" t="s">
        <v>7</v>
      </c>
      <c r="F983" s="1" t="s">
        <v>8</v>
      </c>
      <c r="G983" s="1" t="s">
        <v>9</v>
      </c>
      <c r="H983" s="1" t="s">
        <v>10</v>
      </c>
      <c r="I983" s="1" t="s">
        <v>11</v>
      </c>
      <c r="J983" s="1" t="s">
        <v>12</v>
      </c>
      <c r="K983" s="1" t="s">
        <v>13</v>
      </c>
      <c r="L983" s="1" t="s">
        <v>14</v>
      </c>
      <c r="M983" s="1" t="s">
        <v>15</v>
      </c>
      <c r="N983" s="1" t="s">
        <v>16</v>
      </c>
      <c r="O983" s="1" t="s">
        <v>17</v>
      </c>
      <c r="P983" s="1" t="s">
        <v>18</v>
      </c>
      <c r="Q983" s="1" t="s">
        <v>19</v>
      </c>
      <c r="R983" s="1" t="s">
        <v>20</v>
      </c>
      <c r="S983" s="1" t="s">
        <v>21</v>
      </c>
      <c r="T983" s="1" t="s">
        <v>22</v>
      </c>
      <c r="U983" s="1" t="s">
        <v>23</v>
      </c>
      <c r="V983" s="1" t="s">
        <v>24</v>
      </c>
      <c r="W983" s="2" t="s">
        <v>25</v>
      </c>
    </row>
    <row r="984" spans="1:23" x14ac:dyDescent="0.3">
      <c r="A984" s="3" t="s">
        <v>26</v>
      </c>
      <c r="B984" s="6">
        <v>259</v>
      </c>
      <c r="C984" s="7">
        <v>46</v>
      </c>
      <c r="D984" s="7">
        <v>49</v>
      </c>
      <c r="E984" s="7">
        <v>66</v>
      </c>
      <c r="F984" s="7">
        <v>52</v>
      </c>
      <c r="G984" s="7">
        <v>46</v>
      </c>
      <c r="H984" s="7">
        <v>24</v>
      </c>
      <c r="I984" s="7">
        <v>20</v>
      </c>
      <c r="J984" s="7">
        <v>17</v>
      </c>
      <c r="K984" s="7">
        <v>8</v>
      </c>
      <c r="L984" s="7">
        <v>24</v>
      </c>
      <c r="M984" s="7">
        <v>11</v>
      </c>
      <c r="N984" s="7">
        <v>2</v>
      </c>
      <c r="O984" s="7">
        <v>18</v>
      </c>
      <c r="P984" s="7">
        <v>21</v>
      </c>
      <c r="Q984" s="7">
        <v>19</v>
      </c>
      <c r="R984" s="7">
        <v>17</v>
      </c>
      <c r="S984" s="7">
        <v>11</v>
      </c>
      <c r="T984" s="7">
        <v>14</v>
      </c>
      <c r="U984" s="7">
        <v>20</v>
      </c>
      <c r="V984" s="7">
        <v>16</v>
      </c>
      <c r="W984" s="8">
        <v>17</v>
      </c>
    </row>
    <row r="985" spans="1:23" x14ac:dyDescent="0.3">
      <c r="A985" s="4" t="s">
        <v>27</v>
      </c>
      <c r="B985" s="9" t="s">
        <v>27</v>
      </c>
      <c r="C985" s="10" t="s">
        <v>27</v>
      </c>
      <c r="D985" s="10" t="s">
        <v>27</v>
      </c>
      <c r="E985" s="10" t="s">
        <v>27</v>
      </c>
      <c r="F985" s="10" t="s">
        <v>27</v>
      </c>
      <c r="G985" s="10" t="s">
        <v>27</v>
      </c>
      <c r="H985" s="10" t="s">
        <v>27</v>
      </c>
      <c r="I985" s="10" t="s">
        <v>27</v>
      </c>
      <c r="J985" s="10" t="s">
        <v>27</v>
      </c>
      <c r="K985" s="10" t="s">
        <v>27</v>
      </c>
      <c r="L985" s="10" t="s">
        <v>27</v>
      </c>
      <c r="M985" s="10" t="s">
        <v>27</v>
      </c>
      <c r="N985" s="10" t="s">
        <v>27</v>
      </c>
      <c r="O985" s="10" t="s">
        <v>27</v>
      </c>
      <c r="P985" s="10" t="s">
        <v>27</v>
      </c>
      <c r="Q985" s="10" t="s">
        <v>27</v>
      </c>
      <c r="R985" s="10" t="s">
        <v>27</v>
      </c>
      <c r="S985" s="10" t="s">
        <v>27</v>
      </c>
      <c r="T985" s="10" t="s">
        <v>27</v>
      </c>
      <c r="U985" s="10" t="s">
        <v>27</v>
      </c>
      <c r="V985" s="10" t="s">
        <v>27</v>
      </c>
      <c r="W985" s="11" t="s">
        <v>27</v>
      </c>
    </row>
    <row r="986" spans="1:23" x14ac:dyDescent="0.3">
      <c r="A986" s="4" t="s">
        <v>582</v>
      </c>
      <c r="B986" s="12">
        <v>22.779922779922778</v>
      </c>
      <c r="C986" s="13">
        <v>26.086956521739129</v>
      </c>
      <c r="D986" s="13">
        <v>20.408163265306122</v>
      </c>
      <c r="E986" s="13">
        <v>4.5454545454545459</v>
      </c>
      <c r="F986" s="13">
        <v>51.923076923076927</v>
      </c>
      <c r="G986" s="13">
        <v>15.217391304347828</v>
      </c>
      <c r="H986" s="13">
        <v>12.5</v>
      </c>
      <c r="I986" s="13">
        <v>5</v>
      </c>
      <c r="J986" s="13">
        <v>23.52941176470588</v>
      </c>
      <c r="K986" s="13">
        <v>12.5</v>
      </c>
      <c r="L986" s="13">
        <v>20.833333333333336</v>
      </c>
      <c r="M986" s="13">
        <v>18.181818181818183</v>
      </c>
      <c r="N986" s="13">
        <v>50</v>
      </c>
      <c r="O986" s="13">
        <v>33.333333333333329</v>
      </c>
      <c r="P986" s="13">
        <v>33.333333333333329</v>
      </c>
      <c r="Q986" s="13">
        <v>26.315789473684209</v>
      </c>
      <c r="R986" s="13">
        <v>29.411764705882355</v>
      </c>
      <c r="S986" s="13">
        <v>18.181818181818183</v>
      </c>
      <c r="T986" s="13">
        <v>14.285714285714285</v>
      </c>
      <c r="U986" s="13">
        <v>25</v>
      </c>
      <c r="V986" s="13">
        <v>62.5</v>
      </c>
      <c r="W986" s="14">
        <v>0</v>
      </c>
    </row>
    <row r="987" spans="1:23" x14ac:dyDescent="0.3">
      <c r="A987" s="4" t="s">
        <v>442</v>
      </c>
      <c r="B987" s="12">
        <v>2.7027027027027026</v>
      </c>
      <c r="C987" s="13">
        <v>6.5217391304347823</v>
      </c>
      <c r="D987" s="13">
        <v>4.0816326530612246</v>
      </c>
      <c r="E987" s="13">
        <v>0</v>
      </c>
      <c r="F987" s="13">
        <v>1.9230769230769231</v>
      </c>
      <c r="G987" s="13">
        <v>2.1739130434782608</v>
      </c>
      <c r="H987" s="13">
        <v>4.1666666666666661</v>
      </c>
      <c r="I987" s="13">
        <v>0</v>
      </c>
      <c r="J987" s="13">
        <v>5.8823529411764701</v>
      </c>
      <c r="K987" s="13">
        <v>0</v>
      </c>
      <c r="L987" s="13">
        <v>4.1666666666666661</v>
      </c>
      <c r="M987" s="13">
        <v>0</v>
      </c>
      <c r="N987" s="13">
        <v>0</v>
      </c>
      <c r="O987" s="13">
        <v>0</v>
      </c>
      <c r="P987" s="13">
        <v>4.7619047619047619</v>
      </c>
      <c r="Q987" s="13">
        <v>10.526315789473683</v>
      </c>
      <c r="R987" s="13">
        <v>0</v>
      </c>
      <c r="S987" s="13">
        <v>9.0909090909090917</v>
      </c>
      <c r="T987" s="13">
        <v>0</v>
      </c>
      <c r="U987" s="13">
        <v>0</v>
      </c>
      <c r="V987" s="13">
        <v>0</v>
      </c>
      <c r="W987" s="14">
        <v>0</v>
      </c>
    </row>
    <row r="988" spans="1:23" x14ac:dyDescent="0.3">
      <c r="A988" s="4" t="s">
        <v>583</v>
      </c>
      <c r="B988" s="12">
        <v>6.9498069498069501</v>
      </c>
      <c r="C988" s="13">
        <v>10.869565217391305</v>
      </c>
      <c r="D988" s="13">
        <v>4.0816326530612246</v>
      </c>
      <c r="E988" s="13">
        <v>3.0303030303030303</v>
      </c>
      <c r="F988" s="13">
        <v>13.461538461538462</v>
      </c>
      <c r="G988" s="13">
        <v>4.3478260869565215</v>
      </c>
      <c r="H988" s="13">
        <v>0</v>
      </c>
      <c r="I988" s="13">
        <v>5</v>
      </c>
      <c r="J988" s="13">
        <v>0</v>
      </c>
      <c r="K988" s="13">
        <v>0</v>
      </c>
      <c r="L988" s="13">
        <v>4.1666666666666661</v>
      </c>
      <c r="M988" s="13">
        <v>9.0909090909090917</v>
      </c>
      <c r="N988" s="13">
        <v>0</v>
      </c>
      <c r="O988" s="13">
        <v>11.111111111111111</v>
      </c>
      <c r="P988" s="13">
        <v>19.047619047619047</v>
      </c>
      <c r="Q988" s="13">
        <v>5.2631578947368416</v>
      </c>
      <c r="R988" s="13">
        <v>5.8823529411764701</v>
      </c>
      <c r="S988" s="13">
        <v>9.0909090909090917</v>
      </c>
      <c r="T988" s="13">
        <v>0</v>
      </c>
      <c r="U988" s="13">
        <v>15</v>
      </c>
      <c r="V988" s="13">
        <v>12.5</v>
      </c>
      <c r="W988" s="14">
        <v>5.8823529411764701</v>
      </c>
    </row>
    <row r="989" spans="1:23" x14ac:dyDescent="0.3">
      <c r="A989" s="4" t="s">
        <v>254</v>
      </c>
      <c r="B989" s="12">
        <v>1.9305019305019304</v>
      </c>
      <c r="C989" s="13">
        <v>4.3478260869565215</v>
      </c>
      <c r="D989" s="13">
        <v>0</v>
      </c>
      <c r="E989" s="13">
        <v>3.0303030303030303</v>
      </c>
      <c r="F989" s="13">
        <v>0</v>
      </c>
      <c r="G989" s="13">
        <v>2.1739130434782608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  <c r="R989" s="13">
        <v>11.76470588235294</v>
      </c>
      <c r="S989" s="13">
        <v>9.0909090909090917</v>
      </c>
      <c r="T989" s="13">
        <v>0</v>
      </c>
      <c r="U989" s="13">
        <v>0</v>
      </c>
      <c r="V989" s="13">
        <v>6.25</v>
      </c>
      <c r="W989" s="14">
        <v>5.8823529411764701</v>
      </c>
    </row>
    <row r="990" spans="1:23" x14ac:dyDescent="0.3">
      <c r="A990" s="4" t="s">
        <v>584</v>
      </c>
      <c r="B990" s="12">
        <v>0.38610038610038611</v>
      </c>
      <c r="C990" s="13">
        <v>0</v>
      </c>
      <c r="D990" s="13">
        <v>2.0408163265306123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6.25</v>
      </c>
      <c r="W990" s="14">
        <v>0</v>
      </c>
    </row>
    <row r="991" spans="1:23" x14ac:dyDescent="0.3">
      <c r="A991" s="4" t="s">
        <v>585</v>
      </c>
      <c r="B991" s="12">
        <v>11.196911196911197</v>
      </c>
      <c r="C991" s="13">
        <v>0</v>
      </c>
      <c r="D991" s="13">
        <v>0</v>
      </c>
      <c r="E991" s="13">
        <v>43.939393939393938</v>
      </c>
      <c r="F991" s="13">
        <v>0</v>
      </c>
      <c r="G991" s="13">
        <v>0</v>
      </c>
      <c r="H991" s="13">
        <v>16.666666666666664</v>
      </c>
      <c r="I991" s="13">
        <v>10</v>
      </c>
      <c r="J991" s="13">
        <v>0</v>
      </c>
      <c r="K991" s="13">
        <v>62.5</v>
      </c>
      <c r="L991" s="13">
        <v>4.1666666666666661</v>
      </c>
      <c r="M991" s="13">
        <v>18.181818181818183</v>
      </c>
      <c r="N991" s="13">
        <v>0</v>
      </c>
      <c r="O991" s="13">
        <v>16.666666666666664</v>
      </c>
      <c r="P991" s="13">
        <v>9.5238095238095237</v>
      </c>
      <c r="Q991" s="13">
        <v>0</v>
      </c>
      <c r="R991" s="13">
        <v>5.8823529411764701</v>
      </c>
      <c r="S991" s="13">
        <v>0</v>
      </c>
      <c r="T991" s="13">
        <v>35.714285714285715</v>
      </c>
      <c r="U991" s="13">
        <v>10</v>
      </c>
      <c r="V991" s="13">
        <v>6.25</v>
      </c>
      <c r="W991" s="14">
        <v>5.8823529411764701</v>
      </c>
    </row>
    <row r="992" spans="1:23" x14ac:dyDescent="0.3">
      <c r="A992" s="4" t="s">
        <v>586</v>
      </c>
      <c r="B992" s="12">
        <v>8.1081081081081088</v>
      </c>
      <c r="C992" s="13">
        <v>2.1739130434782608</v>
      </c>
      <c r="D992" s="13">
        <v>2.0408163265306123</v>
      </c>
      <c r="E992" s="13">
        <v>1.5151515151515151</v>
      </c>
      <c r="F992" s="13">
        <v>3.8461538461538463</v>
      </c>
      <c r="G992" s="13">
        <v>34.782608695652172</v>
      </c>
      <c r="H992" s="13">
        <v>12.5</v>
      </c>
      <c r="I992" s="13">
        <v>0</v>
      </c>
      <c r="J992" s="13">
        <v>0</v>
      </c>
      <c r="K992" s="13">
        <v>25</v>
      </c>
      <c r="L992" s="13">
        <v>8.3333333333333321</v>
      </c>
      <c r="M992" s="13">
        <v>0</v>
      </c>
      <c r="N992" s="13">
        <v>0</v>
      </c>
      <c r="O992" s="13">
        <v>0</v>
      </c>
      <c r="P992" s="13">
        <v>9.5238095238095237</v>
      </c>
      <c r="Q992" s="13">
        <v>5.2631578947368416</v>
      </c>
      <c r="R992" s="13">
        <v>5.8823529411764701</v>
      </c>
      <c r="S992" s="13">
        <v>27.27272727272727</v>
      </c>
      <c r="T992" s="13">
        <v>7.1428571428571423</v>
      </c>
      <c r="U992" s="13">
        <v>15</v>
      </c>
      <c r="V992" s="13">
        <v>12.5</v>
      </c>
      <c r="W992" s="14">
        <v>5.8823529411764701</v>
      </c>
    </row>
    <row r="993" spans="1:23" x14ac:dyDescent="0.3">
      <c r="A993" s="4" t="s">
        <v>587</v>
      </c>
      <c r="B993" s="12">
        <v>0.38610038610038611</v>
      </c>
      <c r="C993" s="13">
        <v>2.1739130434782608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4.7619047619047619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4">
        <v>0</v>
      </c>
    </row>
    <row r="994" spans="1:23" x14ac:dyDescent="0.3">
      <c r="A994" s="4" t="s">
        <v>588</v>
      </c>
      <c r="B994" s="12">
        <v>0.77220077220077221</v>
      </c>
      <c r="C994" s="13">
        <v>4.3478260869565215</v>
      </c>
      <c r="D994" s="13">
        <v>0</v>
      </c>
      <c r="E994" s="13">
        <v>0</v>
      </c>
      <c r="F994" s="13">
        <v>0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12.5</v>
      </c>
      <c r="W994" s="14">
        <v>0</v>
      </c>
    </row>
    <row r="995" spans="1:23" x14ac:dyDescent="0.3">
      <c r="A995" s="4" t="s">
        <v>589</v>
      </c>
      <c r="B995" s="12">
        <v>5.7915057915057915</v>
      </c>
      <c r="C995" s="13">
        <v>28.260869565217391</v>
      </c>
      <c r="D995" s="13">
        <v>2.0408163265306123</v>
      </c>
      <c r="E995" s="13">
        <v>0</v>
      </c>
      <c r="F995" s="13">
        <v>0</v>
      </c>
      <c r="G995" s="13">
        <v>2.1739130434782608</v>
      </c>
      <c r="H995" s="13">
        <v>12.5</v>
      </c>
      <c r="I995" s="13">
        <v>10</v>
      </c>
      <c r="J995" s="13">
        <v>11.76470588235294</v>
      </c>
      <c r="K995" s="13">
        <v>0</v>
      </c>
      <c r="L995" s="13">
        <v>4.1666666666666661</v>
      </c>
      <c r="M995" s="13">
        <v>0</v>
      </c>
      <c r="N995" s="13">
        <v>50</v>
      </c>
      <c r="O995" s="13">
        <v>5.5555555555555554</v>
      </c>
      <c r="P995" s="13">
        <v>9.5238095238095237</v>
      </c>
      <c r="Q995" s="13">
        <v>0</v>
      </c>
      <c r="R995" s="13">
        <v>0</v>
      </c>
      <c r="S995" s="13">
        <v>0</v>
      </c>
      <c r="T995" s="13">
        <v>0</v>
      </c>
      <c r="U995" s="13">
        <v>15</v>
      </c>
      <c r="V995" s="13">
        <v>0</v>
      </c>
      <c r="W995" s="14">
        <v>0</v>
      </c>
    </row>
    <row r="996" spans="1:23" x14ac:dyDescent="0.3">
      <c r="A996" s="4" t="s">
        <v>590</v>
      </c>
      <c r="B996" s="12">
        <v>0.77220077220077221</v>
      </c>
      <c r="C996" s="13">
        <v>4.3478260869565215</v>
      </c>
      <c r="D996" s="13">
        <v>0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3">
        <v>5.8823529411764701</v>
      </c>
      <c r="K996" s="13">
        <v>0</v>
      </c>
      <c r="L996" s="13">
        <v>0</v>
      </c>
      <c r="M996" s="13">
        <v>0</v>
      </c>
      <c r="N996" s="13">
        <v>50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4">
        <v>0</v>
      </c>
    </row>
    <row r="997" spans="1:23" x14ac:dyDescent="0.3">
      <c r="A997" s="4" t="s">
        <v>591</v>
      </c>
      <c r="B997" s="12">
        <v>1.1583011583011582</v>
      </c>
      <c r="C997" s="13">
        <v>0</v>
      </c>
      <c r="D997" s="13">
        <v>6.1224489795918364</v>
      </c>
      <c r="E997" s="13">
        <v>0</v>
      </c>
      <c r="F997" s="13">
        <v>0</v>
      </c>
      <c r="G997" s="13">
        <v>0</v>
      </c>
      <c r="H997" s="13">
        <v>0</v>
      </c>
      <c r="I997" s="13">
        <v>5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5.2631578947368416</v>
      </c>
      <c r="R997" s="13">
        <v>0</v>
      </c>
      <c r="S997" s="13">
        <v>0</v>
      </c>
      <c r="T997" s="13">
        <v>0</v>
      </c>
      <c r="U997" s="13">
        <v>0</v>
      </c>
      <c r="V997" s="13">
        <v>6.25</v>
      </c>
      <c r="W997" s="14">
        <v>0</v>
      </c>
    </row>
    <row r="998" spans="1:23" x14ac:dyDescent="0.3">
      <c r="A998" s="4" t="s">
        <v>592</v>
      </c>
      <c r="B998" s="12">
        <v>2.3166023166023164</v>
      </c>
      <c r="C998" s="13">
        <v>0</v>
      </c>
      <c r="D998" s="13">
        <v>0</v>
      </c>
      <c r="E998" s="13">
        <v>6.0606060606060606</v>
      </c>
      <c r="F998" s="13">
        <v>0</v>
      </c>
      <c r="G998" s="13">
        <v>4.3478260869565215</v>
      </c>
      <c r="H998" s="13">
        <v>0</v>
      </c>
      <c r="I998" s="13">
        <v>0</v>
      </c>
      <c r="J998" s="13">
        <v>5.8823529411764701</v>
      </c>
      <c r="K998" s="13">
        <v>0</v>
      </c>
      <c r="L998" s="13">
        <v>0</v>
      </c>
      <c r="M998" s="13">
        <v>9.0909090909090917</v>
      </c>
      <c r="N998" s="13">
        <v>0</v>
      </c>
      <c r="O998" s="13">
        <v>5.5555555555555554</v>
      </c>
      <c r="P998" s="13">
        <v>4.7619047619047619</v>
      </c>
      <c r="Q998" s="13">
        <v>5.2631578947368416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4">
        <v>5.8823529411764701</v>
      </c>
    </row>
    <row r="999" spans="1:23" x14ac:dyDescent="0.3">
      <c r="A999" s="4" t="s">
        <v>593</v>
      </c>
      <c r="B999" s="12">
        <v>0.38610038610038611</v>
      </c>
      <c r="C999" s="13">
        <v>0</v>
      </c>
      <c r="D999" s="13">
        <v>0</v>
      </c>
      <c r="E999" s="13">
        <v>0</v>
      </c>
      <c r="F999" s="13">
        <v>1.9230769230769231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7.1428571428571423</v>
      </c>
      <c r="U999" s="13">
        <v>0</v>
      </c>
      <c r="V999" s="13">
        <v>0</v>
      </c>
      <c r="W999" s="14">
        <v>0</v>
      </c>
    </row>
    <row r="1000" spans="1:23" x14ac:dyDescent="0.3">
      <c r="A1000" s="4" t="s">
        <v>594</v>
      </c>
      <c r="B1000" s="12">
        <v>3.8610038610038608</v>
      </c>
      <c r="C1000" s="13">
        <v>0</v>
      </c>
      <c r="D1000" s="13">
        <v>18.367346938775512</v>
      </c>
      <c r="E1000" s="13">
        <v>1.5151515151515151</v>
      </c>
      <c r="F1000" s="13">
        <v>0</v>
      </c>
      <c r="G1000" s="13">
        <v>0</v>
      </c>
      <c r="H1000" s="13">
        <v>0</v>
      </c>
      <c r="I1000" s="13">
        <v>0</v>
      </c>
      <c r="J1000" s="13">
        <v>11.76470588235294</v>
      </c>
      <c r="K1000" s="13">
        <v>0</v>
      </c>
      <c r="L1000" s="13">
        <v>4.1666666666666661</v>
      </c>
      <c r="M1000" s="13">
        <v>18.181818181818183</v>
      </c>
      <c r="N1000" s="13">
        <v>0</v>
      </c>
      <c r="O1000" s="13">
        <v>0</v>
      </c>
      <c r="P1000" s="13">
        <v>0</v>
      </c>
      <c r="Q1000" s="13">
        <v>0</v>
      </c>
      <c r="R1000" s="13">
        <v>11.76470588235294</v>
      </c>
      <c r="S1000" s="13">
        <v>18.181818181818183</v>
      </c>
      <c r="T1000" s="13">
        <v>7.1428571428571423</v>
      </c>
      <c r="U1000" s="13">
        <v>0</v>
      </c>
      <c r="V1000" s="13">
        <v>0</v>
      </c>
      <c r="W1000" s="14">
        <v>0</v>
      </c>
    </row>
    <row r="1001" spans="1:23" x14ac:dyDescent="0.3">
      <c r="A1001" s="4" t="s">
        <v>595</v>
      </c>
      <c r="B1001" s="12">
        <v>2.7027027027027026</v>
      </c>
      <c r="C1001" s="13">
        <v>2.1739130434782608</v>
      </c>
      <c r="D1001" s="13">
        <v>0</v>
      </c>
      <c r="E1001" s="13">
        <v>0</v>
      </c>
      <c r="F1001" s="13">
        <v>7.6923076923076925</v>
      </c>
      <c r="G1001" s="13">
        <v>4.3478260869565215</v>
      </c>
      <c r="H1001" s="13">
        <v>4.1666666666666661</v>
      </c>
      <c r="I1001" s="13">
        <v>5</v>
      </c>
      <c r="J1001" s="13">
        <v>5.8823529411764701</v>
      </c>
      <c r="K1001" s="13">
        <v>0</v>
      </c>
      <c r="L1001" s="13">
        <v>4.1666666666666661</v>
      </c>
      <c r="M1001" s="13">
        <v>9.0909090909090917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4">
        <v>11.76470588235294</v>
      </c>
    </row>
    <row r="1002" spans="1:23" x14ac:dyDescent="0.3">
      <c r="A1002" s="4" t="s">
        <v>596</v>
      </c>
      <c r="B1002" s="12">
        <v>1.9305019305019304</v>
      </c>
      <c r="C1002" s="13">
        <v>0</v>
      </c>
      <c r="D1002" s="13">
        <v>0</v>
      </c>
      <c r="E1002" s="13">
        <v>0</v>
      </c>
      <c r="F1002" s="13">
        <v>3.8461538461538463</v>
      </c>
      <c r="G1002" s="13">
        <v>6.5217391304347823</v>
      </c>
      <c r="H1002" s="13">
        <v>4.1666666666666661</v>
      </c>
      <c r="I1002" s="13">
        <v>0</v>
      </c>
      <c r="J1002" s="13">
        <v>17.647058823529413</v>
      </c>
      <c r="K1002" s="13">
        <v>0</v>
      </c>
      <c r="L1002" s="13">
        <v>0</v>
      </c>
      <c r="M1002" s="13">
        <v>0</v>
      </c>
      <c r="N1002" s="13">
        <v>0</v>
      </c>
      <c r="O1002" s="13">
        <v>5.5555555555555554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4">
        <v>0</v>
      </c>
    </row>
    <row r="1003" spans="1:23" x14ac:dyDescent="0.3">
      <c r="A1003" s="4" t="s">
        <v>55</v>
      </c>
      <c r="B1003" s="12">
        <v>1.9305019305019304</v>
      </c>
      <c r="C1003" s="13">
        <v>2.1739130434782608</v>
      </c>
      <c r="D1003" s="13">
        <v>0</v>
      </c>
      <c r="E1003" s="13">
        <v>3.0303030303030303</v>
      </c>
      <c r="F1003" s="13">
        <v>1.9230769230769231</v>
      </c>
      <c r="G1003" s="13">
        <v>2.1739130434782608</v>
      </c>
      <c r="H1003" s="13">
        <v>0</v>
      </c>
      <c r="I1003" s="13">
        <v>0</v>
      </c>
      <c r="J1003" s="13">
        <v>5.8823529411764701</v>
      </c>
      <c r="K1003" s="13">
        <v>0</v>
      </c>
      <c r="L1003" s="13">
        <v>0</v>
      </c>
      <c r="M1003" s="13">
        <v>9.0909090909090917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9.0909090909090917</v>
      </c>
      <c r="T1003" s="13">
        <v>0</v>
      </c>
      <c r="U1003" s="13">
        <v>5</v>
      </c>
      <c r="V1003" s="13">
        <v>0</v>
      </c>
      <c r="W1003" s="14">
        <v>5.8823529411764701</v>
      </c>
    </row>
    <row r="1004" spans="1:23" x14ac:dyDescent="0.3">
      <c r="A1004" s="4" t="s">
        <v>597</v>
      </c>
      <c r="B1004" s="12">
        <v>0.38610038610038611</v>
      </c>
      <c r="C1004" s="13">
        <v>0</v>
      </c>
      <c r="D1004" s="13">
        <v>0</v>
      </c>
      <c r="E1004" s="13">
        <v>1.5151515151515151</v>
      </c>
      <c r="F1004" s="13">
        <v>0</v>
      </c>
      <c r="G1004" s="13">
        <v>0</v>
      </c>
      <c r="H1004" s="13">
        <v>0</v>
      </c>
      <c r="I1004" s="13">
        <v>0</v>
      </c>
      <c r="J1004" s="13">
        <v>5.8823529411764701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4">
        <v>0</v>
      </c>
    </row>
    <row r="1005" spans="1:23" x14ac:dyDescent="0.3">
      <c r="A1005" s="4" t="s">
        <v>598</v>
      </c>
      <c r="B1005" s="12">
        <v>0.38610038610038611</v>
      </c>
      <c r="C1005" s="13">
        <v>2.1739130434782608</v>
      </c>
      <c r="D1005" s="13">
        <v>0</v>
      </c>
      <c r="E1005" s="13">
        <v>0</v>
      </c>
      <c r="F1005" s="13">
        <v>0</v>
      </c>
      <c r="G1005" s="13">
        <v>0</v>
      </c>
      <c r="H1005" s="13">
        <v>0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5.2631578947368416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4">
        <v>0</v>
      </c>
    </row>
    <row r="1006" spans="1:23" x14ac:dyDescent="0.3">
      <c r="A1006" s="4" t="s">
        <v>263</v>
      </c>
      <c r="B1006" s="12">
        <v>0.38610038610038611</v>
      </c>
      <c r="C1006" s="13">
        <v>0</v>
      </c>
      <c r="D1006" s="13">
        <v>2.0408163265306123</v>
      </c>
      <c r="E1006" s="13">
        <v>0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50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4">
        <v>0</v>
      </c>
    </row>
    <row r="1007" spans="1:23" x14ac:dyDescent="0.3">
      <c r="A1007" s="4" t="s">
        <v>599</v>
      </c>
      <c r="B1007" s="12">
        <v>0.38610038610038611</v>
      </c>
      <c r="C1007" s="13">
        <v>0</v>
      </c>
      <c r="D1007" s="13">
        <v>0</v>
      </c>
      <c r="E1007" s="13">
        <v>0</v>
      </c>
      <c r="F1007" s="13">
        <v>0</v>
      </c>
      <c r="G1007" s="13">
        <v>2.1739130434782608</v>
      </c>
      <c r="H1007" s="13">
        <v>0</v>
      </c>
      <c r="I1007" s="13">
        <v>0</v>
      </c>
      <c r="J1007" s="13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0</v>
      </c>
      <c r="R1007" s="13">
        <v>5.8823529411764701</v>
      </c>
      <c r="S1007" s="13">
        <v>0</v>
      </c>
      <c r="T1007" s="13">
        <v>0</v>
      </c>
      <c r="U1007" s="13">
        <v>0</v>
      </c>
      <c r="V1007" s="13">
        <v>0</v>
      </c>
      <c r="W1007" s="14">
        <v>0</v>
      </c>
    </row>
    <row r="1008" spans="1:23" x14ac:dyDescent="0.3">
      <c r="A1008" s="4" t="s">
        <v>600</v>
      </c>
      <c r="B1008" s="12">
        <v>1.5444015444015444</v>
      </c>
      <c r="C1008" s="13">
        <v>0</v>
      </c>
      <c r="D1008" s="13">
        <v>0</v>
      </c>
      <c r="E1008" s="13">
        <v>1.5151515151515151</v>
      </c>
      <c r="F1008" s="13">
        <v>0</v>
      </c>
      <c r="G1008" s="13">
        <v>6.5217391304347823</v>
      </c>
      <c r="H1008" s="13">
        <v>0</v>
      </c>
      <c r="I1008" s="13">
        <v>0</v>
      </c>
      <c r="J1008" s="13">
        <v>0</v>
      </c>
      <c r="K1008" s="13">
        <v>0</v>
      </c>
      <c r="L1008" s="13">
        <v>4.1666666666666661</v>
      </c>
      <c r="M1008" s="13">
        <v>0</v>
      </c>
      <c r="N1008" s="13">
        <v>0</v>
      </c>
      <c r="O1008" s="13">
        <v>0</v>
      </c>
      <c r="P1008" s="13">
        <v>0</v>
      </c>
      <c r="Q1008" s="13">
        <v>0</v>
      </c>
      <c r="R1008" s="13">
        <v>17.647058823529413</v>
      </c>
      <c r="S1008" s="13">
        <v>0</v>
      </c>
      <c r="T1008" s="13">
        <v>0</v>
      </c>
      <c r="U1008" s="13">
        <v>0</v>
      </c>
      <c r="V1008" s="13">
        <v>0</v>
      </c>
      <c r="W1008" s="14">
        <v>0</v>
      </c>
    </row>
    <row r="1009" spans="1:23" x14ac:dyDescent="0.3">
      <c r="A1009" s="4" t="s">
        <v>255</v>
      </c>
      <c r="B1009" s="12">
        <v>1.5444015444015444</v>
      </c>
      <c r="C1009" s="13">
        <v>2.1739130434782608</v>
      </c>
      <c r="D1009" s="13">
        <v>4.0816326530612246</v>
      </c>
      <c r="E1009" s="13">
        <v>0</v>
      </c>
      <c r="F1009" s="13">
        <v>0</v>
      </c>
      <c r="G1009" s="13">
        <v>2.1739130434782608</v>
      </c>
      <c r="H1009" s="13">
        <v>0</v>
      </c>
      <c r="I1009" s="13">
        <v>0</v>
      </c>
      <c r="J1009" s="13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  <c r="P1009" s="13">
        <v>4.7619047619047619</v>
      </c>
      <c r="Q1009" s="13">
        <v>0</v>
      </c>
      <c r="R1009" s="13">
        <v>5.8823529411764701</v>
      </c>
      <c r="S1009" s="13">
        <v>0</v>
      </c>
      <c r="T1009" s="13">
        <v>0</v>
      </c>
      <c r="U1009" s="13">
        <v>0</v>
      </c>
      <c r="V1009" s="13">
        <v>6.25</v>
      </c>
      <c r="W1009" s="14">
        <v>5.8823529411764701</v>
      </c>
    </row>
    <row r="1010" spans="1:23" x14ac:dyDescent="0.3">
      <c r="A1010" s="4" t="s">
        <v>601</v>
      </c>
      <c r="B1010" s="12">
        <v>1.9305019305019304</v>
      </c>
      <c r="C1010" s="13">
        <v>0</v>
      </c>
      <c r="D1010" s="13">
        <v>0</v>
      </c>
      <c r="E1010" s="13">
        <v>0</v>
      </c>
      <c r="F1010" s="13">
        <v>9.6153846153846168</v>
      </c>
      <c r="G1010" s="13">
        <v>0</v>
      </c>
      <c r="H1010" s="13">
        <v>0</v>
      </c>
      <c r="I1010" s="13">
        <v>0</v>
      </c>
      <c r="J1010" s="13">
        <v>5.8823529411764701</v>
      </c>
      <c r="K1010" s="13">
        <v>0</v>
      </c>
      <c r="L1010" s="13">
        <v>0</v>
      </c>
      <c r="M1010" s="13">
        <v>0</v>
      </c>
      <c r="N1010" s="13">
        <v>0</v>
      </c>
      <c r="O1010" s="13">
        <v>5.5555555555555554</v>
      </c>
      <c r="P1010" s="13">
        <v>0</v>
      </c>
      <c r="Q1010" s="13">
        <v>10.526315789473683</v>
      </c>
      <c r="R1010" s="13">
        <v>0</v>
      </c>
      <c r="S1010" s="13">
        <v>0</v>
      </c>
      <c r="T1010" s="13">
        <v>0</v>
      </c>
      <c r="U1010" s="13">
        <v>0</v>
      </c>
      <c r="V1010" s="13">
        <v>6.25</v>
      </c>
      <c r="W1010" s="14">
        <v>0</v>
      </c>
    </row>
    <row r="1011" spans="1:23" x14ac:dyDescent="0.3">
      <c r="A1011" s="4" t="s">
        <v>602</v>
      </c>
      <c r="B1011" s="12">
        <v>0.77220077220077221</v>
      </c>
      <c r="C1011" s="13">
        <v>0</v>
      </c>
      <c r="D1011" s="13">
        <v>0</v>
      </c>
      <c r="E1011" s="13">
        <v>0</v>
      </c>
      <c r="F1011" s="13">
        <v>1.9230769230769231</v>
      </c>
      <c r="G1011" s="13">
        <v>2.1739130434782608</v>
      </c>
      <c r="H1011" s="13">
        <v>0</v>
      </c>
      <c r="I1011" s="13">
        <v>0</v>
      </c>
      <c r="J1011" s="13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4.7619047619047619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6.25</v>
      </c>
      <c r="W1011" s="14">
        <v>0</v>
      </c>
    </row>
    <row r="1012" spans="1:23" x14ac:dyDescent="0.3">
      <c r="A1012" s="4" t="s">
        <v>603</v>
      </c>
      <c r="B1012" s="12">
        <v>1.5444015444015444</v>
      </c>
      <c r="C1012" s="13">
        <v>0</v>
      </c>
      <c r="D1012" s="13">
        <v>4.0816326530612246</v>
      </c>
      <c r="E1012" s="13">
        <v>1.5151515151515151</v>
      </c>
      <c r="F1012" s="13">
        <v>0</v>
      </c>
      <c r="G1012" s="13">
        <v>2.1739130434782608</v>
      </c>
      <c r="H1012" s="13">
        <v>8.3333333333333321</v>
      </c>
      <c r="I1012" s="13">
        <v>0</v>
      </c>
      <c r="J1012" s="13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14.285714285714285</v>
      </c>
      <c r="U1012" s="13">
        <v>0</v>
      </c>
      <c r="V1012" s="13">
        <v>0</v>
      </c>
      <c r="W1012" s="14">
        <v>0</v>
      </c>
    </row>
    <row r="1013" spans="1:23" x14ac:dyDescent="0.3">
      <c r="A1013" s="4" t="s">
        <v>604</v>
      </c>
      <c r="B1013" s="12">
        <v>1.1583011583011582</v>
      </c>
      <c r="C1013" s="13">
        <v>0</v>
      </c>
      <c r="D1013" s="13">
        <v>0</v>
      </c>
      <c r="E1013" s="13">
        <v>4.5454545454545459</v>
      </c>
      <c r="F1013" s="13">
        <v>0</v>
      </c>
      <c r="G1013" s="13">
        <v>0</v>
      </c>
      <c r="H1013" s="13">
        <v>0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11.111111111111111</v>
      </c>
      <c r="P1013" s="13">
        <v>0</v>
      </c>
      <c r="Q1013" s="13">
        <v>0</v>
      </c>
      <c r="R1013" s="13">
        <v>5.8823529411764701</v>
      </c>
      <c r="S1013" s="13">
        <v>0</v>
      </c>
      <c r="T1013" s="13">
        <v>0</v>
      </c>
      <c r="U1013" s="13">
        <v>0</v>
      </c>
      <c r="V1013" s="13">
        <v>0</v>
      </c>
      <c r="W1013" s="14">
        <v>0</v>
      </c>
    </row>
    <row r="1014" spans="1:23" x14ac:dyDescent="0.3">
      <c r="A1014" s="4" t="s">
        <v>257</v>
      </c>
      <c r="B1014" s="12">
        <v>1.9305019305019304</v>
      </c>
      <c r="C1014" s="13">
        <v>4.3478260869565215</v>
      </c>
      <c r="D1014" s="13">
        <v>6.1224489795918364</v>
      </c>
      <c r="E1014" s="13">
        <v>0</v>
      </c>
      <c r="F1014" s="13">
        <v>0</v>
      </c>
      <c r="G1014" s="13">
        <v>0</v>
      </c>
      <c r="H1014" s="13">
        <v>0</v>
      </c>
      <c r="I1014" s="13">
        <v>0</v>
      </c>
      <c r="J1014" s="13">
        <v>0</v>
      </c>
      <c r="K1014" s="13">
        <v>0</v>
      </c>
      <c r="L1014" s="13">
        <v>8.3333333333333321</v>
      </c>
      <c r="M1014" s="13">
        <v>0</v>
      </c>
      <c r="N1014" s="13">
        <v>0</v>
      </c>
      <c r="O1014" s="13">
        <v>0</v>
      </c>
      <c r="P1014" s="13">
        <v>0</v>
      </c>
      <c r="Q1014" s="13">
        <v>10.526315789473683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4">
        <v>5.8823529411764701</v>
      </c>
    </row>
    <row r="1015" spans="1:23" x14ac:dyDescent="0.3">
      <c r="A1015" s="4" t="s">
        <v>605</v>
      </c>
      <c r="B1015" s="12">
        <v>4.6332046332046328</v>
      </c>
      <c r="C1015" s="13">
        <v>0</v>
      </c>
      <c r="D1015" s="13">
        <v>0</v>
      </c>
      <c r="E1015" s="13">
        <v>18.181818181818183</v>
      </c>
      <c r="F1015" s="13">
        <v>0</v>
      </c>
      <c r="G1015" s="13">
        <v>0</v>
      </c>
      <c r="H1015" s="13">
        <v>4.1666666666666661</v>
      </c>
      <c r="I1015" s="13">
        <v>0</v>
      </c>
      <c r="J1015" s="13">
        <v>0</v>
      </c>
      <c r="K1015" s="13">
        <v>0</v>
      </c>
      <c r="L1015" s="13">
        <v>0</v>
      </c>
      <c r="M1015" s="13">
        <v>18.181818181818183</v>
      </c>
      <c r="N1015" s="13">
        <v>0</v>
      </c>
      <c r="O1015" s="13">
        <v>0</v>
      </c>
      <c r="P1015" s="13">
        <v>4.7619047619047619</v>
      </c>
      <c r="Q1015" s="13">
        <v>0</v>
      </c>
      <c r="R1015" s="13">
        <v>11.76470588235294</v>
      </c>
      <c r="S1015" s="13">
        <v>18.181818181818183</v>
      </c>
      <c r="T1015" s="13">
        <v>7.1428571428571423</v>
      </c>
      <c r="U1015" s="13">
        <v>0</v>
      </c>
      <c r="V1015" s="13">
        <v>18.75</v>
      </c>
      <c r="W1015" s="14">
        <v>0</v>
      </c>
    </row>
    <row r="1016" spans="1:23" x14ac:dyDescent="0.3">
      <c r="A1016" s="4" t="s">
        <v>606</v>
      </c>
      <c r="B1016" s="12">
        <v>1.9305019305019304</v>
      </c>
      <c r="C1016" s="13">
        <v>0</v>
      </c>
      <c r="D1016" s="13">
        <v>0</v>
      </c>
      <c r="E1016" s="13">
        <v>7.5757575757575761</v>
      </c>
      <c r="F1016" s="13">
        <v>0</v>
      </c>
      <c r="G1016" s="13">
        <v>0</v>
      </c>
      <c r="H1016" s="13">
        <v>0</v>
      </c>
      <c r="I1016" s="13">
        <v>0</v>
      </c>
      <c r="J1016" s="13">
        <v>0</v>
      </c>
      <c r="K1016" s="13">
        <v>0</v>
      </c>
      <c r="L1016" s="13">
        <v>4.1666666666666661</v>
      </c>
      <c r="M1016" s="13">
        <v>0</v>
      </c>
      <c r="N1016" s="13">
        <v>0</v>
      </c>
      <c r="O1016" s="13">
        <v>0</v>
      </c>
      <c r="P1016" s="13">
        <v>0</v>
      </c>
      <c r="Q1016" s="13">
        <v>10.526315789473683</v>
      </c>
      <c r="R1016" s="13">
        <v>5.8823529411764701</v>
      </c>
      <c r="S1016" s="13">
        <v>0</v>
      </c>
      <c r="T1016" s="13">
        <v>0</v>
      </c>
      <c r="U1016" s="13">
        <v>0</v>
      </c>
      <c r="V1016" s="13">
        <v>6.25</v>
      </c>
      <c r="W1016" s="14">
        <v>0</v>
      </c>
    </row>
    <row r="1017" spans="1:23" x14ac:dyDescent="0.3">
      <c r="A1017" s="4" t="s">
        <v>607</v>
      </c>
      <c r="B1017" s="12">
        <v>1.9305019305019304</v>
      </c>
      <c r="C1017" s="13">
        <v>0</v>
      </c>
      <c r="D1017" s="13">
        <v>0</v>
      </c>
      <c r="E1017" s="13">
        <v>0</v>
      </c>
      <c r="F1017" s="13">
        <v>9.6153846153846168</v>
      </c>
      <c r="G1017" s="13">
        <v>0</v>
      </c>
      <c r="H1017" s="13">
        <v>8.3333333333333321</v>
      </c>
      <c r="I1017" s="13">
        <v>10</v>
      </c>
      <c r="J1017" s="13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4">
        <v>5.8823529411764701</v>
      </c>
    </row>
    <row r="1018" spans="1:23" x14ac:dyDescent="0.3">
      <c r="A1018" s="4" t="s">
        <v>608</v>
      </c>
      <c r="B1018" s="12">
        <v>1.1583011583011582</v>
      </c>
      <c r="C1018" s="13">
        <v>0</v>
      </c>
      <c r="D1018" s="13">
        <v>0</v>
      </c>
      <c r="E1018" s="13">
        <v>0</v>
      </c>
      <c r="F1018" s="13">
        <v>0</v>
      </c>
      <c r="G1018" s="13">
        <v>6.5217391304347823</v>
      </c>
      <c r="H1018" s="13">
        <v>8.3333333333333321</v>
      </c>
      <c r="I1018" s="13">
        <v>0</v>
      </c>
      <c r="J1018" s="13">
        <v>0</v>
      </c>
      <c r="K1018" s="13">
        <v>0</v>
      </c>
      <c r="L1018" s="13">
        <v>4.1666666666666661</v>
      </c>
      <c r="M1018" s="13">
        <v>0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4">
        <v>0</v>
      </c>
    </row>
    <row r="1019" spans="1:23" x14ac:dyDescent="0.3">
      <c r="A1019" s="4" t="s">
        <v>609</v>
      </c>
      <c r="B1019" s="12">
        <v>0.38610038610038611</v>
      </c>
      <c r="C1019" s="13">
        <v>0</v>
      </c>
      <c r="D1019" s="13">
        <v>0</v>
      </c>
      <c r="E1019" s="13">
        <v>0</v>
      </c>
      <c r="F1019" s="13">
        <v>0</v>
      </c>
      <c r="G1019" s="13">
        <v>2.1739130434782608</v>
      </c>
      <c r="H1019" s="13">
        <v>4.1666666666666661</v>
      </c>
      <c r="I1019" s="13">
        <v>0</v>
      </c>
      <c r="J1019" s="13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4">
        <v>0</v>
      </c>
    </row>
    <row r="1020" spans="1:23" x14ac:dyDescent="0.3">
      <c r="A1020" s="4" t="s">
        <v>610</v>
      </c>
      <c r="B1020" s="12">
        <v>1.1583011583011582</v>
      </c>
      <c r="C1020" s="13">
        <v>0</v>
      </c>
      <c r="D1020" s="13">
        <v>6.1224489795918364</v>
      </c>
      <c r="E1020" s="13">
        <v>0</v>
      </c>
      <c r="F1020" s="13">
        <v>0</v>
      </c>
      <c r="G1020" s="13">
        <v>0</v>
      </c>
      <c r="H1020" s="13">
        <v>0</v>
      </c>
      <c r="I1020" s="13">
        <v>0</v>
      </c>
      <c r="J1020" s="13">
        <v>0</v>
      </c>
      <c r="K1020" s="13">
        <v>0</v>
      </c>
      <c r="L1020" s="13">
        <v>8.3333333333333321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9.0909090909090917</v>
      </c>
      <c r="T1020" s="13">
        <v>0</v>
      </c>
      <c r="U1020" s="13">
        <v>0</v>
      </c>
      <c r="V1020" s="13">
        <v>0</v>
      </c>
      <c r="W1020" s="14">
        <v>0</v>
      </c>
    </row>
    <row r="1021" spans="1:23" x14ac:dyDescent="0.3">
      <c r="A1021" s="4" t="s">
        <v>611</v>
      </c>
      <c r="B1021" s="12">
        <v>9.6525096525096519</v>
      </c>
      <c r="C1021" s="13">
        <v>6.5217391304347823</v>
      </c>
      <c r="D1021" s="13">
        <v>4.0816326530612246</v>
      </c>
      <c r="E1021" s="13">
        <v>22.727272727272727</v>
      </c>
      <c r="F1021" s="13">
        <v>3.8461538461538463</v>
      </c>
      <c r="G1021" s="13">
        <v>6.5217391304347823</v>
      </c>
      <c r="H1021" s="13">
        <v>4.1666666666666661</v>
      </c>
      <c r="I1021" s="13">
        <v>30</v>
      </c>
      <c r="J1021" s="13">
        <v>0</v>
      </c>
      <c r="K1021" s="13">
        <v>0</v>
      </c>
      <c r="L1021" s="13">
        <v>16.666666666666664</v>
      </c>
      <c r="M1021" s="13">
        <v>9.0909090909090917</v>
      </c>
      <c r="N1021" s="13">
        <v>0</v>
      </c>
      <c r="O1021" s="13">
        <v>0</v>
      </c>
      <c r="P1021" s="13">
        <v>0</v>
      </c>
      <c r="Q1021" s="13">
        <v>15.789473684210526</v>
      </c>
      <c r="R1021" s="13">
        <v>11.76470588235294</v>
      </c>
      <c r="S1021" s="13">
        <v>0</v>
      </c>
      <c r="T1021" s="13">
        <v>0</v>
      </c>
      <c r="U1021" s="13">
        <v>25</v>
      </c>
      <c r="V1021" s="13">
        <v>0</v>
      </c>
      <c r="W1021" s="14">
        <v>17.647058823529413</v>
      </c>
    </row>
    <row r="1022" spans="1:23" x14ac:dyDescent="0.3">
      <c r="A1022" s="4" t="s">
        <v>612</v>
      </c>
      <c r="B1022" s="12">
        <v>0.38610038610038611</v>
      </c>
      <c r="C1022" s="13">
        <v>2.1739130434782608</v>
      </c>
      <c r="D1022" s="13">
        <v>0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3">
        <v>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7.1428571428571423</v>
      </c>
      <c r="U1022" s="13">
        <v>0</v>
      </c>
      <c r="V1022" s="13">
        <v>0</v>
      </c>
      <c r="W1022" s="14">
        <v>0</v>
      </c>
    </row>
    <row r="1023" spans="1:23" x14ac:dyDescent="0.3">
      <c r="A1023" s="4" t="s">
        <v>613</v>
      </c>
      <c r="B1023" s="12">
        <v>1.1583011583011582</v>
      </c>
      <c r="C1023" s="13">
        <v>0</v>
      </c>
      <c r="D1023" s="13">
        <v>6.1224489795918364</v>
      </c>
      <c r="E1023" s="13">
        <v>0</v>
      </c>
      <c r="F1023" s="13">
        <v>0</v>
      </c>
      <c r="G1023" s="13">
        <v>0</v>
      </c>
      <c r="H1023" s="13">
        <v>4.1666666666666661</v>
      </c>
      <c r="I1023" s="13">
        <v>5</v>
      </c>
      <c r="J1023" s="13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5</v>
      </c>
      <c r="V1023" s="13">
        <v>0</v>
      </c>
      <c r="W1023" s="14">
        <v>0</v>
      </c>
    </row>
    <row r="1024" spans="1:23" x14ac:dyDescent="0.3">
      <c r="A1024" s="4" t="s">
        <v>614</v>
      </c>
      <c r="B1024" s="12">
        <v>0.77220077220077221</v>
      </c>
      <c r="C1024" s="13">
        <v>0</v>
      </c>
      <c r="D1024" s="13">
        <v>0</v>
      </c>
      <c r="E1024" s="13">
        <v>0</v>
      </c>
      <c r="F1024" s="13">
        <v>1.9230769230769231</v>
      </c>
      <c r="G1024" s="13">
        <v>2.1739130434782608</v>
      </c>
      <c r="H1024" s="13">
        <v>0</v>
      </c>
      <c r="I1024" s="13">
        <v>0</v>
      </c>
      <c r="J1024" s="13">
        <v>0</v>
      </c>
      <c r="K1024" s="13">
        <v>12.5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7.1428571428571423</v>
      </c>
      <c r="U1024" s="13">
        <v>0</v>
      </c>
      <c r="V1024" s="13">
        <v>0</v>
      </c>
      <c r="W1024" s="14">
        <v>0</v>
      </c>
    </row>
    <row r="1025" spans="1:23" x14ac:dyDescent="0.3">
      <c r="A1025" s="4" t="s">
        <v>615</v>
      </c>
      <c r="B1025" s="12">
        <v>0.38610038610038611</v>
      </c>
      <c r="C1025" s="13">
        <v>0</v>
      </c>
      <c r="D1025" s="13">
        <v>2.0408163265306123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3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5.5555555555555554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4">
        <v>0</v>
      </c>
    </row>
    <row r="1026" spans="1:23" x14ac:dyDescent="0.3">
      <c r="A1026" s="4" t="s">
        <v>616</v>
      </c>
      <c r="B1026" s="12">
        <v>0.38610038610038611</v>
      </c>
      <c r="C1026" s="13">
        <v>0</v>
      </c>
      <c r="D1026" s="13">
        <v>0</v>
      </c>
      <c r="E1026" s="13">
        <v>0</v>
      </c>
      <c r="F1026" s="13">
        <v>1.9230769230769231</v>
      </c>
      <c r="G1026" s="13">
        <v>0</v>
      </c>
      <c r="H1026" s="13">
        <v>0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  <c r="Q1026" s="13">
        <v>5.2631578947368416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4">
        <v>0</v>
      </c>
    </row>
    <row r="1027" spans="1:23" x14ac:dyDescent="0.3">
      <c r="A1027" s="4" t="s">
        <v>617</v>
      </c>
      <c r="B1027" s="12">
        <v>0.38610038610038611</v>
      </c>
      <c r="C1027" s="13">
        <v>0</v>
      </c>
      <c r="D1027" s="13">
        <v>2.0408163265306123</v>
      </c>
      <c r="E1027" s="13">
        <v>0</v>
      </c>
      <c r="F1027" s="13">
        <v>0</v>
      </c>
      <c r="G1027" s="13">
        <v>0</v>
      </c>
      <c r="H1027" s="13">
        <v>0</v>
      </c>
      <c r="I1027" s="13">
        <v>0</v>
      </c>
      <c r="J1027" s="13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5.5555555555555554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4">
        <v>0</v>
      </c>
    </row>
    <row r="1028" spans="1:23" x14ac:dyDescent="0.3">
      <c r="A1028" s="4" t="s">
        <v>618</v>
      </c>
      <c r="B1028" s="12">
        <v>0.38610038610038611</v>
      </c>
      <c r="C1028" s="13">
        <v>0</v>
      </c>
      <c r="D1028" s="13">
        <v>2.0408163265306123</v>
      </c>
      <c r="E1028" s="13">
        <v>0</v>
      </c>
      <c r="F1028" s="13">
        <v>0</v>
      </c>
      <c r="G1028" s="13">
        <v>0</v>
      </c>
      <c r="H1028" s="13">
        <v>0</v>
      </c>
      <c r="I1028" s="13">
        <v>0</v>
      </c>
      <c r="J1028" s="13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5.5555555555555554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4">
        <v>0</v>
      </c>
    </row>
    <row r="1029" spans="1:23" x14ac:dyDescent="0.3">
      <c r="A1029" s="4" t="s">
        <v>619</v>
      </c>
      <c r="B1029" s="12">
        <v>0.38610038610038611</v>
      </c>
      <c r="C1029" s="13">
        <v>2.1739130434782608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3">
        <v>0</v>
      </c>
      <c r="K1029" s="13">
        <v>0</v>
      </c>
      <c r="L1029" s="13">
        <v>4.1666666666666661</v>
      </c>
      <c r="M1029" s="13">
        <v>0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4">
        <v>0</v>
      </c>
    </row>
    <row r="1030" spans="1:23" x14ac:dyDescent="0.3">
      <c r="A1030" s="4" t="s">
        <v>620</v>
      </c>
      <c r="B1030" s="12">
        <v>0.77220077220077221</v>
      </c>
      <c r="C1030" s="13">
        <v>0</v>
      </c>
      <c r="D1030" s="13">
        <v>4.0816326530612246</v>
      </c>
      <c r="E1030" s="13">
        <v>0</v>
      </c>
      <c r="F1030" s="13">
        <v>0</v>
      </c>
      <c r="G1030" s="13">
        <v>0</v>
      </c>
      <c r="H1030" s="13">
        <v>0</v>
      </c>
      <c r="I1030" s="13">
        <v>5</v>
      </c>
      <c r="J1030" s="13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  <c r="R1030" s="13">
        <v>5.8823529411764701</v>
      </c>
      <c r="S1030" s="13">
        <v>0</v>
      </c>
      <c r="T1030" s="13">
        <v>0</v>
      </c>
      <c r="U1030" s="13">
        <v>0</v>
      </c>
      <c r="V1030" s="13">
        <v>0</v>
      </c>
      <c r="W1030" s="14">
        <v>0</v>
      </c>
    </row>
    <row r="1031" spans="1:23" x14ac:dyDescent="0.3">
      <c r="A1031" s="4" t="s">
        <v>621</v>
      </c>
      <c r="B1031" s="12">
        <v>0.38610038610038611</v>
      </c>
      <c r="C1031" s="13">
        <v>0</v>
      </c>
      <c r="D1031" s="13">
        <v>0</v>
      </c>
      <c r="E1031" s="13">
        <v>0</v>
      </c>
      <c r="F1031" s="13">
        <v>0</v>
      </c>
      <c r="G1031" s="13">
        <v>2.1739130434782608</v>
      </c>
      <c r="H1031" s="13">
        <v>0</v>
      </c>
      <c r="I1031" s="13">
        <v>0</v>
      </c>
      <c r="J1031" s="13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  <c r="R1031" s="13">
        <v>5.8823529411764701</v>
      </c>
      <c r="S1031" s="13">
        <v>0</v>
      </c>
      <c r="T1031" s="13">
        <v>0</v>
      </c>
      <c r="U1031" s="13">
        <v>0</v>
      </c>
      <c r="V1031" s="13">
        <v>0</v>
      </c>
      <c r="W1031" s="14">
        <v>0</v>
      </c>
    </row>
    <row r="1032" spans="1:23" x14ac:dyDescent="0.3">
      <c r="A1032" s="4" t="s">
        <v>622</v>
      </c>
      <c r="B1032" s="12">
        <v>0.77220077220077221</v>
      </c>
      <c r="C1032" s="13">
        <v>2.1739130434782608</v>
      </c>
      <c r="D1032" s="13">
        <v>0</v>
      </c>
      <c r="E1032" s="13">
        <v>0</v>
      </c>
      <c r="F1032" s="13">
        <v>0</v>
      </c>
      <c r="G1032" s="13">
        <v>2.1739130434782608</v>
      </c>
      <c r="H1032" s="13">
        <v>0</v>
      </c>
      <c r="I1032" s="13">
        <v>5</v>
      </c>
      <c r="J1032" s="13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4.7619047619047619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4">
        <v>0</v>
      </c>
    </row>
    <row r="1033" spans="1:23" x14ac:dyDescent="0.3">
      <c r="A1033" s="4" t="s">
        <v>623</v>
      </c>
      <c r="B1033" s="12">
        <v>1.1583011583011582</v>
      </c>
      <c r="C1033" s="13">
        <v>2.1739130434782608</v>
      </c>
      <c r="D1033" s="13">
        <v>0</v>
      </c>
      <c r="E1033" s="13">
        <v>3.0303030303030303</v>
      </c>
      <c r="F1033" s="13">
        <v>0</v>
      </c>
      <c r="G1033" s="13">
        <v>0</v>
      </c>
      <c r="H1033" s="13">
        <v>0</v>
      </c>
      <c r="I1033" s="13">
        <v>0</v>
      </c>
      <c r="J1033" s="13">
        <v>0</v>
      </c>
      <c r="K1033" s="13">
        <v>0</v>
      </c>
      <c r="L1033" s="13">
        <v>0</v>
      </c>
      <c r="M1033" s="13">
        <v>0</v>
      </c>
      <c r="N1033" s="13">
        <v>0</v>
      </c>
      <c r="O1033" s="13">
        <v>0</v>
      </c>
      <c r="P1033" s="13">
        <v>9.5238095238095237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4">
        <v>5.8823529411764701</v>
      </c>
    </row>
    <row r="1034" spans="1:23" x14ac:dyDescent="0.3">
      <c r="A1034" s="4" t="s">
        <v>624</v>
      </c>
      <c r="B1034" s="12">
        <v>0.38610038610038611</v>
      </c>
      <c r="C1034" s="13">
        <v>0</v>
      </c>
      <c r="D1034" s="13">
        <v>2.0408163265306123</v>
      </c>
      <c r="E1034" s="13">
        <v>0</v>
      </c>
      <c r="F1034" s="13">
        <v>0</v>
      </c>
      <c r="G1034" s="13">
        <v>0</v>
      </c>
      <c r="H1034" s="13">
        <v>0</v>
      </c>
      <c r="I1034" s="13">
        <v>5</v>
      </c>
      <c r="J1034" s="13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4">
        <v>0</v>
      </c>
    </row>
    <row r="1035" spans="1:23" x14ac:dyDescent="0.3">
      <c r="A1035" s="4" t="s">
        <v>625</v>
      </c>
      <c r="B1035" s="12">
        <v>0.38610038610038611</v>
      </c>
      <c r="C1035" s="13">
        <v>0</v>
      </c>
      <c r="D1035" s="13">
        <v>2.0408163265306123</v>
      </c>
      <c r="E1035" s="13">
        <v>0</v>
      </c>
      <c r="F1035" s="13">
        <v>0</v>
      </c>
      <c r="G1035" s="13">
        <v>0</v>
      </c>
      <c r="H1035" s="13">
        <v>0</v>
      </c>
      <c r="I1035" s="13">
        <v>5</v>
      </c>
      <c r="J1035" s="13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4">
        <v>0</v>
      </c>
    </row>
    <row r="1036" spans="1:23" x14ac:dyDescent="0.3">
      <c r="A1036" s="4" t="s">
        <v>626</v>
      </c>
      <c r="B1036" s="12">
        <v>0.38610038610038611</v>
      </c>
      <c r="C1036" s="13">
        <v>0</v>
      </c>
      <c r="D1036" s="13">
        <v>0</v>
      </c>
      <c r="E1036" s="13">
        <v>0</v>
      </c>
      <c r="F1036" s="13">
        <v>0</v>
      </c>
      <c r="G1036" s="13">
        <v>2.1739130434782608</v>
      </c>
      <c r="H1036" s="13">
        <v>0</v>
      </c>
      <c r="I1036" s="13">
        <v>0</v>
      </c>
      <c r="J1036" s="13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4">
        <v>5.8823529411764701</v>
      </c>
    </row>
    <row r="1037" spans="1:23" x14ac:dyDescent="0.3">
      <c r="A1037" s="4" t="s">
        <v>627</v>
      </c>
      <c r="B1037" s="12">
        <v>0.38610038610038611</v>
      </c>
      <c r="C1037" s="13">
        <v>0</v>
      </c>
      <c r="D1037" s="13">
        <v>2.0408163265306123</v>
      </c>
      <c r="E1037" s="13">
        <v>0</v>
      </c>
      <c r="F1037" s="13">
        <v>0</v>
      </c>
      <c r="G1037" s="13">
        <v>0</v>
      </c>
      <c r="H1037" s="13">
        <v>0</v>
      </c>
      <c r="I1037" s="13">
        <v>0</v>
      </c>
      <c r="J1037" s="13">
        <v>0</v>
      </c>
      <c r="K1037" s="13">
        <v>0</v>
      </c>
      <c r="L1037" s="13">
        <v>0</v>
      </c>
      <c r="M1037" s="13">
        <v>9.0909090909090917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4">
        <v>0</v>
      </c>
    </row>
    <row r="1038" spans="1:23" x14ac:dyDescent="0.3">
      <c r="A1038" s="4" t="s">
        <v>110</v>
      </c>
      <c r="B1038" s="12">
        <v>12.741312741312742</v>
      </c>
      <c r="C1038" s="13">
        <v>17.391304347826086</v>
      </c>
      <c r="D1038" s="13">
        <v>22.448979591836736</v>
      </c>
      <c r="E1038" s="13">
        <v>6.0606060606060606</v>
      </c>
      <c r="F1038" s="13">
        <v>3.8461538461538463</v>
      </c>
      <c r="G1038" s="13">
        <v>17.391304347826086</v>
      </c>
      <c r="H1038" s="13">
        <v>12.5</v>
      </c>
      <c r="I1038" s="13">
        <v>15</v>
      </c>
      <c r="J1038" s="13">
        <v>17.647058823529413</v>
      </c>
      <c r="K1038" s="13">
        <v>0</v>
      </c>
      <c r="L1038" s="13">
        <v>8.3333333333333321</v>
      </c>
      <c r="M1038" s="13">
        <v>9.0909090909090917</v>
      </c>
      <c r="N1038" s="13">
        <v>0</v>
      </c>
      <c r="O1038" s="13">
        <v>11.111111111111111</v>
      </c>
      <c r="P1038" s="13">
        <v>19.047619047619047</v>
      </c>
      <c r="Q1038" s="13">
        <v>5.2631578947368416</v>
      </c>
      <c r="R1038" s="13">
        <v>0</v>
      </c>
      <c r="S1038" s="13">
        <v>0</v>
      </c>
      <c r="T1038" s="13">
        <v>14.285714285714285</v>
      </c>
      <c r="U1038" s="13">
        <v>30</v>
      </c>
      <c r="V1038" s="13">
        <v>6.25</v>
      </c>
      <c r="W1038" s="14">
        <v>29.411764705882355</v>
      </c>
    </row>
    <row r="1039" spans="1:23" x14ac:dyDescent="0.3">
      <c r="A1039" s="5" t="s">
        <v>27</v>
      </c>
      <c r="B1039" s="15" t="s">
        <v>27</v>
      </c>
      <c r="C1039" s="16" t="s">
        <v>27</v>
      </c>
      <c r="D1039" s="16" t="s">
        <v>27</v>
      </c>
      <c r="E1039" s="16" t="s">
        <v>27</v>
      </c>
      <c r="F1039" s="16" t="s">
        <v>27</v>
      </c>
      <c r="G1039" s="16" t="s">
        <v>27</v>
      </c>
      <c r="H1039" s="16" t="s">
        <v>27</v>
      </c>
      <c r="I1039" s="16" t="s">
        <v>27</v>
      </c>
      <c r="J1039" s="16" t="s">
        <v>27</v>
      </c>
      <c r="K1039" s="16" t="s">
        <v>27</v>
      </c>
      <c r="L1039" s="16" t="s">
        <v>27</v>
      </c>
      <c r="M1039" s="16" t="s">
        <v>27</v>
      </c>
      <c r="N1039" s="16" t="s">
        <v>27</v>
      </c>
      <c r="O1039" s="16" t="s">
        <v>27</v>
      </c>
      <c r="P1039" s="16" t="s">
        <v>27</v>
      </c>
      <c r="Q1039" s="16" t="s">
        <v>27</v>
      </c>
      <c r="R1039" s="16" t="s">
        <v>27</v>
      </c>
      <c r="S1039" s="16" t="s">
        <v>27</v>
      </c>
      <c r="T1039" s="16" t="s">
        <v>27</v>
      </c>
      <c r="U1039" s="16" t="s">
        <v>27</v>
      </c>
      <c r="V1039" s="16" t="s">
        <v>27</v>
      </c>
      <c r="W1039" s="17" t="s">
        <v>27</v>
      </c>
    </row>
    <row r="1040" spans="1:23" x14ac:dyDescent="0.3">
      <c r="A1040" s="31" t="str">
        <f>HYPERLINK("#'Index'!C42","Home")</f>
        <v>Home</v>
      </c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</row>
    <row r="1042" spans="1:23" ht="14.95" thickBot="1" x14ac:dyDescent="0.35">
      <c r="A1042" s="32" t="s">
        <v>753</v>
      </c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</row>
    <row r="1043" spans="1:23" ht="14.95" thickTop="1" x14ac:dyDescent="0.3">
      <c r="A1043" s="33" t="s">
        <v>159</v>
      </c>
      <c r="B1043" s="35" t="s">
        <v>2</v>
      </c>
      <c r="C1043" s="37" t="s">
        <v>3</v>
      </c>
      <c r="D1043" s="37"/>
      <c r="E1043" s="37"/>
      <c r="F1043" s="37"/>
      <c r="G1043" s="37"/>
      <c r="H1043" s="37" t="s">
        <v>4</v>
      </c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8"/>
    </row>
    <row r="1044" spans="1:23" ht="34.35" x14ac:dyDescent="0.3">
      <c r="A1044" s="34"/>
      <c r="B1044" s="36"/>
      <c r="C1044" s="1" t="s">
        <v>5</v>
      </c>
      <c r="D1044" s="1" t="s">
        <v>6</v>
      </c>
      <c r="E1044" s="1" t="s">
        <v>7</v>
      </c>
      <c r="F1044" s="1" t="s">
        <v>8</v>
      </c>
      <c r="G1044" s="1" t="s">
        <v>9</v>
      </c>
      <c r="H1044" s="1" t="s">
        <v>10</v>
      </c>
      <c r="I1044" s="1" t="s">
        <v>11</v>
      </c>
      <c r="J1044" s="1" t="s">
        <v>12</v>
      </c>
      <c r="K1044" s="1" t="s">
        <v>13</v>
      </c>
      <c r="L1044" s="1" t="s">
        <v>14</v>
      </c>
      <c r="M1044" s="1" t="s">
        <v>15</v>
      </c>
      <c r="N1044" s="1" t="s">
        <v>16</v>
      </c>
      <c r="O1044" s="1" t="s">
        <v>17</v>
      </c>
      <c r="P1044" s="1" t="s">
        <v>18</v>
      </c>
      <c r="Q1044" s="1" t="s">
        <v>19</v>
      </c>
      <c r="R1044" s="1" t="s">
        <v>20</v>
      </c>
      <c r="S1044" s="1" t="s">
        <v>21</v>
      </c>
      <c r="T1044" s="1" t="s">
        <v>22</v>
      </c>
      <c r="U1044" s="1" t="s">
        <v>23</v>
      </c>
      <c r="V1044" s="1" t="s">
        <v>24</v>
      </c>
      <c r="W1044" s="2" t="s">
        <v>25</v>
      </c>
    </row>
    <row r="1045" spans="1:23" x14ac:dyDescent="0.3">
      <c r="A1045" s="3" t="s">
        <v>26</v>
      </c>
      <c r="B1045" s="6">
        <v>259</v>
      </c>
      <c r="C1045" s="7">
        <v>46</v>
      </c>
      <c r="D1045" s="7">
        <v>49</v>
      </c>
      <c r="E1045" s="7">
        <v>66</v>
      </c>
      <c r="F1045" s="7">
        <v>52</v>
      </c>
      <c r="G1045" s="7">
        <v>46</v>
      </c>
      <c r="H1045" s="7">
        <v>24</v>
      </c>
      <c r="I1045" s="7">
        <v>20</v>
      </c>
      <c r="J1045" s="7">
        <v>17</v>
      </c>
      <c r="K1045" s="7">
        <v>8</v>
      </c>
      <c r="L1045" s="7">
        <v>24</v>
      </c>
      <c r="M1045" s="7">
        <v>11</v>
      </c>
      <c r="N1045" s="7">
        <v>2</v>
      </c>
      <c r="O1045" s="7">
        <v>18</v>
      </c>
      <c r="P1045" s="7">
        <v>21</v>
      </c>
      <c r="Q1045" s="7">
        <v>19</v>
      </c>
      <c r="R1045" s="7">
        <v>17</v>
      </c>
      <c r="S1045" s="7">
        <v>11</v>
      </c>
      <c r="T1045" s="7">
        <v>14</v>
      </c>
      <c r="U1045" s="7">
        <v>20</v>
      </c>
      <c r="V1045" s="7">
        <v>16</v>
      </c>
      <c r="W1045" s="8">
        <v>17</v>
      </c>
    </row>
    <row r="1046" spans="1:23" x14ac:dyDescent="0.3">
      <c r="A1046" s="4" t="s">
        <v>27</v>
      </c>
      <c r="B1046" s="9" t="s">
        <v>27</v>
      </c>
      <c r="C1046" s="10" t="s">
        <v>27</v>
      </c>
      <c r="D1046" s="10" t="s">
        <v>27</v>
      </c>
      <c r="E1046" s="10" t="s">
        <v>27</v>
      </c>
      <c r="F1046" s="10" t="s">
        <v>27</v>
      </c>
      <c r="G1046" s="10" t="s">
        <v>27</v>
      </c>
      <c r="H1046" s="10" t="s">
        <v>27</v>
      </c>
      <c r="I1046" s="10" t="s">
        <v>27</v>
      </c>
      <c r="J1046" s="10" t="s">
        <v>27</v>
      </c>
      <c r="K1046" s="10" t="s">
        <v>27</v>
      </c>
      <c r="L1046" s="10" t="s">
        <v>27</v>
      </c>
      <c r="M1046" s="10" t="s">
        <v>27</v>
      </c>
      <c r="N1046" s="10" t="s">
        <v>27</v>
      </c>
      <c r="O1046" s="10" t="s">
        <v>27</v>
      </c>
      <c r="P1046" s="10" t="s">
        <v>27</v>
      </c>
      <c r="Q1046" s="10" t="s">
        <v>27</v>
      </c>
      <c r="R1046" s="10" t="s">
        <v>27</v>
      </c>
      <c r="S1046" s="10" t="s">
        <v>27</v>
      </c>
      <c r="T1046" s="10" t="s">
        <v>27</v>
      </c>
      <c r="U1046" s="10" t="s">
        <v>27</v>
      </c>
      <c r="V1046" s="10" t="s">
        <v>27</v>
      </c>
      <c r="W1046" s="11" t="s">
        <v>27</v>
      </c>
    </row>
    <row r="1047" spans="1:23" x14ac:dyDescent="0.3">
      <c r="A1047" s="4" t="s">
        <v>49</v>
      </c>
      <c r="B1047" s="12">
        <v>33.204633204633204</v>
      </c>
      <c r="C1047" s="13">
        <v>47.826086956521742</v>
      </c>
      <c r="D1047" s="13">
        <v>36.734693877551024</v>
      </c>
      <c r="E1047" s="13">
        <v>19.696969696969695</v>
      </c>
      <c r="F1047" s="13">
        <v>36.538461538461533</v>
      </c>
      <c r="G1047" s="13">
        <v>30.434782608695656</v>
      </c>
      <c r="H1047" s="13">
        <v>20.833333333333336</v>
      </c>
      <c r="I1047" s="13">
        <v>30</v>
      </c>
      <c r="J1047" s="13">
        <v>52.941176470588239</v>
      </c>
      <c r="K1047" s="13">
        <v>0</v>
      </c>
      <c r="L1047" s="13">
        <v>25</v>
      </c>
      <c r="M1047" s="13">
        <v>18.181818181818183</v>
      </c>
      <c r="N1047" s="13">
        <v>0</v>
      </c>
      <c r="O1047" s="13">
        <v>27.777777777777779</v>
      </c>
      <c r="P1047" s="13">
        <v>42.857142857142854</v>
      </c>
      <c r="Q1047" s="13">
        <v>26.315789473684209</v>
      </c>
      <c r="R1047" s="13">
        <v>52.941176470588239</v>
      </c>
      <c r="S1047" s="13">
        <v>36.363636363636367</v>
      </c>
      <c r="T1047" s="13">
        <v>21.428571428571427</v>
      </c>
      <c r="U1047" s="13">
        <v>25</v>
      </c>
      <c r="V1047" s="13">
        <v>75</v>
      </c>
      <c r="W1047" s="14">
        <v>35.294117647058826</v>
      </c>
    </row>
    <row r="1048" spans="1:23" x14ac:dyDescent="0.3">
      <c r="A1048" s="4" t="s">
        <v>50</v>
      </c>
      <c r="B1048" s="12">
        <v>66.795366795366789</v>
      </c>
      <c r="C1048" s="13">
        <v>52.173913043478258</v>
      </c>
      <c r="D1048" s="13">
        <v>63.265306122448983</v>
      </c>
      <c r="E1048" s="13">
        <v>80.303030303030297</v>
      </c>
      <c r="F1048" s="13">
        <v>63.46153846153846</v>
      </c>
      <c r="G1048" s="13">
        <v>69.565217391304344</v>
      </c>
      <c r="H1048" s="13">
        <v>79.166666666666657</v>
      </c>
      <c r="I1048" s="13">
        <v>70</v>
      </c>
      <c r="J1048" s="13">
        <v>47.058823529411761</v>
      </c>
      <c r="K1048" s="13">
        <v>100</v>
      </c>
      <c r="L1048" s="13">
        <v>75</v>
      </c>
      <c r="M1048" s="13">
        <v>81.818181818181827</v>
      </c>
      <c r="N1048" s="13">
        <v>100</v>
      </c>
      <c r="O1048" s="13">
        <v>72.222222222222214</v>
      </c>
      <c r="P1048" s="13">
        <v>57.142857142857139</v>
      </c>
      <c r="Q1048" s="13">
        <v>73.68421052631578</v>
      </c>
      <c r="R1048" s="13">
        <v>47.058823529411761</v>
      </c>
      <c r="S1048" s="13">
        <v>63.636363636363633</v>
      </c>
      <c r="T1048" s="13">
        <v>78.571428571428569</v>
      </c>
      <c r="U1048" s="13">
        <v>75</v>
      </c>
      <c r="V1048" s="13">
        <v>25</v>
      </c>
      <c r="W1048" s="14">
        <v>64.705882352941174</v>
      </c>
    </row>
    <row r="1049" spans="1:23" x14ac:dyDescent="0.3">
      <c r="A1049" s="5" t="s">
        <v>27</v>
      </c>
      <c r="B1049" s="15" t="s">
        <v>27</v>
      </c>
      <c r="C1049" s="16" t="s">
        <v>27</v>
      </c>
      <c r="D1049" s="16" t="s">
        <v>27</v>
      </c>
      <c r="E1049" s="16" t="s">
        <v>27</v>
      </c>
      <c r="F1049" s="16" t="s">
        <v>27</v>
      </c>
      <c r="G1049" s="16" t="s">
        <v>27</v>
      </c>
      <c r="H1049" s="16" t="s">
        <v>27</v>
      </c>
      <c r="I1049" s="16" t="s">
        <v>27</v>
      </c>
      <c r="J1049" s="16" t="s">
        <v>27</v>
      </c>
      <c r="K1049" s="16" t="s">
        <v>27</v>
      </c>
      <c r="L1049" s="16" t="s">
        <v>27</v>
      </c>
      <c r="M1049" s="16" t="s">
        <v>27</v>
      </c>
      <c r="N1049" s="16" t="s">
        <v>27</v>
      </c>
      <c r="O1049" s="16" t="s">
        <v>27</v>
      </c>
      <c r="P1049" s="16" t="s">
        <v>27</v>
      </c>
      <c r="Q1049" s="16" t="s">
        <v>27</v>
      </c>
      <c r="R1049" s="16" t="s">
        <v>27</v>
      </c>
      <c r="S1049" s="16" t="s">
        <v>27</v>
      </c>
      <c r="T1049" s="16" t="s">
        <v>27</v>
      </c>
      <c r="U1049" s="16" t="s">
        <v>27</v>
      </c>
      <c r="V1049" s="16" t="s">
        <v>27</v>
      </c>
      <c r="W1049" s="17" t="s">
        <v>27</v>
      </c>
    </row>
    <row r="1050" spans="1:23" x14ac:dyDescent="0.3">
      <c r="A1050" s="31" t="str">
        <f>HYPERLINK("#'Index'!C43","Home")</f>
        <v>Home</v>
      </c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</row>
    <row r="1052" spans="1:23" ht="14.95" thickBot="1" x14ac:dyDescent="0.35">
      <c r="A1052" s="32" t="s">
        <v>754</v>
      </c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</row>
    <row r="1053" spans="1:23" ht="14.95" thickTop="1" x14ac:dyDescent="0.3">
      <c r="A1053" s="33" t="s">
        <v>159</v>
      </c>
      <c r="B1053" s="35" t="s">
        <v>2</v>
      </c>
      <c r="C1053" s="37" t="s">
        <v>3</v>
      </c>
      <c r="D1053" s="37"/>
      <c r="E1053" s="37"/>
      <c r="F1053" s="37"/>
      <c r="G1053" s="37"/>
      <c r="H1053" s="37" t="s">
        <v>4</v>
      </c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8"/>
    </row>
    <row r="1054" spans="1:23" ht="34.35" x14ac:dyDescent="0.3">
      <c r="A1054" s="34"/>
      <c r="B1054" s="36"/>
      <c r="C1054" s="1" t="s">
        <v>5</v>
      </c>
      <c r="D1054" s="1" t="s">
        <v>6</v>
      </c>
      <c r="E1054" s="1" t="s">
        <v>7</v>
      </c>
      <c r="F1054" s="1" t="s">
        <v>8</v>
      </c>
      <c r="G1054" s="1" t="s">
        <v>9</v>
      </c>
      <c r="H1054" s="1" t="s">
        <v>10</v>
      </c>
      <c r="I1054" s="1" t="s">
        <v>11</v>
      </c>
      <c r="J1054" s="1" t="s">
        <v>12</v>
      </c>
      <c r="K1054" s="1" t="s">
        <v>13</v>
      </c>
      <c r="L1054" s="1" t="s">
        <v>14</v>
      </c>
      <c r="M1054" s="1" t="s">
        <v>15</v>
      </c>
      <c r="N1054" s="1" t="s">
        <v>16</v>
      </c>
      <c r="O1054" s="1" t="s">
        <v>17</v>
      </c>
      <c r="P1054" s="1" t="s">
        <v>18</v>
      </c>
      <c r="Q1054" s="1" t="s">
        <v>19</v>
      </c>
      <c r="R1054" s="1" t="s">
        <v>20</v>
      </c>
      <c r="S1054" s="1" t="s">
        <v>21</v>
      </c>
      <c r="T1054" s="1" t="s">
        <v>22</v>
      </c>
      <c r="U1054" s="1" t="s">
        <v>23</v>
      </c>
      <c r="V1054" s="1" t="s">
        <v>24</v>
      </c>
      <c r="W1054" s="2" t="s">
        <v>25</v>
      </c>
    </row>
    <row r="1055" spans="1:23" x14ac:dyDescent="0.3">
      <c r="A1055" s="3" t="s">
        <v>26</v>
      </c>
      <c r="B1055" s="6">
        <v>86</v>
      </c>
      <c r="C1055" s="7">
        <v>22</v>
      </c>
      <c r="D1055" s="7">
        <v>18</v>
      </c>
      <c r="E1055" s="7">
        <v>13</v>
      </c>
      <c r="F1055" s="7">
        <v>19</v>
      </c>
      <c r="G1055" s="7">
        <v>14</v>
      </c>
      <c r="H1055" s="7">
        <v>5</v>
      </c>
      <c r="I1055" s="7">
        <v>6</v>
      </c>
      <c r="J1055" s="7">
        <v>9</v>
      </c>
      <c r="K1055" s="7">
        <v>0</v>
      </c>
      <c r="L1055" s="7">
        <v>6</v>
      </c>
      <c r="M1055" s="7">
        <v>2</v>
      </c>
      <c r="N1055" s="7">
        <v>0</v>
      </c>
      <c r="O1055" s="7">
        <v>5</v>
      </c>
      <c r="P1055" s="7">
        <v>9</v>
      </c>
      <c r="Q1055" s="7">
        <v>5</v>
      </c>
      <c r="R1055" s="7">
        <v>9</v>
      </c>
      <c r="S1055" s="7">
        <v>4</v>
      </c>
      <c r="T1055" s="7">
        <v>3</v>
      </c>
      <c r="U1055" s="7">
        <v>5</v>
      </c>
      <c r="V1055" s="7">
        <v>12</v>
      </c>
      <c r="W1055" s="8">
        <v>6</v>
      </c>
    </row>
    <row r="1056" spans="1:23" x14ac:dyDescent="0.3">
      <c r="A1056" s="4" t="s">
        <v>27</v>
      </c>
      <c r="B1056" s="9" t="s">
        <v>27</v>
      </c>
      <c r="C1056" s="10" t="s">
        <v>27</v>
      </c>
      <c r="D1056" s="10" t="s">
        <v>27</v>
      </c>
      <c r="E1056" s="10" t="s">
        <v>27</v>
      </c>
      <c r="F1056" s="10" t="s">
        <v>27</v>
      </c>
      <c r="G1056" s="10" t="s">
        <v>27</v>
      </c>
      <c r="H1056" s="10" t="s">
        <v>27</v>
      </c>
      <c r="I1056" s="10" t="s">
        <v>27</v>
      </c>
      <c r="J1056" s="10" t="s">
        <v>27</v>
      </c>
      <c r="K1056" s="10" t="s">
        <v>27</v>
      </c>
      <c r="L1056" s="10" t="s">
        <v>27</v>
      </c>
      <c r="M1056" s="10" t="s">
        <v>27</v>
      </c>
      <c r="N1056" s="10" t="s">
        <v>27</v>
      </c>
      <c r="O1056" s="10" t="s">
        <v>27</v>
      </c>
      <c r="P1056" s="10" t="s">
        <v>27</v>
      </c>
      <c r="Q1056" s="10" t="s">
        <v>27</v>
      </c>
      <c r="R1056" s="10" t="s">
        <v>27</v>
      </c>
      <c r="S1056" s="10" t="s">
        <v>27</v>
      </c>
      <c r="T1056" s="10" t="s">
        <v>27</v>
      </c>
      <c r="U1056" s="10" t="s">
        <v>27</v>
      </c>
      <c r="V1056" s="10" t="s">
        <v>27</v>
      </c>
      <c r="W1056" s="11" t="s">
        <v>27</v>
      </c>
    </row>
    <row r="1057" spans="1:23" x14ac:dyDescent="0.3">
      <c r="A1057" s="4" t="s">
        <v>304</v>
      </c>
      <c r="B1057" s="12">
        <v>3.4883720930232558</v>
      </c>
      <c r="C1057" s="13">
        <v>4.5454545454545459</v>
      </c>
      <c r="D1057" s="13">
        <v>0</v>
      </c>
      <c r="E1057" s="13">
        <v>0</v>
      </c>
      <c r="F1057" s="13">
        <v>5.2631578947368416</v>
      </c>
      <c r="G1057" s="13">
        <v>7.1428571428571423</v>
      </c>
      <c r="H1057" s="13">
        <v>0</v>
      </c>
      <c r="I1057" s="13">
        <v>0</v>
      </c>
      <c r="J1057" s="13">
        <v>22.222222222222221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25</v>
      </c>
      <c r="T1057" s="13">
        <v>0</v>
      </c>
      <c r="U1057" s="13">
        <v>0</v>
      </c>
      <c r="V1057" s="13">
        <v>0</v>
      </c>
      <c r="W1057" s="14">
        <v>0</v>
      </c>
    </row>
    <row r="1058" spans="1:23" x14ac:dyDescent="0.3">
      <c r="A1058" s="4" t="s">
        <v>628</v>
      </c>
      <c r="B1058" s="12">
        <v>1.1627906976744187</v>
      </c>
      <c r="C1058" s="13">
        <v>4.5454545454545459</v>
      </c>
      <c r="D1058" s="13">
        <v>0</v>
      </c>
      <c r="E1058" s="13">
        <v>0</v>
      </c>
      <c r="F1058" s="13">
        <v>0</v>
      </c>
      <c r="G1058" s="13">
        <v>0</v>
      </c>
      <c r="H1058" s="13">
        <v>0</v>
      </c>
      <c r="I1058" s="13">
        <v>0</v>
      </c>
      <c r="J1058" s="13">
        <v>11.111111111111111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4">
        <v>0</v>
      </c>
    </row>
    <row r="1059" spans="1:23" x14ac:dyDescent="0.3">
      <c r="A1059" s="4" t="s">
        <v>257</v>
      </c>
      <c r="B1059" s="12">
        <v>39.534883720930232</v>
      </c>
      <c r="C1059" s="13">
        <v>45.454545454545453</v>
      </c>
      <c r="D1059" s="13">
        <v>55.555555555555557</v>
      </c>
      <c r="E1059" s="13">
        <v>23.076923076923077</v>
      </c>
      <c r="F1059" s="13">
        <v>21.052631578947366</v>
      </c>
      <c r="G1059" s="13">
        <v>50</v>
      </c>
      <c r="H1059" s="13">
        <v>20</v>
      </c>
      <c r="I1059" s="13">
        <v>33.333333333333329</v>
      </c>
      <c r="J1059" s="13">
        <v>11.111111111111111</v>
      </c>
      <c r="K1059" s="13">
        <v>0</v>
      </c>
      <c r="L1059" s="13">
        <v>50</v>
      </c>
      <c r="M1059" s="13">
        <v>50</v>
      </c>
      <c r="N1059" s="13">
        <v>0</v>
      </c>
      <c r="O1059" s="13">
        <v>40</v>
      </c>
      <c r="P1059" s="13">
        <v>0</v>
      </c>
      <c r="Q1059" s="13">
        <v>60</v>
      </c>
      <c r="R1059" s="13">
        <v>55.555555555555557</v>
      </c>
      <c r="S1059" s="13">
        <v>25</v>
      </c>
      <c r="T1059" s="13">
        <v>33.333333333333329</v>
      </c>
      <c r="U1059" s="13">
        <v>20</v>
      </c>
      <c r="V1059" s="13">
        <v>91.666666666666657</v>
      </c>
      <c r="W1059" s="14">
        <v>33.333333333333329</v>
      </c>
    </row>
    <row r="1060" spans="1:23" x14ac:dyDescent="0.3">
      <c r="A1060" s="4" t="s">
        <v>255</v>
      </c>
      <c r="B1060" s="12">
        <v>6.9767441860465116</v>
      </c>
      <c r="C1060" s="13">
        <v>9.0909090909090917</v>
      </c>
      <c r="D1060" s="13">
        <v>11.111111111111111</v>
      </c>
      <c r="E1060" s="13">
        <v>0</v>
      </c>
      <c r="F1060" s="13">
        <v>0</v>
      </c>
      <c r="G1060" s="13">
        <v>14.285714285714285</v>
      </c>
      <c r="H1060" s="13">
        <v>0</v>
      </c>
      <c r="I1060" s="13">
        <v>0</v>
      </c>
      <c r="J1060" s="13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  <c r="R1060" s="13">
        <v>22.222222222222221</v>
      </c>
      <c r="S1060" s="13">
        <v>0</v>
      </c>
      <c r="T1060" s="13">
        <v>33.333333333333329</v>
      </c>
      <c r="U1060" s="13">
        <v>0</v>
      </c>
      <c r="V1060" s="13">
        <v>25</v>
      </c>
      <c r="W1060" s="14">
        <v>0</v>
      </c>
    </row>
    <row r="1061" spans="1:23" x14ac:dyDescent="0.3">
      <c r="A1061" s="4" t="s">
        <v>629</v>
      </c>
      <c r="B1061" s="12">
        <v>11.627906976744185</v>
      </c>
      <c r="C1061" s="13">
        <v>0</v>
      </c>
      <c r="D1061" s="13">
        <v>0</v>
      </c>
      <c r="E1061" s="13">
        <v>0</v>
      </c>
      <c r="F1061" s="13">
        <v>52.631578947368418</v>
      </c>
      <c r="G1061" s="13">
        <v>0</v>
      </c>
      <c r="H1061" s="13">
        <v>0</v>
      </c>
      <c r="I1061" s="13">
        <v>0</v>
      </c>
      <c r="J1061" s="13">
        <v>11.111111111111111</v>
      </c>
      <c r="K1061" s="13">
        <v>0</v>
      </c>
      <c r="L1061" s="13">
        <v>50</v>
      </c>
      <c r="M1061" s="13">
        <v>0</v>
      </c>
      <c r="N1061" s="13">
        <v>0</v>
      </c>
      <c r="O1061" s="13">
        <v>0</v>
      </c>
      <c r="P1061" s="13">
        <v>22.222222222222221</v>
      </c>
      <c r="Q1061" s="13">
        <v>40</v>
      </c>
      <c r="R1061" s="13">
        <v>0</v>
      </c>
      <c r="S1061" s="13">
        <v>0</v>
      </c>
      <c r="T1061" s="13">
        <v>0</v>
      </c>
      <c r="U1061" s="13">
        <v>0</v>
      </c>
      <c r="V1061" s="13">
        <v>8.3333333333333321</v>
      </c>
      <c r="W1061" s="14">
        <v>16.666666666666664</v>
      </c>
    </row>
    <row r="1062" spans="1:23" x14ac:dyDescent="0.3">
      <c r="A1062" s="4" t="s">
        <v>254</v>
      </c>
      <c r="B1062" s="12">
        <v>3.4883720930232558</v>
      </c>
      <c r="C1062" s="13">
        <v>9.0909090909090917</v>
      </c>
      <c r="D1062" s="13">
        <v>0</v>
      </c>
      <c r="E1062" s="13">
        <v>7.6923076923076925</v>
      </c>
      <c r="F1062" s="13">
        <v>0</v>
      </c>
      <c r="G1062" s="13">
        <v>0</v>
      </c>
      <c r="H1062" s="13">
        <v>0</v>
      </c>
      <c r="I1062" s="13">
        <v>0</v>
      </c>
      <c r="J1062" s="13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  <c r="Q1062" s="13">
        <v>0</v>
      </c>
      <c r="R1062" s="13">
        <v>11.111111111111111</v>
      </c>
      <c r="S1062" s="13">
        <v>0</v>
      </c>
      <c r="T1062" s="13">
        <v>0</v>
      </c>
      <c r="U1062" s="13">
        <v>0</v>
      </c>
      <c r="V1062" s="13">
        <v>8.3333333333333321</v>
      </c>
      <c r="W1062" s="14">
        <v>16.666666666666664</v>
      </c>
    </row>
    <row r="1063" spans="1:23" x14ac:dyDescent="0.3">
      <c r="A1063" s="4" t="s">
        <v>630</v>
      </c>
      <c r="B1063" s="12">
        <v>18.604651162790699</v>
      </c>
      <c r="C1063" s="13">
        <v>36.363636363636367</v>
      </c>
      <c r="D1063" s="13">
        <v>22.222222222222221</v>
      </c>
      <c r="E1063" s="13">
        <v>23.076923076923077</v>
      </c>
      <c r="F1063" s="13">
        <v>0</v>
      </c>
      <c r="G1063" s="13">
        <v>7.1428571428571423</v>
      </c>
      <c r="H1063" s="13">
        <v>40</v>
      </c>
      <c r="I1063" s="13">
        <v>33.333333333333329</v>
      </c>
      <c r="J1063" s="13">
        <v>0</v>
      </c>
      <c r="K1063" s="13">
        <v>0</v>
      </c>
      <c r="L1063" s="13">
        <v>16.666666666666664</v>
      </c>
      <c r="M1063" s="13">
        <v>100</v>
      </c>
      <c r="N1063" s="13">
        <v>0</v>
      </c>
      <c r="O1063" s="13">
        <v>0</v>
      </c>
      <c r="P1063" s="13">
        <v>11.111111111111111</v>
      </c>
      <c r="Q1063" s="13">
        <v>0</v>
      </c>
      <c r="R1063" s="13">
        <v>11.111111111111111</v>
      </c>
      <c r="S1063" s="13">
        <v>50</v>
      </c>
      <c r="T1063" s="13">
        <v>66.666666666666657</v>
      </c>
      <c r="U1063" s="13">
        <v>0</v>
      </c>
      <c r="V1063" s="13">
        <v>0</v>
      </c>
      <c r="W1063" s="14">
        <v>50</v>
      </c>
    </row>
    <row r="1064" spans="1:23" x14ac:dyDescent="0.3">
      <c r="A1064" s="4" t="s">
        <v>276</v>
      </c>
      <c r="B1064" s="12">
        <v>3.4883720930232558</v>
      </c>
      <c r="C1064" s="13">
        <v>0</v>
      </c>
      <c r="D1064" s="13">
        <v>0</v>
      </c>
      <c r="E1064" s="13">
        <v>23.076923076923077</v>
      </c>
      <c r="F1064" s="13">
        <v>0</v>
      </c>
      <c r="G1064" s="13">
        <v>0</v>
      </c>
      <c r="H1064" s="13">
        <v>0</v>
      </c>
      <c r="I1064" s="13">
        <v>0</v>
      </c>
      <c r="J1064" s="13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  <c r="Q1064" s="13">
        <v>0</v>
      </c>
      <c r="R1064" s="13">
        <v>22.222222222222221</v>
      </c>
      <c r="S1064" s="13">
        <v>0</v>
      </c>
      <c r="T1064" s="13">
        <v>0</v>
      </c>
      <c r="U1064" s="13">
        <v>0</v>
      </c>
      <c r="V1064" s="13">
        <v>8.3333333333333321</v>
      </c>
      <c r="W1064" s="14">
        <v>0</v>
      </c>
    </row>
    <row r="1065" spans="1:23" x14ac:dyDescent="0.3">
      <c r="A1065" s="4" t="s">
        <v>315</v>
      </c>
      <c r="B1065" s="12">
        <v>2.3255813953488373</v>
      </c>
      <c r="C1065" s="13">
        <v>0</v>
      </c>
      <c r="D1065" s="13">
        <v>0</v>
      </c>
      <c r="E1065" s="13">
        <v>0</v>
      </c>
      <c r="F1065" s="13">
        <v>10.526315789473683</v>
      </c>
      <c r="G1065" s="13">
        <v>0</v>
      </c>
      <c r="H1065" s="13">
        <v>0</v>
      </c>
      <c r="I1065" s="13">
        <v>0</v>
      </c>
      <c r="J1065" s="13">
        <v>11.111111111111111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8.3333333333333321</v>
      </c>
      <c r="W1065" s="14">
        <v>0</v>
      </c>
    </row>
    <row r="1066" spans="1:23" x14ac:dyDescent="0.3">
      <c r="A1066" s="4" t="s">
        <v>631</v>
      </c>
      <c r="B1066" s="12">
        <v>8.1395348837209305</v>
      </c>
      <c r="C1066" s="13">
        <v>18.181818181818183</v>
      </c>
      <c r="D1066" s="13">
        <v>11.111111111111111</v>
      </c>
      <c r="E1066" s="13">
        <v>0</v>
      </c>
      <c r="F1066" s="13">
        <v>0</v>
      </c>
      <c r="G1066" s="13">
        <v>7.1428571428571423</v>
      </c>
      <c r="H1066" s="13">
        <v>0</v>
      </c>
      <c r="I1066" s="13">
        <v>16.666666666666664</v>
      </c>
      <c r="J1066" s="13">
        <v>11.111111111111111</v>
      </c>
      <c r="K1066" s="13">
        <v>0</v>
      </c>
      <c r="L1066" s="13">
        <v>0</v>
      </c>
      <c r="M1066" s="13">
        <v>0</v>
      </c>
      <c r="N1066" s="13">
        <v>0</v>
      </c>
      <c r="O1066" s="13">
        <v>40</v>
      </c>
      <c r="P1066" s="13">
        <v>11.111111111111111</v>
      </c>
      <c r="Q1066" s="13">
        <v>0</v>
      </c>
      <c r="R1066" s="13">
        <v>0</v>
      </c>
      <c r="S1066" s="13">
        <v>25</v>
      </c>
      <c r="T1066" s="13">
        <v>0</v>
      </c>
      <c r="U1066" s="13">
        <v>0</v>
      </c>
      <c r="V1066" s="13">
        <v>0</v>
      </c>
      <c r="W1066" s="14">
        <v>16.666666666666664</v>
      </c>
    </row>
    <row r="1067" spans="1:23" x14ac:dyDescent="0.3">
      <c r="A1067" s="4" t="s">
        <v>604</v>
      </c>
      <c r="B1067" s="12">
        <v>3.4883720930232558</v>
      </c>
      <c r="C1067" s="13">
        <v>0</v>
      </c>
      <c r="D1067" s="13">
        <v>0</v>
      </c>
      <c r="E1067" s="13">
        <v>15.384615384615385</v>
      </c>
      <c r="F1067" s="13">
        <v>0</v>
      </c>
      <c r="G1067" s="13">
        <v>7.1428571428571423</v>
      </c>
      <c r="H1067" s="13">
        <v>0</v>
      </c>
      <c r="I1067" s="13">
        <v>0</v>
      </c>
      <c r="J1067" s="13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40</v>
      </c>
      <c r="P1067" s="13">
        <v>0</v>
      </c>
      <c r="Q1067" s="13">
        <v>0</v>
      </c>
      <c r="R1067" s="13">
        <v>11.111111111111111</v>
      </c>
      <c r="S1067" s="13">
        <v>0</v>
      </c>
      <c r="T1067" s="13">
        <v>0</v>
      </c>
      <c r="U1067" s="13">
        <v>0</v>
      </c>
      <c r="V1067" s="13">
        <v>0</v>
      </c>
      <c r="W1067" s="14">
        <v>0</v>
      </c>
    </row>
    <row r="1068" spans="1:23" x14ac:dyDescent="0.3">
      <c r="A1068" s="4" t="s">
        <v>632</v>
      </c>
      <c r="B1068" s="12">
        <v>9.3023255813953494</v>
      </c>
      <c r="C1068" s="13">
        <v>4.5454545454545459</v>
      </c>
      <c r="D1068" s="13">
        <v>11.111111111111111</v>
      </c>
      <c r="E1068" s="13">
        <v>15.384615384615385</v>
      </c>
      <c r="F1068" s="13">
        <v>5.2631578947368416</v>
      </c>
      <c r="G1068" s="13">
        <v>14.285714285714285</v>
      </c>
      <c r="H1068" s="13">
        <v>20</v>
      </c>
      <c r="I1068" s="13">
        <v>16.666666666666664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20</v>
      </c>
      <c r="P1068" s="13">
        <v>22.222222222222221</v>
      </c>
      <c r="Q1068" s="13">
        <v>0</v>
      </c>
      <c r="R1068" s="13">
        <v>0</v>
      </c>
      <c r="S1068" s="13">
        <v>0</v>
      </c>
      <c r="T1068" s="13">
        <v>0</v>
      </c>
      <c r="U1068" s="13">
        <v>60</v>
      </c>
      <c r="V1068" s="13">
        <v>0</v>
      </c>
      <c r="W1068" s="14">
        <v>0</v>
      </c>
    </row>
    <row r="1069" spans="1:23" x14ac:dyDescent="0.3">
      <c r="A1069" s="4" t="s">
        <v>633</v>
      </c>
      <c r="B1069" s="12">
        <v>3.4883720930232558</v>
      </c>
      <c r="C1069" s="13">
        <v>13.636363636363635</v>
      </c>
      <c r="D1069" s="13">
        <v>0</v>
      </c>
      <c r="E1069" s="13">
        <v>0</v>
      </c>
      <c r="F1069" s="13">
        <v>0</v>
      </c>
      <c r="G1069" s="13">
        <v>0</v>
      </c>
      <c r="H1069" s="13">
        <v>0</v>
      </c>
      <c r="I1069" s="13">
        <v>0</v>
      </c>
      <c r="J1069" s="13">
        <v>11.111111111111111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11.111111111111111</v>
      </c>
      <c r="Q1069" s="13">
        <v>0</v>
      </c>
      <c r="R1069" s="13">
        <v>0</v>
      </c>
      <c r="S1069" s="13">
        <v>25</v>
      </c>
      <c r="T1069" s="13">
        <v>0</v>
      </c>
      <c r="U1069" s="13">
        <v>0</v>
      </c>
      <c r="V1069" s="13">
        <v>0</v>
      </c>
      <c r="W1069" s="14">
        <v>0</v>
      </c>
    </row>
    <row r="1070" spans="1:23" x14ac:dyDescent="0.3">
      <c r="A1070" s="4" t="s">
        <v>275</v>
      </c>
      <c r="B1070" s="12">
        <v>2.3255813953488373</v>
      </c>
      <c r="C1070" s="13">
        <v>0</v>
      </c>
      <c r="D1070" s="13">
        <v>11.111111111111111</v>
      </c>
      <c r="E1070" s="13">
        <v>0</v>
      </c>
      <c r="F1070" s="13">
        <v>0</v>
      </c>
      <c r="G1070" s="13">
        <v>0</v>
      </c>
      <c r="H1070" s="13">
        <v>20</v>
      </c>
      <c r="I1070" s="13">
        <v>0</v>
      </c>
      <c r="J1070" s="13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11.111111111111111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4">
        <v>0</v>
      </c>
    </row>
    <row r="1071" spans="1:23" x14ac:dyDescent="0.3">
      <c r="A1071" s="4" t="s">
        <v>310</v>
      </c>
      <c r="B1071" s="12">
        <v>2.3255813953488373</v>
      </c>
      <c r="C1071" s="13">
        <v>4.5454545454545459</v>
      </c>
      <c r="D1071" s="13">
        <v>0</v>
      </c>
      <c r="E1071" s="13">
        <v>0</v>
      </c>
      <c r="F1071" s="13">
        <v>0</v>
      </c>
      <c r="G1071" s="13">
        <v>7.1428571428571423</v>
      </c>
      <c r="H1071" s="13">
        <v>20</v>
      </c>
      <c r="I1071" s="13">
        <v>0</v>
      </c>
      <c r="J1071" s="13">
        <v>11.111111111111111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4">
        <v>0</v>
      </c>
    </row>
    <row r="1072" spans="1:23" x14ac:dyDescent="0.3">
      <c r="A1072" s="4" t="s">
        <v>110</v>
      </c>
      <c r="B1072" s="12">
        <v>9.3023255813953494</v>
      </c>
      <c r="C1072" s="13">
        <v>0</v>
      </c>
      <c r="D1072" s="13">
        <v>5.5555555555555554</v>
      </c>
      <c r="E1072" s="13">
        <v>15.384615384615385</v>
      </c>
      <c r="F1072" s="13">
        <v>15.789473684210526</v>
      </c>
      <c r="G1072" s="13">
        <v>14.285714285714285</v>
      </c>
      <c r="H1072" s="13">
        <v>20</v>
      </c>
      <c r="I1072" s="13">
        <v>0</v>
      </c>
      <c r="J1072" s="13">
        <v>22.222222222222221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22.222222222222221</v>
      </c>
      <c r="Q1072" s="13">
        <v>0</v>
      </c>
      <c r="R1072" s="13">
        <v>11.111111111111111</v>
      </c>
      <c r="S1072" s="13">
        <v>0</v>
      </c>
      <c r="T1072" s="13">
        <v>0</v>
      </c>
      <c r="U1072" s="13">
        <v>20</v>
      </c>
      <c r="V1072" s="13">
        <v>0</v>
      </c>
      <c r="W1072" s="14">
        <v>16.666666666666664</v>
      </c>
    </row>
    <row r="1073" spans="1:23" x14ac:dyDescent="0.3">
      <c r="A1073" s="5" t="s">
        <v>27</v>
      </c>
      <c r="B1073" s="15" t="s">
        <v>27</v>
      </c>
      <c r="C1073" s="16" t="s">
        <v>27</v>
      </c>
      <c r="D1073" s="16" t="s">
        <v>27</v>
      </c>
      <c r="E1073" s="16" t="s">
        <v>27</v>
      </c>
      <c r="F1073" s="16" t="s">
        <v>27</v>
      </c>
      <c r="G1073" s="16" t="s">
        <v>27</v>
      </c>
      <c r="H1073" s="16" t="s">
        <v>27</v>
      </c>
      <c r="I1073" s="16" t="s">
        <v>27</v>
      </c>
      <c r="J1073" s="16" t="s">
        <v>27</v>
      </c>
      <c r="K1073" s="16" t="s">
        <v>27</v>
      </c>
      <c r="L1073" s="16" t="s">
        <v>27</v>
      </c>
      <c r="M1073" s="16" t="s">
        <v>27</v>
      </c>
      <c r="N1073" s="16" t="s">
        <v>27</v>
      </c>
      <c r="O1073" s="16" t="s">
        <v>27</v>
      </c>
      <c r="P1073" s="16" t="s">
        <v>27</v>
      </c>
      <c r="Q1073" s="16" t="s">
        <v>27</v>
      </c>
      <c r="R1073" s="16" t="s">
        <v>27</v>
      </c>
      <c r="S1073" s="16" t="s">
        <v>27</v>
      </c>
      <c r="T1073" s="16" t="s">
        <v>27</v>
      </c>
      <c r="U1073" s="16" t="s">
        <v>27</v>
      </c>
      <c r="V1073" s="16" t="s">
        <v>27</v>
      </c>
      <c r="W1073" s="17" t="s">
        <v>27</v>
      </c>
    </row>
    <row r="1074" spans="1:23" x14ac:dyDescent="0.3">
      <c r="A1074" s="31" t="str">
        <f>HYPERLINK("#'Index'!C44","Home")</f>
        <v>Home</v>
      </c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</row>
    <row r="1076" spans="1:23" ht="14.95" thickBot="1" x14ac:dyDescent="0.35">
      <c r="A1076" s="32" t="s">
        <v>755</v>
      </c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</row>
    <row r="1077" spans="1:23" ht="14.95" thickTop="1" x14ac:dyDescent="0.3">
      <c r="A1077" s="33" t="s">
        <v>1</v>
      </c>
      <c r="B1077" s="35" t="s">
        <v>2</v>
      </c>
      <c r="C1077" s="37" t="s">
        <v>3</v>
      </c>
      <c r="D1077" s="37"/>
      <c r="E1077" s="37"/>
      <c r="F1077" s="37"/>
      <c r="G1077" s="37"/>
      <c r="H1077" s="37" t="s">
        <v>4</v>
      </c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8"/>
    </row>
    <row r="1078" spans="1:23" ht="34.35" x14ac:dyDescent="0.3">
      <c r="A1078" s="34"/>
      <c r="B1078" s="36"/>
      <c r="C1078" s="1" t="s">
        <v>5</v>
      </c>
      <c r="D1078" s="1" t="s">
        <v>6</v>
      </c>
      <c r="E1078" s="1" t="s">
        <v>7</v>
      </c>
      <c r="F1078" s="1" t="s">
        <v>8</v>
      </c>
      <c r="G1078" s="1" t="s">
        <v>9</v>
      </c>
      <c r="H1078" s="1" t="s">
        <v>10</v>
      </c>
      <c r="I1078" s="1" t="s">
        <v>11</v>
      </c>
      <c r="J1078" s="1" t="s">
        <v>12</v>
      </c>
      <c r="K1078" s="1" t="s">
        <v>13</v>
      </c>
      <c r="L1078" s="1" t="s">
        <v>14</v>
      </c>
      <c r="M1078" s="1" t="s">
        <v>15</v>
      </c>
      <c r="N1078" s="1" t="s">
        <v>16</v>
      </c>
      <c r="O1078" s="1" t="s">
        <v>17</v>
      </c>
      <c r="P1078" s="1" t="s">
        <v>18</v>
      </c>
      <c r="Q1078" s="1" t="s">
        <v>19</v>
      </c>
      <c r="R1078" s="1" t="s">
        <v>20</v>
      </c>
      <c r="S1078" s="1" t="s">
        <v>21</v>
      </c>
      <c r="T1078" s="1" t="s">
        <v>22</v>
      </c>
      <c r="U1078" s="1" t="s">
        <v>23</v>
      </c>
      <c r="V1078" s="1" t="s">
        <v>24</v>
      </c>
      <c r="W1078" s="2" t="s">
        <v>25</v>
      </c>
    </row>
    <row r="1079" spans="1:23" x14ac:dyDescent="0.3">
      <c r="A1079" s="3" t="s">
        <v>26</v>
      </c>
      <c r="B1079" s="6">
        <v>400</v>
      </c>
      <c r="C1079" s="7">
        <v>80</v>
      </c>
      <c r="D1079" s="7">
        <v>80</v>
      </c>
      <c r="E1079" s="7">
        <v>80</v>
      </c>
      <c r="F1079" s="7">
        <v>80</v>
      </c>
      <c r="G1079" s="7">
        <v>80</v>
      </c>
      <c r="H1079" s="7">
        <v>25</v>
      </c>
      <c r="I1079" s="7">
        <v>26</v>
      </c>
      <c r="J1079" s="7">
        <v>25</v>
      </c>
      <c r="K1079" s="7">
        <v>25</v>
      </c>
      <c r="L1079" s="7">
        <v>27</v>
      </c>
      <c r="M1079" s="7">
        <v>27</v>
      </c>
      <c r="N1079" s="7">
        <v>25</v>
      </c>
      <c r="O1079" s="7">
        <v>26</v>
      </c>
      <c r="P1079" s="7">
        <v>24</v>
      </c>
      <c r="Q1079" s="7">
        <v>23</v>
      </c>
      <c r="R1079" s="7">
        <v>24</v>
      </c>
      <c r="S1079" s="7">
        <v>25</v>
      </c>
      <c r="T1079" s="7">
        <v>23</v>
      </c>
      <c r="U1079" s="7">
        <v>24</v>
      </c>
      <c r="V1079" s="7">
        <v>25</v>
      </c>
      <c r="W1079" s="8">
        <v>26</v>
      </c>
    </row>
    <row r="1080" spans="1:23" x14ac:dyDescent="0.3">
      <c r="A1080" s="4" t="s">
        <v>27</v>
      </c>
      <c r="B1080" s="9" t="s">
        <v>27</v>
      </c>
      <c r="C1080" s="10" t="s">
        <v>27</v>
      </c>
      <c r="D1080" s="10" t="s">
        <v>27</v>
      </c>
      <c r="E1080" s="10" t="s">
        <v>27</v>
      </c>
      <c r="F1080" s="10" t="s">
        <v>27</v>
      </c>
      <c r="G1080" s="10" t="s">
        <v>27</v>
      </c>
      <c r="H1080" s="10" t="s">
        <v>27</v>
      </c>
      <c r="I1080" s="10" t="s">
        <v>27</v>
      </c>
      <c r="J1080" s="10" t="s">
        <v>27</v>
      </c>
      <c r="K1080" s="10" t="s">
        <v>27</v>
      </c>
      <c r="L1080" s="10" t="s">
        <v>27</v>
      </c>
      <c r="M1080" s="10" t="s">
        <v>27</v>
      </c>
      <c r="N1080" s="10" t="s">
        <v>27</v>
      </c>
      <c r="O1080" s="10" t="s">
        <v>27</v>
      </c>
      <c r="P1080" s="10" t="s">
        <v>27</v>
      </c>
      <c r="Q1080" s="10" t="s">
        <v>27</v>
      </c>
      <c r="R1080" s="10" t="s">
        <v>27</v>
      </c>
      <c r="S1080" s="10" t="s">
        <v>27</v>
      </c>
      <c r="T1080" s="10" t="s">
        <v>27</v>
      </c>
      <c r="U1080" s="10" t="s">
        <v>27</v>
      </c>
      <c r="V1080" s="10" t="s">
        <v>27</v>
      </c>
      <c r="W1080" s="11" t="s">
        <v>27</v>
      </c>
    </row>
    <row r="1081" spans="1:23" x14ac:dyDescent="0.3">
      <c r="A1081" s="4" t="s">
        <v>264</v>
      </c>
      <c r="B1081" s="12">
        <v>27</v>
      </c>
      <c r="C1081" s="13">
        <v>37.5</v>
      </c>
      <c r="D1081" s="13">
        <v>15</v>
      </c>
      <c r="E1081" s="13">
        <v>17.5</v>
      </c>
      <c r="F1081" s="13">
        <v>28.749999999999996</v>
      </c>
      <c r="G1081" s="13">
        <v>36.25</v>
      </c>
      <c r="H1081" s="13">
        <v>32</v>
      </c>
      <c r="I1081" s="13">
        <v>23.076923076923077</v>
      </c>
      <c r="J1081" s="13">
        <v>12</v>
      </c>
      <c r="K1081" s="13">
        <v>28.000000000000004</v>
      </c>
      <c r="L1081" s="13">
        <v>7.4074074074074066</v>
      </c>
      <c r="M1081" s="13">
        <v>29.629629629629626</v>
      </c>
      <c r="N1081" s="13">
        <v>52</v>
      </c>
      <c r="O1081" s="13">
        <v>30.76923076923077</v>
      </c>
      <c r="P1081" s="13">
        <v>45.833333333333329</v>
      </c>
      <c r="Q1081" s="13">
        <v>21.739130434782609</v>
      </c>
      <c r="R1081" s="13">
        <v>12.5</v>
      </c>
      <c r="S1081" s="13">
        <v>44</v>
      </c>
      <c r="T1081" s="13">
        <v>39.130434782608695</v>
      </c>
      <c r="U1081" s="13">
        <v>16.666666666666664</v>
      </c>
      <c r="V1081" s="13">
        <v>24</v>
      </c>
      <c r="W1081" s="14">
        <v>15.384615384615385</v>
      </c>
    </row>
    <row r="1082" spans="1:23" x14ac:dyDescent="0.3">
      <c r="A1082" s="4" t="s">
        <v>634</v>
      </c>
      <c r="B1082" s="12">
        <v>4</v>
      </c>
      <c r="C1082" s="13">
        <v>0</v>
      </c>
      <c r="D1082" s="13">
        <v>10</v>
      </c>
      <c r="E1082" s="13">
        <v>5</v>
      </c>
      <c r="F1082" s="13">
        <v>2.5</v>
      </c>
      <c r="G1082" s="13">
        <v>2.5</v>
      </c>
      <c r="H1082" s="13">
        <v>0</v>
      </c>
      <c r="I1082" s="13">
        <v>7.6923076923076925</v>
      </c>
      <c r="J1082" s="13">
        <v>0</v>
      </c>
      <c r="K1082" s="13">
        <v>0</v>
      </c>
      <c r="L1082" s="13">
        <v>7.4074074074074066</v>
      </c>
      <c r="M1082" s="13">
        <v>3.7037037037037033</v>
      </c>
      <c r="N1082" s="13">
        <v>0</v>
      </c>
      <c r="O1082" s="13">
        <v>3.8461538461538463</v>
      </c>
      <c r="P1082" s="13">
        <v>8.3333333333333321</v>
      </c>
      <c r="Q1082" s="13">
        <v>0</v>
      </c>
      <c r="R1082" s="13">
        <v>4.1666666666666661</v>
      </c>
      <c r="S1082" s="13">
        <v>8</v>
      </c>
      <c r="T1082" s="13">
        <v>13.043478260869565</v>
      </c>
      <c r="U1082" s="13">
        <v>0</v>
      </c>
      <c r="V1082" s="13">
        <v>8</v>
      </c>
      <c r="W1082" s="14">
        <v>0</v>
      </c>
    </row>
    <row r="1083" spans="1:23" x14ac:dyDescent="0.3">
      <c r="A1083" s="4" t="s">
        <v>635</v>
      </c>
      <c r="B1083" s="12">
        <v>3.75</v>
      </c>
      <c r="C1083" s="13">
        <v>1.25</v>
      </c>
      <c r="D1083" s="13">
        <v>5</v>
      </c>
      <c r="E1083" s="13">
        <v>7.5</v>
      </c>
      <c r="F1083" s="13">
        <v>1.25</v>
      </c>
      <c r="G1083" s="13">
        <v>3.75</v>
      </c>
      <c r="H1083" s="13">
        <v>0</v>
      </c>
      <c r="I1083" s="13">
        <v>3.8461538461538463</v>
      </c>
      <c r="J1083" s="13">
        <v>4</v>
      </c>
      <c r="K1083" s="13">
        <v>0</v>
      </c>
      <c r="L1083" s="13">
        <v>0</v>
      </c>
      <c r="M1083" s="13">
        <v>0</v>
      </c>
      <c r="N1083" s="13">
        <v>8</v>
      </c>
      <c r="O1083" s="13">
        <v>3.8461538461538463</v>
      </c>
      <c r="P1083" s="13">
        <v>8.3333333333333321</v>
      </c>
      <c r="Q1083" s="13">
        <v>0</v>
      </c>
      <c r="R1083" s="13">
        <v>0</v>
      </c>
      <c r="S1083" s="13">
        <v>20</v>
      </c>
      <c r="T1083" s="13">
        <v>4.3478260869565215</v>
      </c>
      <c r="U1083" s="13">
        <v>4.1666666666666661</v>
      </c>
      <c r="V1083" s="13">
        <v>0</v>
      </c>
      <c r="W1083" s="14">
        <v>3.8461538461538463</v>
      </c>
    </row>
    <row r="1084" spans="1:23" x14ac:dyDescent="0.3">
      <c r="A1084" s="4" t="s">
        <v>636</v>
      </c>
      <c r="B1084" s="12">
        <v>24.25</v>
      </c>
      <c r="C1084" s="13">
        <v>23.75</v>
      </c>
      <c r="D1084" s="13">
        <v>18.75</v>
      </c>
      <c r="E1084" s="13">
        <v>18.75</v>
      </c>
      <c r="F1084" s="13">
        <v>41.25</v>
      </c>
      <c r="G1084" s="13">
        <v>18.75</v>
      </c>
      <c r="H1084" s="13">
        <v>12</v>
      </c>
      <c r="I1084" s="13">
        <v>11.538461538461538</v>
      </c>
      <c r="J1084" s="13">
        <v>24</v>
      </c>
      <c r="K1084" s="13">
        <v>16</v>
      </c>
      <c r="L1084" s="13">
        <v>51.851851851851848</v>
      </c>
      <c r="M1084" s="13">
        <v>37.037037037037038</v>
      </c>
      <c r="N1084" s="13">
        <v>32</v>
      </c>
      <c r="O1084" s="13">
        <v>0</v>
      </c>
      <c r="P1084" s="13">
        <v>25</v>
      </c>
      <c r="Q1084" s="13">
        <v>56.521739130434781</v>
      </c>
      <c r="R1084" s="13">
        <v>25</v>
      </c>
      <c r="S1084" s="13">
        <v>12</v>
      </c>
      <c r="T1084" s="13">
        <v>4.3478260869565215</v>
      </c>
      <c r="U1084" s="13">
        <v>29.166666666666668</v>
      </c>
      <c r="V1084" s="13">
        <v>36</v>
      </c>
      <c r="W1084" s="14">
        <v>15.384615384615385</v>
      </c>
    </row>
    <row r="1085" spans="1:23" x14ac:dyDescent="0.3">
      <c r="A1085" s="4" t="s">
        <v>637</v>
      </c>
      <c r="B1085" s="12">
        <v>13</v>
      </c>
      <c r="C1085" s="13">
        <v>22.5</v>
      </c>
      <c r="D1085" s="13">
        <v>12.5</v>
      </c>
      <c r="E1085" s="13">
        <v>10</v>
      </c>
      <c r="F1085" s="13">
        <v>2.5</v>
      </c>
      <c r="G1085" s="13">
        <v>17.5</v>
      </c>
      <c r="H1085" s="13">
        <v>32</v>
      </c>
      <c r="I1085" s="13">
        <v>11.538461538461538</v>
      </c>
      <c r="J1085" s="13">
        <v>8</v>
      </c>
      <c r="K1085" s="13">
        <v>16</v>
      </c>
      <c r="L1085" s="13">
        <v>3.7037037037037033</v>
      </c>
      <c r="M1085" s="13">
        <v>0</v>
      </c>
      <c r="N1085" s="13">
        <v>56.000000000000007</v>
      </c>
      <c r="O1085" s="13">
        <v>0</v>
      </c>
      <c r="P1085" s="13">
        <v>12.5</v>
      </c>
      <c r="Q1085" s="13">
        <v>0</v>
      </c>
      <c r="R1085" s="13">
        <v>0</v>
      </c>
      <c r="S1085" s="13">
        <v>60</v>
      </c>
      <c r="T1085" s="13">
        <v>0</v>
      </c>
      <c r="U1085" s="13">
        <v>0</v>
      </c>
      <c r="V1085" s="13">
        <v>0</v>
      </c>
      <c r="W1085" s="14">
        <v>7.6923076923076925</v>
      </c>
    </row>
    <row r="1086" spans="1:23" x14ac:dyDescent="0.3">
      <c r="A1086" s="4" t="s">
        <v>263</v>
      </c>
      <c r="B1086" s="12">
        <v>3.25</v>
      </c>
      <c r="C1086" s="13">
        <v>5</v>
      </c>
      <c r="D1086" s="13">
        <v>2.5</v>
      </c>
      <c r="E1086" s="13">
        <v>6.25</v>
      </c>
      <c r="F1086" s="13">
        <v>2.5</v>
      </c>
      <c r="G1086" s="13">
        <v>0</v>
      </c>
      <c r="H1086" s="13">
        <v>0</v>
      </c>
      <c r="I1086" s="13">
        <v>0</v>
      </c>
      <c r="J1086" s="13">
        <v>0</v>
      </c>
      <c r="K1086" s="13">
        <v>4</v>
      </c>
      <c r="L1086" s="13">
        <v>0</v>
      </c>
      <c r="M1086" s="13">
        <v>0</v>
      </c>
      <c r="N1086" s="13">
        <v>0</v>
      </c>
      <c r="O1086" s="13">
        <v>3.8461538461538463</v>
      </c>
      <c r="P1086" s="13">
        <v>4.1666666666666661</v>
      </c>
      <c r="Q1086" s="13">
        <v>13.043478260869565</v>
      </c>
      <c r="R1086" s="13">
        <v>4.1666666666666661</v>
      </c>
      <c r="S1086" s="13">
        <v>4</v>
      </c>
      <c r="T1086" s="13">
        <v>8.695652173913043</v>
      </c>
      <c r="U1086" s="13">
        <v>8.3333333333333321</v>
      </c>
      <c r="V1086" s="13">
        <v>0</v>
      </c>
      <c r="W1086" s="14">
        <v>3.8461538461538463</v>
      </c>
    </row>
    <row r="1087" spans="1:23" x14ac:dyDescent="0.3">
      <c r="A1087" s="4" t="s">
        <v>638</v>
      </c>
      <c r="B1087" s="12">
        <v>0.25</v>
      </c>
      <c r="C1087" s="13">
        <v>0</v>
      </c>
      <c r="D1087" s="13">
        <v>0</v>
      </c>
      <c r="E1087" s="13">
        <v>0</v>
      </c>
      <c r="F1087" s="13">
        <v>0</v>
      </c>
      <c r="G1087" s="13">
        <v>1.25</v>
      </c>
      <c r="H1087" s="13">
        <v>0</v>
      </c>
      <c r="I1087" s="13">
        <v>0</v>
      </c>
      <c r="J1087" s="13">
        <v>0</v>
      </c>
      <c r="K1087" s="13">
        <v>0</v>
      </c>
      <c r="L1087" s="13">
        <v>0</v>
      </c>
      <c r="M1087" s="13">
        <v>0</v>
      </c>
      <c r="N1087" s="13">
        <v>0</v>
      </c>
      <c r="O1087" s="13">
        <v>3.8461538461538463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4">
        <v>0</v>
      </c>
    </row>
    <row r="1088" spans="1:23" x14ac:dyDescent="0.3">
      <c r="A1088" s="4" t="s">
        <v>639</v>
      </c>
      <c r="B1088" s="12">
        <v>1</v>
      </c>
      <c r="C1088" s="13">
        <v>2.5</v>
      </c>
      <c r="D1088" s="13">
        <v>0</v>
      </c>
      <c r="E1088" s="13">
        <v>1.25</v>
      </c>
      <c r="F1088" s="13">
        <v>1.25</v>
      </c>
      <c r="G1088" s="13">
        <v>0</v>
      </c>
      <c r="H1088" s="13">
        <v>4</v>
      </c>
      <c r="I1088" s="13">
        <v>0</v>
      </c>
      <c r="J1088" s="13">
        <v>0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4</v>
      </c>
      <c r="T1088" s="13">
        <v>4.3478260869565215</v>
      </c>
      <c r="U1088" s="13">
        <v>0</v>
      </c>
      <c r="V1088" s="13">
        <v>4</v>
      </c>
      <c r="W1088" s="14">
        <v>0</v>
      </c>
    </row>
    <row r="1089" spans="1:23" x14ac:dyDescent="0.3">
      <c r="A1089" s="4" t="s">
        <v>640</v>
      </c>
      <c r="B1089" s="12">
        <v>11.25</v>
      </c>
      <c r="C1089" s="13">
        <v>5</v>
      </c>
      <c r="D1089" s="13">
        <v>11.25</v>
      </c>
      <c r="E1089" s="13">
        <v>20</v>
      </c>
      <c r="F1089" s="13">
        <v>16.25</v>
      </c>
      <c r="G1089" s="13">
        <v>3.75</v>
      </c>
      <c r="H1089" s="13">
        <v>28.000000000000004</v>
      </c>
      <c r="I1089" s="13">
        <v>11.538461538461538</v>
      </c>
      <c r="J1089" s="13">
        <v>12</v>
      </c>
      <c r="K1089" s="13">
        <v>12</v>
      </c>
      <c r="L1089" s="13">
        <v>14.814814814814813</v>
      </c>
      <c r="M1089" s="13">
        <v>14.814814814814813</v>
      </c>
      <c r="N1089" s="13">
        <v>8</v>
      </c>
      <c r="O1089" s="13">
        <v>3.8461538461538463</v>
      </c>
      <c r="P1089" s="13">
        <v>16.666666666666664</v>
      </c>
      <c r="Q1089" s="13">
        <v>0</v>
      </c>
      <c r="R1089" s="13">
        <v>0</v>
      </c>
      <c r="S1089" s="13">
        <v>8</v>
      </c>
      <c r="T1089" s="13">
        <v>8.695652173913043</v>
      </c>
      <c r="U1089" s="13">
        <v>20.833333333333336</v>
      </c>
      <c r="V1089" s="13">
        <v>0</v>
      </c>
      <c r="W1089" s="14">
        <v>19.230769230769234</v>
      </c>
    </row>
    <row r="1090" spans="1:23" x14ac:dyDescent="0.3">
      <c r="A1090" s="4" t="s">
        <v>317</v>
      </c>
      <c r="B1090" s="12">
        <v>0.25</v>
      </c>
      <c r="C1090" s="13">
        <v>0</v>
      </c>
      <c r="D1090" s="13">
        <v>0</v>
      </c>
      <c r="E1090" s="13">
        <v>0</v>
      </c>
      <c r="F1090" s="13">
        <v>0</v>
      </c>
      <c r="G1090" s="13">
        <v>1.25</v>
      </c>
      <c r="H1090" s="13">
        <v>0</v>
      </c>
      <c r="I1090" s="13">
        <v>3.8461538461538463</v>
      </c>
      <c r="J1090" s="13">
        <v>0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4">
        <v>0</v>
      </c>
    </row>
    <row r="1091" spans="1:23" x14ac:dyDescent="0.3">
      <c r="A1091" s="4" t="s">
        <v>641</v>
      </c>
      <c r="B1091" s="12">
        <v>5</v>
      </c>
      <c r="C1091" s="13">
        <v>7.5</v>
      </c>
      <c r="D1091" s="13">
        <v>5</v>
      </c>
      <c r="E1091" s="13">
        <v>5</v>
      </c>
      <c r="F1091" s="13">
        <v>2.5</v>
      </c>
      <c r="G1091" s="13">
        <v>5</v>
      </c>
      <c r="H1091" s="13">
        <v>4</v>
      </c>
      <c r="I1091" s="13">
        <v>7.6923076923076925</v>
      </c>
      <c r="J1091" s="13">
        <v>0</v>
      </c>
      <c r="K1091" s="13">
        <v>8</v>
      </c>
      <c r="L1091" s="13">
        <v>3.7037037037037033</v>
      </c>
      <c r="M1091" s="13">
        <v>3.7037037037037033</v>
      </c>
      <c r="N1091" s="13">
        <v>20</v>
      </c>
      <c r="O1091" s="13">
        <v>3.8461538461538463</v>
      </c>
      <c r="P1091" s="13">
        <v>0</v>
      </c>
      <c r="Q1091" s="13">
        <v>0</v>
      </c>
      <c r="R1091" s="13">
        <v>0</v>
      </c>
      <c r="S1091" s="13">
        <v>24</v>
      </c>
      <c r="T1091" s="13">
        <v>0</v>
      </c>
      <c r="U1091" s="13">
        <v>0</v>
      </c>
      <c r="V1091" s="13">
        <v>4</v>
      </c>
      <c r="W1091" s="14">
        <v>0</v>
      </c>
    </row>
    <row r="1092" spans="1:23" x14ac:dyDescent="0.3">
      <c r="A1092" s="4" t="s">
        <v>642</v>
      </c>
      <c r="B1092" s="12">
        <v>5.5</v>
      </c>
      <c r="C1092" s="13">
        <v>5</v>
      </c>
      <c r="D1092" s="13">
        <v>2.5</v>
      </c>
      <c r="E1092" s="13">
        <v>12.5</v>
      </c>
      <c r="F1092" s="13">
        <v>2.5</v>
      </c>
      <c r="G1092" s="13">
        <v>5</v>
      </c>
      <c r="H1092" s="13">
        <v>4</v>
      </c>
      <c r="I1092" s="13">
        <v>3.8461538461538463</v>
      </c>
      <c r="J1092" s="13">
        <v>0</v>
      </c>
      <c r="K1092" s="13">
        <v>0</v>
      </c>
      <c r="L1092" s="13">
        <v>0</v>
      </c>
      <c r="M1092" s="13">
        <v>7.4074074074074066</v>
      </c>
      <c r="N1092" s="13">
        <v>0</v>
      </c>
      <c r="O1092" s="13">
        <v>30.76923076923077</v>
      </c>
      <c r="P1092" s="13">
        <v>0</v>
      </c>
      <c r="Q1092" s="13">
        <v>4.3478260869565215</v>
      </c>
      <c r="R1092" s="13">
        <v>16.666666666666664</v>
      </c>
      <c r="S1092" s="13">
        <v>4</v>
      </c>
      <c r="T1092" s="13">
        <v>0</v>
      </c>
      <c r="U1092" s="13">
        <v>0</v>
      </c>
      <c r="V1092" s="13">
        <v>16</v>
      </c>
      <c r="W1092" s="14">
        <v>0</v>
      </c>
    </row>
    <row r="1093" spans="1:23" x14ac:dyDescent="0.3">
      <c r="A1093" s="4" t="s">
        <v>643</v>
      </c>
      <c r="B1093" s="12">
        <v>0.25</v>
      </c>
      <c r="C1093" s="13">
        <v>0</v>
      </c>
      <c r="D1093" s="13">
        <v>1.25</v>
      </c>
      <c r="E1093" s="13">
        <v>0</v>
      </c>
      <c r="F1093" s="13">
        <v>0</v>
      </c>
      <c r="G1093" s="13">
        <v>0</v>
      </c>
      <c r="H1093" s="13">
        <v>0</v>
      </c>
      <c r="I1093" s="13">
        <v>3.8461538461538463</v>
      </c>
      <c r="J1093" s="13">
        <v>0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4">
        <v>0</v>
      </c>
    </row>
    <row r="1094" spans="1:23" x14ac:dyDescent="0.3">
      <c r="A1094" s="4" t="s">
        <v>644</v>
      </c>
      <c r="B1094" s="12">
        <v>0.5</v>
      </c>
      <c r="C1094" s="13">
        <v>0</v>
      </c>
      <c r="D1094" s="13">
        <v>0</v>
      </c>
      <c r="E1094" s="13">
        <v>0</v>
      </c>
      <c r="F1094" s="13">
        <v>2.5</v>
      </c>
      <c r="G1094" s="13">
        <v>0</v>
      </c>
      <c r="H1094" s="13">
        <v>0</v>
      </c>
      <c r="I1094" s="13">
        <v>3.8461538461538463</v>
      </c>
      <c r="J1094" s="13">
        <v>0</v>
      </c>
      <c r="K1094" s="13">
        <v>0</v>
      </c>
      <c r="L1094" s="13">
        <v>3.7037037037037033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4">
        <v>0</v>
      </c>
    </row>
    <row r="1095" spans="1:23" x14ac:dyDescent="0.3">
      <c r="A1095" s="4" t="s">
        <v>645</v>
      </c>
      <c r="B1095" s="12">
        <v>0.25</v>
      </c>
      <c r="C1095" s="13">
        <v>0</v>
      </c>
      <c r="D1095" s="13">
        <v>0</v>
      </c>
      <c r="E1095" s="13">
        <v>0</v>
      </c>
      <c r="F1095" s="13">
        <v>0</v>
      </c>
      <c r="G1095" s="13">
        <v>1.25</v>
      </c>
      <c r="H1095" s="13">
        <v>0</v>
      </c>
      <c r="I1095" s="13">
        <v>0</v>
      </c>
      <c r="J1095" s="13">
        <v>0</v>
      </c>
      <c r="K1095" s="13">
        <v>0</v>
      </c>
      <c r="L1095" s="13">
        <v>0</v>
      </c>
      <c r="M1095" s="13">
        <v>3.7037037037037033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4">
        <v>0</v>
      </c>
    </row>
    <row r="1096" spans="1:23" x14ac:dyDescent="0.3">
      <c r="A1096" s="4" t="s">
        <v>646</v>
      </c>
      <c r="B1096" s="12">
        <v>0.25</v>
      </c>
      <c r="C1096" s="13">
        <v>0</v>
      </c>
      <c r="D1096" s="13">
        <v>0</v>
      </c>
      <c r="E1096" s="13">
        <v>0</v>
      </c>
      <c r="F1096" s="13">
        <v>0</v>
      </c>
      <c r="G1096" s="13">
        <v>1.25</v>
      </c>
      <c r="H1096" s="13">
        <v>0</v>
      </c>
      <c r="I1096" s="13">
        <v>0</v>
      </c>
      <c r="J1096" s="13">
        <v>0</v>
      </c>
      <c r="K1096" s="13">
        <v>0</v>
      </c>
      <c r="L1096" s="13">
        <v>0</v>
      </c>
      <c r="M1096" s="13">
        <v>3.7037037037037033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4">
        <v>0</v>
      </c>
    </row>
    <row r="1097" spans="1:23" x14ac:dyDescent="0.3">
      <c r="A1097" s="4" t="s">
        <v>647</v>
      </c>
      <c r="B1097" s="12">
        <v>0.5</v>
      </c>
      <c r="C1097" s="13">
        <v>0</v>
      </c>
      <c r="D1097" s="13">
        <v>0</v>
      </c>
      <c r="E1097" s="13">
        <v>0</v>
      </c>
      <c r="F1097" s="13">
        <v>2.5</v>
      </c>
      <c r="G1097" s="13">
        <v>0</v>
      </c>
      <c r="H1097" s="13">
        <v>0</v>
      </c>
      <c r="I1097" s="13">
        <v>0</v>
      </c>
      <c r="J1097" s="13">
        <v>0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4.3478260869565215</v>
      </c>
      <c r="U1097" s="13">
        <v>4.1666666666666661</v>
      </c>
      <c r="V1097" s="13">
        <v>0</v>
      </c>
      <c r="W1097" s="14">
        <v>0</v>
      </c>
    </row>
    <row r="1098" spans="1:23" x14ac:dyDescent="0.3">
      <c r="A1098" s="4" t="s">
        <v>314</v>
      </c>
      <c r="B1098" s="12">
        <v>0.25</v>
      </c>
      <c r="C1098" s="13">
        <v>0</v>
      </c>
      <c r="D1098" s="13">
        <v>0</v>
      </c>
      <c r="E1098" s="13">
        <v>1.25</v>
      </c>
      <c r="F1098" s="13">
        <v>0</v>
      </c>
      <c r="G1098" s="13">
        <v>0</v>
      </c>
      <c r="H1098" s="13">
        <v>0</v>
      </c>
      <c r="I1098" s="13">
        <v>0</v>
      </c>
      <c r="J1098" s="13">
        <v>0</v>
      </c>
      <c r="K1098" s="13">
        <v>0</v>
      </c>
      <c r="L1098" s="13">
        <v>0</v>
      </c>
      <c r="M1098" s="13">
        <v>0</v>
      </c>
      <c r="N1098" s="13">
        <v>4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4">
        <v>0</v>
      </c>
    </row>
    <row r="1099" spans="1:23" x14ac:dyDescent="0.3">
      <c r="A1099" s="4" t="s">
        <v>524</v>
      </c>
      <c r="B1099" s="12">
        <v>0.75</v>
      </c>
      <c r="C1099" s="13">
        <v>1.25</v>
      </c>
      <c r="D1099" s="13">
        <v>0</v>
      </c>
      <c r="E1099" s="13">
        <v>0</v>
      </c>
      <c r="F1099" s="13">
        <v>2.5</v>
      </c>
      <c r="G1099" s="13">
        <v>0</v>
      </c>
      <c r="H1099" s="13">
        <v>0</v>
      </c>
      <c r="I1099" s="13">
        <v>0</v>
      </c>
      <c r="J1099" s="13">
        <v>0</v>
      </c>
      <c r="K1099" s="13">
        <v>8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4">
        <v>3.8461538461538463</v>
      </c>
    </row>
    <row r="1100" spans="1:23" x14ac:dyDescent="0.3">
      <c r="A1100" s="4" t="s">
        <v>648</v>
      </c>
      <c r="B1100" s="12">
        <v>0.5</v>
      </c>
      <c r="C1100" s="13">
        <v>2.5</v>
      </c>
      <c r="D1100" s="13">
        <v>0</v>
      </c>
      <c r="E1100" s="13">
        <v>0</v>
      </c>
      <c r="F1100" s="13">
        <v>0</v>
      </c>
      <c r="G1100" s="13">
        <v>0</v>
      </c>
      <c r="H1100" s="13">
        <v>4</v>
      </c>
      <c r="I1100" s="13">
        <v>0</v>
      </c>
      <c r="J1100" s="13">
        <v>0</v>
      </c>
      <c r="K1100" s="13">
        <v>0</v>
      </c>
      <c r="L1100" s="13">
        <v>0</v>
      </c>
      <c r="M1100" s="13">
        <v>3.7037037037037033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4">
        <v>0</v>
      </c>
    </row>
    <row r="1101" spans="1:23" x14ac:dyDescent="0.3">
      <c r="A1101" s="4" t="s">
        <v>649</v>
      </c>
      <c r="B1101" s="12">
        <v>0.25</v>
      </c>
      <c r="C1101" s="13">
        <v>1.25</v>
      </c>
      <c r="D1101" s="13">
        <v>0</v>
      </c>
      <c r="E1101" s="13">
        <v>0</v>
      </c>
      <c r="F1101" s="13">
        <v>0</v>
      </c>
      <c r="G1101" s="13">
        <v>0</v>
      </c>
      <c r="H1101" s="13">
        <v>4</v>
      </c>
      <c r="I1101" s="13">
        <v>0</v>
      </c>
      <c r="J1101" s="13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4">
        <v>0</v>
      </c>
    </row>
    <row r="1102" spans="1:23" x14ac:dyDescent="0.3">
      <c r="A1102" s="4" t="s">
        <v>650</v>
      </c>
      <c r="B1102" s="12">
        <v>0.5</v>
      </c>
      <c r="C1102" s="13">
        <v>1.25</v>
      </c>
      <c r="D1102" s="13">
        <v>0</v>
      </c>
      <c r="E1102" s="13">
        <v>1.25</v>
      </c>
      <c r="F1102" s="13">
        <v>0</v>
      </c>
      <c r="G1102" s="13">
        <v>0</v>
      </c>
      <c r="H1102" s="13">
        <v>0</v>
      </c>
      <c r="I1102" s="13">
        <v>0</v>
      </c>
      <c r="J1102" s="13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3.8461538461538463</v>
      </c>
      <c r="P1102" s="13">
        <v>0</v>
      </c>
      <c r="Q1102" s="13">
        <v>0</v>
      </c>
      <c r="R1102" s="13">
        <v>4.1666666666666661</v>
      </c>
      <c r="S1102" s="13">
        <v>0</v>
      </c>
      <c r="T1102" s="13">
        <v>0</v>
      </c>
      <c r="U1102" s="13">
        <v>0</v>
      </c>
      <c r="V1102" s="13">
        <v>0</v>
      </c>
      <c r="W1102" s="14">
        <v>0</v>
      </c>
    </row>
    <row r="1103" spans="1:23" x14ac:dyDescent="0.3">
      <c r="A1103" s="4" t="s">
        <v>651</v>
      </c>
      <c r="B1103" s="12">
        <v>1</v>
      </c>
      <c r="C1103" s="13">
        <v>2.5</v>
      </c>
      <c r="D1103" s="13">
        <v>0</v>
      </c>
      <c r="E1103" s="13">
        <v>0</v>
      </c>
      <c r="F1103" s="13">
        <v>0</v>
      </c>
      <c r="G1103" s="13">
        <v>2.5</v>
      </c>
      <c r="H1103" s="13">
        <v>0</v>
      </c>
      <c r="I1103" s="13">
        <v>0</v>
      </c>
      <c r="J1103" s="13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3.8461538461538463</v>
      </c>
      <c r="P1103" s="13">
        <v>0</v>
      </c>
      <c r="Q1103" s="13">
        <v>0</v>
      </c>
      <c r="R1103" s="13">
        <v>4.1666666666666661</v>
      </c>
      <c r="S1103" s="13">
        <v>0</v>
      </c>
      <c r="T1103" s="13">
        <v>0</v>
      </c>
      <c r="U1103" s="13">
        <v>4.1666666666666661</v>
      </c>
      <c r="V1103" s="13">
        <v>4</v>
      </c>
      <c r="W1103" s="14">
        <v>0</v>
      </c>
    </row>
    <row r="1104" spans="1:23" x14ac:dyDescent="0.3">
      <c r="A1104" s="4" t="s">
        <v>652</v>
      </c>
      <c r="B1104" s="12">
        <v>1</v>
      </c>
      <c r="C1104" s="13">
        <v>3.75</v>
      </c>
      <c r="D1104" s="13">
        <v>1.25</v>
      </c>
      <c r="E1104" s="13">
        <v>0</v>
      </c>
      <c r="F1104" s="13">
        <v>0</v>
      </c>
      <c r="G1104" s="13">
        <v>0</v>
      </c>
      <c r="H1104" s="13">
        <v>0</v>
      </c>
      <c r="I1104" s="13">
        <v>0</v>
      </c>
      <c r="J1104" s="13">
        <v>0</v>
      </c>
      <c r="K1104" s="13">
        <v>0</v>
      </c>
      <c r="L1104" s="13">
        <v>14.814814814814813</v>
      </c>
      <c r="M1104" s="13">
        <v>0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4">
        <v>0</v>
      </c>
    </row>
    <row r="1105" spans="1:23" x14ac:dyDescent="0.3">
      <c r="A1105" s="4" t="s">
        <v>259</v>
      </c>
      <c r="B1105" s="12">
        <v>0.5</v>
      </c>
      <c r="C1105" s="13">
        <v>1.25</v>
      </c>
      <c r="D1105" s="13">
        <v>1.25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s="13">
        <v>0</v>
      </c>
      <c r="K1105" s="13">
        <v>0</v>
      </c>
      <c r="L1105" s="13">
        <v>7.4074074074074066</v>
      </c>
      <c r="M1105" s="13">
        <v>0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4">
        <v>0</v>
      </c>
    </row>
    <row r="1106" spans="1:23" x14ac:dyDescent="0.3">
      <c r="A1106" s="4" t="s">
        <v>653</v>
      </c>
      <c r="B1106" s="12">
        <v>3</v>
      </c>
      <c r="C1106" s="13">
        <v>1.25</v>
      </c>
      <c r="D1106" s="13">
        <v>0</v>
      </c>
      <c r="E1106" s="13">
        <v>0</v>
      </c>
      <c r="F1106" s="13">
        <v>12.5</v>
      </c>
      <c r="G1106" s="13">
        <v>1.25</v>
      </c>
      <c r="H1106" s="13">
        <v>0</v>
      </c>
      <c r="I1106" s="13">
        <v>11.538461538461538</v>
      </c>
      <c r="J1106" s="13">
        <v>0</v>
      </c>
      <c r="K1106" s="13">
        <v>12</v>
      </c>
      <c r="L1106" s="13">
        <v>0</v>
      </c>
      <c r="M1106" s="13">
        <v>0</v>
      </c>
      <c r="N1106" s="13">
        <v>4</v>
      </c>
      <c r="O1106" s="13">
        <v>7.6923076923076925</v>
      </c>
      <c r="P1106" s="13">
        <v>0</v>
      </c>
      <c r="Q1106" s="13">
        <v>4.3478260869565215</v>
      </c>
      <c r="R1106" s="13">
        <v>4.1666666666666661</v>
      </c>
      <c r="S1106" s="13">
        <v>4</v>
      </c>
      <c r="T1106" s="13">
        <v>0</v>
      </c>
      <c r="U1106" s="13">
        <v>0</v>
      </c>
      <c r="V1106" s="13">
        <v>0</v>
      </c>
      <c r="W1106" s="14">
        <v>0</v>
      </c>
    </row>
    <row r="1107" spans="1:23" x14ac:dyDescent="0.3">
      <c r="A1107" s="4" t="s">
        <v>654</v>
      </c>
      <c r="B1107" s="12">
        <v>0.25</v>
      </c>
      <c r="C1107" s="13">
        <v>0</v>
      </c>
      <c r="D1107" s="13">
        <v>0</v>
      </c>
      <c r="E1107" s="13">
        <v>1.25</v>
      </c>
      <c r="F1107" s="13">
        <v>0</v>
      </c>
      <c r="G1107" s="13">
        <v>0</v>
      </c>
      <c r="H1107" s="13">
        <v>0</v>
      </c>
      <c r="I1107" s="13">
        <v>0</v>
      </c>
      <c r="J1107" s="13">
        <v>0</v>
      </c>
      <c r="K1107" s="13">
        <v>0</v>
      </c>
      <c r="L1107" s="13">
        <v>0</v>
      </c>
      <c r="M1107" s="13">
        <v>3.7037037037037033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4">
        <v>0</v>
      </c>
    </row>
    <row r="1108" spans="1:23" x14ac:dyDescent="0.3">
      <c r="A1108" s="4" t="s">
        <v>655</v>
      </c>
      <c r="B1108" s="12">
        <v>1.25</v>
      </c>
      <c r="C1108" s="13">
        <v>0</v>
      </c>
      <c r="D1108" s="13">
        <v>0</v>
      </c>
      <c r="E1108" s="13">
        <v>3.75</v>
      </c>
      <c r="F1108" s="13">
        <v>1.25</v>
      </c>
      <c r="G1108" s="13">
        <v>1.25</v>
      </c>
      <c r="H1108" s="13">
        <v>0</v>
      </c>
      <c r="I1108" s="13">
        <v>11.538461538461538</v>
      </c>
      <c r="J1108" s="13">
        <v>0</v>
      </c>
      <c r="K1108" s="13">
        <v>0</v>
      </c>
      <c r="L1108" s="13">
        <v>0</v>
      </c>
      <c r="M1108" s="13">
        <v>7.4074074074074066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4">
        <v>0</v>
      </c>
    </row>
    <row r="1109" spans="1:23" x14ac:dyDescent="0.3">
      <c r="A1109" s="4" t="s">
        <v>656</v>
      </c>
      <c r="B1109" s="12">
        <v>0.5</v>
      </c>
      <c r="C1109" s="13">
        <v>0</v>
      </c>
      <c r="D1109" s="13">
        <v>0</v>
      </c>
      <c r="E1109" s="13">
        <v>1.25</v>
      </c>
      <c r="F1109" s="13">
        <v>1.25</v>
      </c>
      <c r="G1109" s="13">
        <v>0</v>
      </c>
      <c r="H1109" s="13">
        <v>0</v>
      </c>
      <c r="I1109" s="13">
        <v>7.6923076923076925</v>
      </c>
      <c r="J1109" s="13">
        <v>0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4">
        <v>0</v>
      </c>
    </row>
    <row r="1110" spans="1:23" x14ac:dyDescent="0.3">
      <c r="A1110" s="4" t="s">
        <v>657</v>
      </c>
      <c r="B1110" s="12">
        <v>1</v>
      </c>
      <c r="C1110" s="13">
        <v>0</v>
      </c>
      <c r="D1110" s="13">
        <v>0</v>
      </c>
      <c r="E1110" s="13">
        <v>5</v>
      </c>
      <c r="F1110" s="13">
        <v>0</v>
      </c>
      <c r="G1110" s="13">
        <v>0</v>
      </c>
      <c r="H1110" s="13">
        <v>0</v>
      </c>
      <c r="I1110" s="13">
        <v>0</v>
      </c>
      <c r="J1110" s="13">
        <v>0</v>
      </c>
      <c r="K1110" s="13">
        <v>0</v>
      </c>
      <c r="L1110" s="13">
        <v>0</v>
      </c>
      <c r="M1110" s="13">
        <v>7.4074074074074066</v>
      </c>
      <c r="N1110" s="13">
        <v>4</v>
      </c>
      <c r="O1110" s="13">
        <v>0</v>
      </c>
      <c r="P1110" s="13">
        <v>0</v>
      </c>
      <c r="Q1110" s="13">
        <v>0</v>
      </c>
      <c r="R1110" s="13">
        <v>4.1666666666666661</v>
      </c>
      <c r="S1110" s="13">
        <v>0</v>
      </c>
      <c r="T1110" s="13">
        <v>0</v>
      </c>
      <c r="U1110" s="13">
        <v>0</v>
      </c>
      <c r="V1110" s="13">
        <v>0</v>
      </c>
      <c r="W1110" s="14">
        <v>0</v>
      </c>
    </row>
    <row r="1111" spans="1:23" x14ac:dyDescent="0.3">
      <c r="A1111" s="4" t="s">
        <v>658</v>
      </c>
      <c r="B1111" s="12">
        <v>0.25</v>
      </c>
      <c r="C1111" s="13">
        <v>0</v>
      </c>
      <c r="D1111" s="13">
        <v>0</v>
      </c>
      <c r="E1111" s="13">
        <v>1.25</v>
      </c>
      <c r="F1111" s="13">
        <v>0</v>
      </c>
      <c r="G1111" s="13">
        <v>0</v>
      </c>
      <c r="H1111" s="13">
        <v>0</v>
      </c>
      <c r="I1111" s="13">
        <v>3.8461538461538463</v>
      </c>
      <c r="J1111" s="13">
        <v>0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4">
        <v>0</v>
      </c>
    </row>
    <row r="1112" spans="1:23" x14ac:dyDescent="0.3">
      <c r="A1112" s="4" t="s">
        <v>659</v>
      </c>
      <c r="B1112" s="12">
        <v>0.25</v>
      </c>
      <c r="C1112" s="13">
        <v>0</v>
      </c>
      <c r="D1112" s="13">
        <v>0</v>
      </c>
      <c r="E1112" s="13">
        <v>1.25</v>
      </c>
      <c r="F1112" s="13">
        <v>0</v>
      </c>
      <c r="G1112" s="13">
        <v>0</v>
      </c>
      <c r="H1112" s="13">
        <v>0</v>
      </c>
      <c r="I1112" s="13">
        <v>0</v>
      </c>
      <c r="J1112" s="13">
        <v>0</v>
      </c>
      <c r="K1112" s="13">
        <v>0</v>
      </c>
      <c r="L1112" s="13">
        <v>0</v>
      </c>
      <c r="M1112" s="13">
        <v>3.7037037037037033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4">
        <v>0</v>
      </c>
    </row>
    <row r="1113" spans="1:23" x14ac:dyDescent="0.3">
      <c r="A1113" s="4" t="s">
        <v>660</v>
      </c>
      <c r="B1113" s="12">
        <v>4.25</v>
      </c>
      <c r="C1113" s="13">
        <v>0</v>
      </c>
      <c r="D1113" s="13">
        <v>10</v>
      </c>
      <c r="E1113" s="13">
        <v>0</v>
      </c>
      <c r="F1113" s="13">
        <v>6.25</v>
      </c>
      <c r="G1113" s="13">
        <v>5</v>
      </c>
      <c r="H1113" s="13">
        <v>0</v>
      </c>
      <c r="I1113" s="13">
        <v>11.538461538461538</v>
      </c>
      <c r="J1113" s="13">
        <v>0</v>
      </c>
      <c r="K1113" s="13">
        <v>16</v>
      </c>
      <c r="L1113" s="13">
        <v>3.7037037037037033</v>
      </c>
      <c r="M1113" s="13">
        <v>3.7037037037037033</v>
      </c>
      <c r="N1113" s="13">
        <v>4</v>
      </c>
      <c r="O1113" s="13">
        <v>3.8461538461538463</v>
      </c>
      <c r="P1113" s="13">
        <v>0</v>
      </c>
      <c r="Q1113" s="13">
        <v>4.3478260869565215</v>
      </c>
      <c r="R1113" s="13">
        <v>4.1666666666666661</v>
      </c>
      <c r="S1113" s="13">
        <v>0</v>
      </c>
      <c r="T1113" s="13">
        <v>0</v>
      </c>
      <c r="U1113" s="13">
        <v>8.3333333333333321</v>
      </c>
      <c r="V1113" s="13">
        <v>4</v>
      </c>
      <c r="W1113" s="14">
        <v>3.8461538461538463</v>
      </c>
    </row>
    <row r="1114" spans="1:23" x14ac:dyDescent="0.3">
      <c r="A1114" s="4" t="s">
        <v>661</v>
      </c>
      <c r="B1114" s="12">
        <v>0.25</v>
      </c>
      <c r="C1114" s="13">
        <v>0</v>
      </c>
      <c r="D1114" s="13">
        <v>1.25</v>
      </c>
      <c r="E1114" s="13">
        <v>0</v>
      </c>
      <c r="F1114" s="13">
        <v>0</v>
      </c>
      <c r="G1114" s="13">
        <v>0</v>
      </c>
      <c r="H1114" s="13">
        <v>0</v>
      </c>
      <c r="I1114" s="13">
        <v>0</v>
      </c>
      <c r="J1114" s="13">
        <v>0</v>
      </c>
      <c r="K1114" s="13">
        <v>0</v>
      </c>
      <c r="L1114" s="13">
        <v>3.7037037037037033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4">
        <v>0</v>
      </c>
    </row>
    <row r="1115" spans="1:23" x14ac:dyDescent="0.3">
      <c r="A1115" s="4" t="s">
        <v>662</v>
      </c>
      <c r="B1115" s="12">
        <v>0.5</v>
      </c>
      <c r="C1115" s="13">
        <v>0</v>
      </c>
      <c r="D1115" s="13">
        <v>2.5</v>
      </c>
      <c r="E1115" s="13">
        <v>0</v>
      </c>
      <c r="F1115" s="13">
        <v>0</v>
      </c>
      <c r="G1115" s="13">
        <v>0</v>
      </c>
      <c r="H1115" s="13">
        <v>0</v>
      </c>
      <c r="I1115" s="13">
        <v>0</v>
      </c>
      <c r="J1115" s="13">
        <v>0</v>
      </c>
      <c r="K1115" s="13">
        <v>0</v>
      </c>
      <c r="L1115" s="13">
        <v>0</v>
      </c>
      <c r="M1115" s="13">
        <v>3.7037037037037033</v>
      </c>
      <c r="N1115" s="13">
        <v>0</v>
      </c>
      <c r="O1115" s="13">
        <v>0</v>
      </c>
      <c r="P1115" s="13">
        <v>0</v>
      </c>
      <c r="Q1115" s="13">
        <v>4.3478260869565215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4">
        <v>0</v>
      </c>
    </row>
    <row r="1116" spans="1:23" x14ac:dyDescent="0.3">
      <c r="A1116" s="4" t="s">
        <v>663</v>
      </c>
      <c r="B1116" s="12">
        <v>0.5</v>
      </c>
      <c r="C1116" s="13">
        <v>0</v>
      </c>
      <c r="D1116" s="13">
        <v>1.25</v>
      </c>
      <c r="E1116" s="13">
        <v>0</v>
      </c>
      <c r="F1116" s="13">
        <v>0</v>
      </c>
      <c r="G1116" s="13">
        <v>1.25</v>
      </c>
      <c r="H1116" s="13">
        <v>0</v>
      </c>
      <c r="I1116" s="13">
        <v>0</v>
      </c>
      <c r="J1116" s="13">
        <v>0</v>
      </c>
      <c r="K1116" s="13">
        <v>4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4</v>
      </c>
      <c r="T1116" s="13">
        <v>0</v>
      </c>
      <c r="U1116" s="13">
        <v>0</v>
      </c>
      <c r="V1116" s="13">
        <v>0</v>
      </c>
      <c r="W1116" s="14">
        <v>0</v>
      </c>
    </row>
    <row r="1117" spans="1:23" x14ac:dyDescent="0.3">
      <c r="A1117" s="4" t="s">
        <v>664</v>
      </c>
      <c r="B1117" s="12">
        <v>0.25</v>
      </c>
      <c r="C1117" s="13">
        <v>0</v>
      </c>
      <c r="D1117" s="13">
        <v>1.25</v>
      </c>
      <c r="E1117" s="13">
        <v>0</v>
      </c>
      <c r="F1117" s="13">
        <v>0</v>
      </c>
      <c r="G1117" s="13">
        <v>0</v>
      </c>
      <c r="H1117" s="13">
        <v>0</v>
      </c>
      <c r="I1117" s="13">
        <v>0</v>
      </c>
      <c r="J1117" s="13">
        <v>4</v>
      </c>
      <c r="K1117" s="13">
        <v>0</v>
      </c>
      <c r="L1117" s="13">
        <v>0</v>
      </c>
      <c r="M1117" s="13">
        <v>0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4">
        <v>0</v>
      </c>
    </row>
    <row r="1118" spans="1:23" x14ac:dyDescent="0.3">
      <c r="A1118" s="4" t="s">
        <v>665</v>
      </c>
      <c r="B1118" s="12">
        <v>0.25</v>
      </c>
      <c r="C1118" s="13">
        <v>0</v>
      </c>
      <c r="D1118" s="13">
        <v>0</v>
      </c>
      <c r="E1118" s="13">
        <v>0</v>
      </c>
      <c r="F1118" s="13">
        <v>1.25</v>
      </c>
      <c r="G1118" s="13">
        <v>0</v>
      </c>
      <c r="H1118" s="13">
        <v>4</v>
      </c>
      <c r="I1118" s="13">
        <v>0</v>
      </c>
      <c r="J1118" s="13">
        <v>0</v>
      </c>
      <c r="K1118" s="13">
        <v>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4">
        <v>0</v>
      </c>
    </row>
    <row r="1119" spans="1:23" x14ac:dyDescent="0.3">
      <c r="A1119" s="4" t="s">
        <v>666</v>
      </c>
      <c r="B1119" s="12">
        <v>0.25</v>
      </c>
      <c r="C1119" s="13">
        <v>0</v>
      </c>
      <c r="D1119" s="13">
        <v>0</v>
      </c>
      <c r="E1119" s="13">
        <v>0</v>
      </c>
      <c r="F1119" s="13">
        <v>1.25</v>
      </c>
      <c r="G1119" s="13">
        <v>0</v>
      </c>
      <c r="H1119" s="13">
        <v>0</v>
      </c>
      <c r="I1119" s="13">
        <v>0</v>
      </c>
      <c r="J1119" s="13">
        <v>0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4.3478260869565215</v>
      </c>
      <c r="U1119" s="13">
        <v>0</v>
      </c>
      <c r="V1119" s="13">
        <v>0</v>
      </c>
      <c r="W1119" s="14">
        <v>0</v>
      </c>
    </row>
    <row r="1120" spans="1:23" x14ac:dyDescent="0.3">
      <c r="A1120" s="4" t="s">
        <v>667</v>
      </c>
      <c r="B1120" s="12">
        <v>0.25</v>
      </c>
      <c r="C1120" s="13">
        <v>0</v>
      </c>
      <c r="D1120" s="13">
        <v>0</v>
      </c>
      <c r="E1120" s="13">
        <v>0</v>
      </c>
      <c r="F1120" s="13">
        <v>0</v>
      </c>
      <c r="G1120" s="13">
        <v>1.25</v>
      </c>
      <c r="H1120" s="13">
        <v>4</v>
      </c>
      <c r="I1120" s="13">
        <v>0</v>
      </c>
      <c r="J1120" s="13">
        <v>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4">
        <v>0</v>
      </c>
    </row>
    <row r="1121" spans="1:23" x14ac:dyDescent="0.3">
      <c r="A1121" s="4" t="s">
        <v>668</v>
      </c>
      <c r="B1121" s="12">
        <v>0.25</v>
      </c>
      <c r="C1121" s="13">
        <v>0</v>
      </c>
      <c r="D1121" s="13">
        <v>0</v>
      </c>
      <c r="E1121" s="13">
        <v>0</v>
      </c>
      <c r="F1121" s="13">
        <v>0</v>
      </c>
      <c r="G1121" s="13">
        <v>1.25</v>
      </c>
      <c r="H1121" s="13">
        <v>0</v>
      </c>
      <c r="I1121" s="13">
        <v>0</v>
      </c>
      <c r="J1121" s="13">
        <v>0</v>
      </c>
      <c r="K1121" s="13">
        <v>4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4">
        <v>0</v>
      </c>
    </row>
    <row r="1122" spans="1:23" x14ac:dyDescent="0.3">
      <c r="A1122" s="4" t="s">
        <v>110</v>
      </c>
      <c r="B1122" s="12">
        <v>19.5</v>
      </c>
      <c r="C1122" s="13">
        <v>11.25</v>
      </c>
      <c r="D1122" s="13">
        <v>26.25</v>
      </c>
      <c r="E1122" s="13">
        <v>23.75</v>
      </c>
      <c r="F1122" s="13">
        <v>13.750000000000002</v>
      </c>
      <c r="G1122" s="13">
        <v>22.5</v>
      </c>
      <c r="H1122" s="13">
        <v>12</v>
      </c>
      <c r="I1122" s="13">
        <v>11.538461538461538</v>
      </c>
      <c r="J1122" s="13">
        <v>52</v>
      </c>
      <c r="K1122" s="13">
        <v>16</v>
      </c>
      <c r="L1122" s="13">
        <v>7.4074074074074066</v>
      </c>
      <c r="M1122" s="13">
        <v>14.814814814814813</v>
      </c>
      <c r="N1122" s="13">
        <v>0</v>
      </c>
      <c r="O1122" s="13">
        <v>26.923076923076923</v>
      </c>
      <c r="P1122" s="13">
        <v>8.3333333333333321</v>
      </c>
      <c r="Q1122" s="13">
        <v>13.043478260869565</v>
      </c>
      <c r="R1122" s="13">
        <v>33.333333333333329</v>
      </c>
      <c r="S1122" s="13">
        <v>0</v>
      </c>
      <c r="T1122" s="13">
        <v>30.434782608695656</v>
      </c>
      <c r="U1122" s="13">
        <v>25</v>
      </c>
      <c r="V1122" s="13">
        <v>28.000000000000004</v>
      </c>
      <c r="W1122" s="14">
        <v>34.615384615384613</v>
      </c>
    </row>
    <row r="1123" spans="1:23" x14ac:dyDescent="0.3">
      <c r="A1123" s="5" t="s">
        <v>27</v>
      </c>
      <c r="B1123" s="15" t="s">
        <v>27</v>
      </c>
      <c r="C1123" s="16" t="s">
        <v>27</v>
      </c>
      <c r="D1123" s="16" t="s">
        <v>27</v>
      </c>
      <c r="E1123" s="16" t="s">
        <v>27</v>
      </c>
      <c r="F1123" s="16" t="s">
        <v>27</v>
      </c>
      <c r="G1123" s="16" t="s">
        <v>27</v>
      </c>
      <c r="H1123" s="16" t="s">
        <v>27</v>
      </c>
      <c r="I1123" s="16" t="s">
        <v>27</v>
      </c>
      <c r="J1123" s="16" t="s">
        <v>27</v>
      </c>
      <c r="K1123" s="16" t="s">
        <v>27</v>
      </c>
      <c r="L1123" s="16" t="s">
        <v>27</v>
      </c>
      <c r="M1123" s="16" t="s">
        <v>27</v>
      </c>
      <c r="N1123" s="16" t="s">
        <v>27</v>
      </c>
      <c r="O1123" s="16" t="s">
        <v>27</v>
      </c>
      <c r="P1123" s="16" t="s">
        <v>27</v>
      </c>
      <c r="Q1123" s="16" t="s">
        <v>27</v>
      </c>
      <c r="R1123" s="16" t="s">
        <v>27</v>
      </c>
      <c r="S1123" s="16" t="s">
        <v>27</v>
      </c>
      <c r="T1123" s="16" t="s">
        <v>27</v>
      </c>
      <c r="U1123" s="16" t="s">
        <v>27</v>
      </c>
      <c r="V1123" s="16" t="s">
        <v>27</v>
      </c>
      <c r="W1123" s="17" t="s">
        <v>27</v>
      </c>
    </row>
    <row r="1124" spans="1:23" x14ac:dyDescent="0.3">
      <c r="A1124" s="31" t="str">
        <f>HYPERLINK("#'Index'!C45","Home")</f>
        <v>Home</v>
      </c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</row>
    <row r="1126" spans="1:23" ht="14.95" thickBot="1" x14ac:dyDescent="0.35">
      <c r="A1126" s="32" t="s">
        <v>756</v>
      </c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</row>
    <row r="1127" spans="1:23" ht="14.95" thickTop="1" x14ac:dyDescent="0.3">
      <c r="A1127" s="33" t="s">
        <v>1</v>
      </c>
      <c r="B1127" s="35" t="s">
        <v>2</v>
      </c>
      <c r="C1127" s="37" t="s">
        <v>3</v>
      </c>
      <c r="D1127" s="37"/>
      <c r="E1127" s="37"/>
      <c r="F1127" s="37"/>
      <c r="G1127" s="37"/>
      <c r="H1127" s="37" t="s">
        <v>4</v>
      </c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8"/>
    </row>
    <row r="1128" spans="1:23" ht="34.35" x14ac:dyDescent="0.3">
      <c r="A1128" s="34"/>
      <c r="B1128" s="36"/>
      <c r="C1128" s="1" t="s">
        <v>5</v>
      </c>
      <c r="D1128" s="1" t="s">
        <v>6</v>
      </c>
      <c r="E1128" s="1" t="s">
        <v>7</v>
      </c>
      <c r="F1128" s="1" t="s">
        <v>8</v>
      </c>
      <c r="G1128" s="1" t="s">
        <v>9</v>
      </c>
      <c r="H1128" s="1" t="s">
        <v>10</v>
      </c>
      <c r="I1128" s="1" t="s">
        <v>11</v>
      </c>
      <c r="J1128" s="1" t="s">
        <v>12</v>
      </c>
      <c r="K1128" s="1" t="s">
        <v>13</v>
      </c>
      <c r="L1128" s="1" t="s">
        <v>14</v>
      </c>
      <c r="M1128" s="1" t="s">
        <v>15</v>
      </c>
      <c r="N1128" s="1" t="s">
        <v>16</v>
      </c>
      <c r="O1128" s="1" t="s">
        <v>17</v>
      </c>
      <c r="P1128" s="1" t="s">
        <v>18</v>
      </c>
      <c r="Q1128" s="1" t="s">
        <v>19</v>
      </c>
      <c r="R1128" s="1" t="s">
        <v>20</v>
      </c>
      <c r="S1128" s="1" t="s">
        <v>21</v>
      </c>
      <c r="T1128" s="1" t="s">
        <v>22</v>
      </c>
      <c r="U1128" s="1" t="s">
        <v>23</v>
      </c>
      <c r="V1128" s="1" t="s">
        <v>24</v>
      </c>
      <c r="W1128" s="2" t="s">
        <v>25</v>
      </c>
    </row>
    <row r="1129" spans="1:23" x14ac:dyDescent="0.3">
      <c r="A1129" s="3" t="s">
        <v>26</v>
      </c>
      <c r="B1129" s="6">
        <v>400</v>
      </c>
      <c r="C1129" s="7">
        <v>80</v>
      </c>
      <c r="D1129" s="7">
        <v>80</v>
      </c>
      <c r="E1129" s="7">
        <v>80</v>
      </c>
      <c r="F1129" s="7">
        <v>80</v>
      </c>
      <c r="G1129" s="7">
        <v>80</v>
      </c>
      <c r="H1129" s="7">
        <v>25</v>
      </c>
      <c r="I1129" s="7">
        <v>26</v>
      </c>
      <c r="J1129" s="7">
        <v>25</v>
      </c>
      <c r="K1129" s="7">
        <v>25</v>
      </c>
      <c r="L1129" s="7">
        <v>27</v>
      </c>
      <c r="M1129" s="7">
        <v>27</v>
      </c>
      <c r="N1129" s="7">
        <v>25</v>
      </c>
      <c r="O1129" s="7">
        <v>26</v>
      </c>
      <c r="P1129" s="7">
        <v>24</v>
      </c>
      <c r="Q1129" s="7">
        <v>23</v>
      </c>
      <c r="R1129" s="7">
        <v>24</v>
      </c>
      <c r="S1129" s="7">
        <v>25</v>
      </c>
      <c r="T1129" s="7">
        <v>23</v>
      </c>
      <c r="U1129" s="7">
        <v>24</v>
      </c>
      <c r="V1129" s="7">
        <v>25</v>
      </c>
      <c r="W1129" s="8">
        <v>26</v>
      </c>
    </row>
    <row r="1130" spans="1:23" x14ac:dyDescent="0.3">
      <c r="A1130" s="4" t="s">
        <v>27</v>
      </c>
      <c r="B1130" s="9" t="s">
        <v>27</v>
      </c>
      <c r="C1130" s="10" t="s">
        <v>27</v>
      </c>
      <c r="D1130" s="10" t="s">
        <v>27</v>
      </c>
      <c r="E1130" s="10" t="s">
        <v>27</v>
      </c>
      <c r="F1130" s="10" t="s">
        <v>27</v>
      </c>
      <c r="G1130" s="10" t="s">
        <v>27</v>
      </c>
      <c r="H1130" s="10" t="s">
        <v>27</v>
      </c>
      <c r="I1130" s="10" t="s">
        <v>27</v>
      </c>
      <c r="J1130" s="10" t="s">
        <v>27</v>
      </c>
      <c r="K1130" s="10" t="s">
        <v>27</v>
      </c>
      <c r="L1130" s="10" t="s">
        <v>27</v>
      </c>
      <c r="M1130" s="10" t="s">
        <v>27</v>
      </c>
      <c r="N1130" s="10" t="s">
        <v>27</v>
      </c>
      <c r="O1130" s="10" t="s">
        <v>27</v>
      </c>
      <c r="P1130" s="10" t="s">
        <v>27</v>
      </c>
      <c r="Q1130" s="10" t="s">
        <v>27</v>
      </c>
      <c r="R1130" s="10" t="s">
        <v>27</v>
      </c>
      <c r="S1130" s="10" t="s">
        <v>27</v>
      </c>
      <c r="T1130" s="10" t="s">
        <v>27</v>
      </c>
      <c r="U1130" s="10" t="s">
        <v>27</v>
      </c>
      <c r="V1130" s="10" t="s">
        <v>27</v>
      </c>
      <c r="W1130" s="11" t="s">
        <v>27</v>
      </c>
    </row>
    <row r="1131" spans="1:23" x14ac:dyDescent="0.3">
      <c r="A1131" s="4" t="s">
        <v>49</v>
      </c>
      <c r="B1131" s="12">
        <v>13.5</v>
      </c>
      <c r="C1131" s="13">
        <v>22.5</v>
      </c>
      <c r="D1131" s="13">
        <v>18.75</v>
      </c>
      <c r="E1131" s="13">
        <v>11.25</v>
      </c>
      <c r="F1131" s="13">
        <v>5</v>
      </c>
      <c r="G1131" s="13">
        <v>10</v>
      </c>
      <c r="H1131" s="13">
        <v>16</v>
      </c>
      <c r="I1131" s="13">
        <v>3.8461538461538463</v>
      </c>
      <c r="J1131" s="13">
        <v>12</v>
      </c>
      <c r="K1131" s="13">
        <v>8</v>
      </c>
      <c r="L1131" s="13">
        <v>33.333333333333329</v>
      </c>
      <c r="M1131" s="13">
        <v>11.111111111111111</v>
      </c>
      <c r="N1131" s="13">
        <v>0</v>
      </c>
      <c r="O1131" s="13">
        <v>3.8461538461538463</v>
      </c>
      <c r="P1131" s="13">
        <v>0</v>
      </c>
      <c r="Q1131" s="13">
        <v>60.869565217391312</v>
      </c>
      <c r="R1131" s="13">
        <v>4.1666666666666661</v>
      </c>
      <c r="S1131" s="13">
        <v>4</v>
      </c>
      <c r="T1131" s="13">
        <v>26.086956521739129</v>
      </c>
      <c r="U1131" s="13">
        <v>16.666666666666664</v>
      </c>
      <c r="V1131" s="13">
        <v>12</v>
      </c>
      <c r="W1131" s="14">
        <v>7.6923076923076925</v>
      </c>
    </row>
    <row r="1132" spans="1:23" x14ac:dyDescent="0.3">
      <c r="A1132" s="4" t="s">
        <v>50</v>
      </c>
      <c r="B1132" s="12">
        <v>86.5</v>
      </c>
      <c r="C1132" s="13">
        <v>77.5</v>
      </c>
      <c r="D1132" s="13">
        <v>81.25</v>
      </c>
      <c r="E1132" s="13">
        <v>88.75</v>
      </c>
      <c r="F1132" s="13">
        <v>95</v>
      </c>
      <c r="G1132" s="13">
        <v>90</v>
      </c>
      <c r="H1132" s="13">
        <v>84</v>
      </c>
      <c r="I1132" s="13">
        <v>96.15384615384616</v>
      </c>
      <c r="J1132" s="13">
        <v>88</v>
      </c>
      <c r="K1132" s="13">
        <v>92</v>
      </c>
      <c r="L1132" s="13">
        <v>66.666666666666657</v>
      </c>
      <c r="M1132" s="13">
        <v>88.888888888888886</v>
      </c>
      <c r="N1132" s="13">
        <v>100</v>
      </c>
      <c r="O1132" s="13">
        <v>96.15384615384616</v>
      </c>
      <c r="P1132" s="13">
        <v>100</v>
      </c>
      <c r="Q1132" s="13">
        <v>39.130434782608695</v>
      </c>
      <c r="R1132" s="13">
        <v>95.833333333333343</v>
      </c>
      <c r="S1132" s="13">
        <v>96</v>
      </c>
      <c r="T1132" s="13">
        <v>73.91304347826086</v>
      </c>
      <c r="U1132" s="13">
        <v>83.333333333333343</v>
      </c>
      <c r="V1132" s="13">
        <v>88</v>
      </c>
      <c r="W1132" s="14">
        <v>92.307692307692307</v>
      </c>
    </row>
    <row r="1133" spans="1:23" x14ac:dyDescent="0.3">
      <c r="A1133" s="5" t="s">
        <v>27</v>
      </c>
      <c r="B1133" s="15" t="s">
        <v>27</v>
      </c>
      <c r="C1133" s="16" t="s">
        <v>27</v>
      </c>
      <c r="D1133" s="16" t="s">
        <v>27</v>
      </c>
      <c r="E1133" s="16" t="s">
        <v>27</v>
      </c>
      <c r="F1133" s="16" t="s">
        <v>27</v>
      </c>
      <c r="G1133" s="16" t="s">
        <v>27</v>
      </c>
      <c r="H1133" s="16" t="s">
        <v>27</v>
      </c>
      <c r="I1133" s="16" t="s">
        <v>27</v>
      </c>
      <c r="J1133" s="16" t="s">
        <v>27</v>
      </c>
      <c r="K1133" s="16" t="s">
        <v>27</v>
      </c>
      <c r="L1133" s="16" t="s">
        <v>27</v>
      </c>
      <c r="M1133" s="16" t="s">
        <v>27</v>
      </c>
      <c r="N1133" s="16" t="s">
        <v>27</v>
      </c>
      <c r="O1133" s="16" t="s">
        <v>27</v>
      </c>
      <c r="P1133" s="16" t="s">
        <v>27</v>
      </c>
      <c r="Q1133" s="16" t="s">
        <v>27</v>
      </c>
      <c r="R1133" s="16" t="s">
        <v>27</v>
      </c>
      <c r="S1133" s="16" t="s">
        <v>27</v>
      </c>
      <c r="T1133" s="16" t="s">
        <v>27</v>
      </c>
      <c r="U1133" s="16" t="s">
        <v>27</v>
      </c>
      <c r="V1133" s="16" t="s">
        <v>27</v>
      </c>
      <c r="W1133" s="17" t="s">
        <v>27</v>
      </c>
    </row>
    <row r="1134" spans="1:23" x14ac:dyDescent="0.3">
      <c r="A1134" s="31" t="str">
        <f>HYPERLINK("#'Index'!C46","Home")</f>
        <v>Home</v>
      </c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</row>
    <row r="1136" spans="1:23" ht="14.95" thickBot="1" x14ac:dyDescent="0.35">
      <c r="A1136" s="32" t="s">
        <v>757</v>
      </c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</row>
    <row r="1137" spans="1:23" ht="14.95" thickTop="1" x14ac:dyDescent="0.3">
      <c r="A1137" s="33" t="s">
        <v>1</v>
      </c>
      <c r="B1137" s="35" t="s">
        <v>2</v>
      </c>
      <c r="C1137" s="37" t="s">
        <v>3</v>
      </c>
      <c r="D1137" s="37"/>
      <c r="E1137" s="37"/>
      <c r="F1137" s="37"/>
      <c r="G1137" s="37"/>
      <c r="H1137" s="37" t="s">
        <v>4</v>
      </c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8"/>
    </row>
    <row r="1138" spans="1:23" ht="34.35" x14ac:dyDescent="0.3">
      <c r="A1138" s="34"/>
      <c r="B1138" s="36"/>
      <c r="C1138" s="1" t="s">
        <v>5</v>
      </c>
      <c r="D1138" s="1" t="s">
        <v>6</v>
      </c>
      <c r="E1138" s="1" t="s">
        <v>7</v>
      </c>
      <c r="F1138" s="1" t="s">
        <v>8</v>
      </c>
      <c r="G1138" s="1" t="s">
        <v>9</v>
      </c>
      <c r="H1138" s="1" t="s">
        <v>10</v>
      </c>
      <c r="I1138" s="1" t="s">
        <v>11</v>
      </c>
      <c r="J1138" s="1" t="s">
        <v>12</v>
      </c>
      <c r="K1138" s="1" t="s">
        <v>13</v>
      </c>
      <c r="L1138" s="1" t="s">
        <v>14</v>
      </c>
      <c r="M1138" s="1" t="s">
        <v>15</v>
      </c>
      <c r="N1138" s="1" t="s">
        <v>16</v>
      </c>
      <c r="O1138" s="1" t="s">
        <v>17</v>
      </c>
      <c r="P1138" s="1" t="s">
        <v>18</v>
      </c>
      <c r="Q1138" s="1" t="s">
        <v>19</v>
      </c>
      <c r="R1138" s="1" t="s">
        <v>20</v>
      </c>
      <c r="S1138" s="1" t="s">
        <v>21</v>
      </c>
      <c r="T1138" s="1" t="s">
        <v>22</v>
      </c>
      <c r="U1138" s="1" t="s">
        <v>23</v>
      </c>
      <c r="V1138" s="1" t="s">
        <v>24</v>
      </c>
      <c r="W1138" s="2" t="s">
        <v>25</v>
      </c>
    </row>
    <row r="1139" spans="1:23" x14ac:dyDescent="0.3">
      <c r="A1139" s="3" t="s">
        <v>26</v>
      </c>
      <c r="B1139" s="6">
        <v>400</v>
      </c>
      <c r="C1139" s="7">
        <v>80</v>
      </c>
      <c r="D1139" s="7">
        <v>80</v>
      </c>
      <c r="E1139" s="7">
        <v>80</v>
      </c>
      <c r="F1139" s="7">
        <v>80</v>
      </c>
      <c r="G1139" s="7">
        <v>80</v>
      </c>
      <c r="H1139" s="7">
        <v>25</v>
      </c>
      <c r="I1139" s="7">
        <v>26</v>
      </c>
      <c r="J1139" s="7">
        <v>25</v>
      </c>
      <c r="K1139" s="7">
        <v>25</v>
      </c>
      <c r="L1139" s="7">
        <v>27</v>
      </c>
      <c r="M1139" s="7">
        <v>27</v>
      </c>
      <c r="N1139" s="7">
        <v>25</v>
      </c>
      <c r="O1139" s="7">
        <v>26</v>
      </c>
      <c r="P1139" s="7">
        <v>24</v>
      </c>
      <c r="Q1139" s="7">
        <v>23</v>
      </c>
      <c r="R1139" s="7">
        <v>24</v>
      </c>
      <c r="S1139" s="7">
        <v>25</v>
      </c>
      <c r="T1139" s="7">
        <v>23</v>
      </c>
      <c r="U1139" s="7">
        <v>24</v>
      </c>
      <c r="V1139" s="7">
        <v>25</v>
      </c>
      <c r="W1139" s="8">
        <v>26</v>
      </c>
    </row>
    <row r="1140" spans="1:23" x14ac:dyDescent="0.3">
      <c r="A1140" s="4" t="s">
        <v>27</v>
      </c>
      <c r="B1140" s="9" t="s">
        <v>27</v>
      </c>
      <c r="C1140" s="10" t="s">
        <v>27</v>
      </c>
      <c r="D1140" s="10" t="s">
        <v>27</v>
      </c>
      <c r="E1140" s="10" t="s">
        <v>27</v>
      </c>
      <c r="F1140" s="10" t="s">
        <v>27</v>
      </c>
      <c r="G1140" s="10" t="s">
        <v>27</v>
      </c>
      <c r="H1140" s="10" t="s">
        <v>27</v>
      </c>
      <c r="I1140" s="10" t="s">
        <v>27</v>
      </c>
      <c r="J1140" s="10" t="s">
        <v>27</v>
      </c>
      <c r="K1140" s="10" t="s">
        <v>27</v>
      </c>
      <c r="L1140" s="10" t="s">
        <v>27</v>
      </c>
      <c r="M1140" s="10" t="s">
        <v>27</v>
      </c>
      <c r="N1140" s="10" t="s">
        <v>27</v>
      </c>
      <c r="O1140" s="10" t="s">
        <v>27</v>
      </c>
      <c r="P1140" s="10" t="s">
        <v>27</v>
      </c>
      <c r="Q1140" s="10" t="s">
        <v>27</v>
      </c>
      <c r="R1140" s="10" t="s">
        <v>27</v>
      </c>
      <c r="S1140" s="10" t="s">
        <v>27</v>
      </c>
      <c r="T1140" s="10" t="s">
        <v>27</v>
      </c>
      <c r="U1140" s="10" t="s">
        <v>27</v>
      </c>
      <c r="V1140" s="10" t="s">
        <v>27</v>
      </c>
      <c r="W1140" s="11" t="s">
        <v>27</v>
      </c>
    </row>
    <row r="1141" spans="1:23" x14ac:dyDescent="0.3">
      <c r="A1141" s="4" t="s">
        <v>49</v>
      </c>
      <c r="B1141" s="12">
        <v>97.75</v>
      </c>
      <c r="C1141" s="13">
        <v>92.5</v>
      </c>
      <c r="D1141" s="13">
        <v>97.5</v>
      </c>
      <c r="E1141" s="13">
        <v>100</v>
      </c>
      <c r="F1141" s="13">
        <v>100</v>
      </c>
      <c r="G1141" s="13">
        <v>98.75</v>
      </c>
      <c r="H1141" s="13">
        <v>100</v>
      </c>
      <c r="I1141" s="13">
        <v>100</v>
      </c>
      <c r="J1141" s="13">
        <v>96</v>
      </c>
      <c r="K1141" s="13">
        <v>100</v>
      </c>
      <c r="L1141" s="13">
        <v>96.296296296296291</v>
      </c>
      <c r="M1141" s="13">
        <v>100</v>
      </c>
      <c r="N1141" s="13">
        <v>100</v>
      </c>
      <c r="O1141" s="13">
        <v>100</v>
      </c>
      <c r="P1141" s="13">
        <v>100</v>
      </c>
      <c r="Q1141" s="13">
        <v>82.608695652173907</v>
      </c>
      <c r="R1141" s="13">
        <v>100</v>
      </c>
      <c r="S1141" s="13">
        <v>92</v>
      </c>
      <c r="T1141" s="13">
        <v>100</v>
      </c>
      <c r="U1141" s="13">
        <v>95.833333333333343</v>
      </c>
      <c r="V1141" s="13">
        <v>100</v>
      </c>
      <c r="W1141" s="14">
        <v>100</v>
      </c>
    </row>
    <row r="1142" spans="1:23" x14ac:dyDescent="0.3">
      <c r="A1142" s="4" t="s">
        <v>50</v>
      </c>
      <c r="B1142" s="12">
        <v>2.25</v>
      </c>
      <c r="C1142" s="13">
        <v>7.5</v>
      </c>
      <c r="D1142" s="13">
        <v>2.5</v>
      </c>
      <c r="E1142" s="13">
        <v>0</v>
      </c>
      <c r="F1142" s="13">
        <v>0</v>
      </c>
      <c r="G1142" s="13">
        <v>1.25</v>
      </c>
      <c r="H1142" s="13">
        <v>0</v>
      </c>
      <c r="I1142" s="13">
        <v>0</v>
      </c>
      <c r="J1142" s="13">
        <v>4</v>
      </c>
      <c r="K1142" s="13">
        <v>0</v>
      </c>
      <c r="L1142" s="13">
        <v>3.7037037037037033</v>
      </c>
      <c r="M1142" s="13">
        <v>0</v>
      </c>
      <c r="N1142" s="13">
        <v>0</v>
      </c>
      <c r="O1142" s="13">
        <v>0</v>
      </c>
      <c r="P1142" s="13">
        <v>0</v>
      </c>
      <c r="Q1142" s="13">
        <v>17.391304347826086</v>
      </c>
      <c r="R1142" s="13">
        <v>0</v>
      </c>
      <c r="S1142" s="13">
        <v>8</v>
      </c>
      <c r="T1142" s="13">
        <v>0</v>
      </c>
      <c r="U1142" s="13">
        <v>4.1666666666666661</v>
      </c>
      <c r="V1142" s="13">
        <v>0</v>
      </c>
      <c r="W1142" s="14">
        <v>0</v>
      </c>
    </row>
    <row r="1143" spans="1:23" x14ac:dyDescent="0.3">
      <c r="A1143" s="5" t="s">
        <v>27</v>
      </c>
      <c r="B1143" s="15" t="s">
        <v>27</v>
      </c>
      <c r="C1143" s="16" t="s">
        <v>27</v>
      </c>
      <c r="D1143" s="16" t="s">
        <v>27</v>
      </c>
      <c r="E1143" s="16" t="s">
        <v>27</v>
      </c>
      <c r="F1143" s="16" t="s">
        <v>27</v>
      </c>
      <c r="G1143" s="16" t="s">
        <v>27</v>
      </c>
      <c r="H1143" s="16" t="s">
        <v>27</v>
      </c>
      <c r="I1143" s="16" t="s">
        <v>27</v>
      </c>
      <c r="J1143" s="16" t="s">
        <v>27</v>
      </c>
      <c r="K1143" s="16" t="s">
        <v>27</v>
      </c>
      <c r="L1143" s="16" t="s">
        <v>27</v>
      </c>
      <c r="M1143" s="16" t="s">
        <v>27</v>
      </c>
      <c r="N1143" s="16" t="s">
        <v>27</v>
      </c>
      <c r="O1143" s="16" t="s">
        <v>27</v>
      </c>
      <c r="P1143" s="16" t="s">
        <v>27</v>
      </c>
      <c r="Q1143" s="16" t="s">
        <v>27</v>
      </c>
      <c r="R1143" s="16" t="s">
        <v>27</v>
      </c>
      <c r="S1143" s="16" t="s">
        <v>27</v>
      </c>
      <c r="T1143" s="16" t="s">
        <v>27</v>
      </c>
      <c r="U1143" s="16" t="s">
        <v>27</v>
      </c>
      <c r="V1143" s="16" t="s">
        <v>27</v>
      </c>
      <c r="W1143" s="17" t="s">
        <v>27</v>
      </c>
    </row>
    <row r="1144" spans="1:23" x14ac:dyDescent="0.3">
      <c r="A1144" s="31" t="str">
        <f>HYPERLINK("#'Index'!C47","Home")</f>
        <v>Home</v>
      </c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</row>
    <row r="1146" spans="1:23" ht="14.95" thickBot="1" x14ac:dyDescent="0.35">
      <c r="A1146" s="32" t="s">
        <v>758</v>
      </c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</row>
    <row r="1147" spans="1:23" ht="14.95" thickTop="1" x14ac:dyDescent="0.3">
      <c r="A1147" s="33" t="s">
        <v>159</v>
      </c>
      <c r="B1147" s="35" t="s">
        <v>2</v>
      </c>
      <c r="C1147" s="37" t="s">
        <v>3</v>
      </c>
      <c r="D1147" s="37"/>
      <c r="E1147" s="37"/>
      <c r="F1147" s="37"/>
      <c r="G1147" s="37"/>
      <c r="H1147" s="37" t="s">
        <v>4</v>
      </c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8"/>
    </row>
    <row r="1148" spans="1:23" ht="34.35" x14ac:dyDescent="0.3">
      <c r="A1148" s="34"/>
      <c r="B1148" s="36"/>
      <c r="C1148" s="1" t="s">
        <v>5</v>
      </c>
      <c r="D1148" s="1" t="s">
        <v>6</v>
      </c>
      <c r="E1148" s="1" t="s">
        <v>7</v>
      </c>
      <c r="F1148" s="1" t="s">
        <v>8</v>
      </c>
      <c r="G1148" s="1" t="s">
        <v>9</v>
      </c>
      <c r="H1148" s="1" t="s">
        <v>10</v>
      </c>
      <c r="I1148" s="1" t="s">
        <v>11</v>
      </c>
      <c r="J1148" s="1" t="s">
        <v>12</v>
      </c>
      <c r="K1148" s="1" t="s">
        <v>13</v>
      </c>
      <c r="L1148" s="1" t="s">
        <v>14</v>
      </c>
      <c r="M1148" s="1" t="s">
        <v>15</v>
      </c>
      <c r="N1148" s="1" t="s">
        <v>16</v>
      </c>
      <c r="O1148" s="1" t="s">
        <v>17</v>
      </c>
      <c r="P1148" s="1" t="s">
        <v>18</v>
      </c>
      <c r="Q1148" s="1" t="s">
        <v>19</v>
      </c>
      <c r="R1148" s="1" t="s">
        <v>20</v>
      </c>
      <c r="S1148" s="1" t="s">
        <v>21</v>
      </c>
      <c r="T1148" s="1" t="s">
        <v>22</v>
      </c>
      <c r="U1148" s="1" t="s">
        <v>23</v>
      </c>
      <c r="V1148" s="1" t="s">
        <v>24</v>
      </c>
      <c r="W1148" s="2" t="s">
        <v>25</v>
      </c>
    </row>
    <row r="1149" spans="1:23" x14ac:dyDescent="0.3">
      <c r="A1149" s="3" t="s">
        <v>26</v>
      </c>
      <c r="B1149" s="6">
        <v>391</v>
      </c>
      <c r="C1149" s="7">
        <v>74</v>
      </c>
      <c r="D1149" s="7">
        <v>78</v>
      </c>
      <c r="E1149" s="7">
        <v>80</v>
      </c>
      <c r="F1149" s="7">
        <v>80</v>
      </c>
      <c r="G1149" s="7">
        <v>79</v>
      </c>
      <c r="H1149" s="7">
        <v>25</v>
      </c>
      <c r="I1149" s="7">
        <v>26</v>
      </c>
      <c r="J1149" s="7">
        <v>24</v>
      </c>
      <c r="K1149" s="7">
        <v>25</v>
      </c>
      <c r="L1149" s="7">
        <v>26</v>
      </c>
      <c r="M1149" s="7">
        <v>27</v>
      </c>
      <c r="N1149" s="7">
        <v>25</v>
      </c>
      <c r="O1149" s="7">
        <v>26</v>
      </c>
      <c r="P1149" s="7">
        <v>24</v>
      </c>
      <c r="Q1149" s="7">
        <v>19</v>
      </c>
      <c r="R1149" s="7">
        <v>24</v>
      </c>
      <c r="S1149" s="7">
        <v>23</v>
      </c>
      <c r="T1149" s="7">
        <v>23</v>
      </c>
      <c r="U1149" s="7">
        <v>23</v>
      </c>
      <c r="V1149" s="7">
        <v>25</v>
      </c>
      <c r="W1149" s="8">
        <v>26</v>
      </c>
    </row>
    <row r="1150" spans="1:23" x14ac:dyDescent="0.3">
      <c r="A1150" s="4" t="s">
        <v>27</v>
      </c>
      <c r="B1150" s="9" t="s">
        <v>27</v>
      </c>
      <c r="C1150" s="10" t="s">
        <v>27</v>
      </c>
      <c r="D1150" s="10" t="s">
        <v>27</v>
      </c>
      <c r="E1150" s="10" t="s">
        <v>27</v>
      </c>
      <c r="F1150" s="10" t="s">
        <v>27</v>
      </c>
      <c r="G1150" s="10" t="s">
        <v>27</v>
      </c>
      <c r="H1150" s="10" t="s">
        <v>27</v>
      </c>
      <c r="I1150" s="10" t="s">
        <v>27</v>
      </c>
      <c r="J1150" s="10" t="s">
        <v>27</v>
      </c>
      <c r="K1150" s="10" t="s">
        <v>27</v>
      </c>
      <c r="L1150" s="10" t="s">
        <v>27</v>
      </c>
      <c r="M1150" s="10" t="s">
        <v>27</v>
      </c>
      <c r="N1150" s="10" t="s">
        <v>27</v>
      </c>
      <c r="O1150" s="10" t="s">
        <v>27</v>
      </c>
      <c r="P1150" s="10" t="s">
        <v>27</v>
      </c>
      <c r="Q1150" s="10" t="s">
        <v>27</v>
      </c>
      <c r="R1150" s="10" t="s">
        <v>27</v>
      </c>
      <c r="S1150" s="10" t="s">
        <v>27</v>
      </c>
      <c r="T1150" s="10" t="s">
        <v>27</v>
      </c>
      <c r="U1150" s="10" t="s">
        <v>27</v>
      </c>
      <c r="V1150" s="10" t="s">
        <v>27</v>
      </c>
      <c r="W1150" s="11" t="s">
        <v>27</v>
      </c>
    </row>
    <row r="1151" spans="1:23" x14ac:dyDescent="0.3">
      <c r="A1151" s="4" t="s">
        <v>669</v>
      </c>
      <c r="B1151" s="12">
        <v>31.45780051150895</v>
      </c>
      <c r="C1151" s="13">
        <v>37.837837837837839</v>
      </c>
      <c r="D1151" s="13">
        <v>24.358974358974358</v>
      </c>
      <c r="E1151" s="13">
        <v>18.75</v>
      </c>
      <c r="F1151" s="13">
        <v>38.75</v>
      </c>
      <c r="G1151" s="13">
        <v>37.974683544303801</v>
      </c>
      <c r="H1151" s="13">
        <v>8</v>
      </c>
      <c r="I1151" s="13">
        <v>30.76923076923077</v>
      </c>
      <c r="J1151" s="13">
        <v>29.166666666666668</v>
      </c>
      <c r="K1151" s="13">
        <v>44</v>
      </c>
      <c r="L1151" s="13">
        <v>11.538461538461538</v>
      </c>
      <c r="M1151" s="13">
        <v>33.333333333333329</v>
      </c>
      <c r="N1151" s="13">
        <v>40</v>
      </c>
      <c r="O1151" s="13">
        <v>42.307692307692307</v>
      </c>
      <c r="P1151" s="13">
        <v>20.833333333333336</v>
      </c>
      <c r="Q1151" s="13">
        <v>15.789473684210526</v>
      </c>
      <c r="R1151" s="13">
        <v>54.166666666666664</v>
      </c>
      <c r="S1151" s="13">
        <v>26.086956521739129</v>
      </c>
      <c r="T1151" s="13">
        <v>13.043478260869565</v>
      </c>
      <c r="U1151" s="13">
        <v>30.434782608695656</v>
      </c>
      <c r="V1151" s="13">
        <v>64</v>
      </c>
      <c r="W1151" s="14">
        <v>34.615384615384613</v>
      </c>
    </row>
    <row r="1152" spans="1:23" x14ac:dyDescent="0.3">
      <c r="A1152" s="4" t="s">
        <v>670</v>
      </c>
      <c r="B1152" s="12">
        <v>22.506393861892583</v>
      </c>
      <c r="C1152" s="13">
        <v>16.216216216216218</v>
      </c>
      <c r="D1152" s="13">
        <v>29.487179487179489</v>
      </c>
      <c r="E1152" s="13">
        <v>16.25</v>
      </c>
      <c r="F1152" s="13">
        <v>23.75</v>
      </c>
      <c r="G1152" s="13">
        <v>26.582278481012654</v>
      </c>
      <c r="H1152" s="13">
        <v>24</v>
      </c>
      <c r="I1152" s="13">
        <v>42.307692307692307</v>
      </c>
      <c r="J1152" s="13">
        <v>20.833333333333336</v>
      </c>
      <c r="K1152" s="13">
        <v>20</v>
      </c>
      <c r="L1152" s="13">
        <v>23.076923076923077</v>
      </c>
      <c r="M1152" s="13">
        <v>33.333333333333329</v>
      </c>
      <c r="N1152" s="13">
        <v>28.000000000000004</v>
      </c>
      <c r="O1152" s="13">
        <v>7.6923076923076925</v>
      </c>
      <c r="P1152" s="13">
        <v>29.166666666666668</v>
      </c>
      <c r="Q1152" s="13">
        <v>42.105263157894733</v>
      </c>
      <c r="R1152" s="13">
        <v>8.3333333333333321</v>
      </c>
      <c r="S1152" s="13">
        <v>13.043478260869565</v>
      </c>
      <c r="T1152" s="13">
        <v>30.434782608695656</v>
      </c>
      <c r="U1152" s="13">
        <v>21.739130434782609</v>
      </c>
      <c r="V1152" s="13">
        <v>4</v>
      </c>
      <c r="W1152" s="14">
        <v>15.384615384615385</v>
      </c>
    </row>
    <row r="1153" spans="1:23" x14ac:dyDescent="0.3">
      <c r="A1153" s="4" t="s">
        <v>521</v>
      </c>
      <c r="B1153" s="12">
        <v>0.76726342710997442</v>
      </c>
      <c r="C1153" s="13">
        <v>2.7027027027027026</v>
      </c>
      <c r="D1153" s="13">
        <v>0</v>
      </c>
      <c r="E1153" s="13">
        <v>0</v>
      </c>
      <c r="F1153" s="13">
        <v>1.25</v>
      </c>
      <c r="G1153" s="13">
        <v>0</v>
      </c>
      <c r="H1153" s="13">
        <v>0</v>
      </c>
      <c r="I1153" s="13">
        <v>0</v>
      </c>
      <c r="J1153" s="13">
        <v>0</v>
      </c>
      <c r="K1153" s="13">
        <v>8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4.3478260869565215</v>
      </c>
      <c r="V1153" s="13">
        <v>0</v>
      </c>
      <c r="W1153" s="14">
        <v>0</v>
      </c>
    </row>
    <row r="1154" spans="1:23" x14ac:dyDescent="0.3">
      <c r="A1154" s="4" t="s">
        <v>524</v>
      </c>
      <c r="B1154" s="12">
        <v>0.51150895140664965</v>
      </c>
      <c r="C1154" s="13">
        <v>1.3513513513513513</v>
      </c>
      <c r="D1154" s="13">
        <v>0</v>
      </c>
      <c r="E1154" s="13">
        <v>0</v>
      </c>
      <c r="F1154" s="13">
        <v>1.25</v>
      </c>
      <c r="G1154" s="13">
        <v>0</v>
      </c>
      <c r="H1154" s="13">
        <v>0</v>
      </c>
      <c r="I1154" s="13">
        <v>0</v>
      </c>
      <c r="J1154" s="13">
        <v>0</v>
      </c>
      <c r="K1154" s="13">
        <v>4</v>
      </c>
      <c r="L1154" s="13">
        <v>0</v>
      </c>
      <c r="M1154" s="13">
        <v>0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4.3478260869565215</v>
      </c>
      <c r="V1154" s="13">
        <v>0</v>
      </c>
      <c r="W1154" s="14">
        <v>0</v>
      </c>
    </row>
    <row r="1155" spans="1:23" x14ac:dyDescent="0.3">
      <c r="A1155" s="4" t="s">
        <v>121</v>
      </c>
      <c r="B1155" s="12">
        <v>5.1150895140664963</v>
      </c>
      <c r="C1155" s="13">
        <v>8.1081081081081088</v>
      </c>
      <c r="D1155" s="13">
        <v>5.1282051282051277</v>
      </c>
      <c r="E1155" s="13">
        <v>2.5</v>
      </c>
      <c r="F1155" s="13">
        <v>7.5</v>
      </c>
      <c r="G1155" s="13">
        <v>2.5316455696202533</v>
      </c>
      <c r="H1155" s="13">
        <v>0</v>
      </c>
      <c r="I1155" s="13">
        <v>7.6923076923076925</v>
      </c>
      <c r="J1155" s="13">
        <v>8.3333333333333321</v>
      </c>
      <c r="K1155" s="13">
        <v>0</v>
      </c>
      <c r="L1155" s="13">
        <v>7.6923076923076925</v>
      </c>
      <c r="M1155" s="13">
        <v>14.814814814814813</v>
      </c>
      <c r="N1155" s="13">
        <v>4</v>
      </c>
      <c r="O1155" s="13">
        <v>7.6923076923076925</v>
      </c>
      <c r="P1155" s="13">
        <v>0</v>
      </c>
      <c r="Q1155" s="13">
        <v>0</v>
      </c>
      <c r="R1155" s="13">
        <v>4.1666666666666661</v>
      </c>
      <c r="S1155" s="13">
        <v>0</v>
      </c>
      <c r="T1155" s="13">
        <v>0</v>
      </c>
      <c r="U1155" s="13">
        <v>4.3478260869565215</v>
      </c>
      <c r="V1155" s="13">
        <v>12</v>
      </c>
      <c r="W1155" s="14">
        <v>7.6923076923076925</v>
      </c>
    </row>
    <row r="1156" spans="1:23" x14ac:dyDescent="0.3">
      <c r="A1156" s="4" t="s">
        <v>96</v>
      </c>
      <c r="B1156" s="12">
        <v>28.644501278772378</v>
      </c>
      <c r="C1156" s="13">
        <v>31.081081081081081</v>
      </c>
      <c r="D1156" s="13">
        <v>25.641025641025639</v>
      </c>
      <c r="E1156" s="13">
        <v>36.25</v>
      </c>
      <c r="F1156" s="13">
        <v>23.75</v>
      </c>
      <c r="G1156" s="13">
        <v>26.582278481012654</v>
      </c>
      <c r="H1156" s="13">
        <v>24</v>
      </c>
      <c r="I1156" s="13">
        <v>15.384615384615385</v>
      </c>
      <c r="J1156" s="13">
        <v>12.5</v>
      </c>
      <c r="K1156" s="13">
        <v>20</v>
      </c>
      <c r="L1156" s="13">
        <v>50</v>
      </c>
      <c r="M1156" s="13">
        <v>25.925925925925924</v>
      </c>
      <c r="N1156" s="13">
        <v>28.000000000000004</v>
      </c>
      <c r="O1156" s="13">
        <v>26.923076923076923</v>
      </c>
      <c r="P1156" s="13">
        <v>16.666666666666664</v>
      </c>
      <c r="Q1156" s="13">
        <v>36.84210526315789</v>
      </c>
      <c r="R1156" s="13">
        <v>25</v>
      </c>
      <c r="S1156" s="13">
        <v>26.086956521739129</v>
      </c>
      <c r="T1156" s="13">
        <v>30.434782608695656</v>
      </c>
      <c r="U1156" s="13">
        <v>26.086956521739129</v>
      </c>
      <c r="V1156" s="13">
        <v>48</v>
      </c>
      <c r="W1156" s="14">
        <v>46.153846153846153</v>
      </c>
    </row>
    <row r="1157" spans="1:23" x14ac:dyDescent="0.3">
      <c r="A1157" s="4" t="s">
        <v>671</v>
      </c>
      <c r="B1157" s="12">
        <v>0.51150895140664965</v>
      </c>
      <c r="C1157" s="13">
        <v>1.3513513513513513</v>
      </c>
      <c r="D1157" s="13">
        <v>0</v>
      </c>
      <c r="E1157" s="13">
        <v>0</v>
      </c>
      <c r="F1157" s="13">
        <v>0</v>
      </c>
      <c r="G1157" s="13">
        <v>1.2658227848101267</v>
      </c>
      <c r="H1157" s="13">
        <v>0</v>
      </c>
      <c r="I1157" s="13">
        <v>0</v>
      </c>
      <c r="J1157" s="13">
        <v>8.3333333333333321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4">
        <v>0</v>
      </c>
    </row>
    <row r="1158" spans="1:23" x14ac:dyDescent="0.3">
      <c r="A1158" s="4" t="s">
        <v>147</v>
      </c>
      <c r="B1158" s="12">
        <v>1.7902813299232736</v>
      </c>
      <c r="C1158" s="13">
        <v>5.4054054054054053</v>
      </c>
      <c r="D1158" s="13">
        <v>0</v>
      </c>
      <c r="E1158" s="13">
        <v>0</v>
      </c>
      <c r="F1158" s="13">
        <v>2.5</v>
      </c>
      <c r="G1158" s="13">
        <v>1.2658227848101267</v>
      </c>
      <c r="H1158" s="13">
        <v>4</v>
      </c>
      <c r="I1158" s="13">
        <v>3.8461538461538463</v>
      </c>
      <c r="J1158" s="13">
        <v>8.3333333333333321</v>
      </c>
      <c r="K1158" s="13">
        <v>0</v>
      </c>
      <c r="L1158" s="13">
        <v>0</v>
      </c>
      <c r="M1158" s="13">
        <v>0</v>
      </c>
      <c r="N1158" s="13">
        <v>0</v>
      </c>
      <c r="O1158" s="13">
        <v>7.6923076923076925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4.3478260869565215</v>
      </c>
      <c r="V1158" s="13">
        <v>0</v>
      </c>
      <c r="W1158" s="14">
        <v>0</v>
      </c>
    </row>
    <row r="1159" spans="1:23" x14ac:dyDescent="0.3">
      <c r="A1159" s="4" t="s">
        <v>521</v>
      </c>
      <c r="B1159" s="12">
        <v>10.230179028132993</v>
      </c>
      <c r="C1159" s="13">
        <v>12.162162162162163</v>
      </c>
      <c r="D1159" s="13">
        <v>6.4102564102564097</v>
      </c>
      <c r="E1159" s="13">
        <v>12.5</v>
      </c>
      <c r="F1159" s="13">
        <v>12.5</v>
      </c>
      <c r="G1159" s="13">
        <v>7.59493670886076</v>
      </c>
      <c r="H1159" s="13">
        <v>16</v>
      </c>
      <c r="I1159" s="13">
        <v>3.8461538461538463</v>
      </c>
      <c r="J1159" s="13">
        <v>8.3333333333333321</v>
      </c>
      <c r="K1159" s="13">
        <v>8</v>
      </c>
      <c r="L1159" s="13">
        <v>7.6923076923076925</v>
      </c>
      <c r="M1159" s="13">
        <v>14.814814814814813</v>
      </c>
      <c r="N1159" s="13">
        <v>24</v>
      </c>
      <c r="O1159" s="13">
        <v>11.538461538461538</v>
      </c>
      <c r="P1159" s="13">
        <v>16.666666666666664</v>
      </c>
      <c r="Q1159" s="13">
        <v>0</v>
      </c>
      <c r="R1159" s="13">
        <v>12.5</v>
      </c>
      <c r="S1159" s="13">
        <v>17.391304347826086</v>
      </c>
      <c r="T1159" s="13">
        <v>0</v>
      </c>
      <c r="U1159" s="13">
        <v>8.695652173913043</v>
      </c>
      <c r="V1159" s="13">
        <v>8</v>
      </c>
      <c r="W1159" s="14">
        <v>3.8461538461538463</v>
      </c>
    </row>
    <row r="1160" spans="1:23" x14ac:dyDescent="0.3">
      <c r="A1160" s="4" t="s">
        <v>442</v>
      </c>
      <c r="B1160" s="12">
        <v>4.3478260869565215</v>
      </c>
      <c r="C1160" s="13">
        <v>6.756756756756757</v>
      </c>
      <c r="D1160" s="13">
        <v>6.4102564102564097</v>
      </c>
      <c r="E1160" s="13">
        <v>3.75</v>
      </c>
      <c r="F1160" s="13">
        <v>1.25</v>
      </c>
      <c r="G1160" s="13">
        <v>3.79746835443038</v>
      </c>
      <c r="H1160" s="13">
        <v>4</v>
      </c>
      <c r="I1160" s="13">
        <v>0</v>
      </c>
      <c r="J1160" s="13">
        <v>0</v>
      </c>
      <c r="K1160" s="13">
        <v>8</v>
      </c>
      <c r="L1160" s="13">
        <v>15.384615384615385</v>
      </c>
      <c r="M1160" s="13">
        <v>0</v>
      </c>
      <c r="N1160" s="13">
        <v>20</v>
      </c>
      <c r="O1160" s="13">
        <v>0</v>
      </c>
      <c r="P1160" s="13">
        <v>0</v>
      </c>
      <c r="Q1160" s="13">
        <v>5.2631578947368416</v>
      </c>
      <c r="R1160" s="13">
        <v>0</v>
      </c>
      <c r="S1160" s="13">
        <v>13.043478260869565</v>
      </c>
      <c r="T1160" s="13">
        <v>0</v>
      </c>
      <c r="U1160" s="13">
        <v>4.3478260869565215</v>
      </c>
      <c r="V1160" s="13">
        <v>0</v>
      </c>
      <c r="W1160" s="14">
        <v>0</v>
      </c>
    </row>
    <row r="1161" spans="1:23" x14ac:dyDescent="0.3">
      <c r="A1161" s="4" t="s">
        <v>672</v>
      </c>
      <c r="B1161" s="12">
        <v>0.76726342710997442</v>
      </c>
      <c r="C1161" s="13">
        <v>2.7027027027027026</v>
      </c>
      <c r="D1161" s="13">
        <v>1.2820512820512819</v>
      </c>
      <c r="E1161" s="13">
        <v>0</v>
      </c>
      <c r="F1161" s="13">
        <v>0</v>
      </c>
      <c r="G1161" s="13">
        <v>0</v>
      </c>
      <c r="H1161" s="13">
        <v>4</v>
      </c>
      <c r="I1161" s="13">
        <v>0</v>
      </c>
      <c r="J1161" s="13">
        <v>0</v>
      </c>
      <c r="K1161" s="13">
        <v>4</v>
      </c>
      <c r="L1161" s="13">
        <v>0</v>
      </c>
      <c r="M1161" s="13">
        <v>3.7037037037037033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4">
        <v>0</v>
      </c>
    </row>
    <row r="1162" spans="1:23" x14ac:dyDescent="0.3">
      <c r="A1162" s="4" t="s">
        <v>673</v>
      </c>
      <c r="B1162" s="12">
        <v>2.0460358056265986</v>
      </c>
      <c r="C1162" s="13">
        <v>2.7027027027027026</v>
      </c>
      <c r="D1162" s="13">
        <v>7.6923076923076925</v>
      </c>
      <c r="E1162" s="13">
        <v>0</v>
      </c>
      <c r="F1162" s="13">
        <v>0</v>
      </c>
      <c r="G1162" s="13">
        <v>0</v>
      </c>
      <c r="H1162" s="13">
        <v>0</v>
      </c>
      <c r="I1162" s="13">
        <v>7.6923076923076925</v>
      </c>
      <c r="J1162" s="13">
        <v>0</v>
      </c>
      <c r="K1162" s="13">
        <v>8</v>
      </c>
      <c r="L1162" s="13">
        <v>0</v>
      </c>
      <c r="M1162" s="13">
        <v>3.7037037037037033</v>
      </c>
      <c r="N1162" s="13">
        <v>8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4.3478260869565215</v>
      </c>
      <c r="U1162" s="13">
        <v>0</v>
      </c>
      <c r="V1162" s="13">
        <v>0</v>
      </c>
      <c r="W1162" s="14">
        <v>0</v>
      </c>
    </row>
    <row r="1163" spans="1:23" x14ac:dyDescent="0.3">
      <c r="A1163" s="4" t="s">
        <v>674</v>
      </c>
      <c r="B1163" s="12">
        <v>2.5575447570332481</v>
      </c>
      <c r="C1163" s="13">
        <v>8.1081081081081088</v>
      </c>
      <c r="D1163" s="13">
        <v>0</v>
      </c>
      <c r="E1163" s="13">
        <v>1.25</v>
      </c>
      <c r="F1163" s="13">
        <v>0</v>
      </c>
      <c r="G1163" s="13">
        <v>3.79746835443038</v>
      </c>
      <c r="H1163" s="13">
        <v>4</v>
      </c>
      <c r="I1163" s="13">
        <v>0</v>
      </c>
      <c r="J1163" s="13">
        <v>0</v>
      </c>
      <c r="K1163" s="13">
        <v>0</v>
      </c>
      <c r="L1163" s="13">
        <v>0</v>
      </c>
      <c r="M1163" s="13">
        <v>0</v>
      </c>
      <c r="N1163" s="13">
        <v>0</v>
      </c>
      <c r="O1163" s="13">
        <v>11.538461538461538</v>
      </c>
      <c r="P1163" s="13">
        <v>4.1666666666666661</v>
      </c>
      <c r="Q1163" s="13">
        <v>5.2631578947368416</v>
      </c>
      <c r="R1163" s="13">
        <v>4.1666666666666661</v>
      </c>
      <c r="S1163" s="13">
        <v>4.3478260869565215</v>
      </c>
      <c r="T1163" s="13">
        <v>0</v>
      </c>
      <c r="U1163" s="13">
        <v>0</v>
      </c>
      <c r="V1163" s="13">
        <v>8</v>
      </c>
      <c r="W1163" s="14">
        <v>0</v>
      </c>
    </row>
    <row r="1164" spans="1:23" x14ac:dyDescent="0.3">
      <c r="A1164" s="4" t="s">
        <v>431</v>
      </c>
      <c r="B1164" s="12">
        <v>0.25575447570332482</v>
      </c>
      <c r="C1164" s="13">
        <v>1.3513513513513513</v>
      </c>
      <c r="D1164" s="13">
        <v>0</v>
      </c>
      <c r="E1164" s="13">
        <v>0</v>
      </c>
      <c r="F1164" s="13">
        <v>0</v>
      </c>
      <c r="G1164" s="13">
        <v>0</v>
      </c>
      <c r="H1164" s="13">
        <v>4</v>
      </c>
      <c r="I1164" s="13">
        <v>0</v>
      </c>
      <c r="J1164" s="13">
        <v>0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4">
        <v>0</v>
      </c>
    </row>
    <row r="1165" spans="1:23" x14ac:dyDescent="0.3">
      <c r="A1165" s="4" t="s">
        <v>675</v>
      </c>
      <c r="B1165" s="12">
        <v>0.76726342710997442</v>
      </c>
      <c r="C1165" s="13">
        <v>4.0540540540540544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3">
        <v>0</v>
      </c>
      <c r="K1165" s="13">
        <v>0</v>
      </c>
      <c r="L1165" s="13">
        <v>0</v>
      </c>
      <c r="M1165" s="13">
        <v>0</v>
      </c>
      <c r="N1165" s="13">
        <v>0</v>
      </c>
      <c r="O1165" s="13">
        <v>0</v>
      </c>
      <c r="P1165" s="13">
        <v>0</v>
      </c>
      <c r="Q1165" s="13">
        <v>5.2631578947368416</v>
      </c>
      <c r="R1165" s="13">
        <v>0</v>
      </c>
      <c r="S1165" s="13">
        <v>8.695652173913043</v>
      </c>
      <c r="T1165" s="13">
        <v>0</v>
      </c>
      <c r="U1165" s="13">
        <v>0</v>
      </c>
      <c r="V1165" s="13">
        <v>0</v>
      </c>
      <c r="W1165" s="14">
        <v>0</v>
      </c>
    </row>
    <row r="1166" spans="1:23" x14ac:dyDescent="0.3">
      <c r="A1166" s="4" t="s">
        <v>676</v>
      </c>
      <c r="B1166" s="12">
        <v>1.2787723785166241</v>
      </c>
      <c r="C1166" s="13">
        <v>5.4054054054054053</v>
      </c>
      <c r="D1166" s="13">
        <v>0</v>
      </c>
      <c r="E1166" s="13">
        <v>0</v>
      </c>
      <c r="F1166" s="13">
        <v>1.25</v>
      </c>
      <c r="G1166" s="13">
        <v>0</v>
      </c>
      <c r="H1166" s="13">
        <v>0</v>
      </c>
      <c r="I1166" s="13">
        <v>3.8461538461538463</v>
      </c>
      <c r="J1166" s="13">
        <v>0</v>
      </c>
      <c r="K1166" s="13">
        <v>0</v>
      </c>
      <c r="L1166" s="13">
        <v>3.8461538461538463</v>
      </c>
      <c r="M1166" s="13">
        <v>0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4.3478260869565215</v>
      </c>
      <c r="U1166" s="13">
        <v>0</v>
      </c>
      <c r="V1166" s="13">
        <v>0</v>
      </c>
      <c r="W1166" s="14">
        <v>7.6923076923076925</v>
      </c>
    </row>
    <row r="1167" spans="1:23" x14ac:dyDescent="0.3">
      <c r="A1167" s="4" t="s">
        <v>677</v>
      </c>
      <c r="B1167" s="12">
        <v>0.25575447570332482</v>
      </c>
      <c r="C1167" s="13">
        <v>1.3513513513513513</v>
      </c>
      <c r="D1167" s="13">
        <v>0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3">
        <v>0</v>
      </c>
      <c r="K1167" s="13">
        <v>0</v>
      </c>
      <c r="L1167" s="13">
        <v>0</v>
      </c>
      <c r="M1167" s="13">
        <v>3.7037037037037033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4">
        <v>0</v>
      </c>
    </row>
    <row r="1168" spans="1:23" x14ac:dyDescent="0.3">
      <c r="A1168" s="4" t="s">
        <v>678</v>
      </c>
      <c r="B1168" s="12">
        <v>0.25575447570332482</v>
      </c>
      <c r="C1168" s="13">
        <v>1.3513513513513513</v>
      </c>
      <c r="D1168" s="13">
        <v>0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3">
        <v>0</v>
      </c>
      <c r="K1168" s="13">
        <v>0</v>
      </c>
      <c r="L1168" s="13">
        <v>0</v>
      </c>
      <c r="M1168" s="13">
        <v>3.7037037037037033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4">
        <v>0</v>
      </c>
    </row>
    <row r="1169" spans="1:23" x14ac:dyDescent="0.3">
      <c r="A1169" s="4" t="s">
        <v>679</v>
      </c>
      <c r="B1169" s="12">
        <v>2.3017902813299234</v>
      </c>
      <c r="C1169" s="13">
        <v>1.3513513513513513</v>
      </c>
      <c r="D1169" s="13">
        <v>0</v>
      </c>
      <c r="E1169" s="13">
        <v>0</v>
      </c>
      <c r="F1169" s="13">
        <v>6.25</v>
      </c>
      <c r="G1169" s="13">
        <v>3.79746835443038</v>
      </c>
      <c r="H1169" s="13">
        <v>0</v>
      </c>
      <c r="I1169" s="13">
        <v>0</v>
      </c>
      <c r="J1169" s="13">
        <v>0</v>
      </c>
      <c r="K1169" s="13">
        <v>0</v>
      </c>
      <c r="L1169" s="13">
        <v>3.8461538461538463</v>
      </c>
      <c r="M1169" s="13">
        <v>0</v>
      </c>
      <c r="N1169" s="13">
        <v>0</v>
      </c>
      <c r="O1169" s="13">
        <v>3.8461538461538463</v>
      </c>
      <c r="P1169" s="13">
        <v>4.1666666666666661</v>
      </c>
      <c r="Q1169" s="13">
        <v>0</v>
      </c>
      <c r="R1169" s="13">
        <v>4.1666666666666661</v>
      </c>
      <c r="S1169" s="13">
        <v>4.3478260869565215</v>
      </c>
      <c r="T1169" s="13">
        <v>4.3478260869565215</v>
      </c>
      <c r="U1169" s="13">
        <v>4.3478260869565215</v>
      </c>
      <c r="V1169" s="13">
        <v>8</v>
      </c>
      <c r="W1169" s="14">
        <v>0</v>
      </c>
    </row>
    <row r="1170" spans="1:23" x14ac:dyDescent="0.3">
      <c r="A1170" s="4" t="s">
        <v>680</v>
      </c>
      <c r="B1170" s="12">
        <v>0.76726342710997442</v>
      </c>
      <c r="C1170" s="13">
        <v>1.3513513513513513</v>
      </c>
      <c r="D1170" s="13">
        <v>1.2820512820512819</v>
      </c>
      <c r="E1170" s="13">
        <v>0</v>
      </c>
      <c r="F1170" s="13">
        <v>1.25</v>
      </c>
      <c r="G1170" s="13">
        <v>0</v>
      </c>
      <c r="H1170" s="13">
        <v>0</v>
      </c>
      <c r="I1170" s="13">
        <v>0</v>
      </c>
      <c r="J1170" s="13">
        <v>0</v>
      </c>
      <c r="K1170" s="13">
        <v>0</v>
      </c>
      <c r="L1170" s="13">
        <v>0</v>
      </c>
      <c r="M1170" s="13">
        <v>0</v>
      </c>
      <c r="N1170" s="13">
        <v>8</v>
      </c>
      <c r="O1170" s="13">
        <v>0</v>
      </c>
      <c r="P1170" s="13">
        <v>0</v>
      </c>
      <c r="Q1170" s="13">
        <v>0</v>
      </c>
      <c r="R1170" s="13">
        <v>0</v>
      </c>
      <c r="S1170" s="13">
        <v>4.3478260869565215</v>
      </c>
      <c r="T1170" s="13">
        <v>0</v>
      </c>
      <c r="U1170" s="13">
        <v>0</v>
      </c>
      <c r="V1170" s="13">
        <v>0</v>
      </c>
      <c r="W1170" s="14">
        <v>0</v>
      </c>
    </row>
    <row r="1171" spans="1:23" x14ac:dyDescent="0.3">
      <c r="A1171" s="4" t="s">
        <v>681</v>
      </c>
      <c r="B1171" s="12">
        <v>0.76726342710997442</v>
      </c>
      <c r="C1171" s="13">
        <v>1.3513513513513513</v>
      </c>
      <c r="D1171" s="13">
        <v>0</v>
      </c>
      <c r="E1171" s="13">
        <v>1.25</v>
      </c>
      <c r="F1171" s="13">
        <v>0</v>
      </c>
      <c r="G1171" s="13">
        <v>1.2658227848101267</v>
      </c>
      <c r="H1171" s="13">
        <v>4</v>
      </c>
      <c r="I1171" s="13">
        <v>0</v>
      </c>
      <c r="J1171" s="13">
        <v>0</v>
      </c>
      <c r="K1171" s="13">
        <v>0</v>
      </c>
      <c r="L1171" s="13">
        <v>3.8461538461538463</v>
      </c>
      <c r="M1171" s="13">
        <v>3.7037037037037033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4">
        <v>0</v>
      </c>
    </row>
    <row r="1172" spans="1:23" x14ac:dyDescent="0.3">
      <c r="A1172" s="4" t="s">
        <v>682</v>
      </c>
      <c r="B1172" s="12">
        <v>0.25575447570332482</v>
      </c>
      <c r="C1172" s="13">
        <v>1.3513513513513513</v>
      </c>
      <c r="D1172" s="13">
        <v>0</v>
      </c>
      <c r="E1172" s="13">
        <v>0</v>
      </c>
      <c r="F1172" s="13">
        <v>0</v>
      </c>
      <c r="G1172" s="13">
        <v>0</v>
      </c>
      <c r="H1172" s="13">
        <v>0</v>
      </c>
      <c r="I1172" s="13">
        <v>0</v>
      </c>
      <c r="J1172" s="13">
        <v>0</v>
      </c>
      <c r="K1172" s="13">
        <v>0</v>
      </c>
      <c r="L1172" s="13">
        <v>0</v>
      </c>
      <c r="M1172" s="13">
        <v>3.7037037037037033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4">
        <v>0</v>
      </c>
    </row>
    <row r="1173" spans="1:23" x14ac:dyDescent="0.3">
      <c r="A1173" s="4" t="s">
        <v>683</v>
      </c>
      <c r="B1173" s="12">
        <v>0.51150895140664965</v>
      </c>
      <c r="C1173" s="13">
        <v>1.3513513513513513</v>
      </c>
      <c r="D1173" s="13">
        <v>1.2820512820512819</v>
      </c>
      <c r="E1173" s="13">
        <v>0</v>
      </c>
      <c r="F1173" s="13">
        <v>0</v>
      </c>
      <c r="G1173" s="13">
        <v>0</v>
      </c>
      <c r="H1173" s="13">
        <v>4</v>
      </c>
      <c r="I1173" s="13">
        <v>0</v>
      </c>
      <c r="J1173" s="13">
        <v>0</v>
      </c>
      <c r="K1173" s="13">
        <v>0</v>
      </c>
      <c r="L1173" s="13">
        <v>0</v>
      </c>
      <c r="M1173" s="13">
        <v>3.7037037037037033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4">
        <v>0</v>
      </c>
    </row>
    <row r="1174" spans="1:23" x14ac:dyDescent="0.3">
      <c r="A1174" s="4" t="s">
        <v>684</v>
      </c>
      <c r="B1174" s="12">
        <v>3.3248081841432229</v>
      </c>
      <c r="C1174" s="13">
        <v>1.3513513513513513</v>
      </c>
      <c r="D1174" s="13">
        <v>2.5641025641025639</v>
      </c>
      <c r="E1174" s="13">
        <v>2.5</v>
      </c>
      <c r="F1174" s="13">
        <v>5</v>
      </c>
      <c r="G1174" s="13">
        <v>5.0632911392405067</v>
      </c>
      <c r="H1174" s="13">
        <v>0</v>
      </c>
      <c r="I1174" s="13">
        <v>7.6923076923076925</v>
      </c>
      <c r="J1174" s="13">
        <v>0</v>
      </c>
      <c r="K1174" s="13">
        <v>0</v>
      </c>
      <c r="L1174" s="13">
        <v>3.8461538461538463</v>
      </c>
      <c r="M1174" s="13">
        <v>7.4074074074074066</v>
      </c>
      <c r="N1174" s="13">
        <v>0</v>
      </c>
      <c r="O1174" s="13">
        <v>0</v>
      </c>
      <c r="P1174" s="13">
        <v>4.1666666666666661</v>
      </c>
      <c r="Q1174" s="13">
        <v>10.526315789473683</v>
      </c>
      <c r="R1174" s="13">
        <v>0</v>
      </c>
      <c r="S1174" s="13">
        <v>0</v>
      </c>
      <c r="T1174" s="13">
        <v>0</v>
      </c>
      <c r="U1174" s="13">
        <v>8.695652173913043</v>
      </c>
      <c r="V1174" s="13">
        <v>0</v>
      </c>
      <c r="W1174" s="14">
        <v>11.538461538461538</v>
      </c>
    </row>
    <row r="1175" spans="1:23" x14ac:dyDescent="0.3">
      <c r="A1175" s="4" t="s">
        <v>522</v>
      </c>
      <c r="B1175" s="12">
        <v>4.6035805626598467</v>
      </c>
      <c r="C1175" s="13">
        <v>1.3513513513513513</v>
      </c>
      <c r="D1175" s="13">
        <v>0</v>
      </c>
      <c r="E1175" s="13">
        <v>0</v>
      </c>
      <c r="F1175" s="13">
        <v>21.25</v>
      </c>
      <c r="G1175" s="13">
        <v>0</v>
      </c>
      <c r="H1175" s="13">
        <v>12</v>
      </c>
      <c r="I1175" s="13">
        <v>0</v>
      </c>
      <c r="J1175" s="13">
        <v>0</v>
      </c>
      <c r="K1175" s="13">
        <v>8</v>
      </c>
      <c r="L1175" s="13">
        <v>3.8461538461538463</v>
      </c>
      <c r="M1175" s="13">
        <v>3.7037037037037033</v>
      </c>
      <c r="N1175" s="13">
        <v>4</v>
      </c>
      <c r="O1175" s="13">
        <v>15.384615384615385</v>
      </c>
      <c r="P1175" s="13">
        <v>8.3333333333333321</v>
      </c>
      <c r="Q1175" s="13">
        <v>5.2631578947368416</v>
      </c>
      <c r="R1175" s="13">
        <v>0</v>
      </c>
      <c r="S1175" s="13">
        <v>0</v>
      </c>
      <c r="T1175" s="13">
        <v>4.3478260869565215</v>
      </c>
      <c r="U1175" s="13">
        <v>0</v>
      </c>
      <c r="V1175" s="13">
        <v>4</v>
      </c>
      <c r="W1175" s="14">
        <v>3.8461538461538463</v>
      </c>
    </row>
    <row r="1176" spans="1:23" x14ac:dyDescent="0.3">
      <c r="A1176" s="4" t="s">
        <v>685</v>
      </c>
      <c r="B1176" s="12">
        <v>7.1611253196930944</v>
      </c>
      <c r="C1176" s="13">
        <v>1.3513513513513513</v>
      </c>
      <c r="D1176" s="13">
        <v>5.1282051282051277</v>
      </c>
      <c r="E1176" s="13">
        <v>28.749999999999996</v>
      </c>
      <c r="F1176" s="13">
        <v>0</v>
      </c>
      <c r="G1176" s="13">
        <v>0</v>
      </c>
      <c r="H1176" s="13">
        <v>0</v>
      </c>
      <c r="I1176" s="13">
        <v>15.384615384615385</v>
      </c>
      <c r="J1176" s="13">
        <v>16.666666666666664</v>
      </c>
      <c r="K1176" s="13">
        <v>8</v>
      </c>
      <c r="L1176" s="13">
        <v>7.6923076923076925</v>
      </c>
      <c r="M1176" s="13">
        <v>7.4074074074074066</v>
      </c>
      <c r="N1176" s="13">
        <v>12</v>
      </c>
      <c r="O1176" s="13">
        <v>7.6923076923076925</v>
      </c>
      <c r="P1176" s="13">
        <v>0</v>
      </c>
      <c r="Q1176" s="13">
        <v>10.526315789473683</v>
      </c>
      <c r="R1176" s="13">
        <v>8.3333333333333321</v>
      </c>
      <c r="S1176" s="13">
        <v>13.043478260869565</v>
      </c>
      <c r="T1176" s="13">
        <v>0</v>
      </c>
      <c r="U1176" s="13">
        <v>0</v>
      </c>
      <c r="V1176" s="13">
        <v>4</v>
      </c>
      <c r="W1176" s="14">
        <v>3.8461538461538463</v>
      </c>
    </row>
    <row r="1177" spans="1:23" x14ac:dyDescent="0.3">
      <c r="A1177" s="4" t="s">
        <v>686</v>
      </c>
      <c r="B1177" s="12">
        <v>1.2787723785166241</v>
      </c>
      <c r="C1177" s="13">
        <v>1.3513513513513513</v>
      </c>
      <c r="D1177" s="13">
        <v>0</v>
      </c>
      <c r="E1177" s="13">
        <v>2.5</v>
      </c>
      <c r="F1177" s="13">
        <v>1.25</v>
      </c>
      <c r="G1177" s="13">
        <v>1.2658227848101267</v>
      </c>
      <c r="H1177" s="13">
        <v>4</v>
      </c>
      <c r="I1177" s="13">
        <v>0</v>
      </c>
      <c r="J1177" s="13">
        <v>0</v>
      </c>
      <c r="K1177" s="13">
        <v>4</v>
      </c>
      <c r="L1177" s="13">
        <v>0</v>
      </c>
      <c r="M1177" s="13">
        <v>3.7037037037037033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4.3478260869565215</v>
      </c>
      <c r="T1177" s="13">
        <v>0</v>
      </c>
      <c r="U1177" s="13">
        <v>0</v>
      </c>
      <c r="V1177" s="13">
        <v>0</v>
      </c>
      <c r="W1177" s="14">
        <v>3.8461538461538463</v>
      </c>
    </row>
    <row r="1178" spans="1:23" x14ac:dyDescent="0.3">
      <c r="A1178" s="4" t="s">
        <v>687</v>
      </c>
      <c r="B1178" s="12">
        <v>2.3017902813299234</v>
      </c>
      <c r="C1178" s="13">
        <v>0</v>
      </c>
      <c r="D1178" s="13">
        <v>0</v>
      </c>
      <c r="E1178" s="13">
        <v>11.25</v>
      </c>
      <c r="F1178" s="13">
        <v>0</v>
      </c>
      <c r="G1178" s="13">
        <v>0</v>
      </c>
      <c r="H1178" s="13">
        <v>4</v>
      </c>
      <c r="I1178" s="13">
        <v>0</v>
      </c>
      <c r="J1178" s="13">
        <v>0</v>
      </c>
      <c r="K1178" s="13">
        <v>0</v>
      </c>
      <c r="L1178" s="13">
        <v>7.6923076923076925</v>
      </c>
      <c r="M1178" s="13">
        <v>3.7037037037037033</v>
      </c>
      <c r="N1178" s="13">
        <v>4</v>
      </c>
      <c r="O1178" s="13">
        <v>3.8461538461538463</v>
      </c>
      <c r="P1178" s="13">
        <v>0</v>
      </c>
      <c r="Q1178" s="13">
        <v>0</v>
      </c>
      <c r="R1178" s="13">
        <v>4.1666666666666661</v>
      </c>
      <c r="S1178" s="13">
        <v>4.3478260869565215</v>
      </c>
      <c r="T1178" s="13">
        <v>4.3478260869565215</v>
      </c>
      <c r="U1178" s="13">
        <v>0</v>
      </c>
      <c r="V1178" s="13">
        <v>0</v>
      </c>
      <c r="W1178" s="14">
        <v>0</v>
      </c>
    </row>
    <row r="1179" spans="1:23" x14ac:dyDescent="0.3">
      <c r="A1179" s="4" t="s">
        <v>688</v>
      </c>
      <c r="B1179" s="12">
        <v>1.0230179028132993</v>
      </c>
      <c r="C1179" s="13">
        <v>0</v>
      </c>
      <c r="D1179" s="13">
        <v>0</v>
      </c>
      <c r="E1179" s="13">
        <v>3.75</v>
      </c>
      <c r="F1179" s="13">
        <v>0</v>
      </c>
      <c r="G1179" s="13">
        <v>1.2658227848101267</v>
      </c>
      <c r="H1179" s="13">
        <v>4</v>
      </c>
      <c r="I1179" s="13">
        <v>0</v>
      </c>
      <c r="J1179" s="13">
        <v>0</v>
      </c>
      <c r="K1179" s="13">
        <v>0</v>
      </c>
      <c r="L1179" s="13">
        <v>0</v>
      </c>
      <c r="M1179" s="13">
        <v>7.4074074074074066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4</v>
      </c>
      <c r="W1179" s="14">
        <v>0</v>
      </c>
    </row>
    <row r="1180" spans="1:23" x14ac:dyDescent="0.3">
      <c r="A1180" s="4" t="s">
        <v>689</v>
      </c>
      <c r="B1180" s="12">
        <v>0.76726342710997442</v>
      </c>
      <c r="C1180" s="13">
        <v>0</v>
      </c>
      <c r="D1180" s="13">
        <v>0</v>
      </c>
      <c r="E1180" s="13">
        <v>3.75</v>
      </c>
      <c r="F1180" s="13">
        <v>0</v>
      </c>
      <c r="G1180" s="13">
        <v>0</v>
      </c>
      <c r="H1180" s="13">
        <v>0</v>
      </c>
      <c r="I1180" s="13">
        <v>0</v>
      </c>
      <c r="J1180" s="13">
        <v>0</v>
      </c>
      <c r="K1180" s="13">
        <v>4</v>
      </c>
      <c r="L1180" s="13">
        <v>3.8461538461538463</v>
      </c>
      <c r="M1180" s="13">
        <v>0</v>
      </c>
      <c r="N1180" s="13">
        <v>0</v>
      </c>
      <c r="O1180" s="13">
        <v>0</v>
      </c>
      <c r="P1180" s="13">
        <v>0</v>
      </c>
      <c r="Q1180" s="13">
        <v>0</v>
      </c>
      <c r="R1180" s="13">
        <v>4.1666666666666661</v>
      </c>
      <c r="S1180" s="13">
        <v>0</v>
      </c>
      <c r="T1180" s="13">
        <v>0</v>
      </c>
      <c r="U1180" s="13">
        <v>0</v>
      </c>
      <c r="V1180" s="13">
        <v>0</v>
      </c>
      <c r="W1180" s="14">
        <v>0</v>
      </c>
    </row>
    <row r="1181" spans="1:23" x14ac:dyDescent="0.3">
      <c r="A1181" s="4" t="s">
        <v>690</v>
      </c>
      <c r="B1181" s="12">
        <v>2.0460358056265986</v>
      </c>
      <c r="C1181" s="13">
        <v>0</v>
      </c>
      <c r="D1181" s="13">
        <v>0</v>
      </c>
      <c r="E1181" s="13">
        <v>10</v>
      </c>
      <c r="F1181" s="13">
        <v>0</v>
      </c>
      <c r="G1181" s="13">
        <v>0</v>
      </c>
      <c r="H1181" s="13">
        <v>8</v>
      </c>
      <c r="I1181" s="13">
        <v>0</v>
      </c>
      <c r="J1181" s="13">
        <v>4.1666666666666661</v>
      </c>
      <c r="K1181" s="13">
        <v>0</v>
      </c>
      <c r="L1181" s="13">
        <v>7.6923076923076925</v>
      </c>
      <c r="M1181" s="13">
        <v>0</v>
      </c>
      <c r="N1181" s="13">
        <v>0</v>
      </c>
      <c r="O1181" s="13">
        <v>3.8461538461538463</v>
      </c>
      <c r="P1181" s="13">
        <v>0</v>
      </c>
      <c r="Q1181" s="13">
        <v>0</v>
      </c>
      <c r="R1181" s="13">
        <v>4.1666666666666661</v>
      </c>
      <c r="S1181" s="13">
        <v>0</v>
      </c>
      <c r="T1181" s="13">
        <v>0</v>
      </c>
      <c r="U1181" s="13">
        <v>4.3478260869565215</v>
      </c>
      <c r="V1181" s="13">
        <v>0</v>
      </c>
      <c r="W1181" s="14">
        <v>0</v>
      </c>
    </row>
    <row r="1182" spans="1:23" x14ac:dyDescent="0.3">
      <c r="A1182" s="4" t="s">
        <v>691</v>
      </c>
      <c r="B1182" s="12">
        <v>0.25575447570332482</v>
      </c>
      <c r="C1182" s="13">
        <v>0</v>
      </c>
      <c r="D1182" s="13">
        <v>0</v>
      </c>
      <c r="E1182" s="13">
        <v>1.25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4.3478260869565215</v>
      </c>
      <c r="U1182" s="13">
        <v>0</v>
      </c>
      <c r="V1182" s="13">
        <v>0</v>
      </c>
      <c r="W1182" s="14">
        <v>0</v>
      </c>
    </row>
    <row r="1183" spans="1:23" x14ac:dyDescent="0.3">
      <c r="A1183" s="4" t="s">
        <v>84</v>
      </c>
      <c r="B1183" s="12">
        <v>0.25575447570332482</v>
      </c>
      <c r="C1183" s="13">
        <v>0</v>
      </c>
      <c r="D1183" s="13">
        <v>0</v>
      </c>
      <c r="E1183" s="13">
        <v>1.25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4.3478260869565215</v>
      </c>
      <c r="V1183" s="13">
        <v>0</v>
      </c>
      <c r="W1183" s="14">
        <v>0</v>
      </c>
    </row>
    <row r="1184" spans="1:23" x14ac:dyDescent="0.3">
      <c r="A1184" s="4" t="s">
        <v>692</v>
      </c>
      <c r="B1184" s="12">
        <v>0.51150895140664965</v>
      </c>
      <c r="C1184" s="13">
        <v>0</v>
      </c>
      <c r="D1184" s="13">
        <v>0</v>
      </c>
      <c r="E1184" s="13">
        <v>2.5</v>
      </c>
      <c r="F1184" s="13">
        <v>0</v>
      </c>
      <c r="G1184" s="13">
        <v>0</v>
      </c>
      <c r="H1184" s="13">
        <v>0</v>
      </c>
      <c r="I1184" s="13">
        <v>0</v>
      </c>
      <c r="J1184" s="13">
        <v>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4.3478260869565215</v>
      </c>
      <c r="V1184" s="13">
        <v>4</v>
      </c>
      <c r="W1184" s="14">
        <v>0</v>
      </c>
    </row>
    <row r="1185" spans="1:23" x14ac:dyDescent="0.3">
      <c r="A1185" s="4" t="s">
        <v>693</v>
      </c>
      <c r="B1185" s="12">
        <v>0.25575447570332482</v>
      </c>
      <c r="C1185" s="13">
        <v>0</v>
      </c>
      <c r="D1185" s="13">
        <v>0</v>
      </c>
      <c r="E1185" s="13">
        <v>1.25</v>
      </c>
      <c r="F1185" s="13">
        <v>0</v>
      </c>
      <c r="G1185" s="13">
        <v>0</v>
      </c>
      <c r="H1185" s="13">
        <v>0</v>
      </c>
      <c r="I1185" s="13">
        <v>0</v>
      </c>
      <c r="J1185" s="13">
        <v>0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4.3478260869565215</v>
      </c>
      <c r="V1185" s="13">
        <v>0</v>
      </c>
      <c r="W1185" s="14">
        <v>0</v>
      </c>
    </row>
    <row r="1186" spans="1:23" x14ac:dyDescent="0.3">
      <c r="A1186" s="4" t="s">
        <v>694</v>
      </c>
      <c r="B1186" s="12">
        <v>0.25575447570332482</v>
      </c>
      <c r="C1186" s="13">
        <v>0</v>
      </c>
      <c r="D1186" s="13">
        <v>0</v>
      </c>
      <c r="E1186" s="13">
        <v>1.25</v>
      </c>
      <c r="F1186" s="13">
        <v>0</v>
      </c>
      <c r="G1186" s="13">
        <v>0</v>
      </c>
      <c r="H1186" s="13">
        <v>0</v>
      </c>
      <c r="I1186" s="13">
        <v>0</v>
      </c>
      <c r="J1186" s="13">
        <v>0</v>
      </c>
      <c r="K1186" s="13">
        <v>0</v>
      </c>
      <c r="L1186" s="13">
        <v>3.8461538461538463</v>
      </c>
      <c r="M1186" s="13">
        <v>0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4">
        <v>0</v>
      </c>
    </row>
    <row r="1187" spans="1:23" x14ac:dyDescent="0.3">
      <c r="A1187" s="4" t="s">
        <v>695</v>
      </c>
      <c r="B1187" s="12">
        <v>0.25575447570332482</v>
      </c>
      <c r="C1187" s="13">
        <v>0</v>
      </c>
      <c r="D1187" s="13">
        <v>0</v>
      </c>
      <c r="E1187" s="13">
        <v>1.25</v>
      </c>
      <c r="F1187" s="13">
        <v>0</v>
      </c>
      <c r="G1187" s="13">
        <v>0</v>
      </c>
      <c r="H1187" s="13">
        <v>0</v>
      </c>
      <c r="I1187" s="13">
        <v>0</v>
      </c>
      <c r="J1187" s="13">
        <v>0</v>
      </c>
      <c r="K1187" s="13">
        <v>0</v>
      </c>
      <c r="L1187" s="13">
        <v>3.8461538461538463</v>
      </c>
      <c r="M1187" s="13">
        <v>0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4">
        <v>0</v>
      </c>
    </row>
    <row r="1188" spans="1:23" x14ac:dyDescent="0.3">
      <c r="A1188" s="4" t="s">
        <v>696</v>
      </c>
      <c r="B1188" s="12">
        <v>0.25575447570332482</v>
      </c>
      <c r="C1188" s="13">
        <v>0</v>
      </c>
      <c r="D1188" s="13">
        <v>0</v>
      </c>
      <c r="E1188" s="13">
        <v>1.25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4.1666666666666661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4">
        <v>0</v>
      </c>
    </row>
    <row r="1189" spans="1:23" x14ac:dyDescent="0.3">
      <c r="A1189" s="4" t="s">
        <v>697</v>
      </c>
      <c r="B1189" s="12">
        <v>0.25575447570332482</v>
      </c>
      <c r="C1189" s="13">
        <v>0</v>
      </c>
      <c r="D1189" s="13">
        <v>0</v>
      </c>
      <c r="E1189" s="13">
        <v>1.25</v>
      </c>
      <c r="F1189" s="13">
        <v>0</v>
      </c>
      <c r="G1189" s="13">
        <v>0</v>
      </c>
      <c r="H1189" s="13">
        <v>0</v>
      </c>
      <c r="I1189" s="13">
        <v>0</v>
      </c>
      <c r="J1189" s="13">
        <v>0</v>
      </c>
      <c r="K1189" s="13">
        <v>0</v>
      </c>
      <c r="L1189" s="13">
        <v>0</v>
      </c>
      <c r="M1189" s="13">
        <v>0</v>
      </c>
      <c r="N1189" s="13">
        <v>0</v>
      </c>
      <c r="O1189" s="13">
        <v>0</v>
      </c>
      <c r="P1189" s="13">
        <v>4.1666666666666661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4">
        <v>0</v>
      </c>
    </row>
    <row r="1190" spans="1:23" x14ac:dyDescent="0.3">
      <c r="A1190" s="4" t="s">
        <v>698</v>
      </c>
      <c r="B1190" s="12">
        <v>0.76726342710997442</v>
      </c>
      <c r="C1190" s="13">
        <v>0</v>
      </c>
      <c r="D1190" s="13">
        <v>2.5641025641025639</v>
      </c>
      <c r="E1190" s="13">
        <v>1.25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3.8461538461538463</v>
      </c>
      <c r="P1190" s="13">
        <v>4.1666666666666661</v>
      </c>
      <c r="Q1190" s="13">
        <v>0</v>
      </c>
      <c r="R1190" s="13">
        <v>4.1666666666666661</v>
      </c>
      <c r="S1190" s="13">
        <v>0</v>
      </c>
      <c r="T1190" s="13">
        <v>0</v>
      </c>
      <c r="U1190" s="13">
        <v>0</v>
      </c>
      <c r="V1190" s="13">
        <v>0</v>
      </c>
      <c r="W1190" s="14">
        <v>0</v>
      </c>
    </row>
    <row r="1191" spans="1:23" x14ac:dyDescent="0.3">
      <c r="A1191" s="4" t="s">
        <v>699</v>
      </c>
      <c r="B1191" s="12">
        <v>0.25575447570332482</v>
      </c>
      <c r="C1191" s="13">
        <v>0</v>
      </c>
      <c r="D1191" s="13">
        <v>0</v>
      </c>
      <c r="E1191" s="13">
        <v>1.25</v>
      </c>
      <c r="F1191" s="13">
        <v>0</v>
      </c>
      <c r="G1191" s="13">
        <v>0</v>
      </c>
      <c r="H1191" s="13">
        <v>0</v>
      </c>
      <c r="I1191" s="13">
        <v>0</v>
      </c>
      <c r="J1191" s="13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4.3478260869565215</v>
      </c>
      <c r="T1191" s="13">
        <v>0</v>
      </c>
      <c r="U1191" s="13">
        <v>0</v>
      </c>
      <c r="V1191" s="13">
        <v>0</v>
      </c>
      <c r="W1191" s="14">
        <v>0</v>
      </c>
    </row>
    <row r="1192" spans="1:23" x14ac:dyDescent="0.3">
      <c r="A1192" s="4" t="s">
        <v>700</v>
      </c>
      <c r="B1192" s="12">
        <v>0.25575447570332482</v>
      </c>
      <c r="C1192" s="13">
        <v>0</v>
      </c>
      <c r="D1192" s="13">
        <v>0</v>
      </c>
      <c r="E1192" s="13">
        <v>1.25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3.7037037037037033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4">
        <v>0</v>
      </c>
    </row>
    <row r="1193" spans="1:23" x14ac:dyDescent="0.3">
      <c r="A1193" s="4" t="s">
        <v>701</v>
      </c>
      <c r="B1193" s="12">
        <v>0.25575447570332482</v>
      </c>
      <c r="C1193" s="13">
        <v>0</v>
      </c>
      <c r="D1193" s="13">
        <v>0</v>
      </c>
      <c r="E1193" s="13">
        <v>1.25</v>
      </c>
      <c r="F1193" s="13">
        <v>0</v>
      </c>
      <c r="G1193" s="13">
        <v>0</v>
      </c>
      <c r="H1193" s="13">
        <v>0</v>
      </c>
      <c r="I1193" s="13">
        <v>3.8461538461538463</v>
      </c>
      <c r="J1193" s="13">
        <v>0</v>
      </c>
      <c r="K1193" s="13">
        <v>0</v>
      </c>
      <c r="L1193" s="13">
        <v>0</v>
      </c>
      <c r="M1193" s="13">
        <v>0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4">
        <v>0</v>
      </c>
    </row>
    <row r="1194" spans="1:23" x14ac:dyDescent="0.3">
      <c r="A1194" s="4" t="s">
        <v>702</v>
      </c>
      <c r="B1194" s="12">
        <v>1.5345268542199488</v>
      </c>
      <c r="C1194" s="13">
        <v>0</v>
      </c>
      <c r="D1194" s="13">
        <v>7.6923076923076925</v>
      </c>
      <c r="E1194" s="13">
        <v>0</v>
      </c>
      <c r="F1194" s="13">
        <v>0</v>
      </c>
      <c r="G1194" s="13">
        <v>0</v>
      </c>
      <c r="H1194" s="13">
        <v>4</v>
      </c>
      <c r="I1194" s="13">
        <v>3.8461538461538463</v>
      </c>
      <c r="J1194" s="13">
        <v>0</v>
      </c>
      <c r="K1194" s="13">
        <v>0</v>
      </c>
      <c r="L1194" s="13">
        <v>3.8461538461538463</v>
      </c>
      <c r="M1194" s="13">
        <v>0</v>
      </c>
      <c r="N1194" s="13">
        <v>0</v>
      </c>
      <c r="O1194" s="13">
        <v>3.8461538461538463</v>
      </c>
      <c r="P1194" s="13">
        <v>0</v>
      </c>
      <c r="Q1194" s="13">
        <v>0</v>
      </c>
      <c r="R1194" s="13">
        <v>4.1666666666666661</v>
      </c>
      <c r="S1194" s="13">
        <v>0</v>
      </c>
      <c r="T1194" s="13">
        <v>4.3478260869565215</v>
      </c>
      <c r="U1194" s="13">
        <v>0</v>
      </c>
      <c r="V1194" s="13">
        <v>0</v>
      </c>
      <c r="W1194" s="14">
        <v>0</v>
      </c>
    </row>
    <row r="1195" spans="1:23" x14ac:dyDescent="0.3">
      <c r="A1195" s="4" t="s">
        <v>703</v>
      </c>
      <c r="B1195" s="12">
        <v>0.25575447570332482</v>
      </c>
      <c r="C1195" s="13">
        <v>0</v>
      </c>
      <c r="D1195" s="13">
        <v>1.2820512820512819</v>
      </c>
      <c r="E1195" s="13">
        <v>0</v>
      </c>
      <c r="F1195" s="13">
        <v>0</v>
      </c>
      <c r="G1195" s="13">
        <v>0</v>
      </c>
      <c r="H1195" s="13">
        <v>0</v>
      </c>
      <c r="I1195" s="13">
        <v>0</v>
      </c>
      <c r="J1195" s="13">
        <v>0</v>
      </c>
      <c r="K1195" s="13">
        <v>4</v>
      </c>
      <c r="L1195" s="13">
        <v>0</v>
      </c>
      <c r="M1195" s="13">
        <v>0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4">
        <v>0</v>
      </c>
    </row>
    <row r="1196" spans="1:23" x14ac:dyDescent="0.3">
      <c r="A1196" s="4" t="s">
        <v>264</v>
      </c>
      <c r="B1196" s="12">
        <v>0.25575447570332482</v>
      </c>
      <c r="C1196" s="13">
        <v>0</v>
      </c>
      <c r="D1196" s="13">
        <v>1.2820512820512819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3">
        <v>0</v>
      </c>
      <c r="K1196" s="13">
        <v>0</v>
      </c>
      <c r="L1196" s="13">
        <v>0</v>
      </c>
      <c r="M1196" s="13">
        <v>0</v>
      </c>
      <c r="N1196" s="13">
        <v>0</v>
      </c>
      <c r="O1196" s="13">
        <v>3.8461538461538463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4">
        <v>0</v>
      </c>
    </row>
    <row r="1197" spans="1:23" x14ac:dyDescent="0.3">
      <c r="A1197" s="4" t="s">
        <v>704</v>
      </c>
      <c r="B1197" s="12">
        <v>0.51150895140664965</v>
      </c>
      <c r="C1197" s="13">
        <v>0</v>
      </c>
      <c r="D1197" s="13">
        <v>1.2820512820512819</v>
      </c>
      <c r="E1197" s="13">
        <v>0</v>
      </c>
      <c r="F1197" s="13">
        <v>1.25</v>
      </c>
      <c r="G1197" s="13">
        <v>0</v>
      </c>
      <c r="H1197" s="13">
        <v>0</v>
      </c>
      <c r="I1197" s="13">
        <v>0</v>
      </c>
      <c r="J1197" s="13">
        <v>4.1666666666666661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4">
        <v>3.8461538461538463</v>
      </c>
    </row>
    <row r="1198" spans="1:23" x14ac:dyDescent="0.3">
      <c r="A1198" s="4" t="s">
        <v>705</v>
      </c>
      <c r="B1198" s="12">
        <v>0.25575447570332482</v>
      </c>
      <c r="C1198" s="13">
        <v>0</v>
      </c>
      <c r="D1198" s="13">
        <v>1.2820512820512819</v>
      </c>
      <c r="E1198" s="13">
        <v>0</v>
      </c>
      <c r="F1198" s="13">
        <v>0</v>
      </c>
      <c r="G1198" s="13">
        <v>0</v>
      </c>
      <c r="H1198" s="13">
        <v>0</v>
      </c>
      <c r="I1198" s="13">
        <v>0</v>
      </c>
      <c r="J1198" s="13">
        <v>0</v>
      </c>
      <c r="K1198" s="13">
        <v>0</v>
      </c>
      <c r="L1198" s="13">
        <v>0</v>
      </c>
      <c r="M1198" s="13">
        <v>0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4.3478260869565215</v>
      </c>
      <c r="U1198" s="13">
        <v>0</v>
      </c>
      <c r="V1198" s="13">
        <v>0</v>
      </c>
      <c r="W1198" s="14">
        <v>0</v>
      </c>
    </row>
    <row r="1199" spans="1:23" x14ac:dyDescent="0.3">
      <c r="A1199" s="4" t="s">
        <v>706</v>
      </c>
      <c r="B1199" s="12">
        <v>0.25575447570332482</v>
      </c>
      <c r="C1199" s="13">
        <v>0</v>
      </c>
      <c r="D1199" s="13">
        <v>1.2820512820512819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4</v>
      </c>
      <c r="W1199" s="14">
        <v>0</v>
      </c>
    </row>
    <row r="1200" spans="1:23" x14ac:dyDescent="0.3">
      <c r="A1200" s="4" t="s">
        <v>707</v>
      </c>
      <c r="B1200" s="12">
        <v>2.0460358056265986</v>
      </c>
      <c r="C1200" s="13">
        <v>0</v>
      </c>
      <c r="D1200" s="13">
        <v>0</v>
      </c>
      <c r="E1200" s="13">
        <v>0</v>
      </c>
      <c r="F1200" s="13">
        <v>3.75</v>
      </c>
      <c r="G1200" s="13">
        <v>6.3291139240506329</v>
      </c>
      <c r="H1200" s="13">
        <v>0</v>
      </c>
      <c r="I1200" s="13">
        <v>0</v>
      </c>
      <c r="J1200" s="13">
        <v>0</v>
      </c>
      <c r="K1200" s="13">
        <v>0</v>
      </c>
      <c r="L1200" s="13">
        <v>7.6923076923076925</v>
      </c>
      <c r="M1200" s="13">
        <v>3.7037037037037033</v>
      </c>
      <c r="N1200" s="13">
        <v>4</v>
      </c>
      <c r="O1200" s="13">
        <v>0</v>
      </c>
      <c r="P1200" s="13">
        <v>0</v>
      </c>
      <c r="Q1200" s="13">
        <v>0</v>
      </c>
      <c r="R1200" s="13">
        <v>4.1666666666666661</v>
      </c>
      <c r="S1200" s="13">
        <v>8.695652173913043</v>
      </c>
      <c r="T1200" s="13">
        <v>0</v>
      </c>
      <c r="U1200" s="13">
        <v>4.3478260869565215</v>
      </c>
      <c r="V1200" s="13">
        <v>0</v>
      </c>
      <c r="W1200" s="14">
        <v>0</v>
      </c>
    </row>
    <row r="1201" spans="1:23" x14ac:dyDescent="0.3">
      <c r="A1201" s="4" t="s">
        <v>708</v>
      </c>
      <c r="B1201" s="12">
        <v>0.25575447570332482</v>
      </c>
      <c r="C1201" s="13">
        <v>0</v>
      </c>
      <c r="D1201" s="13">
        <v>0</v>
      </c>
      <c r="E1201" s="13">
        <v>0</v>
      </c>
      <c r="F1201" s="13">
        <v>1.25</v>
      </c>
      <c r="G1201" s="13">
        <v>0</v>
      </c>
      <c r="H1201" s="13">
        <v>0</v>
      </c>
      <c r="I1201" s="13">
        <v>0</v>
      </c>
      <c r="J1201" s="13">
        <v>0</v>
      </c>
      <c r="K1201" s="13">
        <v>4</v>
      </c>
      <c r="L1201" s="13">
        <v>0</v>
      </c>
      <c r="M1201" s="13">
        <v>0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4">
        <v>0</v>
      </c>
    </row>
    <row r="1202" spans="1:23" x14ac:dyDescent="0.3">
      <c r="A1202" s="4" t="s">
        <v>709</v>
      </c>
      <c r="B1202" s="12">
        <v>3.5805626598465472</v>
      </c>
      <c r="C1202" s="13">
        <v>0</v>
      </c>
      <c r="D1202" s="13">
        <v>0</v>
      </c>
      <c r="E1202" s="13">
        <v>0</v>
      </c>
      <c r="F1202" s="13">
        <v>13.750000000000002</v>
      </c>
      <c r="G1202" s="13">
        <v>3.79746835443038</v>
      </c>
      <c r="H1202" s="13">
        <v>12</v>
      </c>
      <c r="I1202" s="13">
        <v>7.6923076923076925</v>
      </c>
      <c r="J1202" s="13">
        <v>0</v>
      </c>
      <c r="K1202" s="13">
        <v>4</v>
      </c>
      <c r="L1202" s="13">
        <v>7.6923076923076925</v>
      </c>
      <c r="M1202" s="13">
        <v>0</v>
      </c>
      <c r="N1202" s="13">
        <v>12</v>
      </c>
      <c r="O1202" s="13">
        <v>3.8461538461538463</v>
      </c>
      <c r="P1202" s="13">
        <v>0</v>
      </c>
      <c r="Q1202" s="13">
        <v>0</v>
      </c>
      <c r="R1202" s="13">
        <v>0</v>
      </c>
      <c r="S1202" s="13">
        <v>8.695652173913043</v>
      </c>
      <c r="T1202" s="13">
        <v>0</v>
      </c>
      <c r="U1202" s="13">
        <v>0</v>
      </c>
      <c r="V1202" s="13">
        <v>0</v>
      </c>
      <c r="W1202" s="14">
        <v>0</v>
      </c>
    </row>
    <row r="1203" spans="1:23" x14ac:dyDescent="0.3">
      <c r="A1203" s="4" t="s">
        <v>299</v>
      </c>
      <c r="B1203" s="12">
        <v>0.25575447570332482</v>
      </c>
      <c r="C1203" s="13">
        <v>0</v>
      </c>
      <c r="D1203" s="13">
        <v>0</v>
      </c>
      <c r="E1203" s="13">
        <v>0</v>
      </c>
      <c r="F1203" s="13">
        <v>1.25</v>
      </c>
      <c r="G1203" s="13">
        <v>0</v>
      </c>
      <c r="H1203" s="13">
        <v>0</v>
      </c>
      <c r="I1203" s="13">
        <v>0</v>
      </c>
      <c r="J1203" s="13">
        <v>0</v>
      </c>
      <c r="K1203" s="13">
        <v>4</v>
      </c>
      <c r="L1203" s="13">
        <v>0</v>
      </c>
      <c r="M1203" s="13">
        <v>0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4">
        <v>0</v>
      </c>
    </row>
    <row r="1204" spans="1:23" x14ac:dyDescent="0.3">
      <c r="A1204" s="4" t="s">
        <v>710</v>
      </c>
      <c r="B1204" s="12">
        <v>0.25575447570332482</v>
      </c>
      <c r="C1204" s="13">
        <v>0</v>
      </c>
      <c r="D1204" s="13">
        <v>0</v>
      </c>
      <c r="E1204" s="13">
        <v>0</v>
      </c>
      <c r="F1204" s="13">
        <v>1.25</v>
      </c>
      <c r="G1204" s="13">
        <v>0</v>
      </c>
      <c r="H1204" s="13">
        <v>0</v>
      </c>
      <c r="I1204" s="13">
        <v>0</v>
      </c>
      <c r="J1204" s="13">
        <v>0</v>
      </c>
      <c r="K1204" s="13">
        <v>4</v>
      </c>
      <c r="L1204" s="13">
        <v>0</v>
      </c>
      <c r="M1204" s="13">
        <v>0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4">
        <v>0</v>
      </c>
    </row>
    <row r="1205" spans="1:23" x14ac:dyDescent="0.3">
      <c r="A1205" s="4" t="s">
        <v>711</v>
      </c>
      <c r="B1205" s="12">
        <v>0.51150895140664965</v>
      </c>
      <c r="C1205" s="13">
        <v>0</v>
      </c>
      <c r="D1205" s="13">
        <v>0</v>
      </c>
      <c r="E1205" s="13">
        <v>0</v>
      </c>
      <c r="F1205" s="13">
        <v>2.5</v>
      </c>
      <c r="G1205" s="13">
        <v>0</v>
      </c>
      <c r="H1205" s="13">
        <v>0</v>
      </c>
      <c r="I1205" s="13">
        <v>0</v>
      </c>
      <c r="J1205" s="13">
        <v>0</v>
      </c>
      <c r="K1205" s="13">
        <v>0</v>
      </c>
      <c r="L1205" s="13">
        <v>0</v>
      </c>
      <c r="M1205" s="13">
        <v>0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8.695652173913043</v>
      </c>
      <c r="T1205" s="13">
        <v>0</v>
      </c>
      <c r="U1205" s="13">
        <v>0</v>
      </c>
      <c r="V1205" s="13">
        <v>0</v>
      </c>
      <c r="W1205" s="14">
        <v>0</v>
      </c>
    </row>
    <row r="1206" spans="1:23" x14ac:dyDescent="0.3">
      <c r="A1206" s="4" t="s">
        <v>712</v>
      </c>
      <c r="B1206" s="12">
        <v>0.25575447570332482</v>
      </c>
      <c r="C1206" s="13">
        <v>0</v>
      </c>
      <c r="D1206" s="13">
        <v>0</v>
      </c>
      <c r="E1206" s="13">
        <v>0</v>
      </c>
      <c r="F1206" s="13">
        <v>1.25</v>
      </c>
      <c r="G1206" s="13">
        <v>0</v>
      </c>
      <c r="H1206" s="13">
        <v>0</v>
      </c>
      <c r="I1206" s="13">
        <v>0</v>
      </c>
      <c r="J1206" s="13">
        <v>0</v>
      </c>
      <c r="K1206" s="13">
        <v>0</v>
      </c>
      <c r="L1206" s="13">
        <v>0</v>
      </c>
      <c r="M1206" s="13">
        <v>0</v>
      </c>
      <c r="N1206" s="13">
        <v>4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4">
        <v>0</v>
      </c>
    </row>
    <row r="1207" spans="1:23" x14ac:dyDescent="0.3">
      <c r="A1207" s="4" t="s">
        <v>713</v>
      </c>
      <c r="B1207" s="12">
        <v>0.76726342710997442</v>
      </c>
      <c r="C1207" s="13">
        <v>0</v>
      </c>
      <c r="D1207" s="13">
        <v>0</v>
      </c>
      <c r="E1207" s="13">
        <v>0</v>
      </c>
      <c r="F1207" s="13">
        <v>3.75</v>
      </c>
      <c r="G1207" s="13">
        <v>0</v>
      </c>
      <c r="H1207" s="13">
        <v>0</v>
      </c>
      <c r="I1207" s="13">
        <v>3.8461538461538463</v>
      </c>
      <c r="J1207" s="13">
        <v>0</v>
      </c>
      <c r="K1207" s="13">
        <v>0</v>
      </c>
      <c r="L1207" s="13">
        <v>3.8461538461538463</v>
      </c>
      <c r="M1207" s="13">
        <v>0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4.3478260869565215</v>
      </c>
      <c r="V1207" s="13">
        <v>0</v>
      </c>
      <c r="W1207" s="14">
        <v>0</v>
      </c>
    </row>
    <row r="1208" spans="1:23" x14ac:dyDescent="0.3">
      <c r="A1208" s="4" t="s">
        <v>714</v>
      </c>
      <c r="B1208" s="12">
        <v>1.2787723785166241</v>
      </c>
      <c r="C1208" s="13">
        <v>0</v>
      </c>
      <c r="D1208" s="13">
        <v>0</v>
      </c>
      <c r="E1208" s="13">
        <v>0</v>
      </c>
      <c r="F1208" s="13">
        <v>5</v>
      </c>
      <c r="G1208" s="13">
        <v>1.2658227848101267</v>
      </c>
      <c r="H1208" s="13">
        <v>4</v>
      </c>
      <c r="I1208" s="13">
        <v>3.8461538461538463</v>
      </c>
      <c r="J1208" s="13">
        <v>4.1666666666666661</v>
      </c>
      <c r="K1208" s="13">
        <v>0</v>
      </c>
      <c r="L1208" s="13">
        <v>0</v>
      </c>
      <c r="M1208" s="13">
        <v>0</v>
      </c>
      <c r="N1208" s="13">
        <v>0</v>
      </c>
      <c r="O1208" s="13">
        <v>0</v>
      </c>
      <c r="P1208" s="13">
        <v>0</v>
      </c>
      <c r="Q1208" s="13">
        <v>5.2631578947368416</v>
      </c>
      <c r="R1208" s="13">
        <v>0</v>
      </c>
      <c r="S1208" s="13">
        <v>4.3478260869565215</v>
      </c>
      <c r="T1208" s="13">
        <v>0</v>
      </c>
      <c r="U1208" s="13">
        <v>0</v>
      </c>
      <c r="V1208" s="13">
        <v>0</v>
      </c>
      <c r="W1208" s="14">
        <v>0</v>
      </c>
    </row>
    <row r="1209" spans="1:23" x14ac:dyDescent="0.3">
      <c r="A1209" s="4" t="s">
        <v>715</v>
      </c>
      <c r="B1209" s="12">
        <v>0.25575447570332482</v>
      </c>
      <c r="C1209" s="13">
        <v>0</v>
      </c>
      <c r="D1209" s="13">
        <v>0</v>
      </c>
      <c r="E1209" s="13">
        <v>0</v>
      </c>
      <c r="F1209" s="13">
        <v>1.25</v>
      </c>
      <c r="G1209" s="13">
        <v>0</v>
      </c>
      <c r="H1209" s="13">
        <v>0</v>
      </c>
      <c r="I1209" s="13">
        <v>0</v>
      </c>
      <c r="J1209" s="13">
        <v>0</v>
      </c>
      <c r="K1209" s="13">
        <v>0</v>
      </c>
      <c r="L1209" s="13">
        <v>0</v>
      </c>
      <c r="M1209" s="13">
        <v>0</v>
      </c>
      <c r="N1209" s="13">
        <v>0</v>
      </c>
      <c r="O1209" s="13">
        <v>0</v>
      </c>
      <c r="P1209" s="13">
        <v>4.1666666666666661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4">
        <v>0</v>
      </c>
    </row>
    <row r="1210" spans="1:23" x14ac:dyDescent="0.3">
      <c r="A1210" s="4" t="s">
        <v>716</v>
      </c>
      <c r="B1210" s="12">
        <v>2.8132992327365729</v>
      </c>
      <c r="C1210" s="13">
        <v>0</v>
      </c>
      <c r="D1210" s="13">
        <v>0</v>
      </c>
      <c r="E1210" s="13">
        <v>0</v>
      </c>
      <c r="F1210" s="13">
        <v>0</v>
      </c>
      <c r="G1210" s="13">
        <v>13.924050632911392</v>
      </c>
      <c r="H1210" s="13">
        <v>4</v>
      </c>
      <c r="I1210" s="13">
        <v>3.8461538461538463</v>
      </c>
      <c r="J1210" s="13">
        <v>4.1666666666666661</v>
      </c>
      <c r="K1210" s="13">
        <v>4</v>
      </c>
      <c r="L1210" s="13">
        <v>0</v>
      </c>
      <c r="M1210" s="13">
        <v>0</v>
      </c>
      <c r="N1210" s="13">
        <v>0</v>
      </c>
      <c r="O1210" s="13">
        <v>0</v>
      </c>
      <c r="P1210" s="13">
        <v>12.5</v>
      </c>
      <c r="Q1210" s="13">
        <v>5.2631578947368416</v>
      </c>
      <c r="R1210" s="13">
        <v>4.1666666666666661</v>
      </c>
      <c r="S1210" s="13">
        <v>4.3478260869565215</v>
      </c>
      <c r="T1210" s="13">
        <v>0</v>
      </c>
      <c r="U1210" s="13">
        <v>0</v>
      </c>
      <c r="V1210" s="13">
        <v>4</v>
      </c>
      <c r="W1210" s="14">
        <v>0</v>
      </c>
    </row>
    <row r="1211" spans="1:23" x14ac:dyDescent="0.3">
      <c r="A1211" s="4" t="s">
        <v>717</v>
      </c>
      <c r="B1211" s="12">
        <v>0.51150895140664965</v>
      </c>
      <c r="C1211" s="13">
        <v>0</v>
      </c>
      <c r="D1211" s="13">
        <v>0</v>
      </c>
      <c r="E1211" s="13">
        <v>0</v>
      </c>
      <c r="F1211" s="13">
        <v>0</v>
      </c>
      <c r="G1211" s="13">
        <v>2.5316455696202533</v>
      </c>
      <c r="H1211" s="13">
        <v>0</v>
      </c>
      <c r="I1211" s="13">
        <v>0</v>
      </c>
      <c r="J1211" s="13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3.8461538461538463</v>
      </c>
      <c r="P1211" s="13">
        <v>0</v>
      </c>
      <c r="Q1211" s="13">
        <v>0</v>
      </c>
      <c r="R1211" s="13">
        <v>0</v>
      </c>
      <c r="S1211" s="13">
        <v>0</v>
      </c>
      <c r="T1211" s="13">
        <v>4.3478260869565215</v>
      </c>
      <c r="U1211" s="13">
        <v>0</v>
      </c>
      <c r="V1211" s="13">
        <v>0</v>
      </c>
      <c r="W1211" s="14">
        <v>0</v>
      </c>
    </row>
    <row r="1212" spans="1:23" x14ac:dyDescent="0.3">
      <c r="A1212" s="4" t="s">
        <v>718</v>
      </c>
      <c r="B1212" s="12">
        <v>1.2787723785166241</v>
      </c>
      <c r="C1212" s="13">
        <v>0</v>
      </c>
      <c r="D1212" s="13">
        <v>0</v>
      </c>
      <c r="E1212" s="13">
        <v>0</v>
      </c>
      <c r="F1212" s="13">
        <v>0</v>
      </c>
      <c r="G1212" s="13">
        <v>6.3291139240506329</v>
      </c>
      <c r="H1212" s="13">
        <v>4</v>
      </c>
      <c r="I1212" s="13">
        <v>0</v>
      </c>
      <c r="J1212" s="13">
        <v>4.1666666666666661</v>
      </c>
      <c r="K1212" s="13">
        <v>4</v>
      </c>
      <c r="L1212" s="13">
        <v>0</v>
      </c>
      <c r="M1212" s="13">
        <v>0</v>
      </c>
      <c r="N1212" s="13">
        <v>0</v>
      </c>
      <c r="O1212" s="13">
        <v>3.8461538461538463</v>
      </c>
      <c r="P1212" s="13">
        <v>4.1666666666666661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4">
        <v>0</v>
      </c>
    </row>
    <row r="1213" spans="1:23" x14ac:dyDescent="0.3">
      <c r="A1213" s="4" t="s">
        <v>719</v>
      </c>
      <c r="B1213" s="12">
        <v>0.25575447570332482</v>
      </c>
      <c r="C1213" s="13">
        <v>0</v>
      </c>
      <c r="D1213" s="13">
        <v>0</v>
      </c>
      <c r="E1213" s="13">
        <v>0</v>
      </c>
      <c r="F1213" s="13">
        <v>0</v>
      </c>
      <c r="G1213" s="13">
        <v>1.2658227848101267</v>
      </c>
      <c r="H1213" s="13">
        <v>0</v>
      </c>
      <c r="I1213" s="13">
        <v>0</v>
      </c>
      <c r="J1213" s="13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3.8461538461538463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4">
        <v>0</v>
      </c>
    </row>
    <row r="1214" spans="1:23" x14ac:dyDescent="0.3">
      <c r="A1214" s="4" t="s">
        <v>720</v>
      </c>
      <c r="B1214" s="12">
        <v>1.2787723785166241</v>
      </c>
      <c r="C1214" s="13">
        <v>0</v>
      </c>
      <c r="D1214" s="13">
        <v>0</v>
      </c>
      <c r="E1214" s="13">
        <v>0</v>
      </c>
      <c r="F1214" s="13">
        <v>0</v>
      </c>
      <c r="G1214" s="13">
        <v>6.3291139240506329</v>
      </c>
      <c r="H1214" s="13">
        <v>0</v>
      </c>
      <c r="I1214" s="13">
        <v>0</v>
      </c>
      <c r="J1214" s="13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7.6923076923076925</v>
      </c>
      <c r="P1214" s="13">
        <v>0</v>
      </c>
      <c r="Q1214" s="13">
        <v>5.2631578947368416</v>
      </c>
      <c r="R1214" s="13">
        <v>0</v>
      </c>
      <c r="S1214" s="13">
        <v>0</v>
      </c>
      <c r="T1214" s="13">
        <v>4.3478260869565215</v>
      </c>
      <c r="U1214" s="13">
        <v>0</v>
      </c>
      <c r="V1214" s="13">
        <v>4</v>
      </c>
      <c r="W1214" s="14">
        <v>0</v>
      </c>
    </row>
    <row r="1215" spans="1:23" x14ac:dyDescent="0.3">
      <c r="A1215" s="4" t="s">
        <v>721</v>
      </c>
      <c r="B1215" s="12">
        <v>0.25575447570332482</v>
      </c>
      <c r="C1215" s="13">
        <v>0</v>
      </c>
      <c r="D1215" s="13">
        <v>0</v>
      </c>
      <c r="E1215" s="13">
        <v>0</v>
      </c>
      <c r="F1215" s="13">
        <v>0</v>
      </c>
      <c r="G1215" s="13">
        <v>1.2658227848101267</v>
      </c>
      <c r="H1215" s="13">
        <v>0</v>
      </c>
      <c r="I1215" s="13">
        <v>0</v>
      </c>
      <c r="J1215" s="13">
        <v>0</v>
      </c>
      <c r="K1215" s="13">
        <v>4</v>
      </c>
      <c r="L1215" s="13">
        <v>0</v>
      </c>
      <c r="M1215" s="13">
        <v>0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4">
        <v>0</v>
      </c>
    </row>
    <row r="1216" spans="1:23" x14ac:dyDescent="0.3">
      <c r="A1216" s="4" t="s">
        <v>722</v>
      </c>
      <c r="B1216" s="12">
        <v>0.51150895140664965</v>
      </c>
      <c r="C1216" s="13">
        <v>0</v>
      </c>
      <c r="D1216" s="13">
        <v>0</v>
      </c>
      <c r="E1216" s="13">
        <v>0</v>
      </c>
      <c r="F1216" s="13">
        <v>0</v>
      </c>
      <c r="G1216" s="13">
        <v>2.5316455696202533</v>
      </c>
      <c r="H1216" s="13">
        <v>0</v>
      </c>
      <c r="I1216" s="13">
        <v>0</v>
      </c>
      <c r="J1216" s="13">
        <v>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  <c r="P1216" s="13">
        <v>4.1666666666666661</v>
      </c>
      <c r="Q1216" s="13">
        <v>0</v>
      </c>
      <c r="R1216" s="13">
        <v>4.1666666666666661</v>
      </c>
      <c r="S1216" s="13">
        <v>0</v>
      </c>
      <c r="T1216" s="13">
        <v>0</v>
      </c>
      <c r="U1216" s="13">
        <v>0</v>
      </c>
      <c r="V1216" s="13">
        <v>0</v>
      </c>
      <c r="W1216" s="14">
        <v>0</v>
      </c>
    </row>
    <row r="1217" spans="1:23" x14ac:dyDescent="0.3">
      <c r="A1217" s="4" t="s">
        <v>723</v>
      </c>
      <c r="B1217" s="12">
        <v>0.25575447570332482</v>
      </c>
      <c r="C1217" s="13">
        <v>0</v>
      </c>
      <c r="D1217" s="13">
        <v>0</v>
      </c>
      <c r="E1217" s="13">
        <v>0</v>
      </c>
      <c r="F1217" s="13">
        <v>0</v>
      </c>
      <c r="G1217" s="13">
        <v>1.2658227848101267</v>
      </c>
      <c r="H1217" s="13">
        <v>0</v>
      </c>
      <c r="I1217" s="13">
        <v>0</v>
      </c>
      <c r="J1217" s="13">
        <v>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  <c r="P1217" s="13">
        <v>4.1666666666666661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4">
        <v>0</v>
      </c>
    </row>
    <row r="1218" spans="1:23" x14ac:dyDescent="0.3">
      <c r="A1218" s="4" t="s">
        <v>724</v>
      </c>
      <c r="B1218" s="12">
        <v>0.76726342710997442</v>
      </c>
      <c r="C1218" s="13">
        <v>0</v>
      </c>
      <c r="D1218" s="13">
        <v>0</v>
      </c>
      <c r="E1218" s="13">
        <v>0</v>
      </c>
      <c r="F1218" s="13">
        <v>0</v>
      </c>
      <c r="G1218" s="13">
        <v>3.79746835443038</v>
      </c>
      <c r="H1218" s="13">
        <v>0</v>
      </c>
      <c r="I1218" s="13">
        <v>0</v>
      </c>
      <c r="J1218" s="13">
        <v>4.1666666666666661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4.3478260869565215</v>
      </c>
      <c r="T1218" s="13">
        <v>0</v>
      </c>
      <c r="U1218" s="13">
        <v>0</v>
      </c>
      <c r="V1218" s="13">
        <v>4</v>
      </c>
      <c r="W1218" s="14">
        <v>0</v>
      </c>
    </row>
    <row r="1219" spans="1:23" x14ac:dyDescent="0.3">
      <c r="A1219" s="4" t="s">
        <v>725</v>
      </c>
      <c r="B1219" s="12">
        <v>0.25575447570332482</v>
      </c>
      <c r="C1219" s="13">
        <v>0</v>
      </c>
      <c r="D1219" s="13">
        <v>0</v>
      </c>
      <c r="E1219" s="13">
        <v>0</v>
      </c>
      <c r="F1219" s="13">
        <v>0</v>
      </c>
      <c r="G1219" s="13">
        <v>1.2658227848101267</v>
      </c>
      <c r="H1219" s="13">
        <v>0</v>
      </c>
      <c r="I1219" s="13">
        <v>0</v>
      </c>
      <c r="J1219" s="13">
        <v>0</v>
      </c>
      <c r="K1219" s="13">
        <v>0</v>
      </c>
      <c r="L1219" s="13">
        <v>3.8461538461538463</v>
      </c>
      <c r="M1219" s="13">
        <v>0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4">
        <v>0</v>
      </c>
    </row>
    <row r="1220" spans="1:23" x14ac:dyDescent="0.3">
      <c r="A1220" s="4" t="s">
        <v>726</v>
      </c>
      <c r="B1220" s="12">
        <v>0.25575447570332482</v>
      </c>
      <c r="C1220" s="13">
        <v>0</v>
      </c>
      <c r="D1220" s="13">
        <v>0</v>
      </c>
      <c r="E1220" s="13">
        <v>0</v>
      </c>
      <c r="F1220" s="13">
        <v>0</v>
      </c>
      <c r="G1220" s="13">
        <v>1.2658227848101267</v>
      </c>
      <c r="H1220" s="13">
        <v>0</v>
      </c>
      <c r="I1220" s="13">
        <v>0</v>
      </c>
      <c r="J1220" s="13">
        <v>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0</v>
      </c>
      <c r="Q1220" s="13">
        <v>0</v>
      </c>
      <c r="R1220" s="13">
        <v>4.1666666666666661</v>
      </c>
      <c r="S1220" s="13">
        <v>0</v>
      </c>
      <c r="T1220" s="13">
        <v>0</v>
      </c>
      <c r="U1220" s="13">
        <v>0</v>
      </c>
      <c r="V1220" s="13">
        <v>0</v>
      </c>
      <c r="W1220" s="14">
        <v>0</v>
      </c>
    </row>
    <row r="1221" spans="1:23" x14ac:dyDescent="0.3">
      <c r="A1221" s="4" t="s">
        <v>110</v>
      </c>
      <c r="B1221" s="12">
        <v>1.5345268542199488</v>
      </c>
      <c r="C1221" s="13">
        <v>1.3513513513513513</v>
      </c>
      <c r="D1221" s="13">
        <v>1.2820512820512819</v>
      </c>
      <c r="E1221" s="13">
        <v>2.5</v>
      </c>
      <c r="F1221" s="13">
        <v>1.25</v>
      </c>
      <c r="G1221" s="13">
        <v>1.2658227848101267</v>
      </c>
      <c r="H1221" s="13">
        <v>0</v>
      </c>
      <c r="I1221" s="13">
        <v>0</v>
      </c>
      <c r="J1221" s="13">
        <v>8.3333333333333321</v>
      </c>
      <c r="K1221" s="13">
        <v>4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  <c r="R1221" s="13">
        <v>4.1666666666666661</v>
      </c>
      <c r="S1221" s="13">
        <v>0</v>
      </c>
      <c r="T1221" s="13">
        <v>0</v>
      </c>
      <c r="U1221" s="13">
        <v>0</v>
      </c>
      <c r="V1221" s="13">
        <v>0</v>
      </c>
      <c r="W1221" s="14">
        <v>7.6923076923076925</v>
      </c>
    </row>
    <row r="1222" spans="1:23" x14ac:dyDescent="0.3">
      <c r="A1222" s="5" t="s">
        <v>27</v>
      </c>
      <c r="B1222" s="15" t="s">
        <v>27</v>
      </c>
      <c r="C1222" s="16" t="s">
        <v>27</v>
      </c>
      <c r="D1222" s="16" t="s">
        <v>27</v>
      </c>
      <c r="E1222" s="16" t="s">
        <v>27</v>
      </c>
      <c r="F1222" s="16" t="s">
        <v>27</v>
      </c>
      <c r="G1222" s="16" t="s">
        <v>27</v>
      </c>
      <c r="H1222" s="16" t="s">
        <v>27</v>
      </c>
      <c r="I1222" s="16" t="s">
        <v>27</v>
      </c>
      <c r="J1222" s="16" t="s">
        <v>27</v>
      </c>
      <c r="K1222" s="16" t="s">
        <v>27</v>
      </c>
      <c r="L1222" s="16" t="s">
        <v>27</v>
      </c>
      <c r="M1222" s="16" t="s">
        <v>27</v>
      </c>
      <c r="N1222" s="16" t="s">
        <v>27</v>
      </c>
      <c r="O1222" s="16" t="s">
        <v>27</v>
      </c>
      <c r="P1222" s="16" t="s">
        <v>27</v>
      </c>
      <c r="Q1222" s="16" t="s">
        <v>27</v>
      </c>
      <c r="R1222" s="16" t="s">
        <v>27</v>
      </c>
      <c r="S1222" s="16" t="s">
        <v>27</v>
      </c>
      <c r="T1222" s="16" t="s">
        <v>27</v>
      </c>
      <c r="U1222" s="16" t="s">
        <v>27</v>
      </c>
      <c r="V1222" s="16" t="s">
        <v>27</v>
      </c>
      <c r="W1222" s="17" t="s">
        <v>27</v>
      </c>
    </row>
    <row r="1223" spans="1:23" x14ac:dyDescent="0.3">
      <c r="A1223" s="30" t="s">
        <v>28</v>
      </c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</row>
  </sheetData>
  <mergeCells count="270">
    <mergeCell ref="A1:W1"/>
    <mergeCell ref="A2:A3"/>
    <mergeCell ref="B2:B3"/>
    <mergeCell ref="C2:G2"/>
    <mergeCell ref="H2:W2"/>
    <mergeCell ref="A38:W38"/>
    <mergeCell ref="A40:W40"/>
    <mergeCell ref="A41:A42"/>
    <mergeCell ref="B41:B42"/>
    <mergeCell ref="C41:G41"/>
    <mergeCell ref="H41:W41"/>
    <mergeCell ref="A12:W12"/>
    <mergeCell ref="A14:W14"/>
    <mergeCell ref="A15:A16"/>
    <mergeCell ref="B15:B16"/>
    <mergeCell ref="C15:G15"/>
    <mergeCell ref="H15:W15"/>
    <mergeCell ref="A58:W58"/>
    <mergeCell ref="A60:W60"/>
    <mergeCell ref="A61:A62"/>
    <mergeCell ref="B61:B62"/>
    <mergeCell ref="C61:G61"/>
    <mergeCell ref="H61:W61"/>
    <mergeCell ref="A48:W48"/>
    <mergeCell ref="A50:W50"/>
    <mergeCell ref="A51:A52"/>
    <mergeCell ref="B51:B52"/>
    <mergeCell ref="C51:G51"/>
    <mergeCell ref="H51:W51"/>
    <mergeCell ref="A133:W133"/>
    <mergeCell ref="A135:W135"/>
    <mergeCell ref="A136:A137"/>
    <mergeCell ref="B136:B137"/>
    <mergeCell ref="C136:G136"/>
    <mergeCell ref="H136:W136"/>
    <mergeCell ref="A124:W124"/>
    <mergeCell ref="A126:W126"/>
    <mergeCell ref="A127:A128"/>
    <mergeCell ref="B127:B128"/>
    <mergeCell ref="C127:G127"/>
    <mergeCell ref="H127:W127"/>
    <mergeCell ref="A203:W203"/>
    <mergeCell ref="A205:W205"/>
    <mergeCell ref="A206:A207"/>
    <mergeCell ref="B206:B207"/>
    <mergeCell ref="C206:G206"/>
    <mergeCell ref="H206:W206"/>
    <mergeCell ref="A193:W193"/>
    <mergeCell ref="A195:W195"/>
    <mergeCell ref="A196:A197"/>
    <mergeCell ref="B196:B197"/>
    <mergeCell ref="C196:G196"/>
    <mergeCell ref="H196:W196"/>
    <mergeCell ref="A225:W225"/>
    <mergeCell ref="A227:W227"/>
    <mergeCell ref="A228:A229"/>
    <mergeCell ref="B228:B229"/>
    <mergeCell ref="C228:G228"/>
    <mergeCell ref="H228:W228"/>
    <mergeCell ref="A213:W213"/>
    <mergeCell ref="A215:W215"/>
    <mergeCell ref="A216:A217"/>
    <mergeCell ref="B216:B217"/>
    <mergeCell ref="C216:G216"/>
    <mergeCell ref="H216:W216"/>
    <mergeCell ref="A245:W245"/>
    <mergeCell ref="A247:W247"/>
    <mergeCell ref="A248:A249"/>
    <mergeCell ref="B248:B249"/>
    <mergeCell ref="C248:G248"/>
    <mergeCell ref="H248:W248"/>
    <mergeCell ref="A235:W235"/>
    <mergeCell ref="A237:W237"/>
    <mergeCell ref="A238:A239"/>
    <mergeCell ref="B238:B239"/>
    <mergeCell ref="C238:G238"/>
    <mergeCell ref="H238:W238"/>
    <mergeCell ref="A362:W362"/>
    <mergeCell ref="A364:W364"/>
    <mergeCell ref="A365:A366"/>
    <mergeCell ref="B365:B366"/>
    <mergeCell ref="C365:G365"/>
    <mergeCell ref="H365:W365"/>
    <mergeCell ref="A351:W351"/>
    <mergeCell ref="A353:W353"/>
    <mergeCell ref="A354:A355"/>
    <mergeCell ref="B354:B355"/>
    <mergeCell ref="C354:G354"/>
    <mergeCell ref="H354:W354"/>
    <mergeCell ref="A430:W430"/>
    <mergeCell ref="A432:W432"/>
    <mergeCell ref="A433:A434"/>
    <mergeCell ref="B433:B434"/>
    <mergeCell ref="C433:G433"/>
    <mergeCell ref="H433:W433"/>
    <mergeCell ref="A401:W401"/>
    <mergeCell ref="A403:W403"/>
    <mergeCell ref="A404:A405"/>
    <mergeCell ref="B404:B405"/>
    <mergeCell ref="C404:G404"/>
    <mergeCell ref="H404:W404"/>
    <mergeCell ref="A452:W452"/>
    <mergeCell ref="A454:W454"/>
    <mergeCell ref="A455:A456"/>
    <mergeCell ref="B455:B456"/>
    <mergeCell ref="C455:G455"/>
    <mergeCell ref="H455:W455"/>
    <mergeCell ref="A441:W441"/>
    <mergeCell ref="A443:W443"/>
    <mergeCell ref="A444:A445"/>
    <mergeCell ref="B444:B445"/>
    <mergeCell ref="C444:G444"/>
    <mergeCell ref="H444:W444"/>
    <mergeCell ref="A542:W542"/>
    <mergeCell ref="A544:W544"/>
    <mergeCell ref="A545:A546"/>
    <mergeCell ref="B545:B546"/>
    <mergeCell ref="C545:G545"/>
    <mergeCell ref="H545:W545"/>
    <mergeCell ref="A485:W485"/>
    <mergeCell ref="A487:W487"/>
    <mergeCell ref="A488:A489"/>
    <mergeCell ref="B488:B489"/>
    <mergeCell ref="C488:G488"/>
    <mergeCell ref="H488:W488"/>
    <mergeCell ref="A619:W619"/>
    <mergeCell ref="A621:W621"/>
    <mergeCell ref="A622:A623"/>
    <mergeCell ref="B622:B623"/>
    <mergeCell ref="C622:G622"/>
    <mergeCell ref="H622:W622"/>
    <mergeCell ref="A552:W552"/>
    <mergeCell ref="A554:W554"/>
    <mergeCell ref="A555:A556"/>
    <mergeCell ref="B555:B556"/>
    <mergeCell ref="C555:G555"/>
    <mergeCell ref="H555:W555"/>
    <mergeCell ref="A709:W709"/>
    <mergeCell ref="A711:W711"/>
    <mergeCell ref="A712:A713"/>
    <mergeCell ref="B712:B713"/>
    <mergeCell ref="C712:G712"/>
    <mergeCell ref="H712:W712"/>
    <mergeCell ref="A628:W628"/>
    <mergeCell ref="A630:W630"/>
    <mergeCell ref="A631:A632"/>
    <mergeCell ref="B631:B632"/>
    <mergeCell ref="C631:G631"/>
    <mergeCell ref="H631:W631"/>
    <mergeCell ref="A783:W783"/>
    <mergeCell ref="A785:W785"/>
    <mergeCell ref="A786:A787"/>
    <mergeCell ref="B786:B787"/>
    <mergeCell ref="C786:G786"/>
    <mergeCell ref="H786:W786"/>
    <mergeCell ref="A720:W720"/>
    <mergeCell ref="A722:W722"/>
    <mergeCell ref="A723:A724"/>
    <mergeCell ref="B723:B724"/>
    <mergeCell ref="C723:G723"/>
    <mergeCell ref="H723:W723"/>
    <mergeCell ref="A806:W806"/>
    <mergeCell ref="A808:W808"/>
    <mergeCell ref="A809:A810"/>
    <mergeCell ref="B809:B810"/>
    <mergeCell ref="C809:G809"/>
    <mergeCell ref="H809:W809"/>
    <mergeCell ref="A795:W795"/>
    <mergeCell ref="A797:W797"/>
    <mergeCell ref="A798:A799"/>
    <mergeCell ref="B798:B799"/>
    <mergeCell ref="C798:G798"/>
    <mergeCell ref="H798:W798"/>
    <mergeCell ref="A826:W826"/>
    <mergeCell ref="A828:W828"/>
    <mergeCell ref="A829:A830"/>
    <mergeCell ref="B829:B830"/>
    <mergeCell ref="C829:G829"/>
    <mergeCell ref="H829:W829"/>
    <mergeCell ref="A816:W816"/>
    <mergeCell ref="A818:W818"/>
    <mergeCell ref="A819:A820"/>
    <mergeCell ref="B819:B820"/>
    <mergeCell ref="C819:G819"/>
    <mergeCell ref="H819:W819"/>
    <mergeCell ref="A851:W851"/>
    <mergeCell ref="A853:W853"/>
    <mergeCell ref="A854:A855"/>
    <mergeCell ref="B854:B855"/>
    <mergeCell ref="C854:G854"/>
    <mergeCell ref="H854:W854"/>
    <mergeCell ref="A836:W836"/>
    <mergeCell ref="A838:W838"/>
    <mergeCell ref="A839:A840"/>
    <mergeCell ref="B839:B840"/>
    <mergeCell ref="C839:G839"/>
    <mergeCell ref="H839:W839"/>
    <mergeCell ref="A873:W873"/>
    <mergeCell ref="A875:W875"/>
    <mergeCell ref="A876:A877"/>
    <mergeCell ref="B876:B877"/>
    <mergeCell ref="C876:G876"/>
    <mergeCell ref="H876:W876"/>
    <mergeCell ref="A862:W862"/>
    <mergeCell ref="A864:W864"/>
    <mergeCell ref="A865:A866"/>
    <mergeCell ref="B865:B866"/>
    <mergeCell ref="C865:G865"/>
    <mergeCell ref="H865:W865"/>
    <mergeCell ref="A895:W895"/>
    <mergeCell ref="A897:W897"/>
    <mergeCell ref="A898:A899"/>
    <mergeCell ref="B898:B899"/>
    <mergeCell ref="C898:G898"/>
    <mergeCell ref="H898:W898"/>
    <mergeCell ref="A884:W884"/>
    <mergeCell ref="A886:W886"/>
    <mergeCell ref="A887:A888"/>
    <mergeCell ref="B887:B888"/>
    <mergeCell ref="C887:G887"/>
    <mergeCell ref="H887:W887"/>
    <mergeCell ref="A979:W979"/>
    <mergeCell ref="A981:W981"/>
    <mergeCell ref="A982:A983"/>
    <mergeCell ref="B982:B983"/>
    <mergeCell ref="C982:G982"/>
    <mergeCell ref="H982:W982"/>
    <mergeCell ref="A969:W969"/>
    <mergeCell ref="A971:W971"/>
    <mergeCell ref="A972:A973"/>
    <mergeCell ref="B972:B973"/>
    <mergeCell ref="C972:G972"/>
    <mergeCell ref="H972:W972"/>
    <mergeCell ref="A1050:W1050"/>
    <mergeCell ref="A1052:W1052"/>
    <mergeCell ref="A1053:A1054"/>
    <mergeCell ref="B1053:B1054"/>
    <mergeCell ref="C1053:G1053"/>
    <mergeCell ref="H1053:W1053"/>
    <mergeCell ref="A1040:W1040"/>
    <mergeCell ref="A1042:W1042"/>
    <mergeCell ref="A1043:A1044"/>
    <mergeCell ref="B1043:B1044"/>
    <mergeCell ref="C1043:G1043"/>
    <mergeCell ref="H1043:W1043"/>
    <mergeCell ref="A1124:W1124"/>
    <mergeCell ref="A1126:W1126"/>
    <mergeCell ref="A1127:A1128"/>
    <mergeCell ref="B1127:B1128"/>
    <mergeCell ref="C1127:G1127"/>
    <mergeCell ref="H1127:W1127"/>
    <mergeCell ref="A1074:W1074"/>
    <mergeCell ref="A1076:W1076"/>
    <mergeCell ref="A1077:A1078"/>
    <mergeCell ref="B1077:B1078"/>
    <mergeCell ref="C1077:G1077"/>
    <mergeCell ref="H1077:W1077"/>
    <mergeCell ref="A1223:W1223"/>
    <mergeCell ref="A1144:W1144"/>
    <mergeCell ref="A1146:W1146"/>
    <mergeCell ref="A1147:A1148"/>
    <mergeCell ref="B1147:B1148"/>
    <mergeCell ref="C1147:G1147"/>
    <mergeCell ref="H1147:W1147"/>
    <mergeCell ref="A1134:W1134"/>
    <mergeCell ref="A1136:W1136"/>
    <mergeCell ref="A1137:A1138"/>
    <mergeCell ref="B1137:B1138"/>
    <mergeCell ref="C1137:G1137"/>
    <mergeCell ref="H1137:W1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Table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Md Habibur Rahman</cp:lastModifiedBy>
  <dcterms:created xsi:type="dcterms:W3CDTF">2011-08-01T14:22:18Z</dcterms:created>
  <dcterms:modified xsi:type="dcterms:W3CDTF">2024-02-28T07:57:40Z</dcterms:modified>
</cp:coreProperties>
</file>