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2" windowWidth="14220" windowHeight="8328" tabRatio="858" firstSheet="1" activeTab="5"/>
  </bookViews>
  <sheets>
    <sheet name="2006 Usage and Savings" sheetId="68" r:id="rId1"/>
    <sheet name="2007 Usage and Savings" sheetId="69" r:id="rId2"/>
    <sheet name="2008 Usage and Savings" sheetId="70" r:id="rId3"/>
    <sheet name="2009 Usage and Savings" sheetId="78" r:id="rId4"/>
    <sheet name="2010 Usage and Savings" sheetId="79" r:id="rId5"/>
    <sheet name="2011 Usage and Savings" sheetId="80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H250" i="79" l="1"/>
  <c r="I250" i="79" s="1"/>
  <c r="G250" i="79"/>
  <c r="H249" i="79"/>
  <c r="I249" i="79" s="1"/>
  <c r="G249" i="79"/>
  <c r="H248" i="79"/>
  <c r="I248" i="79" s="1"/>
  <c r="G248" i="79"/>
  <c r="H247" i="79"/>
  <c r="G247" i="79"/>
  <c r="I247" i="79" s="1"/>
  <c r="H246" i="79"/>
  <c r="I246" i="79" s="1"/>
  <c r="G246" i="79"/>
  <c r="H245" i="79"/>
  <c r="G245" i="79"/>
  <c r="I245" i="79" s="1"/>
  <c r="H244" i="79"/>
  <c r="I244" i="79" s="1"/>
  <c r="G244" i="79"/>
  <c r="H243" i="79"/>
  <c r="G243" i="79"/>
  <c r="I243" i="79" s="1"/>
  <c r="H242" i="79"/>
  <c r="I242" i="79" s="1"/>
  <c r="G242" i="79"/>
  <c r="H241" i="79"/>
  <c r="G241" i="79"/>
  <c r="I241" i="79" s="1"/>
  <c r="H240" i="79"/>
  <c r="I240" i="79" s="1"/>
  <c r="G240" i="79"/>
  <c r="H239" i="79"/>
  <c r="G239" i="79"/>
  <c r="I239" i="79" s="1"/>
  <c r="H238" i="79"/>
  <c r="I238" i="79" s="1"/>
  <c r="G238" i="79"/>
  <c r="H237" i="79"/>
  <c r="G237" i="79"/>
  <c r="I237" i="79" s="1"/>
  <c r="H236" i="79"/>
  <c r="I236" i="79" s="1"/>
  <c r="G236" i="79"/>
  <c r="H235" i="79"/>
  <c r="G235" i="79"/>
  <c r="I235" i="79" s="1"/>
  <c r="H234" i="79"/>
  <c r="I234" i="79" s="1"/>
  <c r="G234" i="79"/>
  <c r="H233" i="79"/>
  <c r="G233" i="79"/>
  <c r="I233" i="79" s="1"/>
  <c r="H232" i="79"/>
  <c r="I232" i="79" s="1"/>
  <c r="G232" i="79"/>
  <c r="H231" i="79"/>
  <c r="G231" i="79"/>
  <c r="I231" i="79" s="1"/>
  <c r="H230" i="79"/>
  <c r="I230" i="79" s="1"/>
  <c r="G230" i="79"/>
  <c r="H229" i="79"/>
  <c r="I229" i="79" s="1"/>
  <c r="G229" i="79"/>
  <c r="H228" i="79"/>
  <c r="I228" i="79" s="1"/>
  <c r="G228" i="79"/>
  <c r="H227" i="79"/>
  <c r="I227" i="79" s="1"/>
  <c r="G227" i="79"/>
  <c r="H226" i="79"/>
  <c r="I226" i="79" s="1"/>
  <c r="G226" i="79"/>
  <c r="H225" i="79"/>
  <c r="I225" i="79" s="1"/>
  <c r="G225" i="79"/>
  <c r="H224" i="79"/>
  <c r="I224" i="79" s="1"/>
  <c r="G224" i="79"/>
  <c r="H223" i="79"/>
  <c r="G223" i="79"/>
  <c r="I223" i="79" s="1"/>
  <c r="H222" i="79"/>
  <c r="I222" i="79" s="1"/>
  <c r="G222" i="79"/>
  <c r="H221" i="79"/>
  <c r="G221" i="79"/>
  <c r="I221" i="79" s="1"/>
  <c r="H220" i="79"/>
  <c r="I220" i="79" s="1"/>
  <c r="G220" i="79"/>
  <c r="H219" i="79"/>
  <c r="G219" i="79"/>
  <c r="I219" i="79" s="1"/>
  <c r="H218" i="79"/>
  <c r="I218" i="79" s="1"/>
  <c r="G218" i="79"/>
  <c r="H217" i="79"/>
  <c r="G217" i="79"/>
  <c r="I217" i="79" s="1"/>
  <c r="H216" i="79"/>
  <c r="I216" i="79" s="1"/>
  <c r="G216" i="79"/>
  <c r="H215" i="79"/>
  <c r="G215" i="79"/>
  <c r="I215" i="79" s="1"/>
  <c r="H214" i="79"/>
  <c r="I214" i="79" s="1"/>
  <c r="G214" i="79"/>
  <c r="H213" i="79"/>
  <c r="G213" i="79"/>
  <c r="I213" i="79" s="1"/>
  <c r="H212" i="79"/>
  <c r="I212" i="79" s="1"/>
  <c r="G212" i="79"/>
  <c r="H211" i="79"/>
  <c r="G211" i="79"/>
  <c r="I211" i="79" s="1"/>
  <c r="H210" i="79"/>
  <c r="I210" i="79" s="1"/>
  <c r="G210" i="79"/>
  <c r="H209" i="79"/>
  <c r="G209" i="79"/>
  <c r="I209" i="79" s="1"/>
  <c r="H208" i="79"/>
  <c r="I208" i="79" s="1"/>
  <c r="G208" i="79"/>
  <c r="H207" i="79"/>
  <c r="G207" i="79"/>
  <c r="I207" i="79" s="1"/>
  <c r="H206" i="79"/>
  <c r="I206" i="79" s="1"/>
  <c r="G206" i="79"/>
  <c r="H205" i="79"/>
  <c r="G205" i="79"/>
  <c r="I205" i="79" s="1"/>
  <c r="H204" i="79"/>
  <c r="I204" i="79" s="1"/>
  <c r="G204" i="79"/>
  <c r="H203" i="79"/>
  <c r="G203" i="79"/>
  <c r="I203" i="79" s="1"/>
  <c r="H202" i="79"/>
  <c r="I202" i="79" s="1"/>
  <c r="G202" i="79"/>
  <c r="H201" i="79"/>
  <c r="G201" i="79"/>
  <c r="I201" i="79" s="1"/>
  <c r="H200" i="79"/>
  <c r="I200" i="79" s="1"/>
  <c r="G200" i="79"/>
  <c r="H199" i="79"/>
  <c r="G199" i="79"/>
  <c r="I199" i="79" s="1"/>
  <c r="H198" i="79"/>
  <c r="I198" i="79" s="1"/>
  <c r="G198" i="79"/>
  <c r="H197" i="79"/>
  <c r="G197" i="79"/>
  <c r="I197" i="79" s="1"/>
  <c r="H196" i="79"/>
  <c r="I196" i="79" s="1"/>
  <c r="G196" i="79"/>
  <c r="H195" i="79"/>
  <c r="G195" i="79"/>
  <c r="I195" i="79" s="1"/>
  <c r="H194" i="79"/>
  <c r="I194" i="79" s="1"/>
  <c r="G194" i="79"/>
  <c r="H193" i="79"/>
  <c r="G193" i="79"/>
  <c r="I193" i="79" s="1"/>
  <c r="H192" i="79"/>
  <c r="I192" i="79" s="1"/>
  <c r="G192" i="79"/>
  <c r="H191" i="79"/>
  <c r="G191" i="79"/>
  <c r="I191" i="79" s="1"/>
  <c r="H190" i="79"/>
  <c r="I190" i="79" s="1"/>
  <c r="G190" i="79"/>
  <c r="H189" i="79"/>
  <c r="G189" i="79"/>
  <c r="I189" i="79" s="1"/>
  <c r="H188" i="79"/>
  <c r="I188" i="79" s="1"/>
  <c r="G188" i="79"/>
  <c r="H187" i="79"/>
  <c r="G187" i="79"/>
  <c r="I187" i="79" s="1"/>
  <c r="H186" i="79"/>
  <c r="I186" i="79" s="1"/>
  <c r="G186" i="79"/>
  <c r="H185" i="79"/>
  <c r="G185" i="79"/>
  <c r="I185" i="79" s="1"/>
  <c r="H184" i="79"/>
  <c r="I184" i="79" s="1"/>
  <c r="G184" i="79"/>
  <c r="H183" i="79"/>
  <c r="G183" i="79"/>
  <c r="I183" i="79" s="1"/>
  <c r="H182" i="79"/>
  <c r="I182" i="79" s="1"/>
  <c r="G182" i="79"/>
  <c r="H181" i="79"/>
  <c r="G181" i="79"/>
  <c r="I181" i="79" s="1"/>
  <c r="H180" i="79"/>
  <c r="I180" i="79" s="1"/>
  <c r="G180" i="79"/>
  <c r="H179" i="79"/>
  <c r="G179" i="79"/>
  <c r="I179" i="79" s="1"/>
  <c r="H178" i="79"/>
  <c r="I178" i="79" s="1"/>
  <c r="G178" i="79"/>
  <c r="H177" i="79"/>
  <c r="G177" i="79"/>
  <c r="I177" i="79" s="1"/>
  <c r="H176" i="79"/>
  <c r="I176" i="79" s="1"/>
  <c r="G176" i="79"/>
  <c r="H175" i="79"/>
  <c r="I175" i="79" s="1"/>
  <c r="G175" i="79"/>
  <c r="H174" i="79"/>
  <c r="I174" i="79" s="1"/>
  <c r="G174" i="79"/>
  <c r="H173" i="79"/>
  <c r="I173" i="79" s="1"/>
  <c r="G173" i="79"/>
  <c r="H172" i="79"/>
  <c r="I172" i="79" s="1"/>
  <c r="G172" i="79"/>
  <c r="H171" i="79"/>
  <c r="G171" i="79"/>
  <c r="I171" i="79" s="1"/>
  <c r="H170" i="79"/>
  <c r="I170" i="79" s="1"/>
  <c r="G170" i="79"/>
  <c r="H169" i="79"/>
  <c r="G169" i="79"/>
  <c r="I169" i="79" s="1"/>
  <c r="H168" i="79"/>
  <c r="I168" i="79" s="1"/>
  <c r="G168" i="79"/>
  <c r="H167" i="79"/>
  <c r="G167" i="79"/>
  <c r="I167" i="79" s="1"/>
  <c r="H166" i="79"/>
  <c r="I166" i="79" s="1"/>
  <c r="G166" i="79"/>
  <c r="H165" i="79"/>
  <c r="G165" i="79"/>
  <c r="I165" i="79" s="1"/>
  <c r="H164" i="79"/>
  <c r="I164" i="79" s="1"/>
  <c r="G164" i="79"/>
  <c r="H163" i="79"/>
  <c r="G163" i="79"/>
  <c r="I163" i="79" s="1"/>
  <c r="H162" i="79"/>
  <c r="I162" i="79" s="1"/>
  <c r="G162" i="79"/>
  <c r="H161" i="79"/>
  <c r="G161" i="79"/>
  <c r="I161" i="79" s="1"/>
  <c r="H160" i="79"/>
  <c r="I160" i="79" s="1"/>
  <c r="G160" i="79"/>
  <c r="H159" i="79"/>
  <c r="G159" i="79"/>
  <c r="I159" i="79" s="1"/>
  <c r="H158" i="79"/>
  <c r="I158" i="79" s="1"/>
  <c r="G158" i="79"/>
  <c r="H157" i="79"/>
  <c r="G157" i="79"/>
  <c r="I157" i="79" s="1"/>
  <c r="H156" i="79"/>
  <c r="I156" i="79" s="1"/>
  <c r="G156" i="79"/>
  <c r="H155" i="79"/>
  <c r="G155" i="79"/>
  <c r="I155" i="79" s="1"/>
  <c r="H154" i="79"/>
  <c r="I154" i="79" s="1"/>
  <c r="G154" i="79"/>
  <c r="H153" i="79"/>
  <c r="G153" i="79"/>
  <c r="I153" i="79" s="1"/>
  <c r="H152" i="79"/>
  <c r="I152" i="79" s="1"/>
  <c r="G152" i="79"/>
  <c r="H151" i="79"/>
  <c r="G151" i="79"/>
  <c r="I151" i="79" s="1"/>
  <c r="H150" i="79"/>
  <c r="I150" i="79" s="1"/>
  <c r="G150" i="79"/>
  <c r="H149" i="79"/>
  <c r="G149" i="79"/>
  <c r="I149" i="79" s="1"/>
  <c r="H148" i="79"/>
  <c r="I148" i="79" s="1"/>
  <c r="G148" i="79"/>
  <c r="H147" i="79"/>
  <c r="G147" i="79"/>
  <c r="I147" i="79" s="1"/>
  <c r="H146" i="79"/>
  <c r="I146" i="79" s="1"/>
  <c r="G146" i="79"/>
  <c r="H145" i="79"/>
  <c r="G145" i="79"/>
  <c r="I145" i="79" s="1"/>
  <c r="H144" i="79"/>
  <c r="I144" i="79" s="1"/>
  <c r="G144" i="79"/>
  <c r="H143" i="79"/>
  <c r="I143" i="79" s="1"/>
  <c r="G143" i="79"/>
  <c r="H142" i="79"/>
  <c r="I142" i="79" s="1"/>
  <c r="G142" i="79"/>
  <c r="H141" i="79"/>
  <c r="I141" i="79" s="1"/>
  <c r="G141" i="79"/>
  <c r="K140" i="79"/>
  <c r="J140" i="79"/>
  <c r="G140" i="79"/>
  <c r="E140" i="79"/>
  <c r="H140" i="79" s="1"/>
  <c r="I140" i="79" s="1"/>
  <c r="D140" i="79"/>
  <c r="H139" i="79"/>
  <c r="I139" i="79" s="1"/>
  <c r="G139" i="79"/>
  <c r="H138" i="79"/>
  <c r="I138" i="79" s="1"/>
  <c r="G138" i="79"/>
  <c r="H137" i="79"/>
  <c r="I137" i="79" s="1"/>
  <c r="G137" i="79"/>
  <c r="H136" i="79"/>
  <c r="I136" i="79" s="1"/>
  <c r="G136" i="79"/>
  <c r="H135" i="79"/>
  <c r="I135" i="79" s="1"/>
  <c r="G135" i="79"/>
  <c r="H134" i="79"/>
  <c r="I134" i="79" s="1"/>
  <c r="G134" i="79"/>
  <c r="H133" i="79"/>
  <c r="I133" i="79" s="1"/>
  <c r="G133" i="79"/>
  <c r="H132" i="79"/>
  <c r="I132" i="79" s="1"/>
  <c r="G132" i="79"/>
  <c r="H131" i="79"/>
  <c r="I131" i="79" s="1"/>
  <c r="G131" i="79"/>
  <c r="H130" i="79"/>
  <c r="G130" i="79"/>
  <c r="I130" i="79" s="1"/>
  <c r="H129" i="79"/>
  <c r="I129" i="79" s="1"/>
  <c r="G129" i="79"/>
  <c r="H128" i="79"/>
  <c r="I128" i="79" s="1"/>
  <c r="G128" i="79"/>
  <c r="H127" i="79"/>
  <c r="I127" i="79" s="1"/>
  <c r="G127" i="79"/>
  <c r="H126" i="79"/>
  <c r="I126" i="79" s="1"/>
  <c r="G126" i="79"/>
  <c r="H125" i="79"/>
  <c r="I125" i="79" s="1"/>
  <c r="G125" i="79"/>
  <c r="H124" i="79"/>
  <c r="I124" i="79" s="1"/>
  <c r="G124" i="79"/>
  <c r="H123" i="79"/>
  <c r="I123" i="79" s="1"/>
  <c r="G123" i="79"/>
  <c r="H122" i="79"/>
  <c r="I122" i="79" s="1"/>
  <c r="G122" i="79"/>
  <c r="H121" i="79"/>
  <c r="I121" i="79" s="1"/>
  <c r="G121" i="79"/>
  <c r="H120" i="79"/>
  <c r="I120" i="79" s="1"/>
  <c r="G120" i="79"/>
  <c r="H119" i="79"/>
  <c r="I119" i="79" s="1"/>
  <c r="G119" i="79"/>
  <c r="H118" i="79"/>
  <c r="I118" i="79" s="1"/>
  <c r="G118" i="79"/>
  <c r="H117" i="79"/>
  <c r="I117" i="79" s="1"/>
  <c r="G117" i="79"/>
  <c r="H116" i="79"/>
  <c r="I116" i="79" s="1"/>
  <c r="G116" i="79"/>
  <c r="H115" i="79"/>
  <c r="I115" i="79" s="1"/>
  <c r="G115" i="79"/>
  <c r="H114" i="79"/>
  <c r="I114" i="79" s="1"/>
  <c r="G114" i="79"/>
  <c r="H113" i="79"/>
  <c r="I113" i="79" s="1"/>
  <c r="G113" i="79"/>
  <c r="H112" i="79"/>
  <c r="I112" i="79" s="1"/>
  <c r="G112" i="79"/>
  <c r="H111" i="79"/>
  <c r="I111" i="79" s="1"/>
  <c r="G111" i="79"/>
  <c r="H110" i="79"/>
  <c r="G110" i="79"/>
  <c r="I110" i="79" s="1"/>
  <c r="H109" i="79"/>
  <c r="I109" i="79" s="1"/>
  <c r="G109" i="79"/>
  <c r="H108" i="79"/>
  <c r="G108" i="79"/>
  <c r="I108" i="79" s="1"/>
  <c r="H107" i="79"/>
  <c r="I107" i="79" s="1"/>
  <c r="G107" i="79"/>
  <c r="H106" i="79"/>
  <c r="G106" i="79"/>
  <c r="I106" i="79" s="1"/>
  <c r="H105" i="79"/>
  <c r="I105" i="79" s="1"/>
  <c r="G105" i="79"/>
  <c r="H104" i="79"/>
  <c r="G104" i="79"/>
  <c r="I104" i="79" s="1"/>
  <c r="H103" i="79"/>
  <c r="I103" i="79" s="1"/>
  <c r="G103" i="79"/>
  <c r="H102" i="79"/>
  <c r="G102" i="79"/>
  <c r="I102" i="79" s="1"/>
  <c r="H101" i="79"/>
  <c r="I101" i="79" s="1"/>
  <c r="G101" i="79"/>
  <c r="H100" i="79"/>
  <c r="G100" i="79"/>
  <c r="I100" i="79" s="1"/>
  <c r="H99" i="79"/>
  <c r="I99" i="79" s="1"/>
  <c r="G99" i="79"/>
  <c r="H98" i="79"/>
  <c r="G98" i="79"/>
  <c r="I98" i="79" s="1"/>
  <c r="H97" i="79"/>
  <c r="I97" i="79" s="1"/>
  <c r="G97" i="79"/>
  <c r="H96" i="79"/>
  <c r="I96" i="79" s="1"/>
  <c r="G96" i="79"/>
  <c r="H95" i="79"/>
  <c r="I95" i="79" s="1"/>
  <c r="G95" i="79"/>
  <c r="H94" i="79"/>
  <c r="I94" i="79" s="1"/>
  <c r="G94" i="79"/>
  <c r="H93" i="79"/>
  <c r="I93" i="79" s="1"/>
  <c r="G93" i="79"/>
  <c r="H92" i="79"/>
  <c r="I92" i="79" s="1"/>
  <c r="G92" i="79"/>
  <c r="H91" i="79"/>
  <c r="I91" i="79" s="1"/>
  <c r="G91" i="79"/>
  <c r="H90" i="79"/>
  <c r="I90" i="79" s="1"/>
  <c r="G90" i="79"/>
  <c r="H89" i="79"/>
  <c r="I89" i="79" s="1"/>
  <c r="G89" i="79"/>
  <c r="H88" i="79"/>
  <c r="I88" i="79" s="1"/>
  <c r="G88" i="79"/>
  <c r="H87" i="79"/>
  <c r="I87" i="79" s="1"/>
  <c r="G87" i="79"/>
  <c r="H86" i="79"/>
  <c r="I86" i="79" s="1"/>
  <c r="G86" i="79"/>
  <c r="H85" i="79"/>
  <c r="G85" i="79"/>
  <c r="I85" i="79" s="1"/>
  <c r="H84" i="79"/>
  <c r="I84" i="79" s="1"/>
  <c r="G84" i="79"/>
  <c r="H83" i="79"/>
  <c r="G83" i="79"/>
  <c r="I83" i="79" s="1"/>
  <c r="H82" i="79"/>
  <c r="I82" i="79" s="1"/>
  <c r="G82" i="79"/>
  <c r="H81" i="79"/>
  <c r="G81" i="79"/>
  <c r="I81" i="79" s="1"/>
  <c r="H80" i="79"/>
  <c r="I80" i="79" s="1"/>
  <c r="G80" i="79"/>
  <c r="H79" i="79"/>
  <c r="G79" i="79"/>
  <c r="I79" i="79" s="1"/>
  <c r="H78" i="79"/>
  <c r="I78" i="79" s="1"/>
  <c r="G78" i="79"/>
  <c r="H77" i="79"/>
  <c r="G77" i="79"/>
  <c r="I77" i="79" s="1"/>
  <c r="H76" i="79"/>
  <c r="I76" i="79" s="1"/>
  <c r="G76" i="79"/>
  <c r="H75" i="79"/>
  <c r="G75" i="79"/>
  <c r="I75" i="79" s="1"/>
  <c r="H74" i="79"/>
  <c r="I74" i="79" s="1"/>
  <c r="G74" i="79"/>
  <c r="H73" i="79"/>
  <c r="G73" i="79"/>
  <c r="I73" i="79" s="1"/>
  <c r="H72" i="79"/>
  <c r="I72" i="79" s="1"/>
  <c r="G72" i="79"/>
  <c r="H71" i="79"/>
  <c r="G71" i="79"/>
  <c r="I71" i="79" s="1"/>
  <c r="H70" i="79"/>
  <c r="I70" i="79" s="1"/>
  <c r="G70" i="79"/>
  <c r="H69" i="79"/>
  <c r="G69" i="79"/>
  <c r="I69" i="79" s="1"/>
  <c r="H68" i="79"/>
  <c r="I68" i="79" s="1"/>
  <c r="G68" i="79"/>
  <c r="H67" i="79"/>
  <c r="G67" i="79"/>
  <c r="I67" i="79" s="1"/>
  <c r="H66" i="79"/>
  <c r="I66" i="79" s="1"/>
  <c r="G66" i="79"/>
  <c r="H65" i="79"/>
  <c r="G65" i="79"/>
  <c r="I65" i="79" s="1"/>
  <c r="H64" i="79"/>
  <c r="I64" i="79" s="1"/>
  <c r="G64" i="79"/>
  <c r="H63" i="79"/>
  <c r="G63" i="79"/>
  <c r="I63" i="79" s="1"/>
  <c r="H62" i="79"/>
  <c r="I62" i="79" s="1"/>
  <c r="G62" i="79"/>
  <c r="H61" i="79"/>
  <c r="G61" i="79"/>
  <c r="I61" i="79" s="1"/>
  <c r="H60" i="79"/>
  <c r="I60" i="79" s="1"/>
  <c r="G60" i="79"/>
  <c r="H59" i="79"/>
  <c r="G59" i="79"/>
  <c r="I59" i="79" s="1"/>
  <c r="H58" i="79"/>
  <c r="I58" i="79" s="1"/>
  <c r="G58" i="79"/>
  <c r="H57" i="79"/>
  <c r="I57" i="79" s="1"/>
  <c r="G57" i="79"/>
  <c r="H56" i="79"/>
  <c r="I56" i="79" s="1"/>
  <c r="G56" i="79"/>
  <c r="H55" i="79"/>
  <c r="G55" i="79"/>
  <c r="I55" i="79" s="1"/>
  <c r="H54" i="79"/>
  <c r="I54" i="79" s="1"/>
  <c r="G54" i="79"/>
  <c r="H53" i="79"/>
  <c r="G53" i="79"/>
  <c r="I53" i="79" s="1"/>
  <c r="H52" i="79"/>
  <c r="I52" i="79" s="1"/>
  <c r="G52" i="79"/>
  <c r="H51" i="79"/>
  <c r="G51" i="79"/>
  <c r="I51" i="79" s="1"/>
  <c r="H50" i="79"/>
  <c r="I50" i="79" s="1"/>
  <c r="G50" i="79"/>
  <c r="H49" i="79"/>
  <c r="G49" i="79"/>
  <c r="I49" i="79" s="1"/>
  <c r="H48" i="79"/>
  <c r="I48" i="79" s="1"/>
  <c r="G48" i="79"/>
  <c r="H47" i="79"/>
  <c r="G47" i="79"/>
  <c r="I47" i="79" s="1"/>
  <c r="H46" i="79"/>
  <c r="I46" i="79" s="1"/>
  <c r="G46" i="79"/>
  <c r="H45" i="79"/>
  <c r="G45" i="79"/>
  <c r="I45" i="79" s="1"/>
  <c r="H44" i="79"/>
  <c r="I44" i="79" s="1"/>
  <c r="G44" i="79"/>
  <c r="H43" i="79"/>
  <c r="G43" i="79"/>
  <c r="I43" i="79" s="1"/>
  <c r="H42" i="79"/>
  <c r="I42" i="79" s="1"/>
  <c r="G42" i="79"/>
  <c r="H41" i="79"/>
  <c r="G41" i="79"/>
  <c r="I41" i="79" s="1"/>
  <c r="H40" i="79"/>
  <c r="I40" i="79" s="1"/>
  <c r="G40" i="79"/>
  <c r="H39" i="79"/>
  <c r="G39" i="79"/>
  <c r="I39" i="79" s="1"/>
  <c r="H38" i="79"/>
  <c r="I38" i="79" s="1"/>
  <c r="G38" i="79"/>
  <c r="H37" i="79"/>
  <c r="G37" i="79"/>
  <c r="I37" i="79" s="1"/>
  <c r="H36" i="79"/>
  <c r="I36" i="79" s="1"/>
  <c r="G36" i="79"/>
  <c r="H35" i="79"/>
  <c r="G35" i="79"/>
  <c r="I35" i="79" s="1"/>
  <c r="H34" i="79"/>
  <c r="I34" i="79" s="1"/>
  <c r="G34" i="79"/>
  <c r="H33" i="79"/>
  <c r="G33" i="79"/>
  <c r="I33" i="79" s="1"/>
  <c r="H32" i="79"/>
  <c r="I32" i="79" s="1"/>
  <c r="G32" i="79"/>
  <c r="H31" i="79"/>
  <c r="G31" i="79"/>
  <c r="I31" i="79" s="1"/>
  <c r="H30" i="79"/>
  <c r="I30" i="79" s="1"/>
  <c r="G30" i="79"/>
  <c r="H29" i="79"/>
  <c r="G29" i="79"/>
  <c r="I29" i="79" s="1"/>
  <c r="H28" i="79"/>
  <c r="I28" i="79" s="1"/>
  <c r="G28" i="79"/>
  <c r="H27" i="79"/>
  <c r="G27" i="79"/>
  <c r="I27" i="79" s="1"/>
  <c r="H26" i="79"/>
  <c r="I26" i="79" s="1"/>
  <c r="G26" i="79"/>
  <c r="H25" i="79"/>
  <c r="G25" i="79"/>
  <c r="I25" i="79" s="1"/>
  <c r="H24" i="79"/>
  <c r="I24" i="79" s="1"/>
  <c r="G24" i="79"/>
  <c r="H23" i="79"/>
  <c r="G23" i="79"/>
  <c r="I23" i="79" s="1"/>
  <c r="H22" i="79"/>
  <c r="I22" i="79" s="1"/>
  <c r="G22" i="79"/>
  <c r="H21" i="79"/>
  <c r="G21" i="79"/>
  <c r="I21" i="79" s="1"/>
  <c r="H20" i="79"/>
  <c r="I20" i="79" s="1"/>
  <c r="G20" i="79"/>
  <c r="H19" i="79"/>
  <c r="G19" i="79"/>
  <c r="I19" i="79" s="1"/>
  <c r="H18" i="79"/>
  <c r="I18" i="79" s="1"/>
  <c r="G18" i="79"/>
  <c r="H17" i="79"/>
  <c r="G17" i="79"/>
  <c r="I17" i="79" s="1"/>
  <c r="H16" i="79"/>
  <c r="I16" i="79" s="1"/>
  <c r="G16" i="79"/>
  <c r="H15" i="79"/>
  <c r="G15" i="79"/>
  <c r="I15" i="79" s="1"/>
  <c r="H14" i="79"/>
  <c r="I14" i="79" s="1"/>
  <c r="G14" i="79"/>
  <c r="H13" i="79"/>
  <c r="G13" i="79"/>
  <c r="I13" i="79" s="1"/>
  <c r="H12" i="79"/>
  <c r="I12" i="79" s="1"/>
  <c r="G12" i="79"/>
  <c r="H11" i="79"/>
  <c r="G11" i="79"/>
  <c r="I11" i="79" s="1"/>
  <c r="H10" i="79"/>
  <c r="I10" i="79" s="1"/>
  <c r="G10" i="79"/>
  <c r="H9" i="79"/>
  <c r="G9" i="79"/>
  <c r="I9" i="79" s="1"/>
  <c r="H8" i="79"/>
  <c r="I8" i="79" s="1"/>
  <c r="G8" i="79"/>
  <c r="H7" i="79"/>
  <c r="G7" i="79"/>
  <c r="I7" i="79" s="1"/>
  <c r="H6" i="79"/>
  <c r="I6" i="79" s="1"/>
  <c r="G6" i="79"/>
  <c r="H5" i="79"/>
  <c r="G5" i="79"/>
  <c r="I5" i="79" s="1"/>
  <c r="H4" i="79"/>
  <c r="I4" i="79" s="1"/>
  <c r="G4" i="79"/>
  <c r="H3" i="79"/>
  <c r="G3" i="79"/>
  <c r="I3" i="79" s="1"/>
  <c r="K250" i="78" l="1"/>
  <c r="J250" i="78"/>
  <c r="F250" i="78"/>
  <c r="G250" i="78"/>
  <c r="E250" i="78"/>
  <c r="H250" i="78"/>
  <c r="I250" i="78" s="1"/>
  <c r="D250" i="78"/>
  <c r="K249" i="78"/>
  <c r="J249" i="78"/>
  <c r="F249" i="78"/>
  <c r="G249" i="78" s="1"/>
  <c r="E249" i="78"/>
  <c r="H249" i="78"/>
  <c r="I249" i="78" s="1"/>
  <c r="D249" i="78"/>
  <c r="K248" i="78"/>
  <c r="J248" i="78"/>
  <c r="F248" i="78"/>
  <c r="G248" i="78"/>
  <c r="E248" i="78"/>
  <c r="H248" i="78"/>
  <c r="I248" i="78" s="1"/>
  <c r="D248" i="78"/>
  <c r="K247" i="78"/>
  <c r="J247" i="78"/>
  <c r="F247" i="78"/>
  <c r="G247" i="78"/>
  <c r="E247" i="78"/>
  <c r="H247" i="78"/>
  <c r="I247" i="78" s="1"/>
  <c r="D247" i="78"/>
  <c r="K246" i="78"/>
  <c r="J246" i="78"/>
  <c r="F246" i="78"/>
  <c r="G246" i="78"/>
  <c r="E246" i="78"/>
  <c r="H246" i="78"/>
  <c r="I246" i="78" s="1"/>
  <c r="D246" i="78"/>
  <c r="K245" i="78"/>
  <c r="J245" i="78"/>
  <c r="F245" i="78"/>
  <c r="G245" i="78"/>
  <c r="E245" i="78"/>
  <c r="H245" i="78"/>
  <c r="I245" i="78" s="1"/>
  <c r="D245" i="78"/>
  <c r="K244" i="78"/>
  <c r="J244" i="78"/>
  <c r="F244" i="78"/>
  <c r="G244" i="78"/>
  <c r="E244" i="78"/>
  <c r="H244" i="78"/>
  <c r="I244" i="78" s="1"/>
  <c r="D244" i="78"/>
  <c r="K243" i="78"/>
  <c r="J243" i="78"/>
  <c r="F243" i="78"/>
  <c r="G243" i="78"/>
  <c r="E243" i="78"/>
  <c r="H243" i="78"/>
  <c r="I243" i="78" s="1"/>
  <c r="D243" i="78"/>
  <c r="K242" i="78"/>
  <c r="J242" i="78"/>
  <c r="F242" i="78"/>
  <c r="G242" i="78"/>
  <c r="E242" i="78"/>
  <c r="H242" i="78"/>
  <c r="I242" i="78" s="1"/>
  <c r="D242" i="78"/>
  <c r="K241" i="78"/>
  <c r="J241" i="78"/>
  <c r="F241" i="78"/>
  <c r="G241" i="78"/>
  <c r="E241" i="78"/>
  <c r="H241" i="78"/>
  <c r="I241" i="78" s="1"/>
  <c r="D241" i="78"/>
  <c r="K240" i="78"/>
  <c r="J240" i="78"/>
  <c r="F240" i="78"/>
  <c r="G240" i="78"/>
  <c r="E240" i="78"/>
  <c r="H240" i="78"/>
  <c r="I240" i="78" s="1"/>
  <c r="D240" i="78"/>
  <c r="K239" i="78"/>
  <c r="J239" i="78"/>
  <c r="F239" i="78"/>
  <c r="G239" i="78"/>
  <c r="E239" i="78"/>
  <c r="H239" i="78"/>
  <c r="I239" i="78" s="1"/>
  <c r="D239" i="78"/>
  <c r="K238" i="78"/>
  <c r="J238" i="78"/>
  <c r="F238" i="78"/>
  <c r="G238" i="78"/>
  <c r="E238" i="78"/>
  <c r="H238" i="78"/>
  <c r="I238" i="78" s="1"/>
  <c r="D238" i="78"/>
  <c r="K237" i="78"/>
  <c r="J237" i="78"/>
  <c r="F237" i="78"/>
  <c r="G237" i="78"/>
  <c r="E237" i="78"/>
  <c r="H237" i="78"/>
  <c r="I237" i="78" s="1"/>
  <c r="D237" i="78"/>
  <c r="K236" i="78"/>
  <c r="J236" i="78"/>
  <c r="F236" i="78"/>
  <c r="G236" i="78"/>
  <c r="E236" i="78"/>
  <c r="H236" i="78"/>
  <c r="I236" i="78" s="1"/>
  <c r="D236" i="78"/>
  <c r="K235" i="78"/>
  <c r="J235" i="78"/>
  <c r="F235" i="78"/>
  <c r="G235" i="78"/>
  <c r="E235" i="78"/>
  <c r="H235" i="78"/>
  <c r="I235" i="78" s="1"/>
  <c r="D235" i="78"/>
  <c r="K234" i="78"/>
  <c r="J234" i="78"/>
  <c r="F234" i="78"/>
  <c r="G234" i="78"/>
  <c r="E234" i="78"/>
  <c r="H234" i="78"/>
  <c r="I234" i="78" s="1"/>
  <c r="D234" i="78"/>
  <c r="K233" i="78"/>
  <c r="J233" i="78"/>
  <c r="F233" i="78"/>
  <c r="G233" i="78"/>
  <c r="E233" i="78"/>
  <c r="H233" i="78"/>
  <c r="I233" i="78" s="1"/>
  <c r="D233" i="78"/>
  <c r="K232" i="78"/>
  <c r="J232" i="78"/>
  <c r="F232" i="78"/>
  <c r="G232" i="78"/>
  <c r="E232" i="78"/>
  <c r="H232" i="78"/>
  <c r="I232" i="78" s="1"/>
  <c r="D232" i="78"/>
  <c r="K231" i="78"/>
  <c r="J231" i="78"/>
  <c r="F231" i="78"/>
  <c r="G231" i="78"/>
  <c r="E231" i="78"/>
  <c r="H231" i="78"/>
  <c r="I231" i="78" s="1"/>
  <c r="D231" i="78"/>
  <c r="K230" i="78"/>
  <c r="J230" i="78"/>
  <c r="F230" i="78"/>
  <c r="G230" i="78"/>
  <c r="E230" i="78"/>
  <c r="H230" i="78"/>
  <c r="I230" i="78" s="1"/>
  <c r="D230" i="78"/>
  <c r="K229" i="78"/>
  <c r="J229" i="78"/>
  <c r="F229" i="78"/>
  <c r="G229" i="78"/>
  <c r="E229" i="78"/>
  <c r="H229" i="78"/>
  <c r="I229" i="78" s="1"/>
  <c r="D229" i="78"/>
  <c r="K228" i="78"/>
  <c r="J228" i="78"/>
  <c r="F228" i="78"/>
  <c r="G228" i="78"/>
  <c r="E228" i="78"/>
  <c r="H228" i="78"/>
  <c r="I228" i="78" s="1"/>
  <c r="D228" i="78"/>
  <c r="K227" i="78"/>
  <c r="J227" i="78"/>
  <c r="F227" i="78"/>
  <c r="G227" i="78"/>
  <c r="E227" i="78"/>
  <c r="H227" i="78"/>
  <c r="I227" i="78" s="1"/>
  <c r="D227" i="78"/>
  <c r="K226" i="78"/>
  <c r="J226" i="78"/>
  <c r="F226" i="78"/>
  <c r="G226" i="78"/>
  <c r="E226" i="78"/>
  <c r="H226" i="78"/>
  <c r="I226" i="78" s="1"/>
  <c r="D226" i="78"/>
  <c r="K225" i="78"/>
  <c r="J225" i="78"/>
  <c r="F225" i="78"/>
  <c r="G225" i="78"/>
  <c r="E225" i="78"/>
  <c r="H225" i="78"/>
  <c r="I225" i="78" s="1"/>
  <c r="D225" i="78"/>
  <c r="K224" i="78"/>
  <c r="J224" i="78"/>
  <c r="F224" i="78"/>
  <c r="G224" i="78"/>
  <c r="E224" i="78"/>
  <c r="H224" i="78"/>
  <c r="I224" i="78" s="1"/>
  <c r="D224" i="78"/>
  <c r="K223" i="78"/>
  <c r="J223" i="78"/>
  <c r="F223" i="78"/>
  <c r="G223" i="78"/>
  <c r="E223" i="78"/>
  <c r="H223" i="78"/>
  <c r="I223" i="78" s="1"/>
  <c r="D223" i="78"/>
  <c r="K222" i="78"/>
  <c r="J222" i="78"/>
  <c r="F222" i="78"/>
  <c r="G222" i="78"/>
  <c r="E222" i="78"/>
  <c r="H222" i="78"/>
  <c r="I222" i="78" s="1"/>
  <c r="D222" i="78"/>
  <c r="K221" i="78"/>
  <c r="J221" i="78"/>
  <c r="F221" i="78"/>
  <c r="G221" i="78"/>
  <c r="E221" i="78"/>
  <c r="H221" i="78"/>
  <c r="I221" i="78" s="1"/>
  <c r="D221" i="78"/>
  <c r="K220" i="78"/>
  <c r="J220" i="78"/>
  <c r="F220" i="78"/>
  <c r="G220" i="78"/>
  <c r="E220" i="78"/>
  <c r="H220" i="78"/>
  <c r="I220" i="78" s="1"/>
  <c r="D220" i="78"/>
  <c r="K219" i="78"/>
  <c r="J219" i="78"/>
  <c r="F219" i="78"/>
  <c r="G219" i="78"/>
  <c r="E219" i="78"/>
  <c r="H219" i="78"/>
  <c r="I219" i="78" s="1"/>
  <c r="D219" i="78"/>
  <c r="K218" i="78"/>
  <c r="J218" i="78"/>
  <c r="F218" i="78"/>
  <c r="G218" i="78"/>
  <c r="E218" i="78"/>
  <c r="H218" i="78"/>
  <c r="I218" i="78" s="1"/>
  <c r="D218" i="78"/>
  <c r="K217" i="78"/>
  <c r="J217" i="78"/>
  <c r="F217" i="78"/>
  <c r="G217" i="78"/>
  <c r="E217" i="78"/>
  <c r="H217" i="78"/>
  <c r="I217" i="78" s="1"/>
  <c r="D217" i="78"/>
  <c r="K216" i="78"/>
  <c r="J216" i="78"/>
  <c r="F216" i="78"/>
  <c r="G216" i="78"/>
  <c r="E216" i="78"/>
  <c r="H216" i="78"/>
  <c r="I216" i="78" s="1"/>
  <c r="D216" i="78"/>
  <c r="K215" i="78"/>
  <c r="J215" i="78"/>
  <c r="F215" i="78"/>
  <c r="G215" i="78"/>
  <c r="E215" i="78"/>
  <c r="H215" i="78"/>
  <c r="I215" i="78" s="1"/>
  <c r="D215" i="78"/>
  <c r="K214" i="78"/>
  <c r="J214" i="78"/>
  <c r="F214" i="78"/>
  <c r="G214" i="78"/>
  <c r="E214" i="78"/>
  <c r="H214" i="78"/>
  <c r="I214" i="78" s="1"/>
  <c r="D214" i="78"/>
  <c r="K213" i="78"/>
  <c r="J213" i="78"/>
  <c r="F213" i="78"/>
  <c r="G213" i="78"/>
  <c r="E213" i="78"/>
  <c r="H213" i="78"/>
  <c r="I213" i="78" s="1"/>
  <c r="D213" i="78"/>
  <c r="K212" i="78"/>
  <c r="J212" i="78"/>
  <c r="F212" i="78"/>
  <c r="G212" i="78"/>
  <c r="E212" i="78"/>
  <c r="H212" i="78"/>
  <c r="I212" i="78" s="1"/>
  <c r="D212" i="78"/>
  <c r="K211" i="78"/>
  <c r="J211" i="78"/>
  <c r="F211" i="78"/>
  <c r="G211" i="78"/>
  <c r="E211" i="78"/>
  <c r="H211" i="78"/>
  <c r="I211" i="78" s="1"/>
  <c r="D211" i="78"/>
  <c r="K210" i="78"/>
  <c r="J210" i="78"/>
  <c r="F210" i="78"/>
  <c r="G210" i="78"/>
  <c r="E210" i="78"/>
  <c r="H210" i="78"/>
  <c r="I210" i="78" s="1"/>
  <c r="D210" i="78"/>
  <c r="K209" i="78"/>
  <c r="J209" i="78"/>
  <c r="F209" i="78"/>
  <c r="G209" i="78"/>
  <c r="E209" i="78"/>
  <c r="H209" i="78"/>
  <c r="I209" i="78" s="1"/>
  <c r="D209" i="78"/>
  <c r="K208" i="78"/>
  <c r="J208" i="78"/>
  <c r="F208" i="78"/>
  <c r="G208" i="78"/>
  <c r="E208" i="78"/>
  <c r="H208" i="78"/>
  <c r="I208" i="78" s="1"/>
  <c r="D208" i="78"/>
  <c r="K207" i="78"/>
  <c r="J207" i="78"/>
  <c r="F207" i="78"/>
  <c r="G207" i="78"/>
  <c r="E207" i="78"/>
  <c r="H207" i="78"/>
  <c r="I207" i="78" s="1"/>
  <c r="D207" i="78"/>
  <c r="K206" i="78"/>
  <c r="J206" i="78"/>
  <c r="F206" i="78"/>
  <c r="G206" i="78"/>
  <c r="E206" i="78"/>
  <c r="H206" i="78"/>
  <c r="I206" i="78" s="1"/>
  <c r="D206" i="78"/>
  <c r="K205" i="78"/>
  <c r="J205" i="78"/>
  <c r="F205" i="78"/>
  <c r="G205" i="78"/>
  <c r="E205" i="78"/>
  <c r="H205" i="78"/>
  <c r="I205" i="78" s="1"/>
  <c r="D205" i="78"/>
  <c r="K204" i="78"/>
  <c r="J204" i="78"/>
  <c r="F204" i="78"/>
  <c r="G204" i="78"/>
  <c r="E204" i="78"/>
  <c r="H204" i="78"/>
  <c r="I204" i="78" s="1"/>
  <c r="D204" i="78"/>
  <c r="K203" i="78"/>
  <c r="J203" i="78"/>
  <c r="F203" i="78"/>
  <c r="G203" i="78"/>
  <c r="E203" i="78"/>
  <c r="H203" i="78"/>
  <c r="I203" i="78" s="1"/>
  <c r="D203" i="78"/>
  <c r="K202" i="78"/>
  <c r="J202" i="78"/>
  <c r="F202" i="78"/>
  <c r="G202" i="78"/>
  <c r="E202" i="78"/>
  <c r="H202" i="78"/>
  <c r="I202" i="78" s="1"/>
  <c r="D202" i="78"/>
  <c r="K201" i="78"/>
  <c r="J201" i="78"/>
  <c r="F201" i="78"/>
  <c r="G201" i="78"/>
  <c r="E201" i="78"/>
  <c r="H201" i="78"/>
  <c r="I201" i="78" s="1"/>
  <c r="D201" i="78"/>
  <c r="K200" i="78"/>
  <c r="J200" i="78"/>
  <c r="F200" i="78"/>
  <c r="G200" i="78"/>
  <c r="E200" i="78"/>
  <c r="H200" i="78"/>
  <c r="I200" i="78" s="1"/>
  <c r="D200" i="78"/>
  <c r="K199" i="78"/>
  <c r="J199" i="78"/>
  <c r="F199" i="78"/>
  <c r="G199" i="78"/>
  <c r="E199" i="78"/>
  <c r="H199" i="78"/>
  <c r="I199" i="78" s="1"/>
  <c r="D199" i="78"/>
  <c r="K198" i="78"/>
  <c r="J198" i="78"/>
  <c r="F198" i="78"/>
  <c r="G198" i="78"/>
  <c r="E198" i="78"/>
  <c r="H198" i="78"/>
  <c r="I198" i="78" s="1"/>
  <c r="D198" i="78"/>
  <c r="K197" i="78"/>
  <c r="J197" i="78"/>
  <c r="F197" i="78"/>
  <c r="G197" i="78"/>
  <c r="E197" i="78"/>
  <c r="H197" i="78"/>
  <c r="I197" i="78" s="1"/>
  <c r="D197" i="78"/>
  <c r="K196" i="78"/>
  <c r="J196" i="78"/>
  <c r="F196" i="78"/>
  <c r="G196" i="78"/>
  <c r="E196" i="78"/>
  <c r="H196" i="78"/>
  <c r="I196" i="78" s="1"/>
  <c r="D196" i="78"/>
  <c r="K195" i="78"/>
  <c r="J195" i="78"/>
  <c r="F195" i="78"/>
  <c r="G195" i="78"/>
  <c r="E195" i="78"/>
  <c r="H195" i="78"/>
  <c r="I195" i="78" s="1"/>
  <c r="D195" i="78"/>
  <c r="K194" i="78"/>
  <c r="J194" i="78"/>
  <c r="F194" i="78"/>
  <c r="G194" i="78"/>
  <c r="E194" i="78"/>
  <c r="H194" i="78"/>
  <c r="I194" i="78" s="1"/>
  <c r="D194" i="78"/>
  <c r="K193" i="78"/>
  <c r="J193" i="78"/>
  <c r="F193" i="78"/>
  <c r="G193" i="78"/>
  <c r="E193" i="78"/>
  <c r="H193" i="78"/>
  <c r="I193" i="78" s="1"/>
  <c r="D193" i="78"/>
  <c r="K192" i="78"/>
  <c r="J192" i="78"/>
  <c r="F192" i="78"/>
  <c r="G192" i="78"/>
  <c r="E192" i="78"/>
  <c r="H192" i="78"/>
  <c r="I192" i="78" s="1"/>
  <c r="D192" i="78"/>
  <c r="K191" i="78"/>
  <c r="J191" i="78"/>
  <c r="F191" i="78"/>
  <c r="G191" i="78"/>
  <c r="E191" i="78"/>
  <c r="H191" i="78"/>
  <c r="I191" i="78" s="1"/>
  <c r="D191" i="78"/>
  <c r="K190" i="78"/>
  <c r="J190" i="78"/>
  <c r="F190" i="78"/>
  <c r="G190" i="78"/>
  <c r="E190" i="78"/>
  <c r="H190" i="78"/>
  <c r="I190" i="78" s="1"/>
  <c r="D190" i="78"/>
  <c r="K189" i="78"/>
  <c r="J189" i="78"/>
  <c r="F189" i="78"/>
  <c r="G189" i="78"/>
  <c r="E189" i="78"/>
  <c r="H189" i="78"/>
  <c r="I189" i="78" s="1"/>
  <c r="D189" i="78"/>
  <c r="K188" i="78"/>
  <c r="J188" i="78"/>
  <c r="F188" i="78"/>
  <c r="G188" i="78"/>
  <c r="E188" i="78"/>
  <c r="H188" i="78"/>
  <c r="I188" i="78" s="1"/>
  <c r="D188" i="78"/>
  <c r="K187" i="78"/>
  <c r="J187" i="78"/>
  <c r="F187" i="78"/>
  <c r="G187" i="78"/>
  <c r="E187" i="78"/>
  <c r="H187" i="78"/>
  <c r="I187" i="78" s="1"/>
  <c r="D187" i="78"/>
  <c r="K186" i="78"/>
  <c r="J186" i="78"/>
  <c r="F186" i="78"/>
  <c r="G186" i="78"/>
  <c r="E186" i="78"/>
  <c r="H186" i="78"/>
  <c r="I186" i="78" s="1"/>
  <c r="D186" i="78"/>
  <c r="F185" i="78"/>
  <c r="H185" i="78"/>
  <c r="K184" i="78"/>
  <c r="J184" i="78"/>
  <c r="F184" i="78"/>
  <c r="G184" i="78"/>
  <c r="E184" i="78"/>
  <c r="H184" i="78"/>
  <c r="I184" i="78" s="1"/>
  <c r="D184" i="78"/>
  <c r="K183" i="78"/>
  <c r="J183" i="78"/>
  <c r="F183" i="78"/>
  <c r="G183" i="78"/>
  <c r="E183" i="78"/>
  <c r="H183" i="78"/>
  <c r="I183" i="78" s="1"/>
  <c r="D183" i="78"/>
  <c r="K182" i="78"/>
  <c r="J182" i="78"/>
  <c r="F182" i="78"/>
  <c r="G182" i="78"/>
  <c r="E182" i="78"/>
  <c r="H182" i="78"/>
  <c r="I182" i="78" s="1"/>
  <c r="D182" i="78"/>
  <c r="K181" i="78"/>
  <c r="J181" i="78"/>
  <c r="F181" i="78"/>
  <c r="G181" i="78"/>
  <c r="E181" i="78"/>
  <c r="H181" i="78"/>
  <c r="I181" i="78" s="1"/>
  <c r="D181" i="78"/>
  <c r="K180" i="78"/>
  <c r="J180" i="78"/>
  <c r="F180" i="78"/>
  <c r="G180" i="78"/>
  <c r="E180" i="78"/>
  <c r="H180" i="78"/>
  <c r="I180" i="78" s="1"/>
  <c r="D180" i="78"/>
  <c r="K179" i="78"/>
  <c r="J179" i="78"/>
  <c r="F179" i="78"/>
  <c r="G179" i="78"/>
  <c r="E179" i="78"/>
  <c r="H179" i="78"/>
  <c r="I179" i="78" s="1"/>
  <c r="D179" i="78"/>
  <c r="K178" i="78"/>
  <c r="J178" i="78"/>
  <c r="F178" i="78"/>
  <c r="G178" i="78"/>
  <c r="E178" i="78"/>
  <c r="H178" i="78"/>
  <c r="I178" i="78" s="1"/>
  <c r="D178" i="78"/>
  <c r="K177" i="78"/>
  <c r="J177" i="78"/>
  <c r="F177" i="78"/>
  <c r="G177" i="78"/>
  <c r="E177" i="78"/>
  <c r="H177" i="78"/>
  <c r="I177" i="78" s="1"/>
  <c r="D177" i="78"/>
  <c r="K176" i="78"/>
  <c r="J176" i="78"/>
  <c r="F176" i="78"/>
  <c r="G176" i="78"/>
  <c r="E176" i="78"/>
  <c r="H176" i="78"/>
  <c r="I176" i="78" s="1"/>
  <c r="D176" i="78"/>
  <c r="K175" i="78"/>
  <c r="J175" i="78"/>
  <c r="F175" i="78"/>
  <c r="G175" i="78"/>
  <c r="E175" i="78"/>
  <c r="H175" i="78"/>
  <c r="I175" i="78" s="1"/>
  <c r="D175" i="78"/>
  <c r="K174" i="78"/>
  <c r="J174" i="78"/>
  <c r="F174" i="78"/>
  <c r="G174" i="78"/>
  <c r="E174" i="78"/>
  <c r="H174" i="78"/>
  <c r="I174" i="78" s="1"/>
  <c r="D174" i="78"/>
  <c r="K173" i="78"/>
  <c r="J173" i="78"/>
  <c r="F173" i="78"/>
  <c r="G173" i="78"/>
  <c r="E173" i="78"/>
  <c r="H173" i="78"/>
  <c r="I173" i="78" s="1"/>
  <c r="D173" i="78"/>
  <c r="K172" i="78"/>
  <c r="J172" i="78"/>
  <c r="F172" i="78"/>
  <c r="G172" i="78"/>
  <c r="E172" i="78"/>
  <c r="H172" i="78"/>
  <c r="I172" i="78" s="1"/>
  <c r="D172" i="78"/>
  <c r="K171" i="78"/>
  <c r="J171" i="78"/>
  <c r="F171" i="78"/>
  <c r="G171" i="78"/>
  <c r="E171" i="78"/>
  <c r="H171" i="78"/>
  <c r="I171" i="78" s="1"/>
  <c r="D171" i="78"/>
  <c r="K170" i="78"/>
  <c r="J170" i="78"/>
  <c r="F170" i="78"/>
  <c r="G170" i="78"/>
  <c r="E170" i="78"/>
  <c r="H170" i="78"/>
  <c r="I170" i="78" s="1"/>
  <c r="D170" i="78"/>
  <c r="K169" i="78"/>
  <c r="J169" i="78"/>
  <c r="F169" i="78"/>
  <c r="G169" i="78"/>
  <c r="E169" i="78"/>
  <c r="H169" i="78"/>
  <c r="I169" i="78" s="1"/>
  <c r="D169" i="78"/>
  <c r="K168" i="78"/>
  <c r="J168" i="78"/>
  <c r="F168" i="78"/>
  <c r="G168" i="78"/>
  <c r="E168" i="78"/>
  <c r="H168" i="78"/>
  <c r="I168" i="78" s="1"/>
  <c r="D168" i="78"/>
  <c r="K167" i="78"/>
  <c r="J167" i="78"/>
  <c r="F167" i="78"/>
  <c r="G167" i="78"/>
  <c r="E167" i="78"/>
  <c r="H167" i="78"/>
  <c r="I167" i="78" s="1"/>
  <c r="D167" i="78"/>
  <c r="K166" i="78"/>
  <c r="J166" i="78"/>
  <c r="F166" i="78"/>
  <c r="G166" i="78"/>
  <c r="E166" i="78"/>
  <c r="H166" i="78"/>
  <c r="I166" i="78" s="1"/>
  <c r="D166" i="78"/>
  <c r="K165" i="78"/>
  <c r="J165" i="78"/>
  <c r="F165" i="78"/>
  <c r="G165" i="78"/>
  <c r="E165" i="78"/>
  <c r="H165" i="78"/>
  <c r="I165" i="78" s="1"/>
  <c r="D165" i="78"/>
  <c r="K164" i="78"/>
  <c r="J164" i="78"/>
  <c r="F164" i="78"/>
  <c r="G164" i="78" s="1"/>
  <c r="E164" i="78"/>
  <c r="H164" i="78" s="1"/>
  <c r="D164" i="78"/>
  <c r="K163" i="78"/>
  <c r="J163" i="78"/>
  <c r="F163" i="78"/>
  <c r="G163" i="78" s="1"/>
  <c r="E163" i="78"/>
  <c r="H163" i="78" s="1"/>
  <c r="D163" i="78"/>
  <c r="K162" i="78"/>
  <c r="J162" i="78"/>
  <c r="F162" i="78"/>
  <c r="G162" i="78" s="1"/>
  <c r="E162" i="78"/>
  <c r="H162" i="78" s="1"/>
  <c r="I162" i="78" s="1"/>
  <c r="D162" i="78"/>
  <c r="K161" i="78"/>
  <c r="J161" i="78"/>
  <c r="F161" i="78"/>
  <c r="G161" i="78" s="1"/>
  <c r="E161" i="78"/>
  <c r="H161" i="78" s="1"/>
  <c r="D161" i="78"/>
  <c r="K160" i="78"/>
  <c r="J160" i="78"/>
  <c r="F160" i="78"/>
  <c r="G160" i="78" s="1"/>
  <c r="E160" i="78"/>
  <c r="H160" i="78" s="1"/>
  <c r="I160" i="78" s="1"/>
  <c r="D160" i="78"/>
  <c r="K159" i="78"/>
  <c r="J159" i="78"/>
  <c r="F159" i="78"/>
  <c r="G159" i="78" s="1"/>
  <c r="E159" i="78"/>
  <c r="H159" i="78" s="1"/>
  <c r="D159" i="78"/>
  <c r="K158" i="78"/>
  <c r="J158" i="78"/>
  <c r="F158" i="78"/>
  <c r="G158" i="78" s="1"/>
  <c r="E158" i="78"/>
  <c r="H158" i="78" s="1"/>
  <c r="I158" i="78" s="1"/>
  <c r="D158" i="78"/>
  <c r="K157" i="78"/>
  <c r="J157" i="78"/>
  <c r="F157" i="78"/>
  <c r="G157" i="78" s="1"/>
  <c r="E157" i="78"/>
  <c r="H157" i="78" s="1"/>
  <c r="D157" i="78"/>
  <c r="K156" i="78"/>
  <c r="J156" i="78"/>
  <c r="F156" i="78"/>
  <c r="G156" i="78" s="1"/>
  <c r="E156" i="78"/>
  <c r="H156" i="78" s="1"/>
  <c r="I156" i="78" s="1"/>
  <c r="D156" i="78"/>
  <c r="K155" i="78"/>
  <c r="J155" i="78"/>
  <c r="F155" i="78"/>
  <c r="G155" i="78" s="1"/>
  <c r="E155" i="78"/>
  <c r="H155" i="78" s="1"/>
  <c r="D155" i="78"/>
  <c r="K154" i="78"/>
  <c r="J154" i="78"/>
  <c r="F154" i="78"/>
  <c r="G154" i="78" s="1"/>
  <c r="E154" i="78"/>
  <c r="H154" i="78" s="1"/>
  <c r="I154" i="78" s="1"/>
  <c r="D154" i="78"/>
  <c r="K153" i="78"/>
  <c r="J153" i="78"/>
  <c r="F153" i="78"/>
  <c r="G153" i="78" s="1"/>
  <c r="E153" i="78"/>
  <c r="H153" i="78" s="1"/>
  <c r="D153" i="78"/>
  <c r="K152" i="78"/>
  <c r="J152" i="78"/>
  <c r="F152" i="78"/>
  <c r="G152" i="78" s="1"/>
  <c r="E152" i="78"/>
  <c r="H152" i="78" s="1"/>
  <c r="I152" i="78" s="1"/>
  <c r="D152" i="78"/>
  <c r="K151" i="78"/>
  <c r="J151" i="78"/>
  <c r="F151" i="78"/>
  <c r="G151" i="78" s="1"/>
  <c r="E151" i="78"/>
  <c r="H151" i="78" s="1"/>
  <c r="D151" i="78"/>
  <c r="K150" i="78"/>
  <c r="J150" i="78"/>
  <c r="F150" i="78"/>
  <c r="G150" i="78" s="1"/>
  <c r="E150" i="78"/>
  <c r="H150" i="78" s="1"/>
  <c r="I150" i="78" s="1"/>
  <c r="D150" i="78"/>
  <c r="K149" i="78"/>
  <c r="J149" i="78"/>
  <c r="F149" i="78"/>
  <c r="G149" i="78" s="1"/>
  <c r="E149" i="78"/>
  <c r="H149" i="78" s="1"/>
  <c r="D149" i="78"/>
  <c r="K148" i="78"/>
  <c r="J148" i="78"/>
  <c r="F148" i="78"/>
  <c r="G148" i="78" s="1"/>
  <c r="E148" i="78"/>
  <c r="H148" i="78" s="1"/>
  <c r="I148" i="78" s="1"/>
  <c r="D148" i="78"/>
  <c r="K147" i="78"/>
  <c r="J147" i="78"/>
  <c r="F147" i="78"/>
  <c r="G147" i="78" s="1"/>
  <c r="E147" i="78"/>
  <c r="H147" i="78" s="1"/>
  <c r="D147" i="78"/>
  <c r="K146" i="78"/>
  <c r="J146" i="78"/>
  <c r="F146" i="78"/>
  <c r="G146" i="78" s="1"/>
  <c r="E146" i="78"/>
  <c r="H146" i="78" s="1"/>
  <c r="I146" i="78" s="1"/>
  <c r="D146" i="78"/>
  <c r="K145" i="78"/>
  <c r="J145" i="78"/>
  <c r="F145" i="78"/>
  <c r="G145" i="78" s="1"/>
  <c r="E145" i="78"/>
  <c r="H145" i="78" s="1"/>
  <c r="D145" i="78"/>
  <c r="K144" i="78"/>
  <c r="J144" i="78"/>
  <c r="F144" i="78"/>
  <c r="G144" i="78" s="1"/>
  <c r="E144" i="78"/>
  <c r="H144" i="78" s="1"/>
  <c r="I144" i="78" s="1"/>
  <c r="D144" i="78"/>
  <c r="K143" i="78"/>
  <c r="J143" i="78"/>
  <c r="F143" i="78"/>
  <c r="G143" i="78" s="1"/>
  <c r="E143" i="78"/>
  <c r="H143" i="78" s="1"/>
  <c r="D143" i="78"/>
  <c r="K142" i="78"/>
  <c r="J142" i="78"/>
  <c r="F142" i="78"/>
  <c r="G142" i="78" s="1"/>
  <c r="E142" i="78"/>
  <c r="H142" i="78" s="1"/>
  <c r="I142" i="78" s="1"/>
  <c r="D142" i="78"/>
  <c r="K141" i="78"/>
  <c r="J141" i="78"/>
  <c r="F141" i="78"/>
  <c r="G141" i="78" s="1"/>
  <c r="E141" i="78"/>
  <c r="H141" i="78" s="1"/>
  <c r="D141" i="78"/>
  <c r="K140" i="78"/>
  <c r="J140" i="78"/>
  <c r="F140" i="78"/>
  <c r="G140" i="78" s="1"/>
  <c r="E140" i="78"/>
  <c r="H140" i="78" s="1"/>
  <c r="I140" i="78" s="1"/>
  <c r="D140" i="78"/>
  <c r="K139" i="78"/>
  <c r="J139" i="78"/>
  <c r="F139" i="78"/>
  <c r="G139" i="78" s="1"/>
  <c r="E139" i="78"/>
  <c r="H139" i="78" s="1"/>
  <c r="D139" i="78"/>
  <c r="K138" i="78"/>
  <c r="J138" i="78"/>
  <c r="F138" i="78"/>
  <c r="G138" i="78" s="1"/>
  <c r="E138" i="78"/>
  <c r="H138" i="78" s="1"/>
  <c r="I138" i="78" s="1"/>
  <c r="D138" i="78"/>
  <c r="K137" i="78"/>
  <c r="J137" i="78"/>
  <c r="F137" i="78"/>
  <c r="G137" i="78" s="1"/>
  <c r="E137" i="78"/>
  <c r="H137" i="78" s="1"/>
  <c r="D137" i="78"/>
  <c r="K136" i="78"/>
  <c r="J136" i="78"/>
  <c r="F136" i="78"/>
  <c r="G136" i="78" s="1"/>
  <c r="E136" i="78"/>
  <c r="H136" i="78" s="1"/>
  <c r="I136" i="78" s="1"/>
  <c r="D136" i="78"/>
  <c r="K135" i="78"/>
  <c r="J135" i="78"/>
  <c r="F135" i="78"/>
  <c r="G135" i="78" s="1"/>
  <c r="E135" i="78"/>
  <c r="H135" i="78" s="1"/>
  <c r="D135" i="78"/>
  <c r="K134" i="78"/>
  <c r="J134" i="78"/>
  <c r="F134" i="78"/>
  <c r="G134" i="78" s="1"/>
  <c r="E134" i="78"/>
  <c r="H134" i="78" s="1"/>
  <c r="I134" i="78" s="1"/>
  <c r="D134" i="78"/>
  <c r="K133" i="78"/>
  <c r="J133" i="78"/>
  <c r="F133" i="78"/>
  <c r="G133" i="78" s="1"/>
  <c r="E133" i="78"/>
  <c r="H133" i="78" s="1"/>
  <c r="D133" i="78"/>
  <c r="K132" i="78"/>
  <c r="J132" i="78"/>
  <c r="F132" i="78"/>
  <c r="G132" i="78" s="1"/>
  <c r="E132" i="78"/>
  <c r="H132" i="78" s="1"/>
  <c r="I132" i="78" s="1"/>
  <c r="D132" i="78"/>
  <c r="K131" i="78"/>
  <c r="J131" i="78"/>
  <c r="F131" i="78"/>
  <c r="G131" i="78" s="1"/>
  <c r="E131" i="78"/>
  <c r="H131" i="78" s="1"/>
  <c r="D131" i="78"/>
  <c r="K130" i="78"/>
  <c r="J130" i="78"/>
  <c r="F130" i="78"/>
  <c r="G130" i="78" s="1"/>
  <c r="E130" i="78"/>
  <c r="H130" i="78" s="1"/>
  <c r="I130" i="78" s="1"/>
  <c r="D130" i="78"/>
  <c r="K129" i="78"/>
  <c r="J129" i="78"/>
  <c r="F129" i="78"/>
  <c r="G129" i="78" s="1"/>
  <c r="E129" i="78"/>
  <c r="D129" i="78"/>
  <c r="K128" i="78"/>
  <c r="J128" i="78"/>
  <c r="F128" i="78"/>
  <c r="G128" i="78" s="1"/>
  <c r="E128" i="78"/>
  <c r="D128" i="78"/>
  <c r="K127" i="78"/>
  <c r="J127" i="78"/>
  <c r="F127" i="78"/>
  <c r="G127" i="78" s="1"/>
  <c r="E127" i="78"/>
  <c r="D127" i="78"/>
  <c r="K126" i="78"/>
  <c r="J126" i="78"/>
  <c r="F126" i="78"/>
  <c r="G126" i="78" s="1"/>
  <c r="E126" i="78"/>
  <c r="D126" i="78"/>
  <c r="K125" i="78"/>
  <c r="J125" i="78"/>
  <c r="F125" i="78"/>
  <c r="G125" i="78" s="1"/>
  <c r="E125" i="78"/>
  <c r="D125" i="78"/>
  <c r="K124" i="78"/>
  <c r="J124" i="78"/>
  <c r="F124" i="78"/>
  <c r="G124" i="78" s="1"/>
  <c r="E124" i="78"/>
  <c r="D124" i="78"/>
  <c r="K123" i="78"/>
  <c r="J123" i="78"/>
  <c r="F123" i="78"/>
  <c r="G123" i="78" s="1"/>
  <c r="E123" i="78"/>
  <c r="D123" i="78"/>
  <c r="K122" i="78"/>
  <c r="J122" i="78"/>
  <c r="F122" i="78"/>
  <c r="G122" i="78" s="1"/>
  <c r="E122" i="78"/>
  <c r="H122" i="78"/>
  <c r="I122" i="78" s="1"/>
  <c r="D122" i="78"/>
  <c r="K121" i="78"/>
  <c r="J121" i="78"/>
  <c r="F121" i="78"/>
  <c r="G121" i="78"/>
  <c r="E121" i="78"/>
  <c r="H121" i="78"/>
  <c r="I121" i="78" s="1"/>
  <c r="D121" i="78"/>
  <c r="K120" i="78"/>
  <c r="J120" i="78"/>
  <c r="F120" i="78"/>
  <c r="G120" i="78"/>
  <c r="E120" i="78"/>
  <c r="H120" i="78"/>
  <c r="I120" i="78" s="1"/>
  <c r="D120" i="78"/>
  <c r="K119" i="78"/>
  <c r="J119" i="78"/>
  <c r="F119" i="78"/>
  <c r="G119" i="78"/>
  <c r="E119" i="78"/>
  <c r="H119" i="78"/>
  <c r="I119" i="78" s="1"/>
  <c r="D119" i="78"/>
  <c r="K118" i="78"/>
  <c r="J118" i="78"/>
  <c r="F118" i="78"/>
  <c r="G118" i="78"/>
  <c r="E118" i="78"/>
  <c r="H118" i="78"/>
  <c r="I118" i="78" s="1"/>
  <c r="D118" i="78"/>
  <c r="K117" i="78"/>
  <c r="J117" i="78"/>
  <c r="F117" i="78"/>
  <c r="G117" i="78"/>
  <c r="E117" i="78"/>
  <c r="H117" i="78"/>
  <c r="I117" i="78" s="1"/>
  <c r="D117" i="78"/>
  <c r="K116" i="78"/>
  <c r="J116" i="78"/>
  <c r="F116" i="78"/>
  <c r="G116" i="78"/>
  <c r="E116" i="78"/>
  <c r="H116" i="78"/>
  <c r="I116" i="78" s="1"/>
  <c r="D116" i="78"/>
  <c r="K115" i="78"/>
  <c r="J115" i="78"/>
  <c r="F115" i="78"/>
  <c r="G115" i="78"/>
  <c r="E115" i="78"/>
  <c r="H115" i="78"/>
  <c r="I115" i="78" s="1"/>
  <c r="D115" i="78"/>
  <c r="K114" i="78"/>
  <c r="J114" i="78"/>
  <c r="F114" i="78"/>
  <c r="G114" i="78"/>
  <c r="E114" i="78"/>
  <c r="H114" i="78"/>
  <c r="I114" i="78" s="1"/>
  <c r="D114" i="78"/>
  <c r="K113" i="78"/>
  <c r="J113" i="78"/>
  <c r="F113" i="78"/>
  <c r="G113" i="78"/>
  <c r="E113" i="78"/>
  <c r="H113" i="78"/>
  <c r="I113" i="78" s="1"/>
  <c r="D113" i="78"/>
  <c r="K112" i="78"/>
  <c r="J112" i="78"/>
  <c r="F112" i="78"/>
  <c r="G112" i="78"/>
  <c r="E112" i="78"/>
  <c r="H112" i="78"/>
  <c r="I112" i="78" s="1"/>
  <c r="D112" i="78"/>
  <c r="K111" i="78"/>
  <c r="J111" i="78"/>
  <c r="F111" i="78"/>
  <c r="G111" i="78"/>
  <c r="E111" i="78"/>
  <c r="H111" i="78"/>
  <c r="I111" i="78" s="1"/>
  <c r="D111" i="78"/>
  <c r="K110" i="78"/>
  <c r="J110" i="78"/>
  <c r="F110" i="78"/>
  <c r="G110" i="78"/>
  <c r="E110" i="78"/>
  <c r="H110" i="78"/>
  <c r="I110" i="78" s="1"/>
  <c r="D110" i="78"/>
  <c r="K109" i="78"/>
  <c r="J109" i="78"/>
  <c r="F109" i="78"/>
  <c r="G109" i="78"/>
  <c r="E109" i="78"/>
  <c r="H109" i="78"/>
  <c r="I109" i="78" s="1"/>
  <c r="D109" i="78"/>
  <c r="K108" i="78"/>
  <c r="J108" i="78"/>
  <c r="F108" i="78"/>
  <c r="G108" i="78"/>
  <c r="E108" i="78"/>
  <c r="H108" i="78"/>
  <c r="I108" i="78" s="1"/>
  <c r="D108" i="78"/>
  <c r="K107" i="78"/>
  <c r="J107" i="78"/>
  <c r="F107" i="78"/>
  <c r="G107" i="78"/>
  <c r="E107" i="78"/>
  <c r="H107" i="78"/>
  <c r="I107" i="78" s="1"/>
  <c r="D107" i="78"/>
  <c r="K106" i="78"/>
  <c r="J106" i="78"/>
  <c r="F106" i="78"/>
  <c r="G106" i="78"/>
  <c r="E106" i="78"/>
  <c r="H106" i="78"/>
  <c r="I106" i="78" s="1"/>
  <c r="D106" i="78"/>
  <c r="K105" i="78"/>
  <c r="J105" i="78"/>
  <c r="F105" i="78"/>
  <c r="G105" i="78"/>
  <c r="E105" i="78"/>
  <c r="H105" i="78"/>
  <c r="I105" i="78" s="1"/>
  <c r="D105" i="78"/>
  <c r="K104" i="78"/>
  <c r="J104" i="78"/>
  <c r="F104" i="78"/>
  <c r="G104" i="78"/>
  <c r="E104" i="78"/>
  <c r="H104" i="78"/>
  <c r="I104" i="78" s="1"/>
  <c r="D104" i="78"/>
  <c r="K103" i="78"/>
  <c r="J103" i="78"/>
  <c r="F103" i="78"/>
  <c r="G103" i="78"/>
  <c r="E103" i="78"/>
  <c r="H103" i="78"/>
  <c r="I103" i="78" s="1"/>
  <c r="D103" i="78"/>
  <c r="K102" i="78"/>
  <c r="J102" i="78"/>
  <c r="F102" i="78"/>
  <c r="G102" i="78"/>
  <c r="E102" i="78"/>
  <c r="H102" i="78"/>
  <c r="I102" i="78" s="1"/>
  <c r="D102" i="78"/>
  <c r="K101" i="78"/>
  <c r="J101" i="78"/>
  <c r="F101" i="78"/>
  <c r="G101" i="78"/>
  <c r="E101" i="78"/>
  <c r="H101" i="78"/>
  <c r="I101" i="78" s="1"/>
  <c r="D101" i="78"/>
  <c r="K100" i="78"/>
  <c r="J100" i="78"/>
  <c r="F100" i="78"/>
  <c r="G100" i="78"/>
  <c r="E100" i="78"/>
  <c r="H100" i="78"/>
  <c r="I100" i="78" s="1"/>
  <c r="D100" i="78"/>
  <c r="K99" i="78"/>
  <c r="J99" i="78"/>
  <c r="F99" i="78"/>
  <c r="G99" i="78"/>
  <c r="E99" i="78"/>
  <c r="H99" i="78"/>
  <c r="I99" i="78" s="1"/>
  <c r="D99" i="78"/>
  <c r="K98" i="78"/>
  <c r="J98" i="78"/>
  <c r="F98" i="78"/>
  <c r="G98" i="78"/>
  <c r="E98" i="78"/>
  <c r="H98" i="78"/>
  <c r="I98" i="78" s="1"/>
  <c r="D98" i="78"/>
  <c r="K97" i="78"/>
  <c r="J97" i="78"/>
  <c r="F97" i="78"/>
  <c r="G97" i="78"/>
  <c r="E97" i="78"/>
  <c r="H97" i="78"/>
  <c r="I97" i="78" s="1"/>
  <c r="D97" i="78"/>
  <c r="K96" i="78"/>
  <c r="J96" i="78"/>
  <c r="F96" i="78"/>
  <c r="G96" i="78"/>
  <c r="E96" i="78"/>
  <c r="H96" i="78"/>
  <c r="I96" i="78" s="1"/>
  <c r="D96" i="78"/>
  <c r="K95" i="78"/>
  <c r="J95" i="78"/>
  <c r="F95" i="78"/>
  <c r="G95" i="78"/>
  <c r="E95" i="78"/>
  <c r="H95" i="78"/>
  <c r="I95" i="78" s="1"/>
  <c r="D95" i="78"/>
  <c r="K94" i="78"/>
  <c r="J94" i="78"/>
  <c r="F94" i="78"/>
  <c r="G94" i="78"/>
  <c r="E94" i="78"/>
  <c r="H94" i="78"/>
  <c r="I94" i="78" s="1"/>
  <c r="D94" i="78"/>
  <c r="K93" i="78"/>
  <c r="J93" i="78"/>
  <c r="F93" i="78"/>
  <c r="G93" i="78"/>
  <c r="E93" i="78"/>
  <c r="H93" i="78"/>
  <c r="I93" i="78" s="1"/>
  <c r="D93" i="78"/>
  <c r="K92" i="78"/>
  <c r="J92" i="78"/>
  <c r="F92" i="78"/>
  <c r="G92" i="78"/>
  <c r="E92" i="78"/>
  <c r="H92" i="78"/>
  <c r="I92" i="78" s="1"/>
  <c r="D92" i="78"/>
  <c r="K91" i="78"/>
  <c r="J91" i="78"/>
  <c r="F91" i="78"/>
  <c r="G91" i="78"/>
  <c r="E91" i="78"/>
  <c r="H91" i="78"/>
  <c r="I91" i="78" s="1"/>
  <c r="D91" i="78"/>
  <c r="K90" i="78"/>
  <c r="J90" i="78"/>
  <c r="F90" i="78"/>
  <c r="G90" i="78"/>
  <c r="E90" i="78"/>
  <c r="H90" i="78"/>
  <c r="I90" i="78" s="1"/>
  <c r="D90" i="78"/>
  <c r="K89" i="78"/>
  <c r="J89" i="78"/>
  <c r="F89" i="78"/>
  <c r="G89" i="78"/>
  <c r="E89" i="78"/>
  <c r="H89" i="78"/>
  <c r="I89" i="78" s="1"/>
  <c r="D89" i="78"/>
  <c r="K88" i="78"/>
  <c r="J88" i="78"/>
  <c r="F88" i="78"/>
  <c r="G88" i="78"/>
  <c r="E88" i="78"/>
  <c r="H88" i="78"/>
  <c r="I88" i="78" s="1"/>
  <c r="D88" i="78"/>
  <c r="K87" i="78"/>
  <c r="J87" i="78"/>
  <c r="F87" i="78"/>
  <c r="G87" i="78"/>
  <c r="E87" i="78"/>
  <c r="H87" i="78"/>
  <c r="I87" i="78" s="1"/>
  <c r="D87" i="78"/>
  <c r="K86" i="78"/>
  <c r="J86" i="78"/>
  <c r="F86" i="78"/>
  <c r="G86" i="78"/>
  <c r="E86" i="78"/>
  <c r="H86" i="78"/>
  <c r="I86" i="78" s="1"/>
  <c r="D86" i="78"/>
  <c r="K85" i="78"/>
  <c r="J85" i="78"/>
  <c r="F85" i="78"/>
  <c r="G85" i="78"/>
  <c r="E85" i="78"/>
  <c r="H85" i="78"/>
  <c r="I85" i="78" s="1"/>
  <c r="D85" i="78"/>
  <c r="K84" i="78"/>
  <c r="J84" i="78"/>
  <c r="F84" i="78"/>
  <c r="G84" i="78"/>
  <c r="E84" i="78"/>
  <c r="H84" i="78"/>
  <c r="I84" i="78" s="1"/>
  <c r="D84" i="78"/>
  <c r="K83" i="78"/>
  <c r="J83" i="78"/>
  <c r="F83" i="78"/>
  <c r="G83" i="78"/>
  <c r="E83" i="78"/>
  <c r="H83" i="78"/>
  <c r="I83" i="78" s="1"/>
  <c r="D83" i="78"/>
  <c r="K82" i="78"/>
  <c r="J82" i="78"/>
  <c r="F82" i="78"/>
  <c r="G82" i="78"/>
  <c r="E82" i="78"/>
  <c r="H82" i="78"/>
  <c r="I82" i="78" s="1"/>
  <c r="D82" i="78"/>
  <c r="K81" i="78"/>
  <c r="J81" i="78"/>
  <c r="F81" i="78"/>
  <c r="G81" i="78"/>
  <c r="E81" i="78"/>
  <c r="H81" i="78"/>
  <c r="I81" i="78" s="1"/>
  <c r="D81" i="78"/>
  <c r="K80" i="78"/>
  <c r="J80" i="78"/>
  <c r="F80" i="78"/>
  <c r="G80" i="78"/>
  <c r="E80" i="78"/>
  <c r="H80" i="78"/>
  <c r="I80" i="78" s="1"/>
  <c r="D80" i="78"/>
  <c r="K79" i="78"/>
  <c r="J79" i="78"/>
  <c r="F79" i="78"/>
  <c r="G79" i="78"/>
  <c r="E79" i="78"/>
  <c r="H79" i="78"/>
  <c r="I79" i="78" s="1"/>
  <c r="D79" i="78"/>
  <c r="K78" i="78"/>
  <c r="J78" i="78"/>
  <c r="F78" i="78"/>
  <c r="G78" i="78"/>
  <c r="E78" i="78"/>
  <c r="H78" i="78"/>
  <c r="I78" i="78" s="1"/>
  <c r="D78" i="78"/>
  <c r="K77" i="78"/>
  <c r="J77" i="78"/>
  <c r="F77" i="78"/>
  <c r="G77" i="78"/>
  <c r="E77" i="78"/>
  <c r="H77" i="78"/>
  <c r="I77" i="78" s="1"/>
  <c r="D77" i="78"/>
  <c r="K76" i="78"/>
  <c r="J76" i="78"/>
  <c r="F76" i="78"/>
  <c r="G76" i="78"/>
  <c r="E76" i="78"/>
  <c r="H76" i="78"/>
  <c r="I76" i="78" s="1"/>
  <c r="D76" i="78"/>
  <c r="K75" i="78"/>
  <c r="J75" i="78"/>
  <c r="F75" i="78"/>
  <c r="G75" i="78"/>
  <c r="E75" i="78"/>
  <c r="H75" i="78"/>
  <c r="I75" i="78" s="1"/>
  <c r="D75" i="78"/>
  <c r="K74" i="78"/>
  <c r="J74" i="78"/>
  <c r="F74" i="78"/>
  <c r="G74" i="78"/>
  <c r="E74" i="78"/>
  <c r="H74" i="78"/>
  <c r="I74" i="78" s="1"/>
  <c r="D74" i="78"/>
  <c r="K73" i="78"/>
  <c r="J73" i="78"/>
  <c r="F73" i="78"/>
  <c r="G73" i="78"/>
  <c r="E73" i="78"/>
  <c r="H73" i="78"/>
  <c r="I73" i="78" s="1"/>
  <c r="D73" i="78"/>
  <c r="K72" i="78"/>
  <c r="J72" i="78"/>
  <c r="F72" i="78"/>
  <c r="G72" i="78"/>
  <c r="E72" i="78"/>
  <c r="H72" i="78"/>
  <c r="I72" i="78" s="1"/>
  <c r="D72" i="78"/>
  <c r="K71" i="78"/>
  <c r="J71" i="78"/>
  <c r="F71" i="78"/>
  <c r="G71" i="78"/>
  <c r="E71" i="78"/>
  <c r="H71" i="78"/>
  <c r="I71" i="78" s="1"/>
  <c r="D71" i="78"/>
  <c r="K70" i="78"/>
  <c r="J70" i="78"/>
  <c r="F70" i="78"/>
  <c r="G70" i="78"/>
  <c r="E70" i="78"/>
  <c r="H70" i="78"/>
  <c r="I70" i="78" s="1"/>
  <c r="D70" i="78"/>
  <c r="K69" i="78"/>
  <c r="J69" i="78"/>
  <c r="F69" i="78"/>
  <c r="G69" i="78"/>
  <c r="E69" i="78"/>
  <c r="H69" i="78"/>
  <c r="I69" i="78" s="1"/>
  <c r="D69" i="78"/>
  <c r="K68" i="78"/>
  <c r="J68" i="78"/>
  <c r="F68" i="78"/>
  <c r="G68" i="78"/>
  <c r="E68" i="78"/>
  <c r="H68" i="78"/>
  <c r="I68" i="78" s="1"/>
  <c r="D68" i="78"/>
  <c r="K67" i="78"/>
  <c r="J67" i="78"/>
  <c r="F67" i="78"/>
  <c r="G67" i="78"/>
  <c r="E67" i="78"/>
  <c r="H67" i="78"/>
  <c r="I67" i="78" s="1"/>
  <c r="D67" i="78"/>
  <c r="K66" i="78"/>
  <c r="J66" i="78"/>
  <c r="F66" i="78"/>
  <c r="G66" i="78"/>
  <c r="E66" i="78"/>
  <c r="H66" i="78"/>
  <c r="I66" i="78" s="1"/>
  <c r="D66" i="78"/>
  <c r="K65" i="78"/>
  <c r="J65" i="78"/>
  <c r="F65" i="78"/>
  <c r="G65" i="78"/>
  <c r="E65" i="78"/>
  <c r="H65" i="78"/>
  <c r="I65" i="78" s="1"/>
  <c r="D65" i="78"/>
  <c r="K64" i="78"/>
  <c r="J64" i="78"/>
  <c r="F64" i="78"/>
  <c r="G64" i="78"/>
  <c r="E64" i="78"/>
  <c r="H64" i="78"/>
  <c r="I64" i="78" s="1"/>
  <c r="D64" i="78"/>
  <c r="K63" i="78"/>
  <c r="J63" i="78"/>
  <c r="F63" i="78"/>
  <c r="G63" i="78"/>
  <c r="E63" i="78"/>
  <c r="H63" i="78"/>
  <c r="I63" i="78" s="1"/>
  <c r="D63" i="78"/>
  <c r="K62" i="78"/>
  <c r="J62" i="78"/>
  <c r="F62" i="78"/>
  <c r="G62" i="78"/>
  <c r="E62" i="78"/>
  <c r="H62" i="78"/>
  <c r="I62" i="78" s="1"/>
  <c r="D62" i="78"/>
  <c r="K61" i="78"/>
  <c r="J61" i="78"/>
  <c r="F61" i="78"/>
  <c r="G61" i="78"/>
  <c r="E61" i="78"/>
  <c r="H61" i="78"/>
  <c r="I61" i="78" s="1"/>
  <c r="D61" i="78"/>
  <c r="K60" i="78"/>
  <c r="J60" i="78"/>
  <c r="F60" i="78"/>
  <c r="G60" i="78"/>
  <c r="E60" i="78"/>
  <c r="H60" i="78"/>
  <c r="I60" i="78" s="1"/>
  <c r="D60" i="78"/>
  <c r="K59" i="78"/>
  <c r="J59" i="78"/>
  <c r="F59" i="78"/>
  <c r="G59" i="78"/>
  <c r="E59" i="78"/>
  <c r="H59" i="78"/>
  <c r="I59" i="78" s="1"/>
  <c r="D59" i="78"/>
  <c r="K58" i="78"/>
  <c r="J58" i="78"/>
  <c r="F58" i="78"/>
  <c r="G58" i="78"/>
  <c r="E58" i="78"/>
  <c r="H58" i="78"/>
  <c r="I58" i="78" s="1"/>
  <c r="D58" i="78"/>
  <c r="K57" i="78"/>
  <c r="J57" i="78"/>
  <c r="F57" i="78"/>
  <c r="G57" i="78"/>
  <c r="E57" i="78"/>
  <c r="H57" i="78"/>
  <c r="I57" i="78" s="1"/>
  <c r="D57" i="78"/>
  <c r="K56" i="78"/>
  <c r="J56" i="78"/>
  <c r="F56" i="78"/>
  <c r="G56" i="78"/>
  <c r="E56" i="78"/>
  <c r="H56" i="78"/>
  <c r="I56" i="78" s="1"/>
  <c r="D56" i="78"/>
  <c r="K55" i="78"/>
  <c r="J55" i="78"/>
  <c r="F55" i="78"/>
  <c r="G55" i="78"/>
  <c r="E55" i="78"/>
  <c r="H55" i="78"/>
  <c r="I55" i="78" s="1"/>
  <c r="D55" i="78"/>
  <c r="K54" i="78"/>
  <c r="J54" i="78"/>
  <c r="F54" i="78"/>
  <c r="G54" i="78"/>
  <c r="E54" i="78"/>
  <c r="H54" i="78"/>
  <c r="I54" i="78" s="1"/>
  <c r="D54" i="78"/>
  <c r="K53" i="78"/>
  <c r="J53" i="78"/>
  <c r="F53" i="78"/>
  <c r="G53" i="78"/>
  <c r="E53" i="78"/>
  <c r="H53" i="78"/>
  <c r="I53" i="78" s="1"/>
  <c r="D53" i="78"/>
  <c r="K52" i="78"/>
  <c r="J52" i="78"/>
  <c r="F52" i="78"/>
  <c r="G52" i="78"/>
  <c r="E52" i="78"/>
  <c r="H52" i="78"/>
  <c r="I52" i="78" s="1"/>
  <c r="D52" i="78"/>
  <c r="K51" i="78"/>
  <c r="J51" i="78"/>
  <c r="F51" i="78"/>
  <c r="G51" i="78"/>
  <c r="E51" i="78"/>
  <c r="H51" i="78"/>
  <c r="I51" i="78" s="1"/>
  <c r="D51" i="78"/>
  <c r="K50" i="78"/>
  <c r="J50" i="78"/>
  <c r="F50" i="78"/>
  <c r="G50" i="78"/>
  <c r="E50" i="78"/>
  <c r="H50" i="78"/>
  <c r="I50" i="78" s="1"/>
  <c r="D50" i="78"/>
  <c r="K49" i="78"/>
  <c r="J49" i="78"/>
  <c r="F49" i="78"/>
  <c r="G49" i="78"/>
  <c r="E49" i="78"/>
  <c r="H49" i="78"/>
  <c r="I49" i="78" s="1"/>
  <c r="D49" i="78"/>
  <c r="K48" i="78"/>
  <c r="J48" i="78"/>
  <c r="F48" i="78"/>
  <c r="G48" i="78"/>
  <c r="E48" i="78"/>
  <c r="H48" i="78"/>
  <c r="I48" i="78" s="1"/>
  <c r="D48" i="78"/>
  <c r="K47" i="78"/>
  <c r="J47" i="78"/>
  <c r="F47" i="78"/>
  <c r="G47" i="78"/>
  <c r="E47" i="78"/>
  <c r="H47" i="78"/>
  <c r="I47" i="78" s="1"/>
  <c r="D47" i="78"/>
  <c r="K46" i="78"/>
  <c r="J46" i="78"/>
  <c r="F46" i="78"/>
  <c r="G46" i="78"/>
  <c r="E46" i="78"/>
  <c r="H46" i="78"/>
  <c r="I46" i="78" s="1"/>
  <c r="D46" i="78"/>
  <c r="K45" i="78"/>
  <c r="J45" i="78"/>
  <c r="F45" i="78"/>
  <c r="G45" i="78"/>
  <c r="E45" i="78"/>
  <c r="H45" i="78"/>
  <c r="I45" i="78" s="1"/>
  <c r="D45" i="78"/>
  <c r="K44" i="78"/>
  <c r="J44" i="78"/>
  <c r="F44" i="78"/>
  <c r="G44" i="78"/>
  <c r="E44" i="78"/>
  <c r="H44" i="78"/>
  <c r="I44" i="78" s="1"/>
  <c r="D44" i="78"/>
  <c r="K43" i="78"/>
  <c r="J43" i="78"/>
  <c r="F43" i="78"/>
  <c r="G43" i="78"/>
  <c r="E43" i="78"/>
  <c r="H43" i="78"/>
  <c r="I43" i="78" s="1"/>
  <c r="D43" i="78"/>
  <c r="K42" i="78"/>
  <c r="J42" i="78"/>
  <c r="F42" i="78"/>
  <c r="G42" i="78"/>
  <c r="E42" i="78"/>
  <c r="H42" i="78"/>
  <c r="I42" i="78" s="1"/>
  <c r="D42" i="78"/>
  <c r="K41" i="78"/>
  <c r="J41" i="78"/>
  <c r="F41" i="78"/>
  <c r="G41" i="78"/>
  <c r="E41" i="78"/>
  <c r="H41" i="78"/>
  <c r="I41" i="78" s="1"/>
  <c r="D41" i="78"/>
  <c r="K40" i="78"/>
  <c r="J40" i="78"/>
  <c r="F40" i="78"/>
  <c r="G40" i="78"/>
  <c r="E40" i="78"/>
  <c r="H40" i="78"/>
  <c r="I40" i="78" s="1"/>
  <c r="D40" i="78"/>
  <c r="K39" i="78"/>
  <c r="J39" i="78"/>
  <c r="F39" i="78"/>
  <c r="G39" i="78"/>
  <c r="E39" i="78"/>
  <c r="H39" i="78"/>
  <c r="I39" i="78" s="1"/>
  <c r="D39" i="78"/>
  <c r="K38" i="78"/>
  <c r="J38" i="78"/>
  <c r="F38" i="78"/>
  <c r="G38" i="78"/>
  <c r="E38" i="78"/>
  <c r="H38" i="78"/>
  <c r="I38" i="78" s="1"/>
  <c r="D38" i="78"/>
  <c r="J37" i="78"/>
  <c r="F37" i="78"/>
  <c r="H37" i="78" s="1"/>
  <c r="K36" i="78"/>
  <c r="J36" i="78"/>
  <c r="F36" i="78"/>
  <c r="G36" i="78" s="1"/>
  <c r="E36" i="78"/>
  <c r="H36" i="78" s="1"/>
  <c r="I36" i="78" s="1"/>
  <c r="D36" i="78"/>
  <c r="K35" i="78"/>
  <c r="J35" i="78"/>
  <c r="F35" i="78"/>
  <c r="G35" i="78" s="1"/>
  <c r="E35" i="78"/>
  <c r="H35" i="78" s="1"/>
  <c r="D35" i="78"/>
  <c r="K34" i="78"/>
  <c r="J34" i="78"/>
  <c r="F34" i="78"/>
  <c r="G34" i="78" s="1"/>
  <c r="E34" i="78"/>
  <c r="H34" i="78" s="1"/>
  <c r="D34" i="78"/>
  <c r="K33" i="78"/>
  <c r="J33" i="78"/>
  <c r="F33" i="78"/>
  <c r="G33" i="78" s="1"/>
  <c r="E33" i="78"/>
  <c r="H33" i="78" s="1"/>
  <c r="I33" i="78" s="1"/>
  <c r="D33" i="78"/>
  <c r="K32" i="78"/>
  <c r="J32" i="78"/>
  <c r="F32" i="78"/>
  <c r="G32" i="78" s="1"/>
  <c r="E32" i="78"/>
  <c r="H32" i="78" s="1"/>
  <c r="D32" i="78"/>
  <c r="K31" i="78"/>
  <c r="J31" i="78"/>
  <c r="F31" i="78"/>
  <c r="G31" i="78" s="1"/>
  <c r="E31" i="78"/>
  <c r="H31" i="78" s="1"/>
  <c r="I31" i="78" s="1"/>
  <c r="D31" i="78"/>
  <c r="K30" i="78"/>
  <c r="J30" i="78"/>
  <c r="F30" i="78"/>
  <c r="G30" i="78" s="1"/>
  <c r="E30" i="78"/>
  <c r="H30" i="78" s="1"/>
  <c r="D30" i="78"/>
  <c r="K29" i="78"/>
  <c r="J29" i="78"/>
  <c r="F29" i="78"/>
  <c r="G29" i="78" s="1"/>
  <c r="E29" i="78"/>
  <c r="H29" i="78" s="1"/>
  <c r="I29" i="78" s="1"/>
  <c r="D29" i="78"/>
  <c r="K28" i="78"/>
  <c r="J28" i="78"/>
  <c r="F28" i="78"/>
  <c r="G28" i="78" s="1"/>
  <c r="E28" i="78"/>
  <c r="H28" i="78" s="1"/>
  <c r="D28" i="78"/>
  <c r="K27" i="78"/>
  <c r="J27" i="78"/>
  <c r="F27" i="78"/>
  <c r="G27" i="78" s="1"/>
  <c r="E27" i="78"/>
  <c r="H27" i="78" s="1"/>
  <c r="I27" i="78" s="1"/>
  <c r="D27" i="78"/>
  <c r="K26" i="78"/>
  <c r="J26" i="78"/>
  <c r="F26" i="78"/>
  <c r="G26" i="78" s="1"/>
  <c r="E26" i="78"/>
  <c r="H26" i="78" s="1"/>
  <c r="D26" i="78"/>
  <c r="K25" i="78"/>
  <c r="J25" i="78"/>
  <c r="F25" i="78"/>
  <c r="G25" i="78" s="1"/>
  <c r="E25" i="78"/>
  <c r="H25" i="78" s="1"/>
  <c r="I25" i="78" s="1"/>
  <c r="D25" i="78"/>
  <c r="K24" i="78"/>
  <c r="J24" i="78"/>
  <c r="F24" i="78"/>
  <c r="G24" i="78" s="1"/>
  <c r="E24" i="78"/>
  <c r="H24" i="78" s="1"/>
  <c r="D24" i="78"/>
  <c r="K23" i="78"/>
  <c r="J23" i="78"/>
  <c r="F23" i="78"/>
  <c r="G23" i="78" s="1"/>
  <c r="E23" i="78"/>
  <c r="H23" i="78" s="1"/>
  <c r="I23" i="78" s="1"/>
  <c r="D23" i="78"/>
  <c r="K22" i="78"/>
  <c r="J22" i="78"/>
  <c r="F22" i="78"/>
  <c r="G22" i="78" s="1"/>
  <c r="E22" i="78"/>
  <c r="H22" i="78" s="1"/>
  <c r="I22" i="78" s="1"/>
  <c r="D22" i="78"/>
  <c r="K21" i="78"/>
  <c r="J21" i="78"/>
  <c r="F21" i="78"/>
  <c r="G21" i="78" s="1"/>
  <c r="E21" i="78"/>
  <c r="H21" i="78" s="1"/>
  <c r="I21" i="78" s="1"/>
  <c r="D21" i="78"/>
  <c r="K20" i="78"/>
  <c r="J20" i="78"/>
  <c r="F20" i="78"/>
  <c r="G20" i="78" s="1"/>
  <c r="E20" i="78"/>
  <c r="H20" i="78" s="1"/>
  <c r="I20" i="78" s="1"/>
  <c r="D20" i="78"/>
  <c r="K19" i="78"/>
  <c r="J19" i="78"/>
  <c r="F19" i="78"/>
  <c r="G19" i="78" s="1"/>
  <c r="E19" i="78"/>
  <c r="H19" i="78" s="1"/>
  <c r="I19" i="78" s="1"/>
  <c r="D19" i="78"/>
  <c r="K18" i="78"/>
  <c r="J18" i="78"/>
  <c r="F18" i="78"/>
  <c r="G18" i="78" s="1"/>
  <c r="E18" i="78"/>
  <c r="H18" i="78" s="1"/>
  <c r="I18" i="78" s="1"/>
  <c r="D18" i="78"/>
  <c r="K17" i="78"/>
  <c r="J17" i="78"/>
  <c r="F17" i="78"/>
  <c r="G17" i="78" s="1"/>
  <c r="E17" i="78"/>
  <c r="H17" i="78" s="1"/>
  <c r="I17" i="78" s="1"/>
  <c r="D17" i="78"/>
  <c r="K16" i="78"/>
  <c r="J16" i="78"/>
  <c r="F16" i="78"/>
  <c r="G16" i="78" s="1"/>
  <c r="E16" i="78"/>
  <c r="D16" i="78"/>
  <c r="K15" i="78"/>
  <c r="J15" i="78"/>
  <c r="F15" i="78"/>
  <c r="G15" i="78" s="1"/>
  <c r="E15" i="78"/>
  <c r="D15" i="78"/>
  <c r="K14" i="78"/>
  <c r="J14" i="78"/>
  <c r="F14" i="78"/>
  <c r="G14" i="78" s="1"/>
  <c r="E14" i="78"/>
  <c r="D14" i="78"/>
  <c r="K13" i="78"/>
  <c r="J13" i="78"/>
  <c r="F13" i="78"/>
  <c r="G13" i="78" s="1"/>
  <c r="E13" i="78"/>
  <c r="D13" i="78"/>
  <c r="K12" i="78"/>
  <c r="J12" i="78"/>
  <c r="F12" i="78"/>
  <c r="G12" i="78" s="1"/>
  <c r="E12" i="78"/>
  <c r="D12" i="78"/>
  <c r="K11" i="78"/>
  <c r="J11" i="78"/>
  <c r="F11" i="78"/>
  <c r="G11" i="78" s="1"/>
  <c r="E11" i="78"/>
  <c r="D11" i="78"/>
  <c r="K10" i="78"/>
  <c r="J10" i="78"/>
  <c r="F10" i="78"/>
  <c r="G10" i="78" s="1"/>
  <c r="E10" i="78"/>
  <c r="D10" i="78"/>
  <c r="F9" i="78"/>
  <c r="H9" i="78" s="1"/>
  <c r="K8" i="78"/>
  <c r="J8" i="78"/>
  <c r="F8" i="78"/>
  <c r="G8" i="78" s="1"/>
  <c r="E8" i="78"/>
  <c r="H8" i="78" s="1"/>
  <c r="I8" i="78" s="1"/>
  <c r="D8" i="78"/>
  <c r="K7" i="78"/>
  <c r="J7" i="78"/>
  <c r="F7" i="78"/>
  <c r="G7" i="78" s="1"/>
  <c r="E7" i="78"/>
  <c r="H7" i="78" s="1"/>
  <c r="I7" i="78" s="1"/>
  <c r="D7" i="78"/>
  <c r="K6" i="78"/>
  <c r="J6" i="78"/>
  <c r="F6" i="78"/>
  <c r="G6" i="78" s="1"/>
  <c r="E6" i="78"/>
  <c r="H6" i="78" s="1"/>
  <c r="I6" i="78" s="1"/>
  <c r="D6" i="78"/>
  <c r="K5" i="78"/>
  <c r="J5" i="78"/>
  <c r="F5" i="78"/>
  <c r="G5" i="78" s="1"/>
  <c r="E5" i="78"/>
  <c r="H5" i="78" s="1"/>
  <c r="D5" i="78"/>
  <c r="K4" i="78"/>
  <c r="J4" i="78"/>
  <c r="F4" i="78"/>
  <c r="G4" i="78" s="1"/>
  <c r="E4" i="78"/>
  <c r="H4" i="78" s="1"/>
  <c r="I4" i="78" s="1"/>
  <c r="D4" i="78"/>
  <c r="K3" i="78"/>
  <c r="J3" i="78"/>
  <c r="F3" i="78"/>
  <c r="G3" i="78" s="1"/>
  <c r="E3" i="78"/>
  <c r="H3" i="78" s="1"/>
  <c r="D3" i="78"/>
  <c r="B69" i="70"/>
  <c r="I250" i="70"/>
  <c r="I249" i="70"/>
  <c r="I248" i="70"/>
  <c r="I247" i="70"/>
  <c r="I246" i="70"/>
  <c r="I245" i="70"/>
  <c r="I244" i="70"/>
  <c r="I243" i="70"/>
  <c r="I242" i="70"/>
  <c r="I241" i="70"/>
  <c r="I240" i="70"/>
  <c r="I239" i="70"/>
  <c r="I238" i="70"/>
  <c r="I237" i="70"/>
  <c r="I236" i="70"/>
  <c r="I235" i="70"/>
  <c r="I234" i="70"/>
  <c r="I233" i="70"/>
  <c r="I232" i="70"/>
  <c r="I231" i="70"/>
  <c r="I230" i="70"/>
  <c r="I229" i="70"/>
  <c r="I228" i="70"/>
  <c r="I227" i="70"/>
  <c r="I226" i="70"/>
  <c r="I225" i="70"/>
  <c r="I224" i="70"/>
  <c r="I223" i="70"/>
  <c r="I222" i="70"/>
  <c r="I221" i="70"/>
  <c r="I220" i="70"/>
  <c r="I219" i="70"/>
  <c r="I218" i="70"/>
  <c r="I217" i="70"/>
  <c r="I216" i="70"/>
  <c r="I215" i="70"/>
  <c r="I214" i="70"/>
  <c r="I213" i="70"/>
  <c r="I212" i="70"/>
  <c r="I211" i="70"/>
  <c r="I210" i="70"/>
  <c r="I209" i="70"/>
  <c r="I208" i="70"/>
  <c r="I207" i="70"/>
  <c r="I206" i="70"/>
  <c r="I205" i="70"/>
  <c r="I204" i="70"/>
  <c r="I203" i="70"/>
  <c r="I202" i="70"/>
  <c r="I201" i="70"/>
  <c r="I200" i="70"/>
  <c r="I199" i="70"/>
  <c r="I198" i="70"/>
  <c r="I197" i="70"/>
  <c r="I196" i="70"/>
  <c r="I195" i="70"/>
  <c r="I194" i="70"/>
  <c r="I193" i="70"/>
  <c r="I192" i="70"/>
  <c r="I191" i="70"/>
  <c r="I190" i="70"/>
  <c r="I189" i="70"/>
  <c r="I188" i="70"/>
  <c r="I187" i="70"/>
  <c r="I186" i="70"/>
  <c r="I185" i="70"/>
  <c r="I184" i="70"/>
  <c r="I183" i="70"/>
  <c r="I182" i="70"/>
  <c r="I181" i="70"/>
  <c r="I180" i="70"/>
  <c r="I179" i="70"/>
  <c r="I178" i="70"/>
  <c r="I177" i="70"/>
  <c r="I176" i="70"/>
  <c r="I175" i="70"/>
  <c r="I174" i="70"/>
  <c r="I173" i="70"/>
  <c r="I172" i="70"/>
  <c r="I171" i="70"/>
  <c r="I170" i="70"/>
  <c r="I169" i="70"/>
  <c r="I168" i="70"/>
  <c r="I167" i="70"/>
  <c r="I166" i="70"/>
  <c r="I165" i="70"/>
  <c r="I164" i="70"/>
  <c r="I163" i="70"/>
  <c r="I162" i="70"/>
  <c r="I161" i="70"/>
  <c r="I160" i="70"/>
  <c r="I159" i="70"/>
  <c r="I158" i="70"/>
  <c r="I157" i="70"/>
  <c r="I156" i="70"/>
  <c r="I155" i="70"/>
  <c r="I154" i="70"/>
  <c r="I153" i="70"/>
  <c r="I152" i="70"/>
  <c r="I151" i="70"/>
  <c r="I150" i="70"/>
  <c r="I149" i="70"/>
  <c r="I148" i="70"/>
  <c r="I147" i="70"/>
  <c r="I146" i="70"/>
  <c r="I145" i="70"/>
  <c r="I144" i="70"/>
  <c r="I143" i="70"/>
  <c r="I142" i="70"/>
  <c r="I141" i="70"/>
  <c r="I140" i="70"/>
  <c r="I139" i="70"/>
  <c r="I138" i="70"/>
  <c r="I137" i="70"/>
  <c r="I136" i="70"/>
  <c r="I135" i="70"/>
  <c r="I134" i="70"/>
  <c r="I133" i="70"/>
  <c r="I132" i="70"/>
  <c r="I131" i="70"/>
  <c r="I130" i="70"/>
  <c r="I129" i="70"/>
  <c r="I128" i="70"/>
  <c r="I127" i="70"/>
  <c r="I126" i="70"/>
  <c r="I125" i="70"/>
  <c r="I124" i="70"/>
  <c r="I123" i="70"/>
  <c r="I122" i="70"/>
  <c r="I121" i="70"/>
  <c r="I120" i="70"/>
  <c r="I119" i="70"/>
  <c r="I118" i="70"/>
  <c r="I117" i="70"/>
  <c r="I116" i="70"/>
  <c r="I115" i="70"/>
  <c r="I114" i="70"/>
  <c r="I113" i="70"/>
  <c r="I112" i="70"/>
  <c r="I111" i="70"/>
  <c r="I110" i="70"/>
  <c r="I109" i="70"/>
  <c r="I108" i="70"/>
  <c r="I107" i="70"/>
  <c r="I106" i="70"/>
  <c r="I105" i="70"/>
  <c r="I104" i="70"/>
  <c r="I103" i="70"/>
  <c r="I102" i="70"/>
  <c r="I101" i="70"/>
  <c r="I100" i="70"/>
  <c r="I99" i="70"/>
  <c r="I98" i="70"/>
  <c r="I97" i="70"/>
  <c r="I96" i="70"/>
  <c r="I95" i="70"/>
  <c r="I94" i="70"/>
  <c r="I93" i="70"/>
  <c r="I92" i="70"/>
  <c r="I91" i="70"/>
  <c r="I90" i="70"/>
  <c r="I89" i="70"/>
  <c r="I88" i="70"/>
  <c r="I87" i="70"/>
  <c r="I86" i="70"/>
  <c r="I85" i="70"/>
  <c r="I84" i="70"/>
  <c r="I83" i="70"/>
  <c r="I82" i="70"/>
  <c r="I81" i="70"/>
  <c r="I80" i="70"/>
  <c r="I79" i="70"/>
  <c r="I78" i="70"/>
  <c r="I77" i="70"/>
  <c r="I76" i="70"/>
  <c r="I75" i="70"/>
  <c r="I74" i="70"/>
  <c r="I73" i="70"/>
  <c r="I72" i="70"/>
  <c r="I71" i="70"/>
  <c r="I70" i="70"/>
  <c r="I69" i="70"/>
  <c r="I68" i="70"/>
  <c r="I66" i="70"/>
  <c r="I65" i="70"/>
  <c r="I64" i="70"/>
  <c r="I63" i="70"/>
  <c r="I62" i="70"/>
  <c r="I61" i="70"/>
  <c r="I60" i="70"/>
  <c r="I59" i="70"/>
  <c r="I58" i="70"/>
  <c r="I57" i="70"/>
  <c r="I56" i="70"/>
  <c r="I55" i="70"/>
  <c r="I54" i="70"/>
  <c r="I53" i="70"/>
  <c r="I52" i="70"/>
  <c r="I51" i="70"/>
  <c r="I50" i="70"/>
  <c r="I49" i="70"/>
  <c r="I48" i="70"/>
  <c r="I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I5" i="70"/>
  <c r="I4" i="70"/>
  <c r="I3" i="70"/>
  <c r="I250" i="69"/>
  <c r="I249" i="69"/>
  <c r="I248" i="69"/>
  <c r="I247" i="69"/>
  <c r="I246" i="69"/>
  <c r="I245" i="69"/>
  <c r="I244" i="69"/>
  <c r="I243" i="69"/>
  <c r="I242" i="69"/>
  <c r="I241" i="69"/>
  <c r="I240" i="69"/>
  <c r="I239" i="69"/>
  <c r="I238" i="69"/>
  <c r="I237" i="69"/>
  <c r="I236" i="69"/>
  <c r="I235" i="69"/>
  <c r="I234" i="69"/>
  <c r="I233" i="69"/>
  <c r="I232" i="69"/>
  <c r="I231" i="69"/>
  <c r="I230" i="69"/>
  <c r="I229" i="69"/>
  <c r="I228" i="69"/>
  <c r="I227" i="69"/>
  <c r="I226" i="69"/>
  <c r="I225" i="69"/>
  <c r="I224" i="69"/>
  <c r="I223" i="69"/>
  <c r="I222" i="69"/>
  <c r="I221" i="69"/>
  <c r="I220" i="69"/>
  <c r="I219" i="69"/>
  <c r="I218" i="69"/>
  <c r="I217" i="69"/>
  <c r="I216" i="69"/>
  <c r="I215" i="69"/>
  <c r="I214" i="69"/>
  <c r="I213" i="69"/>
  <c r="I212" i="69"/>
  <c r="I211" i="69"/>
  <c r="I210" i="69"/>
  <c r="I209" i="69"/>
  <c r="I208" i="69"/>
  <c r="I207" i="69"/>
  <c r="I206" i="69"/>
  <c r="I205" i="69"/>
  <c r="I204" i="69"/>
  <c r="I203" i="69"/>
  <c r="I202" i="69"/>
  <c r="I201" i="69"/>
  <c r="I200" i="69"/>
  <c r="I199" i="69"/>
  <c r="I198" i="69"/>
  <c r="I197" i="69"/>
  <c r="I196" i="69"/>
  <c r="I195" i="69"/>
  <c r="I194" i="69"/>
  <c r="I193" i="69"/>
  <c r="I192" i="69"/>
  <c r="I191" i="69"/>
  <c r="I190" i="69"/>
  <c r="I189" i="69"/>
  <c r="I188" i="69"/>
  <c r="I187" i="69"/>
  <c r="I186" i="69"/>
  <c r="I185" i="69"/>
  <c r="I184" i="69"/>
  <c r="I183" i="69"/>
  <c r="I182" i="69"/>
  <c r="I181" i="69"/>
  <c r="I180" i="69"/>
  <c r="I179" i="69"/>
  <c r="I178" i="69"/>
  <c r="I177" i="69"/>
  <c r="I176" i="69"/>
  <c r="I175" i="69"/>
  <c r="I174" i="69"/>
  <c r="I173" i="69"/>
  <c r="I172" i="69"/>
  <c r="I171" i="69"/>
  <c r="I170" i="69"/>
  <c r="I169" i="69"/>
  <c r="I168" i="69"/>
  <c r="I167" i="69"/>
  <c r="I166" i="69"/>
  <c r="I165" i="69"/>
  <c r="I164" i="69"/>
  <c r="I163" i="69"/>
  <c r="I162" i="69"/>
  <c r="I161" i="69"/>
  <c r="I160" i="69"/>
  <c r="I159" i="69"/>
  <c r="I158" i="69"/>
  <c r="I157" i="69"/>
  <c r="I156" i="69"/>
  <c r="I155" i="69"/>
  <c r="I154" i="69"/>
  <c r="I153" i="69"/>
  <c r="I152" i="69"/>
  <c r="I151" i="69"/>
  <c r="I150" i="69"/>
  <c r="I149" i="69"/>
  <c r="I148" i="69"/>
  <c r="I147" i="69"/>
  <c r="I146" i="69"/>
  <c r="I145" i="69"/>
  <c r="I144" i="69"/>
  <c r="I143" i="69"/>
  <c r="I142" i="69"/>
  <c r="I141" i="69"/>
  <c r="I140" i="69"/>
  <c r="I139" i="69"/>
  <c r="I138" i="69"/>
  <c r="I137" i="69"/>
  <c r="I136" i="69"/>
  <c r="I135" i="69"/>
  <c r="I134" i="69"/>
  <c r="I133" i="69"/>
  <c r="I132" i="69"/>
  <c r="I131" i="69"/>
  <c r="I130" i="69"/>
  <c r="I129" i="69"/>
  <c r="I128" i="69"/>
  <c r="I127" i="69"/>
  <c r="I126" i="69"/>
  <c r="I125" i="69"/>
  <c r="I124" i="69"/>
  <c r="I123" i="69"/>
  <c r="I122" i="69"/>
  <c r="I121" i="69"/>
  <c r="I120" i="69"/>
  <c r="I119" i="69"/>
  <c r="I118" i="69"/>
  <c r="I117" i="69"/>
  <c r="I116" i="69"/>
  <c r="I115" i="69"/>
  <c r="I114" i="69"/>
  <c r="I113" i="69"/>
  <c r="I112" i="69"/>
  <c r="I111" i="69"/>
  <c r="I110" i="69"/>
  <c r="I109" i="69"/>
  <c r="I108" i="69"/>
  <c r="I107" i="69"/>
  <c r="I106" i="69"/>
  <c r="I105" i="69"/>
  <c r="I104" i="69"/>
  <c r="I103" i="69"/>
  <c r="I102" i="69"/>
  <c r="I101" i="69"/>
  <c r="I100" i="69"/>
  <c r="I99" i="69"/>
  <c r="I98" i="69"/>
  <c r="I97" i="69"/>
  <c r="I96" i="69"/>
  <c r="I95" i="69"/>
  <c r="I94" i="69"/>
  <c r="I93" i="69"/>
  <c r="I92" i="69"/>
  <c r="I91" i="69"/>
  <c r="I90" i="69"/>
  <c r="I89" i="69"/>
  <c r="I88" i="69"/>
  <c r="I87" i="69"/>
  <c r="I86" i="69"/>
  <c r="I85" i="69"/>
  <c r="I84" i="69"/>
  <c r="I83" i="69"/>
  <c r="I82" i="69"/>
  <c r="I81" i="69"/>
  <c r="I80" i="69"/>
  <c r="I79" i="69"/>
  <c r="I78" i="69"/>
  <c r="I77" i="69"/>
  <c r="I76" i="69"/>
  <c r="I75" i="69"/>
  <c r="I74" i="69"/>
  <c r="I73" i="69"/>
  <c r="I72" i="69"/>
  <c r="I71" i="69"/>
  <c r="I70" i="69"/>
  <c r="I69" i="69"/>
  <c r="I68" i="69"/>
  <c r="I66" i="69"/>
  <c r="I65" i="69"/>
  <c r="I64" i="69"/>
  <c r="I63" i="69"/>
  <c r="I62" i="69"/>
  <c r="I61" i="69"/>
  <c r="I60" i="69"/>
  <c r="I59" i="69"/>
  <c r="I58" i="69"/>
  <c r="I57" i="69"/>
  <c r="I56" i="69"/>
  <c r="I55" i="69"/>
  <c r="I54" i="69"/>
  <c r="I53" i="69"/>
  <c r="I52" i="69"/>
  <c r="I51" i="69"/>
  <c r="I50" i="69"/>
  <c r="I49" i="69"/>
  <c r="I48" i="69"/>
  <c r="I47" i="69"/>
  <c r="I46" i="69"/>
  <c r="I45" i="69"/>
  <c r="I44" i="69"/>
  <c r="I43" i="69"/>
  <c r="I42" i="69"/>
  <c r="I41" i="69"/>
  <c r="I40" i="69"/>
  <c r="I39" i="69"/>
  <c r="I38" i="69"/>
  <c r="I37" i="69"/>
  <c r="I36" i="69"/>
  <c r="I35" i="69"/>
  <c r="I34" i="69"/>
  <c r="I33" i="69"/>
  <c r="I32" i="69"/>
  <c r="I31" i="69"/>
  <c r="I30" i="69"/>
  <c r="I29" i="69"/>
  <c r="I28" i="69"/>
  <c r="I27" i="69"/>
  <c r="I26" i="69"/>
  <c r="I25" i="69"/>
  <c r="I24" i="69"/>
  <c r="I23" i="69"/>
  <c r="I22" i="69"/>
  <c r="I21" i="69"/>
  <c r="I20" i="69"/>
  <c r="I19" i="69"/>
  <c r="I18" i="69"/>
  <c r="I17" i="69"/>
  <c r="I16" i="69"/>
  <c r="I15" i="69"/>
  <c r="I14" i="69"/>
  <c r="I13" i="69"/>
  <c r="I12" i="69"/>
  <c r="I11" i="69"/>
  <c r="I10" i="69"/>
  <c r="I9" i="69"/>
  <c r="I8" i="69"/>
  <c r="I7" i="69"/>
  <c r="I6" i="69"/>
  <c r="I5" i="69"/>
  <c r="I4" i="69"/>
  <c r="I3" i="69"/>
  <c r="I250" i="68"/>
  <c r="I249" i="68"/>
  <c r="I248" i="68"/>
  <c r="I247" i="68"/>
  <c r="I246" i="68"/>
  <c r="I245" i="68"/>
  <c r="I244" i="68"/>
  <c r="I243" i="68"/>
  <c r="I242" i="68"/>
  <c r="I241" i="68"/>
  <c r="I240" i="68"/>
  <c r="I239" i="68"/>
  <c r="I238" i="68"/>
  <c r="I237" i="68"/>
  <c r="I236" i="68"/>
  <c r="I235" i="68"/>
  <c r="I234" i="68"/>
  <c r="I233" i="68"/>
  <c r="I232" i="68"/>
  <c r="I231" i="68"/>
  <c r="I230" i="68"/>
  <c r="I229" i="68"/>
  <c r="I228" i="68"/>
  <c r="I227" i="68"/>
  <c r="I226" i="68"/>
  <c r="I225" i="68"/>
  <c r="I224" i="68"/>
  <c r="I223" i="68"/>
  <c r="I222" i="68"/>
  <c r="I221" i="68"/>
  <c r="I220" i="68"/>
  <c r="I219" i="68"/>
  <c r="I218" i="68"/>
  <c r="I217" i="68"/>
  <c r="I216" i="68"/>
  <c r="I215" i="68"/>
  <c r="I214" i="68"/>
  <c r="I213" i="68"/>
  <c r="I212" i="68"/>
  <c r="I211" i="68"/>
  <c r="I210" i="68"/>
  <c r="I209" i="68"/>
  <c r="I208" i="68"/>
  <c r="I207" i="68"/>
  <c r="I206" i="68"/>
  <c r="I205" i="68"/>
  <c r="I204" i="68"/>
  <c r="I203" i="68"/>
  <c r="I202" i="68"/>
  <c r="I201" i="68"/>
  <c r="I200" i="68"/>
  <c r="I199" i="68"/>
  <c r="I198" i="68"/>
  <c r="I197" i="68"/>
  <c r="I196" i="68"/>
  <c r="I195" i="68"/>
  <c r="I194" i="68"/>
  <c r="I193" i="68"/>
  <c r="I192" i="68"/>
  <c r="I191" i="68"/>
  <c r="I190" i="68"/>
  <c r="I189" i="68"/>
  <c r="I188" i="68"/>
  <c r="I187" i="68"/>
  <c r="I186" i="68"/>
  <c r="I185" i="68"/>
  <c r="I184" i="68"/>
  <c r="I183" i="68"/>
  <c r="I182" i="68"/>
  <c r="I181" i="68"/>
  <c r="I180" i="68"/>
  <c r="I179" i="68"/>
  <c r="I178" i="68"/>
  <c r="I177" i="68"/>
  <c r="I176" i="68"/>
  <c r="I175" i="68"/>
  <c r="I174" i="68"/>
  <c r="I173" i="68"/>
  <c r="I172" i="68"/>
  <c r="I171" i="68"/>
  <c r="I170" i="68"/>
  <c r="I169" i="68"/>
  <c r="I168" i="68"/>
  <c r="I166" i="68"/>
  <c r="I165" i="68"/>
  <c r="I164" i="68"/>
  <c r="I163" i="68"/>
  <c r="I162" i="68"/>
  <c r="I161" i="68"/>
  <c r="I160" i="68"/>
  <c r="I158" i="68"/>
  <c r="I157" i="68"/>
  <c r="I156" i="68"/>
  <c r="I155" i="68"/>
  <c r="I154" i="68"/>
  <c r="I153" i="68"/>
  <c r="I152" i="68"/>
  <c r="I151" i="68"/>
  <c r="I150" i="68"/>
  <c r="I149" i="68"/>
  <c r="I148" i="68"/>
  <c r="I147" i="68"/>
  <c r="I146" i="68"/>
  <c r="I145" i="68"/>
  <c r="I144" i="68"/>
  <c r="I143" i="68"/>
  <c r="I142" i="68"/>
  <c r="I141" i="68"/>
  <c r="I140" i="68"/>
  <c r="I139" i="68"/>
  <c r="I138" i="68"/>
  <c r="I137" i="68"/>
  <c r="I136" i="68"/>
  <c r="I135" i="68"/>
  <c r="I134" i="68"/>
  <c r="I133" i="68"/>
  <c r="I132" i="68"/>
  <c r="I131" i="68"/>
  <c r="I130" i="68"/>
  <c r="I129" i="68"/>
  <c r="I128" i="68"/>
  <c r="I127" i="68"/>
  <c r="I126" i="68"/>
  <c r="I125" i="68"/>
  <c r="I124" i="68"/>
  <c r="I123" i="68"/>
  <c r="I122" i="68"/>
  <c r="I121" i="68"/>
  <c r="I120" i="68"/>
  <c r="I119" i="68"/>
  <c r="I118" i="68"/>
  <c r="I117" i="68"/>
  <c r="I116" i="68"/>
  <c r="I115" i="68"/>
  <c r="I114" i="68"/>
  <c r="I113" i="68"/>
  <c r="I112" i="68"/>
  <c r="I111" i="68"/>
  <c r="I110" i="68"/>
  <c r="I109" i="68"/>
  <c r="I108" i="68"/>
  <c r="I107" i="68"/>
  <c r="I106" i="68"/>
  <c r="I105" i="68"/>
  <c r="I104" i="68"/>
  <c r="I103" i="68"/>
  <c r="I102" i="68"/>
  <c r="I101" i="68"/>
  <c r="I100" i="68"/>
  <c r="I99" i="68"/>
  <c r="I98" i="68"/>
  <c r="I97" i="68"/>
  <c r="I96" i="68"/>
  <c r="I95" i="68"/>
  <c r="I94" i="68"/>
  <c r="I93" i="68"/>
  <c r="I92" i="68"/>
  <c r="I91" i="68"/>
  <c r="I90" i="68"/>
  <c r="I89" i="68"/>
  <c r="I88" i="68"/>
  <c r="I87" i="68"/>
  <c r="I86" i="68"/>
  <c r="I85" i="68"/>
  <c r="I84" i="68"/>
  <c r="I83" i="68"/>
  <c r="I82" i="68"/>
  <c r="I81" i="68"/>
  <c r="I80" i="68"/>
  <c r="I79" i="68"/>
  <c r="I78" i="68"/>
  <c r="I77" i="68"/>
  <c r="I76" i="68"/>
  <c r="I75" i="68"/>
  <c r="I74" i="68"/>
  <c r="I73" i="68"/>
  <c r="I72" i="68"/>
  <c r="I71" i="68"/>
  <c r="I70" i="68"/>
  <c r="I69" i="68"/>
  <c r="I68" i="68"/>
  <c r="I66" i="68"/>
  <c r="I65" i="68"/>
  <c r="I64" i="68"/>
  <c r="I63" i="68"/>
  <c r="I62" i="68"/>
  <c r="I61" i="68"/>
  <c r="I60" i="68"/>
  <c r="I59" i="68"/>
  <c r="I58" i="68"/>
  <c r="I57" i="68"/>
  <c r="I56" i="68"/>
  <c r="I55" i="68"/>
  <c r="I54" i="68"/>
  <c r="I53" i="68"/>
  <c r="I52" i="68"/>
  <c r="I51" i="68"/>
  <c r="I50" i="68"/>
  <c r="I49" i="68"/>
  <c r="I48" i="68"/>
  <c r="I47" i="68"/>
  <c r="I46" i="68"/>
  <c r="I45" i="68"/>
  <c r="I44" i="68"/>
  <c r="I43" i="68"/>
  <c r="I42" i="68"/>
  <c r="I41" i="68"/>
  <c r="I40" i="68"/>
  <c r="I39" i="68"/>
  <c r="I38" i="68"/>
  <c r="I37" i="68"/>
  <c r="I36" i="68"/>
  <c r="I35" i="68"/>
  <c r="I34" i="68"/>
  <c r="I33" i="68"/>
  <c r="I32" i="68"/>
  <c r="I31" i="68"/>
  <c r="I30" i="68"/>
  <c r="I29" i="68"/>
  <c r="I28" i="68"/>
  <c r="I27" i="68"/>
  <c r="I26" i="68"/>
  <c r="I25" i="68"/>
  <c r="I24" i="68"/>
  <c r="I23" i="68"/>
  <c r="I22" i="68"/>
  <c r="I21" i="68"/>
  <c r="I20" i="68"/>
  <c r="I19" i="68"/>
  <c r="I18" i="68"/>
  <c r="I17" i="68"/>
  <c r="I16" i="68"/>
  <c r="I15" i="68"/>
  <c r="I14" i="68"/>
  <c r="I13" i="68"/>
  <c r="I12" i="68"/>
  <c r="I11" i="68"/>
  <c r="I10" i="68"/>
  <c r="I9" i="68"/>
  <c r="I8" i="68"/>
  <c r="I7" i="68"/>
  <c r="I6" i="68"/>
  <c r="I5" i="68"/>
  <c r="I4" i="68"/>
  <c r="I3" i="68"/>
  <c r="G3" i="70"/>
  <c r="H3" i="70"/>
  <c r="G4" i="70"/>
  <c r="H4" i="70"/>
  <c r="G5" i="70"/>
  <c r="H5" i="70"/>
  <c r="G6" i="70"/>
  <c r="H6" i="70"/>
  <c r="G7" i="70"/>
  <c r="H7" i="70"/>
  <c r="G8" i="70"/>
  <c r="H8" i="70"/>
  <c r="G9" i="70"/>
  <c r="H9" i="70"/>
  <c r="G10" i="70"/>
  <c r="H10" i="70"/>
  <c r="G11" i="70"/>
  <c r="H11" i="70"/>
  <c r="G12" i="70"/>
  <c r="H12" i="70"/>
  <c r="G13" i="70"/>
  <c r="H13" i="70"/>
  <c r="G14" i="70"/>
  <c r="H14" i="70"/>
  <c r="G15" i="70"/>
  <c r="H15" i="70"/>
  <c r="G16" i="70"/>
  <c r="H16" i="70"/>
  <c r="G17" i="70"/>
  <c r="H17" i="70"/>
  <c r="G18" i="70"/>
  <c r="H18" i="70"/>
  <c r="G19" i="70"/>
  <c r="H19" i="70"/>
  <c r="G20" i="70"/>
  <c r="H20" i="70"/>
  <c r="G21" i="70"/>
  <c r="H21" i="70"/>
  <c r="G22" i="70"/>
  <c r="H22" i="70"/>
  <c r="G23" i="70"/>
  <c r="H23" i="70"/>
  <c r="G24" i="70"/>
  <c r="H24" i="70"/>
  <c r="G25" i="70"/>
  <c r="H25" i="70"/>
  <c r="G26" i="70"/>
  <c r="H26" i="70"/>
  <c r="G27" i="70"/>
  <c r="H27" i="70"/>
  <c r="G28" i="70"/>
  <c r="H28" i="70"/>
  <c r="G29" i="70"/>
  <c r="H29" i="70"/>
  <c r="G30" i="70"/>
  <c r="H30" i="70"/>
  <c r="G31" i="70"/>
  <c r="H31" i="70"/>
  <c r="G32" i="70"/>
  <c r="H32" i="70"/>
  <c r="G33" i="70"/>
  <c r="H33" i="70"/>
  <c r="G34" i="70"/>
  <c r="H34" i="70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G83" i="70"/>
  <c r="H83" i="70"/>
  <c r="G84" i="70"/>
  <c r="H84" i="70"/>
  <c r="G85" i="70"/>
  <c r="H85" i="70"/>
  <c r="G86" i="70"/>
  <c r="H86" i="70"/>
  <c r="G87" i="70"/>
  <c r="H87" i="70"/>
  <c r="G88" i="70"/>
  <c r="H88" i="70"/>
  <c r="G89" i="70"/>
  <c r="H89" i="70"/>
  <c r="G90" i="70"/>
  <c r="H90" i="70"/>
  <c r="G91" i="70"/>
  <c r="H91" i="70"/>
  <c r="G92" i="70"/>
  <c r="H92" i="70"/>
  <c r="G93" i="70"/>
  <c r="H93" i="70"/>
  <c r="G94" i="70"/>
  <c r="H94" i="70"/>
  <c r="G95" i="70"/>
  <c r="H95" i="70"/>
  <c r="G96" i="70"/>
  <c r="H96" i="70"/>
  <c r="G97" i="70"/>
  <c r="H97" i="70"/>
  <c r="G98" i="70"/>
  <c r="H98" i="70"/>
  <c r="G99" i="70"/>
  <c r="H99" i="70"/>
  <c r="G100" i="70"/>
  <c r="H100" i="70"/>
  <c r="G101" i="70"/>
  <c r="H101" i="70"/>
  <c r="G102" i="70"/>
  <c r="H102" i="70"/>
  <c r="G103" i="70"/>
  <c r="H103" i="70"/>
  <c r="G104" i="70"/>
  <c r="H104" i="70"/>
  <c r="G105" i="70"/>
  <c r="H105" i="70"/>
  <c r="G106" i="70"/>
  <c r="H106" i="70"/>
  <c r="G107" i="70"/>
  <c r="H107" i="70"/>
  <c r="G108" i="70"/>
  <c r="H108" i="70"/>
  <c r="G109" i="70"/>
  <c r="H109" i="70"/>
  <c r="G110" i="70"/>
  <c r="H110" i="70"/>
  <c r="G111" i="70"/>
  <c r="H111" i="70"/>
  <c r="G112" i="70"/>
  <c r="H112" i="70"/>
  <c r="G113" i="70"/>
  <c r="H113" i="70"/>
  <c r="G114" i="70"/>
  <c r="H114" i="70"/>
  <c r="G115" i="70"/>
  <c r="H115" i="70"/>
  <c r="G116" i="70"/>
  <c r="H116" i="70"/>
  <c r="G117" i="70"/>
  <c r="H117" i="70"/>
  <c r="G118" i="70"/>
  <c r="H118" i="70"/>
  <c r="G119" i="70"/>
  <c r="H119" i="70"/>
  <c r="G120" i="70"/>
  <c r="H120" i="70"/>
  <c r="G121" i="70"/>
  <c r="H121" i="70"/>
  <c r="G122" i="70"/>
  <c r="H122" i="70"/>
  <c r="G123" i="70"/>
  <c r="H123" i="70"/>
  <c r="G124" i="70"/>
  <c r="H124" i="70"/>
  <c r="G125" i="70"/>
  <c r="H125" i="70"/>
  <c r="G126" i="70"/>
  <c r="H126" i="70"/>
  <c r="G127" i="70"/>
  <c r="H127" i="70"/>
  <c r="G128" i="70"/>
  <c r="H128" i="70"/>
  <c r="G129" i="70"/>
  <c r="H129" i="70"/>
  <c r="G130" i="70"/>
  <c r="H130" i="70"/>
  <c r="G131" i="70"/>
  <c r="H131" i="70"/>
  <c r="G132" i="70"/>
  <c r="H132" i="70"/>
  <c r="G133" i="70"/>
  <c r="H133" i="70"/>
  <c r="G134" i="70"/>
  <c r="H134" i="70"/>
  <c r="G135" i="70"/>
  <c r="H135" i="70"/>
  <c r="G136" i="70"/>
  <c r="H136" i="70"/>
  <c r="G137" i="70"/>
  <c r="H137" i="70"/>
  <c r="G138" i="70"/>
  <c r="H138" i="70"/>
  <c r="G139" i="70"/>
  <c r="H139" i="70"/>
  <c r="G140" i="70"/>
  <c r="H140" i="70"/>
  <c r="G141" i="70"/>
  <c r="H141" i="70"/>
  <c r="G142" i="70"/>
  <c r="H142" i="70"/>
  <c r="G143" i="70"/>
  <c r="H143" i="70"/>
  <c r="G144" i="70"/>
  <c r="H144" i="70"/>
  <c r="G145" i="70"/>
  <c r="H145" i="70"/>
  <c r="G146" i="70"/>
  <c r="H146" i="70"/>
  <c r="G147" i="70"/>
  <c r="H147" i="70"/>
  <c r="G148" i="70"/>
  <c r="H148" i="70"/>
  <c r="G149" i="70"/>
  <c r="H149" i="70"/>
  <c r="G150" i="70"/>
  <c r="H150" i="70"/>
  <c r="G151" i="70"/>
  <c r="H151" i="70"/>
  <c r="G152" i="70"/>
  <c r="H152" i="70"/>
  <c r="G153" i="70"/>
  <c r="H153" i="70"/>
  <c r="G154" i="70"/>
  <c r="H154" i="70"/>
  <c r="G155" i="70"/>
  <c r="H155" i="70"/>
  <c r="G156" i="70"/>
  <c r="H156" i="70"/>
  <c r="G157" i="70"/>
  <c r="H157" i="70"/>
  <c r="G158" i="70"/>
  <c r="H158" i="70"/>
  <c r="G159" i="70"/>
  <c r="H159" i="70"/>
  <c r="G160" i="70"/>
  <c r="H160" i="70"/>
  <c r="G161" i="70"/>
  <c r="H161" i="70"/>
  <c r="G162" i="70"/>
  <c r="H162" i="70"/>
  <c r="G163" i="70"/>
  <c r="H163" i="70"/>
  <c r="G164" i="70"/>
  <c r="H164" i="70"/>
  <c r="G165" i="70"/>
  <c r="H165" i="70"/>
  <c r="G166" i="70"/>
  <c r="H166" i="70"/>
  <c r="G167" i="70"/>
  <c r="H167" i="70"/>
  <c r="G168" i="70"/>
  <c r="H168" i="70"/>
  <c r="G169" i="70"/>
  <c r="H169" i="70"/>
  <c r="G170" i="70"/>
  <c r="H170" i="70"/>
  <c r="G171" i="70"/>
  <c r="H171" i="70"/>
  <c r="G172" i="70"/>
  <c r="H172" i="70"/>
  <c r="G173" i="70"/>
  <c r="H173" i="70"/>
  <c r="G174" i="70"/>
  <c r="H174" i="70"/>
  <c r="G175" i="70"/>
  <c r="H175" i="70"/>
  <c r="G176" i="70"/>
  <c r="H176" i="70"/>
  <c r="G177" i="70"/>
  <c r="H177" i="70"/>
  <c r="G178" i="70"/>
  <c r="H178" i="70"/>
  <c r="G179" i="70"/>
  <c r="H179" i="70"/>
  <c r="G180" i="70"/>
  <c r="H180" i="70"/>
  <c r="G181" i="70"/>
  <c r="H181" i="70"/>
  <c r="G182" i="70"/>
  <c r="H182" i="70"/>
  <c r="G183" i="70"/>
  <c r="H183" i="70"/>
  <c r="G184" i="70"/>
  <c r="H184" i="70"/>
  <c r="G185" i="70"/>
  <c r="H185" i="70"/>
  <c r="G186" i="70"/>
  <c r="H186" i="70"/>
  <c r="G187" i="70"/>
  <c r="H187" i="70"/>
  <c r="G188" i="70"/>
  <c r="H188" i="70"/>
  <c r="G189" i="70"/>
  <c r="H189" i="70"/>
  <c r="G190" i="70"/>
  <c r="H190" i="70"/>
  <c r="G191" i="70"/>
  <c r="H191" i="70"/>
  <c r="G192" i="70"/>
  <c r="H192" i="70"/>
  <c r="G193" i="70"/>
  <c r="H193" i="70"/>
  <c r="G194" i="70"/>
  <c r="H194" i="70"/>
  <c r="G195" i="70"/>
  <c r="H195" i="70"/>
  <c r="G196" i="70"/>
  <c r="H196" i="70"/>
  <c r="G197" i="70"/>
  <c r="H197" i="70"/>
  <c r="G198" i="70"/>
  <c r="H198" i="70"/>
  <c r="G199" i="70"/>
  <c r="H199" i="70"/>
  <c r="G200" i="70"/>
  <c r="H200" i="70"/>
  <c r="G201" i="70"/>
  <c r="H201" i="70"/>
  <c r="G202" i="70"/>
  <c r="H202" i="70"/>
  <c r="G203" i="70"/>
  <c r="H203" i="70"/>
  <c r="G204" i="70"/>
  <c r="H204" i="70"/>
  <c r="G205" i="70"/>
  <c r="H205" i="70"/>
  <c r="G206" i="70"/>
  <c r="H206" i="70"/>
  <c r="G207" i="70"/>
  <c r="H207" i="70"/>
  <c r="G208" i="70"/>
  <c r="H208" i="70"/>
  <c r="G209" i="70"/>
  <c r="H209" i="70"/>
  <c r="G210" i="70"/>
  <c r="H210" i="70"/>
  <c r="G211" i="70"/>
  <c r="H211" i="70"/>
  <c r="G212" i="70"/>
  <c r="H212" i="70"/>
  <c r="G213" i="70"/>
  <c r="H213" i="70"/>
  <c r="G214" i="70"/>
  <c r="H214" i="70"/>
  <c r="G215" i="70"/>
  <c r="H215" i="70"/>
  <c r="G216" i="70"/>
  <c r="H216" i="70"/>
  <c r="G217" i="70"/>
  <c r="H217" i="70"/>
  <c r="G218" i="70"/>
  <c r="H218" i="70"/>
  <c r="G219" i="70"/>
  <c r="H219" i="70"/>
  <c r="G220" i="70"/>
  <c r="H220" i="70"/>
  <c r="G221" i="70"/>
  <c r="H221" i="70"/>
  <c r="G222" i="70"/>
  <c r="H222" i="70"/>
  <c r="G223" i="70"/>
  <c r="H223" i="70"/>
  <c r="G224" i="70"/>
  <c r="H224" i="70"/>
  <c r="G225" i="70"/>
  <c r="H225" i="70"/>
  <c r="G226" i="70"/>
  <c r="H226" i="70"/>
  <c r="G227" i="70"/>
  <c r="H227" i="70"/>
  <c r="G228" i="70"/>
  <c r="H228" i="70"/>
  <c r="G229" i="70"/>
  <c r="H229" i="70"/>
  <c r="G230" i="70"/>
  <c r="H230" i="70"/>
  <c r="G231" i="70"/>
  <c r="H231" i="70"/>
  <c r="G232" i="70"/>
  <c r="H232" i="70"/>
  <c r="G233" i="70"/>
  <c r="H233" i="70"/>
  <c r="G234" i="70"/>
  <c r="H234" i="70"/>
  <c r="G235" i="70"/>
  <c r="H235" i="70"/>
  <c r="G236" i="70"/>
  <c r="H236" i="70"/>
  <c r="G237" i="70"/>
  <c r="H237" i="70"/>
  <c r="G238" i="70"/>
  <c r="H238" i="70"/>
  <c r="G239" i="70"/>
  <c r="H239" i="70"/>
  <c r="G240" i="70"/>
  <c r="H240" i="70"/>
  <c r="G241" i="70"/>
  <c r="H241" i="70"/>
  <c r="G242" i="70"/>
  <c r="H242" i="70"/>
  <c r="G243" i="70"/>
  <c r="H243" i="70"/>
  <c r="G244" i="70"/>
  <c r="H244" i="70"/>
  <c r="G245" i="70"/>
  <c r="H245" i="70"/>
  <c r="G246" i="70"/>
  <c r="H246" i="70"/>
  <c r="G247" i="70"/>
  <c r="H247" i="70"/>
  <c r="G248" i="70"/>
  <c r="H248" i="70"/>
  <c r="G249" i="70"/>
  <c r="H249" i="70"/>
  <c r="G250" i="70"/>
  <c r="H250" i="70"/>
  <c r="G3" i="69"/>
  <c r="H3" i="69"/>
  <c r="G4" i="69"/>
  <c r="H4" i="69"/>
  <c r="G5" i="69"/>
  <c r="H5" i="69"/>
  <c r="G6" i="69"/>
  <c r="H6" i="69"/>
  <c r="G7" i="69"/>
  <c r="H7" i="69"/>
  <c r="G8" i="69"/>
  <c r="H8" i="69"/>
  <c r="G9" i="69"/>
  <c r="H9" i="69"/>
  <c r="G10" i="69"/>
  <c r="H10" i="69"/>
  <c r="G11" i="69"/>
  <c r="H11" i="69"/>
  <c r="G12" i="69"/>
  <c r="H12" i="69"/>
  <c r="G13" i="69"/>
  <c r="H13" i="69"/>
  <c r="G14" i="69"/>
  <c r="H14" i="69"/>
  <c r="G15" i="69"/>
  <c r="H15" i="69"/>
  <c r="G16" i="69"/>
  <c r="H16" i="69"/>
  <c r="G17" i="69"/>
  <c r="H17" i="69"/>
  <c r="G18" i="69"/>
  <c r="H18" i="69"/>
  <c r="G19" i="69"/>
  <c r="H19" i="69"/>
  <c r="G20" i="69"/>
  <c r="H20" i="69"/>
  <c r="G21" i="69"/>
  <c r="H21" i="69"/>
  <c r="G22" i="69"/>
  <c r="H22" i="69"/>
  <c r="G23" i="69"/>
  <c r="H23" i="69"/>
  <c r="G24" i="69"/>
  <c r="H24" i="69"/>
  <c r="G25" i="69"/>
  <c r="H25" i="69"/>
  <c r="G26" i="69"/>
  <c r="H26" i="69"/>
  <c r="G27" i="69"/>
  <c r="H27" i="69"/>
  <c r="G28" i="69"/>
  <c r="H28" i="69"/>
  <c r="G29" i="69"/>
  <c r="H29" i="69"/>
  <c r="G30" i="69"/>
  <c r="H30" i="69"/>
  <c r="G31" i="69"/>
  <c r="H31" i="69"/>
  <c r="G32" i="69"/>
  <c r="H32" i="69"/>
  <c r="G33" i="69"/>
  <c r="H33" i="69"/>
  <c r="G34" i="69"/>
  <c r="H34" i="69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G83" i="69"/>
  <c r="H83" i="69"/>
  <c r="G84" i="69"/>
  <c r="H84" i="69"/>
  <c r="G85" i="69"/>
  <c r="H85" i="69"/>
  <c r="G86" i="69"/>
  <c r="H86" i="69"/>
  <c r="G87" i="69"/>
  <c r="H87" i="69"/>
  <c r="G88" i="69"/>
  <c r="H88" i="69"/>
  <c r="G89" i="69"/>
  <c r="H89" i="69"/>
  <c r="G90" i="69"/>
  <c r="H90" i="69"/>
  <c r="G91" i="69"/>
  <c r="H91" i="69"/>
  <c r="G92" i="69"/>
  <c r="H92" i="69"/>
  <c r="G93" i="69"/>
  <c r="H93" i="69"/>
  <c r="G94" i="69"/>
  <c r="H94" i="69"/>
  <c r="G95" i="69"/>
  <c r="H95" i="69"/>
  <c r="G96" i="69"/>
  <c r="H96" i="69"/>
  <c r="G97" i="69"/>
  <c r="H97" i="69"/>
  <c r="G98" i="69"/>
  <c r="H98" i="69"/>
  <c r="G99" i="69"/>
  <c r="H99" i="69"/>
  <c r="G100" i="69"/>
  <c r="H100" i="69"/>
  <c r="G101" i="69"/>
  <c r="H101" i="69"/>
  <c r="G102" i="69"/>
  <c r="H102" i="69"/>
  <c r="G103" i="69"/>
  <c r="H103" i="69"/>
  <c r="G104" i="69"/>
  <c r="H104" i="69"/>
  <c r="G105" i="69"/>
  <c r="H105" i="69"/>
  <c r="G106" i="69"/>
  <c r="H106" i="69"/>
  <c r="G107" i="69"/>
  <c r="H107" i="69"/>
  <c r="G108" i="69"/>
  <c r="H108" i="69"/>
  <c r="G109" i="69"/>
  <c r="H109" i="69"/>
  <c r="G110" i="69"/>
  <c r="H110" i="69"/>
  <c r="G111" i="69"/>
  <c r="H111" i="69"/>
  <c r="G112" i="69"/>
  <c r="H112" i="69"/>
  <c r="G113" i="69"/>
  <c r="H113" i="69"/>
  <c r="G114" i="69"/>
  <c r="H114" i="69"/>
  <c r="G115" i="69"/>
  <c r="H115" i="69"/>
  <c r="G116" i="69"/>
  <c r="H116" i="69"/>
  <c r="G117" i="69"/>
  <c r="H117" i="69"/>
  <c r="G118" i="69"/>
  <c r="H118" i="69"/>
  <c r="G119" i="69"/>
  <c r="H119" i="69"/>
  <c r="G120" i="69"/>
  <c r="H120" i="69"/>
  <c r="G121" i="69"/>
  <c r="H121" i="69"/>
  <c r="G122" i="69"/>
  <c r="H122" i="69"/>
  <c r="G123" i="69"/>
  <c r="H123" i="69"/>
  <c r="G124" i="69"/>
  <c r="H124" i="69"/>
  <c r="G125" i="69"/>
  <c r="H125" i="69"/>
  <c r="G126" i="69"/>
  <c r="H126" i="69"/>
  <c r="G127" i="69"/>
  <c r="H127" i="69"/>
  <c r="G128" i="69"/>
  <c r="H128" i="69"/>
  <c r="G129" i="69"/>
  <c r="H129" i="69"/>
  <c r="G130" i="69"/>
  <c r="H130" i="69"/>
  <c r="G131" i="69"/>
  <c r="H131" i="69"/>
  <c r="G132" i="69"/>
  <c r="H132" i="69"/>
  <c r="G133" i="69"/>
  <c r="H133" i="69"/>
  <c r="G134" i="69"/>
  <c r="H134" i="69"/>
  <c r="G135" i="69"/>
  <c r="H135" i="69"/>
  <c r="G136" i="69"/>
  <c r="H136" i="69"/>
  <c r="G137" i="69"/>
  <c r="H137" i="69"/>
  <c r="G138" i="69"/>
  <c r="H138" i="69"/>
  <c r="G139" i="69"/>
  <c r="H139" i="69"/>
  <c r="G140" i="69"/>
  <c r="H140" i="69"/>
  <c r="G141" i="69"/>
  <c r="H141" i="69"/>
  <c r="G142" i="69"/>
  <c r="H142" i="69"/>
  <c r="G143" i="69"/>
  <c r="H143" i="69"/>
  <c r="G144" i="69"/>
  <c r="H144" i="69"/>
  <c r="G145" i="69"/>
  <c r="H145" i="69"/>
  <c r="G146" i="69"/>
  <c r="H146" i="69"/>
  <c r="G147" i="69"/>
  <c r="H147" i="69"/>
  <c r="G148" i="69"/>
  <c r="H148" i="69"/>
  <c r="G149" i="69"/>
  <c r="H149" i="69"/>
  <c r="G150" i="69"/>
  <c r="H150" i="69"/>
  <c r="G151" i="69"/>
  <c r="H151" i="69"/>
  <c r="G152" i="69"/>
  <c r="H152" i="69"/>
  <c r="G153" i="69"/>
  <c r="H153" i="69"/>
  <c r="G154" i="69"/>
  <c r="H154" i="69"/>
  <c r="G155" i="69"/>
  <c r="H155" i="69"/>
  <c r="G156" i="69"/>
  <c r="H156" i="69"/>
  <c r="G157" i="69"/>
  <c r="H157" i="69"/>
  <c r="G158" i="69"/>
  <c r="H158" i="69"/>
  <c r="G159" i="69"/>
  <c r="H159" i="69"/>
  <c r="G160" i="69"/>
  <c r="H160" i="69"/>
  <c r="G161" i="69"/>
  <c r="H161" i="69"/>
  <c r="G162" i="69"/>
  <c r="H162" i="69"/>
  <c r="G163" i="69"/>
  <c r="H163" i="69"/>
  <c r="G164" i="69"/>
  <c r="H164" i="69"/>
  <c r="G165" i="69"/>
  <c r="H165" i="69"/>
  <c r="G166" i="69"/>
  <c r="H166" i="69"/>
  <c r="G167" i="69"/>
  <c r="H167" i="69"/>
  <c r="G168" i="69"/>
  <c r="H168" i="69"/>
  <c r="G169" i="69"/>
  <c r="H169" i="69"/>
  <c r="G170" i="69"/>
  <c r="H170" i="69"/>
  <c r="G171" i="69"/>
  <c r="H171" i="69"/>
  <c r="G172" i="69"/>
  <c r="H172" i="69"/>
  <c r="G173" i="69"/>
  <c r="H173" i="69"/>
  <c r="G174" i="69"/>
  <c r="H174" i="69"/>
  <c r="G175" i="69"/>
  <c r="H175" i="69"/>
  <c r="G176" i="69"/>
  <c r="H176" i="69"/>
  <c r="G177" i="69"/>
  <c r="H177" i="69"/>
  <c r="G178" i="69"/>
  <c r="H178" i="69"/>
  <c r="G179" i="69"/>
  <c r="H179" i="69"/>
  <c r="G180" i="69"/>
  <c r="H180" i="69"/>
  <c r="G181" i="69"/>
  <c r="H181" i="69"/>
  <c r="G182" i="69"/>
  <c r="H182" i="69"/>
  <c r="G183" i="69"/>
  <c r="H183" i="69"/>
  <c r="G184" i="69"/>
  <c r="H184" i="69"/>
  <c r="G185" i="69"/>
  <c r="H185" i="69"/>
  <c r="G186" i="69"/>
  <c r="H186" i="69"/>
  <c r="G187" i="69"/>
  <c r="H187" i="69"/>
  <c r="G188" i="69"/>
  <c r="H188" i="69"/>
  <c r="G189" i="69"/>
  <c r="H189" i="69"/>
  <c r="G190" i="69"/>
  <c r="H190" i="69"/>
  <c r="G191" i="69"/>
  <c r="H191" i="69"/>
  <c r="G192" i="69"/>
  <c r="H192" i="69"/>
  <c r="G193" i="69"/>
  <c r="H193" i="69"/>
  <c r="G194" i="69"/>
  <c r="H194" i="69"/>
  <c r="G195" i="69"/>
  <c r="H195" i="69"/>
  <c r="G196" i="69"/>
  <c r="H196" i="69"/>
  <c r="G197" i="69"/>
  <c r="H197" i="69"/>
  <c r="G198" i="69"/>
  <c r="H198" i="69"/>
  <c r="G199" i="69"/>
  <c r="H199" i="69"/>
  <c r="G200" i="69"/>
  <c r="H200" i="69"/>
  <c r="G201" i="69"/>
  <c r="H201" i="69"/>
  <c r="G202" i="69"/>
  <c r="H202" i="69"/>
  <c r="G203" i="69"/>
  <c r="H203" i="69"/>
  <c r="G204" i="69"/>
  <c r="H204" i="69"/>
  <c r="G205" i="69"/>
  <c r="H205" i="69"/>
  <c r="G206" i="69"/>
  <c r="H206" i="69"/>
  <c r="G207" i="69"/>
  <c r="H207" i="69"/>
  <c r="G208" i="69"/>
  <c r="H208" i="69"/>
  <c r="G209" i="69"/>
  <c r="H209" i="69"/>
  <c r="G210" i="69"/>
  <c r="H210" i="69"/>
  <c r="G211" i="69"/>
  <c r="H211" i="69"/>
  <c r="G212" i="69"/>
  <c r="H212" i="69"/>
  <c r="G213" i="69"/>
  <c r="H213" i="69"/>
  <c r="G214" i="69"/>
  <c r="H214" i="69"/>
  <c r="G215" i="69"/>
  <c r="H215" i="69"/>
  <c r="G216" i="69"/>
  <c r="H216" i="69"/>
  <c r="G217" i="69"/>
  <c r="H217" i="69"/>
  <c r="G218" i="69"/>
  <c r="H218" i="69"/>
  <c r="G219" i="69"/>
  <c r="H219" i="69"/>
  <c r="G220" i="69"/>
  <c r="H220" i="69"/>
  <c r="G221" i="69"/>
  <c r="H221" i="69"/>
  <c r="G222" i="69"/>
  <c r="H222" i="69"/>
  <c r="G223" i="69"/>
  <c r="H223" i="69"/>
  <c r="G224" i="69"/>
  <c r="H224" i="69"/>
  <c r="G225" i="69"/>
  <c r="H225" i="69"/>
  <c r="G226" i="69"/>
  <c r="H226" i="69"/>
  <c r="G227" i="69"/>
  <c r="H227" i="69"/>
  <c r="G228" i="69"/>
  <c r="H228" i="69"/>
  <c r="G229" i="69"/>
  <c r="H229" i="69"/>
  <c r="G230" i="69"/>
  <c r="H230" i="69"/>
  <c r="G231" i="69"/>
  <c r="H231" i="69"/>
  <c r="G232" i="69"/>
  <c r="H232" i="69"/>
  <c r="G233" i="69"/>
  <c r="H233" i="69"/>
  <c r="G234" i="69"/>
  <c r="H234" i="69"/>
  <c r="G235" i="69"/>
  <c r="H235" i="69"/>
  <c r="G236" i="69"/>
  <c r="H236" i="69"/>
  <c r="G237" i="69"/>
  <c r="H237" i="69"/>
  <c r="G238" i="69"/>
  <c r="H238" i="69"/>
  <c r="G239" i="69"/>
  <c r="H239" i="69"/>
  <c r="G240" i="69"/>
  <c r="H240" i="69"/>
  <c r="G241" i="69"/>
  <c r="H241" i="69"/>
  <c r="G242" i="69"/>
  <c r="H242" i="69"/>
  <c r="G243" i="69"/>
  <c r="H243" i="69"/>
  <c r="G244" i="69"/>
  <c r="H244" i="69"/>
  <c r="G245" i="69"/>
  <c r="H245" i="69"/>
  <c r="G246" i="69"/>
  <c r="H246" i="69"/>
  <c r="G247" i="69"/>
  <c r="H247" i="69"/>
  <c r="G248" i="69"/>
  <c r="H248" i="69"/>
  <c r="G249" i="69"/>
  <c r="H249" i="69"/>
  <c r="G250" i="69"/>
  <c r="H250" i="69"/>
  <c r="G3" i="68"/>
  <c r="H3" i="68"/>
  <c r="G4" i="68"/>
  <c r="H4" i="68"/>
  <c r="G5" i="68"/>
  <c r="H5" i="68"/>
  <c r="G6" i="68"/>
  <c r="H6" i="68"/>
  <c r="G7" i="68"/>
  <c r="H7" i="68"/>
  <c r="G8" i="68"/>
  <c r="H8" i="68"/>
  <c r="G9" i="68"/>
  <c r="H9" i="68"/>
  <c r="G10" i="68"/>
  <c r="H10" i="68"/>
  <c r="G11" i="68"/>
  <c r="H11" i="68"/>
  <c r="G12" i="68"/>
  <c r="H12" i="68"/>
  <c r="G13" i="68"/>
  <c r="H13" i="68"/>
  <c r="G14" i="68"/>
  <c r="H14" i="68"/>
  <c r="G15" i="68"/>
  <c r="H15" i="68"/>
  <c r="G16" i="68"/>
  <c r="H16" i="68"/>
  <c r="G17" i="68"/>
  <c r="H17" i="68"/>
  <c r="G18" i="68"/>
  <c r="H18" i="68"/>
  <c r="G19" i="68"/>
  <c r="H19" i="68"/>
  <c r="G20" i="68"/>
  <c r="H20" i="68"/>
  <c r="G21" i="68"/>
  <c r="H21" i="68"/>
  <c r="G22" i="68"/>
  <c r="H22" i="68"/>
  <c r="G23" i="68"/>
  <c r="H23" i="68"/>
  <c r="G24" i="68"/>
  <c r="H24" i="68"/>
  <c r="G25" i="68"/>
  <c r="H25" i="68"/>
  <c r="G26" i="68"/>
  <c r="H26" i="68"/>
  <c r="G27" i="68"/>
  <c r="H27" i="68"/>
  <c r="G28" i="68"/>
  <c r="H28" i="68"/>
  <c r="G29" i="68"/>
  <c r="H29" i="68"/>
  <c r="G30" i="68"/>
  <c r="H30" i="68"/>
  <c r="G31" i="68"/>
  <c r="H31" i="68"/>
  <c r="G32" i="68"/>
  <c r="H32" i="68"/>
  <c r="G33" i="68"/>
  <c r="H33" i="68"/>
  <c r="G34" i="68"/>
  <c r="H34" i="68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G83" i="68"/>
  <c r="H83" i="68"/>
  <c r="G84" i="68"/>
  <c r="H84" i="68"/>
  <c r="G85" i="68"/>
  <c r="H85" i="68"/>
  <c r="G86" i="68"/>
  <c r="H86" i="68"/>
  <c r="G87" i="68"/>
  <c r="H87" i="68"/>
  <c r="G88" i="68"/>
  <c r="H88" i="68"/>
  <c r="G89" i="68"/>
  <c r="H89" i="68"/>
  <c r="G90" i="68"/>
  <c r="H90" i="68"/>
  <c r="G91" i="68"/>
  <c r="H91" i="68"/>
  <c r="G92" i="68"/>
  <c r="H92" i="68"/>
  <c r="G93" i="68"/>
  <c r="H93" i="68"/>
  <c r="G94" i="68"/>
  <c r="H94" i="68"/>
  <c r="G95" i="68"/>
  <c r="H95" i="68"/>
  <c r="G96" i="68"/>
  <c r="H96" i="68"/>
  <c r="G97" i="68"/>
  <c r="H97" i="68"/>
  <c r="G98" i="68"/>
  <c r="H98" i="68"/>
  <c r="G99" i="68"/>
  <c r="H99" i="68"/>
  <c r="G100" i="68"/>
  <c r="H100" i="68"/>
  <c r="G101" i="68"/>
  <c r="H101" i="68"/>
  <c r="G102" i="68"/>
  <c r="H102" i="68"/>
  <c r="G103" i="68"/>
  <c r="H103" i="68"/>
  <c r="G104" i="68"/>
  <c r="H104" i="68"/>
  <c r="G105" i="68"/>
  <c r="H105" i="68"/>
  <c r="G106" i="68"/>
  <c r="H106" i="68"/>
  <c r="G107" i="68"/>
  <c r="H107" i="68"/>
  <c r="G108" i="68"/>
  <c r="H108" i="68"/>
  <c r="G109" i="68"/>
  <c r="H109" i="68"/>
  <c r="G110" i="68"/>
  <c r="H110" i="68"/>
  <c r="G111" i="68"/>
  <c r="H111" i="68"/>
  <c r="G112" i="68"/>
  <c r="H112" i="68"/>
  <c r="G113" i="68"/>
  <c r="H113" i="68"/>
  <c r="G114" i="68"/>
  <c r="H114" i="68"/>
  <c r="G115" i="68"/>
  <c r="H115" i="68"/>
  <c r="G116" i="68"/>
  <c r="H116" i="68"/>
  <c r="G117" i="68"/>
  <c r="H117" i="68"/>
  <c r="G118" i="68"/>
  <c r="H118" i="68"/>
  <c r="G119" i="68"/>
  <c r="H119" i="68"/>
  <c r="G120" i="68"/>
  <c r="H120" i="68"/>
  <c r="G121" i="68"/>
  <c r="H121" i="68"/>
  <c r="G122" i="68"/>
  <c r="H122" i="68"/>
  <c r="G123" i="68"/>
  <c r="H123" i="68"/>
  <c r="G124" i="68"/>
  <c r="H124" i="68"/>
  <c r="G125" i="68"/>
  <c r="H125" i="68"/>
  <c r="G126" i="68"/>
  <c r="H126" i="68"/>
  <c r="G127" i="68"/>
  <c r="H127" i="68"/>
  <c r="G128" i="68"/>
  <c r="H128" i="68"/>
  <c r="G129" i="68"/>
  <c r="H129" i="68"/>
  <c r="G130" i="68"/>
  <c r="H130" i="68"/>
  <c r="G131" i="68"/>
  <c r="H131" i="68"/>
  <c r="G132" i="68"/>
  <c r="H132" i="68"/>
  <c r="G133" i="68"/>
  <c r="H133" i="68"/>
  <c r="G134" i="68"/>
  <c r="H134" i="68"/>
  <c r="G135" i="68"/>
  <c r="H135" i="68"/>
  <c r="G136" i="68"/>
  <c r="H136" i="68"/>
  <c r="G137" i="68"/>
  <c r="H137" i="68"/>
  <c r="G138" i="68"/>
  <c r="H138" i="68"/>
  <c r="G139" i="68"/>
  <c r="H139" i="68"/>
  <c r="G140" i="68"/>
  <c r="H140" i="68"/>
  <c r="G141" i="68"/>
  <c r="H141" i="68"/>
  <c r="G142" i="68"/>
  <c r="H142" i="68"/>
  <c r="G143" i="68"/>
  <c r="H143" i="68"/>
  <c r="G144" i="68"/>
  <c r="H144" i="68"/>
  <c r="G145" i="68"/>
  <c r="H145" i="68"/>
  <c r="G146" i="68"/>
  <c r="H146" i="68"/>
  <c r="G147" i="68"/>
  <c r="H147" i="68"/>
  <c r="G148" i="68"/>
  <c r="H148" i="68"/>
  <c r="G149" i="68"/>
  <c r="H149" i="68"/>
  <c r="G150" i="68"/>
  <c r="H150" i="68"/>
  <c r="G151" i="68"/>
  <c r="H151" i="68"/>
  <c r="G152" i="68"/>
  <c r="H152" i="68"/>
  <c r="G153" i="68"/>
  <c r="H153" i="68"/>
  <c r="G154" i="68"/>
  <c r="H154" i="68"/>
  <c r="G155" i="68"/>
  <c r="H155" i="68"/>
  <c r="G156" i="68"/>
  <c r="H156" i="68"/>
  <c r="G157" i="68"/>
  <c r="H157" i="68"/>
  <c r="G158" i="68"/>
  <c r="H158" i="68"/>
  <c r="H159" i="68"/>
  <c r="G160" i="68"/>
  <c r="H160" i="68"/>
  <c r="G161" i="68"/>
  <c r="H161" i="68"/>
  <c r="G162" i="68"/>
  <c r="H162" i="68"/>
  <c r="G163" i="68"/>
  <c r="H163" i="68"/>
  <c r="G164" i="68"/>
  <c r="H164" i="68"/>
  <c r="G165" i="68"/>
  <c r="H165" i="68"/>
  <c r="G166" i="68"/>
  <c r="H166" i="68"/>
  <c r="H167" i="68"/>
  <c r="G168" i="68"/>
  <c r="H168" i="68"/>
  <c r="G169" i="68"/>
  <c r="H169" i="68"/>
  <c r="G170" i="68"/>
  <c r="H170" i="68"/>
  <c r="G171" i="68"/>
  <c r="H171" i="68"/>
  <c r="G172" i="68"/>
  <c r="H172" i="68"/>
  <c r="G173" i="68"/>
  <c r="H173" i="68"/>
  <c r="G174" i="68"/>
  <c r="H174" i="68"/>
  <c r="G175" i="68"/>
  <c r="H175" i="68"/>
  <c r="G176" i="68"/>
  <c r="H176" i="68"/>
  <c r="G177" i="68"/>
  <c r="H177" i="68"/>
  <c r="G178" i="68"/>
  <c r="H178" i="68"/>
  <c r="G179" i="68"/>
  <c r="H179" i="68"/>
  <c r="G180" i="68"/>
  <c r="H180" i="68"/>
  <c r="G181" i="68"/>
  <c r="H181" i="68"/>
  <c r="G182" i="68"/>
  <c r="H182" i="68"/>
  <c r="G183" i="68"/>
  <c r="H183" i="68"/>
  <c r="G184" i="68"/>
  <c r="H184" i="68"/>
  <c r="G185" i="68"/>
  <c r="H185" i="68"/>
  <c r="G186" i="68"/>
  <c r="H186" i="68"/>
  <c r="G187" i="68"/>
  <c r="H187" i="68"/>
  <c r="G188" i="68"/>
  <c r="H188" i="68"/>
  <c r="G189" i="68"/>
  <c r="H189" i="68"/>
  <c r="G190" i="68"/>
  <c r="H190" i="68"/>
  <c r="G191" i="68"/>
  <c r="H191" i="68"/>
  <c r="G192" i="68"/>
  <c r="H192" i="68"/>
  <c r="G193" i="68"/>
  <c r="H193" i="68"/>
  <c r="G194" i="68"/>
  <c r="H194" i="68"/>
  <c r="G195" i="68"/>
  <c r="H195" i="68"/>
  <c r="G196" i="68"/>
  <c r="H196" i="68"/>
  <c r="G197" i="68"/>
  <c r="H197" i="68"/>
  <c r="G198" i="68"/>
  <c r="H198" i="68"/>
  <c r="G199" i="68"/>
  <c r="H199" i="68"/>
  <c r="G200" i="68"/>
  <c r="H200" i="68"/>
  <c r="G201" i="68"/>
  <c r="H201" i="68"/>
  <c r="G202" i="68"/>
  <c r="H202" i="68"/>
  <c r="G203" i="68"/>
  <c r="H203" i="68"/>
  <c r="G204" i="68"/>
  <c r="H204" i="68"/>
  <c r="G205" i="68"/>
  <c r="H205" i="68"/>
  <c r="G206" i="68"/>
  <c r="H206" i="68"/>
  <c r="G207" i="68"/>
  <c r="H207" i="68"/>
  <c r="G208" i="68"/>
  <c r="H208" i="68"/>
  <c r="G209" i="68"/>
  <c r="H209" i="68"/>
  <c r="G210" i="68"/>
  <c r="H210" i="68"/>
  <c r="G211" i="68"/>
  <c r="H211" i="68"/>
  <c r="G212" i="68"/>
  <c r="H212" i="68"/>
  <c r="G213" i="68"/>
  <c r="H213" i="68"/>
  <c r="G214" i="68"/>
  <c r="H214" i="68"/>
  <c r="G215" i="68"/>
  <c r="H215" i="68"/>
  <c r="G216" i="68"/>
  <c r="H216" i="68"/>
  <c r="G217" i="68"/>
  <c r="H217" i="68"/>
  <c r="G218" i="68"/>
  <c r="H218" i="68"/>
  <c r="G219" i="68"/>
  <c r="H219" i="68"/>
  <c r="G220" i="68"/>
  <c r="H220" i="68"/>
  <c r="G221" i="68"/>
  <c r="H221" i="68"/>
  <c r="G222" i="68"/>
  <c r="H222" i="68"/>
  <c r="G223" i="68"/>
  <c r="H223" i="68"/>
  <c r="G224" i="68"/>
  <c r="H224" i="68"/>
  <c r="G225" i="68"/>
  <c r="H225" i="68"/>
  <c r="G226" i="68"/>
  <c r="H226" i="68"/>
  <c r="G227" i="68"/>
  <c r="H227" i="68"/>
  <c r="G228" i="68"/>
  <c r="H228" i="68"/>
  <c r="G229" i="68"/>
  <c r="H229" i="68"/>
  <c r="G230" i="68"/>
  <c r="H230" i="68"/>
  <c r="G231" i="68"/>
  <c r="H231" i="68"/>
  <c r="G232" i="68"/>
  <c r="H232" i="68"/>
  <c r="G233" i="68"/>
  <c r="H233" i="68"/>
  <c r="G234" i="68"/>
  <c r="H234" i="68"/>
  <c r="G235" i="68"/>
  <c r="H235" i="68"/>
  <c r="G236" i="68"/>
  <c r="H236" i="68"/>
  <c r="G237" i="68"/>
  <c r="H237" i="68"/>
  <c r="G238" i="68"/>
  <c r="H238" i="68"/>
  <c r="G239" i="68"/>
  <c r="H239" i="68"/>
  <c r="G240" i="68"/>
  <c r="H240" i="68"/>
  <c r="G241" i="68"/>
  <c r="H241" i="68"/>
  <c r="G242" i="68"/>
  <c r="H242" i="68"/>
  <c r="G243" i="68"/>
  <c r="H243" i="68"/>
  <c r="G244" i="68"/>
  <c r="H244" i="68"/>
  <c r="G245" i="68"/>
  <c r="H245" i="68"/>
  <c r="G246" i="68"/>
  <c r="H246" i="68"/>
  <c r="G247" i="68"/>
  <c r="H247" i="68"/>
  <c r="G248" i="68"/>
  <c r="H248" i="68"/>
  <c r="G249" i="68"/>
  <c r="H249" i="68"/>
  <c r="G250" i="68"/>
  <c r="H250" i="68"/>
  <c r="G9" i="78"/>
  <c r="I9" i="78"/>
  <c r="G37" i="78"/>
  <c r="I37" i="78"/>
  <c r="G185" i="78"/>
  <c r="I185" i="78"/>
  <c r="I3" i="78" l="1"/>
  <c r="I5" i="78"/>
  <c r="I24" i="78"/>
  <c r="I26" i="78"/>
  <c r="I28" i="78"/>
  <c r="I30" i="78"/>
  <c r="I32" i="78"/>
  <c r="I34" i="78"/>
  <c r="H10" i="78"/>
  <c r="I10" i="78" s="1"/>
  <c r="H11" i="78"/>
  <c r="I11" i="78" s="1"/>
  <c r="H12" i="78"/>
  <c r="I12" i="78" s="1"/>
  <c r="H13" i="78"/>
  <c r="I13" i="78" s="1"/>
  <c r="H14" i="78"/>
  <c r="I14" i="78" s="1"/>
  <c r="H15" i="78"/>
  <c r="I15" i="78" s="1"/>
  <c r="H16" i="78"/>
  <c r="I16" i="78" s="1"/>
  <c r="I35" i="78"/>
  <c r="I164" i="78"/>
  <c r="H123" i="78"/>
  <c r="I123" i="78" s="1"/>
  <c r="H124" i="78"/>
  <c r="I124" i="78" s="1"/>
  <c r="H125" i="78"/>
  <c r="I125" i="78" s="1"/>
  <c r="H126" i="78"/>
  <c r="I126" i="78" s="1"/>
  <c r="H127" i="78"/>
  <c r="I127" i="78" s="1"/>
  <c r="H128" i="78"/>
  <c r="I128" i="78" s="1"/>
  <c r="H129" i="78"/>
  <c r="I129" i="78" s="1"/>
  <c r="I131" i="78"/>
  <c r="I133" i="78"/>
  <c r="I135" i="78"/>
  <c r="I137" i="78"/>
  <c r="I139" i="78"/>
  <c r="I141" i="78"/>
  <c r="I143" i="78"/>
  <c r="I145" i="78"/>
  <c r="I147" i="78"/>
  <c r="I149" i="78"/>
  <c r="I151" i="78"/>
  <c r="I153" i="78"/>
  <c r="I155" i="78"/>
  <c r="I157" i="78"/>
  <c r="I159" i="78"/>
  <c r="I161" i="78"/>
  <c r="I163" i="78"/>
</calcChain>
</file>

<file path=xl/sharedStrings.xml><?xml version="1.0" encoding="utf-8"?>
<sst xmlns="http://schemas.openxmlformats.org/spreadsheetml/2006/main" count="1669" uniqueCount="398">
  <si>
    <t>ADDISON</t>
  </si>
  <si>
    <t>ALBURG</t>
  </si>
  <si>
    <t>ANDOVER</t>
  </si>
  <si>
    <t>ARLINGTON</t>
  </si>
  <si>
    <t>ATHENS</t>
  </si>
  <si>
    <t>BAKERSFIELD</t>
  </si>
  <si>
    <t>BALTIMORE</t>
  </si>
  <si>
    <t>BARNARD</t>
  </si>
  <si>
    <t>BARNET</t>
  </si>
  <si>
    <t>BARRE</t>
  </si>
  <si>
    <t>BENNINGTON</t>
  </si>
  <si>
    <t>BENSON</t>
  </si>
  <si>
    <t>BERLIN</t>
  </si>
  <si>
    <t>BETHEL</t>
  </si>
  <si>
    <t>BLOOMFIELD</t>
  </si>
  <si>
    <t>BOLTON</t>
  </si>
  <si>
    <t>BRADFORD</t>
  </si>
  <si>
    <t>BRAINTREE</t>
  </si>
  <si>
    <t>BRANDON</t>
  </si>
  <si>
    <t>BRATTLEBORO</t>
  </si>
  <si>
    <t>BRIDGEWATER</t>
  </si>
  <si>
    <t>BRIDPORT</t>
  </si>
  <si>
    <t>BRISTOL</t>
  </si>
  <si>
    <t>BROOKFIELD</t>
  </si>
  <si>
    <t>BROOKLINE</t>
  </si>
  <si>
    <t>BUELS GORE</t>
  </si>
  <si>
    <t>BURLINGTON</t>
  </si>
  <si>
    <t>CABOT</t>
  </si>
  <si>
    <t>CALAIS</t>
  </si>
  <si>
    <t>CAMBRIDGE</t>
  </si>
  <si>
    <t>CASTLETON</t>
  </si>
  <si>
    <t>CAVENDISH</t>
  </si>
  <si>
    <t>CHARLOTTE</t>
  </si>
  <si>
    <t>CHELSEA</t>
  </si>
  <si>
    <t>CHESTER</t>
  </si>
  <si>
    <t>CHITTENDEN</t>
  </si>
  <si>
    <t>CLARENDON</t>
  </si>
  <si>
    <t>COLCHESTER</t>
  </si>
  <si>
    <t>CONCORD</t>
  </si>
  <si>
    <t>CORINTH</t>
  </si>
  <si>
    <t>CORNWALL</t>
  </si>
  <si>
    <t>CRAFTSBURY</t>
  </si>
  <si>
    <t>DANBY</t>
  </si>
  <si>
    <t>DANVILLE</t>
  </si>
  <si>
    <t>DERBY</t>
  </si>
  <si>
    <t>DORSET</t>
  </si>
  <si>
    <t>DOVER</t>
  </si>
  <si>
    <t>DUMMERSTON</t>
  </si>
  <si>
    <t>DUXBURY</t>
  </si>
  <si>
    <t>EAST HAVEN</t>
  </si>
  <si>
    <t>EAST MONTPELIER</t>
  </si>
  <si>
    <t>ELMORE</t>
  </si>
  <si>
    <t>ENOSBURG FALLS</t>
  </si>
  <si>
    <t>ESSEX</t>
  </si>
  <si>
    <t>ESSEX JUNCTION</t>
  </si>
  <si>
    <t>FAIR HAVEN</t>
  </si>
  <si>
    <t>FAIRFAX</t>
  </si>
  <si>
    <t>FAIRFIELD</t>
  </si>
  <si>
    <t>FAIRLEE</t>
  </si>
  <si>
    <t>FAYSTON</t>
  </si>
  <si>
    <t>FLETCHER</t>
  </si>
  <si>
    <t>GEORGIA</t>
  </si>
  <si>
    <t>GOSHEN</t>
  </si>
  <si>
    <t>GRAFTON</t>
  </si>
  <si>
    <t>GRANBY</t>
  </si>
  <si>
    <t>GRANVILLE</t>
  </si>
  <si>
    <t>GREENSBORO</t>
  </si>
  <si>
    <t>GROTON</t>
  </si>
  <si>
    <t>GUILDHALL</t>
  </si>
  <si>
    <t>GUILFORD</t>
  </si>
  <si>
    <t>HALIFAX</t>
  </si>
  <si>
    <t>HANCOCK</t>
  </si>
  <si>
    <t>HARDWICK</t>
  </si>
  <si>
    <t>HARTFORD</t>
  </si>
  <si>
    <t>HARTLAND</t>
  </si>
  <si>
    <t>HIGHGATE</t>
  </si>
  <si>
    <t>HINESBURG</t>
  </si>
  <si>
    <t>HUBBARDTON</t>
  </si>
  <si>
    <t>HUNTINGTON</t>
  </si>
  <si>
    <t>HYDE PARK</t>
  </si>
  <si>
    <t>IRA</t>
  </si>
  <si>
    <t>ISLE LA MOTTE</t>
  </si>
  <si>
    <t>JAMAICA</t>
  </si>
  <si>
    <t>JERICHO</t>
  </si>
  <si>
    <t>JOHNSON</t>
  </si>
  <si>
    <t>KILLINGTON</t>
  </si>
  <si>
    <t>LANDGROVE</t>
  </si>
  <si>
    <t>LEICESTER</t>
  </si>
  <si>
    <t>LINCOLN</t>
  </si>
  <si>
    <t>LONDONDERRY</t>
  </si>
  <si>
    <t>LUDLOW</t>
  </si>
  <si>
    <t>LUNENBURG</t>
  </si>
  <si>
    <t>LYNDON</t>
  </si>
  <si>
    <t>MANCHESTER</t>
  </si>
  <si>
    <t>MARLBORO</t>
  </si>
  <si>
    <t>MARSHFIELD</t>
  </si>
  <si>
    <t>MENDON</t>
  </si>
  <si>
    <t>MIDDLEBURY</t>
  </si>
  <si>
    <t>MIDDLESEX</t>
  </si>
  <si>
    <t>MIDDLETOWN SPRINGS</t>
  </si>
  <si>
    <t>MILTON</t>
  </si>
  <si>
    <t>MONKTON</t>
  </si>
  <si>
    <t>MONTPELIER</t>
  </si>
  <si>
    <t>MORETOWN</t>
  </si>
  <si>
    <t>MORGAN</t>
  </si>
  <si>
    <t>MOUNT HOLLY</t>
  </si>
  <si>
    <t>MOUNT TABOR</t>
  </si>
  <si>
    <t>NEW HAVEN</t>
  </si>
  <si>
    <t>NEWBURY</t>
  </si>
  <si>
    <t>NEWFANE</t>
  </si>
  <si>
    <t>NEWPORT</t>
  </si>
  <si>
    <t>NORTHFIELD</t>
  </si>
  <si>
    <t>NORWICH</t>
  </si>
  <si>
    <t>ORANGE</t>
  </si>
  <si>
    <t>ORLEANS</t>
  </si>
  <si>
    <t>ORWELL</t>
  </si>
  <si>
    <t>PANTON</t>
  </si>
  <si>
    <t>PAWLET</t>
  </si>
  <si>
    <t>PEACHAM</t>
  </si>
  <si>
    <t>PERU</t>
  </si>
  <si>
    <t>PITTSFIELD</t>
  </si>
  <si>
    <t>PITTSFORD</t>
  </si>
  <si>
    <t>PLAINFIELD</t>
  </si>
  <si>
    <t>PLYMOUTH</t>
  </si>
  <si>
    <t>POMFRET</t>
  </si>
  <si>
    <t>POULTNEY</t>
  </si>
  <si>
    <t>POWNAL</t>
  </si>
  <si>
    <t>PROCTOR</t>
  </si>
  <si>
    <t>PUTNEY</t>
  </si>
  <si>
    <t>RANDOLPH</t>
  </si>
  <si>
    <t>READING</t>
  </si>
  <si>
    <t>READSBORO</t>
  </si>
  <si>
    <t>RICHFORD</t>
  </si>
  <si>
    <t>RICHMOND</t>
  </si>
  <si>
    <t>RIPTON</t>
  </si>
  <si>
    <t>ROCHESTER</t>
  </si>
  <si>
    <t>ROCKINGHAM</t>
  </si>
  <si>
    <t>ROXBURY</t>
  </si>
  <si>
    <t>ROYALTON</t>
  </si>
  <si>
    <t>RUPERT</t>
  </si>
  <si>
    <t>RUTLAND</t>
  </si>
  <si>
    <t>RYEGATE</t>
  </si>
  <si>
    <t>SALISBURY</t>
  </si>
  <si>
    <t>SANDGATE</t>
  </si>
  <si>
    <t>SEARSBURG</t>
  </si>
  <si>
    <t>SHAFTSBURY</t>
  </si>
  <si>
    <t>SHARON</t>
  </si>
  <si>
    <t>SHEFFIELD</t>
  </si>
  <si>
    <t>SHELBURNE</t>
  </si>
  <si>
    <t>SHELDON</t>
  </si>
  <si>
    <t>SHOREHAM</t>
  </si>
  <si>
    <t>SHREWSBURY</t>
  </si>
  <si>
    <t>SOMERSET</t>
  </si>
  <si>
    <t>SOUTH BURLINGTON</t>
  </si>
  <si>
    <t>SPRINGFIELD</t>
  </si>
  <si>
    <t>STAMFORD</t>
  </si>
  <si>
    <t>STANNARD</t>
  </si>
  <si>
    <t>STARKSBORO</t>
  </si>
  <si>
    <t>STOCKBRIDGE</t>
  </si>
  <si>
    <t>STOWE</t>
  </si>
  <si>
    <t>STRAFFORD</t>
  </si>
  <si>
    <t>STRATTON</t>
  </si>
  <si>
    <t>SUDBURY</t>
  </si>
  <si>
    <t>SUNDERLAND</t>
  </si>
  <si>
    <t>SUTTON</t>
  </si>
  <si>
    <t>SWANTON</t>
  </si>
  <si>
    <t>THETFORD</t>
  </si>
  <si>
    <t>TINMOUTH</t>
  </si>
  <si>
    <t>TOPSHAM</t>
  </si>
  <si>
    <t>TOWNSHEND</t>
  </si>
  <si>
    <t>TUNBRIDGE</t>
  </si>
  <si>
    <t>UNDERHILL</t>
  </si>
  <si>
    <t>VERGENNES</t>
  </si>
  <si>
    <t>VERNON</t>
  </si>
  <si>
    <t>VERSHIRE</t>
  </si>
  <si>
    <t>VICTORY</t>
  </si>
  <si>
    <t>WAITSFIELD</t>
  </si>
  <si>
    <t>WALDEN</t>
  </si>
  <si>
    <t>WALLINGFORD</t>
  </si>
  <si>
    <t>WALTHAM</t>
  </si>
  <si>
    <t>WARDSBORO</t>
  </si>
  <si>
    <t>WARREN</t>
  </si>
  <si>
    <t>WASHINGTON</t>
  </si>
  <si>
    <t>WATERBURY</t>
  </si>
  <si>
    <t>WATERFORD</t>
  </si>
  <si>
    <t>WATERVILLE</t>
  </si>
  <si>
    <t>WEATHERSFIELD</t>
  </si>
  <si>
    <t>WELLS</t>
  </si>
  <si>
    <t>WEST FAIRLEE</t>
  </si>
  <si>
    <t>WEST HAVEN</t>
  </si>
  <si>
    <t>WEST RUTLAND</t>
  </si>
  <si>
    <t>WEST WINDSOR</t>
  </si>
  <si>
    <t>WESTFIELD</t>
  </si>
  <si>
    <t>WESTFORD</t>
  </si>
  <si>
    <t>WESTMINSTER</t>
  </si>
  <si>
    <t>WESTMORE</t>
  </si>
  <si>
    <t>WESTON</t>
  </si>
  <si>
    <t>WEYBRIDGE</t>
  </si>
  <si>
    <t>WHEELOCK</t>
  </si>
  <si>
    <t>WHITING</t>
  </si>
  <si>
    <t>WHITINGHAM</t>
  </si>
  <si>
    <t>WILLIAMSTOWN</t>
  </si>
  <si>
    <t>WILLISTON</t>
  </si>
  <si>
    <t>WILMINGTON</t>
  </si>
  <si>
    <t>WINDHAM</t>
  </si>
  <si>
    <t>WINDSOR</t>
  </si>
  <si>
    <t>WINHALL</t>
  </si>
  <si>
    <t>WINOOSKI</t>
  </si>
  <si>
    <t>WOLCOTT</t>
  </si>
  <si>
    <t>WOODBURY</t>
  </si>
  <si>
    <t>WOODFORD</t>
  </si>
  <si>
    <t>WOODSTOCK</t>
  </si>
  <si>
    <t>WORCESTER</t>
  </si>
  <si>
    <t>GRAND ISLE</t>
  </si>
  <si>
    <t>AVERILL</t>
  </si>
  <si>
    <t>BARTON</t>
  </si>
  <si>
    <t>BELVIDERE</t>
  </si>
  <si>
    <t>BROWNINGTON</t>
  </si>
  <si>
    <t>BRUNSWICK</t>
  </si>
  <si>
    <t>BURKE</t>
  </si>
  <si>
    <t>CHARLESTON</t>
  </si>
  <si>
    <t>FERDINAND</t>
  </si>
  <si>
    <t>FERRISBURGH</t>
  </si>
  <si>
    <t>HOLLAND</t>
  </si>
  <si>
    <t>LEMINGTON</t>
  </si>
  <si>
    <t>MAIDSTONE</t>
  </si>
  <si>
    <t>MONTGOMERY</t>
  </si>
  <si>
    <t>MORRISTOWN</t>
  </si>
  <si>
    <t>NEWARK</t>
  </si>
  <si>
    <t>NORTON</t>
  </si>
  <si>
    <t>ST. ALBANS</t>
  </si>
  <si>
    <t>ST. GEORGE</t>
  </si>
  <si>
    <t>ST. JOHNSBURY</t>
  </si>
  <si>
    <t>EVT Census Town</t>
  </si>
  <si>
    <t>COVENTRY</t>
  </si>
  <si>
    <t>EDEN</t>
  </si>
  <si>
    <t>FRANKLIN</t>
  </si>
  <si>
    <t>GLOVER</t>
  </si>
  <si>
    <t>IRASBURG</t>
  </si>
  <si>
    <t>JAY</t>
  </si>
  <si>
    <t>LOWELL</t>
  </si>
  <si>
    <t>NORTH HERO</t>
  </si>
  <si>
    <t>SOUTH HERO</t>
  </si>
  <si>
    <t>TROY</t>
  </si>
  <si>
    <t xml:space="preserve">BERKSHIRE </t>
  </si>
  <si>
    <t>RUTLAND TOWN</t>
  </si>
  <si>
    <t>ISLAND POND/BRIGHTON</t>
  </si>
  <si>
    <t xml:space="preserve">ALBANY </t>
  </si>
  <si>
    <t xml:space="preserve">CANAAN </t>
  </si>
  <si>
    <t>Average Residential kWh Savings/ Household</t>
  </si>
  <si>
    <t>n/a</t>
  </si>
  <si>
    <t xml:space="preserve">                                            </t>
  </si>
  <si>
    <t>Ratios for 2006 Data</t>
  </si>
  <si>
    <t>Ratios for 2007 Data</t>
  </si>
  <si>
    <t>Ratios for 2008 Data</t>
  </si>
  <si>
    <t>Savings as % of Usage</t>
  </si>
  <si>
    <t>2009 kWh Usage</t>
  </si>
  <si>
    <t>2009 kWh Savings</t>
  </si>
  <si>
    <t>2009 MMBtu Savings</t>
  </si>
  <si>
    <t>Average Residential kWh Usage/ Household</t>
  </si>
  <si>
    <t>ISLAND POND</t>
  </si>
  <si>
    <r>
      <t>kWh Usage:</t>
    </r>
    <r>
      <rPr>
        <sz val="10"/>
        <color indexed="8"/>
        <rFont val="Arial"/>
        <family val="2"/>
      </rPr>
      <t xml:space="preserve"> Commercial &amp; Industrial Sector</t>
    </r>
  </si>
  <si>
    <r>
      <t>kWh Usage:</t>
    </r>
    <r>
      <rPr>
        <sz val="10"/>
        <color indexed="8"/>
        <rFont val="Arial"/>
        <family val="2"/>
      </rPr>
      <t xml:space="preserve"> Residential Sector</t>
    </r>
  </si>
  <si>
    <r>
      <t>kWh Savings:</t>
    </r>
    <r>
      <rPr>
        <sz val="10"/>
        <color indexed="8"/>
        <rFont val="Arial"/>
        <family val="2"/>
      </rPr>
      <t xml:space="preserve"> Commercial &amp; Industrial Sector</t>
    </r>
  </si>
  <si>
    <r>
      <t>kWh Savings:</t>
    </r>
    <r>
      <rPr>
        <sz val="10"/>
        <color indexed="8"/>
        <rFont val="Arial"/>
        <family val="2"/>
      </rPr>
      <t xml:space="preserve"> Residential Sector</t>
    </r>
  </si>
  <si>
    <r>
      <t xml:space="preserve">Number of Households </t>
    </r>
    <r>
      <rPr>
        <sz val="10"/>
        <color indexed="8"/>
        <rFont val="Arial"/>
        <family val="2"/>
      </rPr>
      <t>(Updated 2009)</t>
    </r>
  </si>
  <si>
    <r>
      <t>MMBtu Savings:</t>
    </r>
    <r>
      <rPr>
        <sz val="10"/>
        <color indexed="8"/>
        <rFont val="Arial"/>
        <family val="2"/>
      </rPr>
      <t xml:space="preserve"> Commercial &amp; Industrial Sector</t>
    </r>
  </si>
  <si>
    <r>
      <t>MMBtu Savings:</t>
    </r>
    <r>
      <rPr>
        <sz val="10"/>
        <color indexed="8"/>
        <rFont val="Arial"/>
        <family val="2"/>
      </rPr>
      <t xml:space="preserve"> Residential Sector</t>
    </r>
  </si>
  <si>
    <t>Number of Households</t>
  </si>
  <si>
    <t>2008 kWh Usage</t>
  </si>
  <si>
    <t>2008 kWh Savings</t>
  </si>
  <si>
    <t>2007 kWh Usage</t>
  </si>
  <si>
    <t>2007 kWh Savings</t>
  </si>
  <si>
    <t>2006 kWh Usage</t>
  </si>
  <si>
    <t>2006 kWh Savings</t>
  </si>
  <si>
    <t>Ratios for 2009 Data</t>
  </si>
  <si>
    <t>2010 kWh Usage</t>
  </si>
  <si>
    <t>2010 kWh Savings</t>
  </si>
  <si>
    <t>kWh Usage and Savings Ratios</t>
  </si>
  <si>
    <t>2010 MMBtu Savings</t>
  </si>
  <si>
    <t>Number of Households (Updated 2010)</t>
  </si>
  <si>
    <t xml:space="preserve">ALBANY       </t>
  </si>
  <si>
    <t xml:space="preserve">BERKSHIRE  </t>
  </si>
  <si>
    <t>BURLINGTON *</t>
  </si>
  <si>
    <t xml:space="preserve">CANAAN     </t>
  </si>
  <si>
    <t>* Burlington 2010 kWh and MMBtu savings data are unverified by the DPS</t>
  </si>
  <si>
    <t>2011 kWh Usage</t>
  </si>
  <si>
    <t>2011 kWh Savings</t>
  </si>
  <si>
    <t>2011 MMBtu Savings</t>
  </si>
  <si>
    <t>TOWN</t>
  </si>
  <si>
    <t>kWh Usage: Commercial &amp; Industrial Sector</t>
  </si>
  <si>
    <t>kWh Usage: Residential Sector</t>
  </si>
  <si>
    <t>kWh Savings: Commercial &amp; Industrial Sector</t>
  </si>
  <si>
    <t>kWh Savings: Residential Sector</t>
  </si>
  <si>
    <t>MMBtu Savings: Commercial &amp; Industrial Sector</t>
  </si>
  <si>
    <t>MMBtu Savings: Residential Sector</t>
  </si>
  <si>
    <t>ALBANY</t>
  </si>
  <si>
    <t>ASCUTNEY</t>
  </si>
  <si>
    <t>BELLOWS FALLS</t>
  </si>
  <si>
    <t>BELMONT</t>
  </si>
  <si>
    <t>BELVIDERE CENTER</t>
  </si>
  <si>
    <t>BERKSHIRE</t>
  </si>
  <si>
    <t xml:space="preserve">BOLTON </t>
  </si>
  <si>
    <t>BOMOSEEN</t>
  </si>
  <si>
    <t>BONDVILLE</t>
  </si>
  <si>
    <t>BRIDGEWATER CORNERS</t>
  </si>
  <si>
    <t>CAMBRIDGEPORT</t>
  </si>
  <si>
    <t>CANAAN</t>
  </si>
  <si>
    <t>CENTER RUTLAND</t>
  </si>
  <si>
    <t>CHESTER DEPOT</t>
  </si>
  <si>
    <t>CUTTINGSVILLE</t>
  </si>
  <si>
    <t>EAST ARLINGTON</t>
  </si>
  <si>
    <t>EAST BARRE</t>
  </si>
  <si>
    <t>EAST BURKE</t>
  </si>
  <si>
    <t>EAST CALAIS</t>
  </si>
  <si>
    <t>EAST CONCORD</t>
  </si>
  <si>
    <t>EAST CORINTH</t>
  </si>
  <si>
    <t>EAST DORSET</t>
  </si>
  <si>
    <t>EAST DOVER</t>
  </si>
  <si>
    <t>EAST DUMMERSTON</t>
  </si>
  <si>
    <t>EAST FAIRFIELD</t>
  </si>
  <si>
    <t>EAST HARDWICK</t>
  </si>
  <si>
    <t>EAST MIDDLEBURY</t>
  </si>
  <si>
    <t>EAST POULTNEY</t>
  </si>
  <si>
    <t>EAST RYEGATE</t>
  </si>
  <si>
    <t>EAST SAINT JOHNSBURY</t>
  </si>
  <si>
    <t>EAST WALLINGFORD</t>
  </si>
  <si>
    <t>ENOSBURG</t>
  </si>
  <si>
    <t>EVANSVILLE</t>
  </si>
  <si>
    <t>FLORENCE</t>
  </si>
  <si>
    <t>GILMAN</t>
  </si>
  <si>
    <t>GRANITEVILLE</t>
  </si>
  <si>
    <t>GREENSBORO BEND</t>
  </si>
  <si>
    <t>HIGHGATE CENTER</t>
  </si>
  <si>
    <t>HIGHGATE FALLS</t>
  </si>
  <si>
    <t>HIGHGATE SPRINGS</t>
  </si>
  <si>
    <t>HYDEVILLE</t>
  </si>
  <si>
    <t>JACKSONVILLE</t>
  </si>
  <si>
    <t>JEFFERSONVILLE</t>
  </si>
  <si>
    <t>JONESVILLE</t>
  </si>
  <si>
    <t>LAKE ELMORE</t>
  </si>
  <si>
    <t>LOWER WATERFORD</t>
  </si>
  <si>
    <t>LYNDON CENTER</t>
  </si>
  <si>
    <t>LYNDONVILLE</t>
  </si>
  <si>
    <t>MANCHESTER CENTER</t>
  </si>
  <si>
    <t>MCINDOE FALLS</t>
  </si>
  <si>
    <t>MORRISVILLE</t>
  </si>
  <si>
    <t>NORTH BENNINGTON</t>
  </si>
  <si>
    <t>NORTH CONCORD</t>
  </si>
  <si>
    <t>NORTH DANVILLE</t>
  </si>
  <si>
    <t>NORTH DORSET</t>
  </si>
  <si>
    <t>NORTH DUXBURY</t>
  </si>
  <si>
    <t>NORTH FERRISBURGH</t>
  </si>
  <si>
    <t>NORTH HARTLAND</t>
  </si>
  <si>
    <t>NORTH HYDE PARK</t>
  </si>
  <si>
    <t>NORTH MONTPELIER</t>
  </si>
  <si>
    <t>NORTH POMFRET</t>
  </si>
  <si>
    <t>NORTH SPRINGFIELD</t>
  </si>
  <si>
    <t>NORTHFIELD FALLS</t>
  </si>
  <si>
    <t>PASSUMPSIC</t>
  </si>
  <si>
    <t>PERKINSVILLE</t>
  </si>
  <si>
    <t>QUECHEE</t>
  </si>
  <si>
    <t>SAINT ALBANS</t>
  </si>
  <si>
    <t>SAINT GEORGE</t>
  </si>
  <si>
    <t>SAINT JOHNSBURY</t>
  </si>
  <si>
    <t>SAINT JOHNSBURY CENTER</t>
  </si>
  <si>
    <t>SAXTONS RIVER</t>
  </si>
  <si>
    <t>SOUTH BARRE</t>
  </si>
  <si>
    <t>SOUTH DORSET</t>
  </si>
  <si>
    <t>SOUTH LONDONDERRY</t>
  </si>
  <si>
    <t>SOUTH NEWFANE</t>
  </si>
  <si>
    <t>SOUTH POMFRET</t>
  </si>
  <si>
    <t>SOUTH ROYALTON</t>
  </si>
  <si>
    <t>SOUTH RYEGATE</t>
  </si>
  <si>
    <t>SOUTH WOODBURY</t>
  </si>
  <si>
    <t>SOUTH WOODSTOCK</t>
  </si>
  <si>
    <t>TAFTSVILLE</t>
  </si>
  <si>
    <t>WATERBURY CENTER</t>
  </si>
  <si>
    <t>WEBSTERVILLE</t>
  </si>
  <si>
    <t>WELLS RIVER</t>
  </si>
  <si>
    <t>WEST BERLIN</t>
  </si>
  <si>
    <t>WEST BURKE</t>
  </si>
  <si>
    <t>WEST CHARLESTON</t>
  </si>
  <si>
    <t>WEST DANVILLE</t>
  </si>
  <si>
    <t>WEST DOVER</t>
  </si>
  <si>
    <t>WEST DUMMERSTON</t>
  </si>
  <si>
    <t>WEST HALIFAX</t>
  </si>
  <si>
    <t>WEST HARTFORD</t>
  </si>
  <si>
    <t>WEST NEWBURY</t>
  </si>
  <si>
    <t>WEST PAWLET</t>
  </si>
  <si>
    <t>WEST TOPSHAM</t>
  </si>
  <si>
    <t>WEST TOWNSHEND</t>
  </si>
  <si>
    <t>WEST WARDSBORO</t>
  </si>
  <si>
    <t>WEST WOODBURY</t>
  </si>
  <si>
    <t>WESTMINSTER STATION</t>
  </si>
  <si>
    <t>WHITE RIVER JUNCTION</t>
  </si>
  <si>
    <t>WILDER</t>
  </si>
  <si>
    <t>WILLIAMSVILLE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</si>
</sst>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7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23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37" fontId="0" fillId="0" borderId="0" xfId="0" applyNumberFormat="1"/>
    <xf numFmtId="0" fontId="0" fillId="0" borderId="10" xfId="0" applyBorder="1"/>
    <xf numFmtId="37" fontId="3" fillId="24" borderId="11" xfId="0" applyNumberFormat="1" applyFont="1" applyFill="1" applyBorder="1" applyAlignment="1">
      <alignment horizontal="centerContinuous"/>
    </xf>
    <xf numFmtId="0" fontId="3" fillId="24" borderId="12" xfId="0" applyFont="1" applyFill="1" applyBorder="1" applyAlignment="1">
      <alignment horizontal="centerContinuous"/>
    </xf>
    <xf numFmtId="0" fontId="3" fillId="24" borderId="13" xfId="0" applyFont="1" applyFill="1" applyBorder="1" applyAlignment="1">
      <alignment horizontal="centerContinuous"/>
    </xf>
    <xf numFmtId="0" fontId="4" fillId="25" borderId="14" xfId="0" applyFont="1" applyFill="1" applyBorder="1" applyAlignment="1">
      <alignment horizontal="right" wrapText="1"/>
    </xf>
    <xf numFmtId="37" fontId="0" fillId="0" borderId="15" xfId="0" applyNumberFormat="1" applyFill="1" applyBorder="1"/>
    <xf numFmtId="0" fontId="5" fillId="26" borderId="14" xfId="0" applyFont="1" applyFill="1" applyBorder="1" applyAlignment="1">
      <alignment vertical="top"/>
    </xf>
    <xf numFmtId="0" fontId="5" fillId="26" borderId="16" xfId="0" applyFont="1" applyFill="1" applyBorder="1" applyAlignment="1">
      <alignment vertical="top"/>
    </xf>
    <xf numFmtId="0" fontId="0" fillId="0" borderId="17" xfId="0" applyBorder="1"/>
    <xf numFmtId="0" fontId="4" fillId="25" borderId="18" xfId="0" applyFont="1" applyFill="1" applyBorder="1" applyAlignment="1">
      <alignment horizontal="right" wrapText="1"/>
    </xf>
    <xf numFmtId="37" fontId="5" fillId="26" borderId="18" xfId="0" applyNumberFormat="1" applyFont="1" applyFill="1" applyBorder="1" applyAlignment="1">
      <alignment vertical="top"/>
    </xf>
    <xf numFmtId="37" fontId="5" fillId="26" borderId="19" xfId="0" applyNumberFormat="1" applyFont="1" applyFill="1" applyBorder="1" applyAlignment="1">
      <alignment vertical="top"/>
    </xf>
    <xf numFmtId="37" fontId="5" fillId="0" borderId="20" xfId="0" applyNumberFormat="1" applyFont="1" applyFill="1" applyBorder="1" applyAlignment="1">
      <alignment horizontal="right" vertical="top"/>
    </xf>
    <xf numFmtId="37" fontId="5" fillId="0" borderId="21" xfId="0" applyNumberFormat="1" applyFont="1" applyFill="1" applyBorder="1" applyAlignment="1">
      <alignment horizontal="right" vertical="top"/>
    </xf>
    <xf numFmtId="37" fontId="0" fillId="0" borderId="22" xfId="0" applyNumberFormat="1" applyFill="1" applyBorder="1"/>
    <xf numFmtId="164" fontId="0" fillId="0" borderId="23" xfId="40" applyNumberFormat="1" applyFont="1" applyFill="1" applyBorder="1"/>
    <xf numFmtId="37" fontId="5" fillId="0" borderId="22" xfId="0" applyNumberFormat="1" applyFont="1" applyFill="1" applyBorder="1" applyAlignment="1">
      <alignment horizontal="right" vertical="top"/>
    </xf>
    <xf numFmtId="37" fontId="0" fillId="0" borderId="26" xfId="0" applyNumberFormat="1" applyFill="1" applyBorder="1"/>
    <xf numFmtId="37" fontId="0" fillId="0" borderId="27" xfId="0" applyNumberFormat="1" applyFill="1" applyBorder="1"/>
    <xf numFmtId="164" fontId="0" fillId="0" borderId="28" xfId="40" applyNumberFormat="1" applyFont="1" applyFill="1" applyBorder="1"/>
    <xf numFmtId="37" fontId="5" fillId="0" borderId="24" xfId="0" applyNumberFormat="1" applyFont="1" applyFill="1" applyBorder="1" applyAlignment="1">
      <alignment horizontal="right" vertical="top"/>
    </xf>
    <xf numFmtId="37" fontId="5" fillId="0" borderId="25" xfId="0" applyNumberFormat="1" applyFont="1" applyFill="1" applyBorder="1" applyAlignment="1">
      <alignment horizontal="right" vertical="top"/>
    </xf>
    <xf numFmtId="37" fontId="5" fillId="0" borderId="29" xfId="0" applyNumberFormat="1" applyFont="1" applyFill="1" applyBorder="1" applyAlignment="1">
      <alignment horizontal="right" vertical="top"/>
    </xf>
    <xf numFmtId="0" fontId="23" fillId="0" borderId="17" xfId="37" applyBorder="1"/>
    <xf numFmtId="0" fontId="4" fillId="27" borderId="30" xfId="37" applyFont="1" applyFill="1" applyBorder="1" applyAlignment="1">
      <alignment horizontal="centerContinuous"/>
    </xf>
    <xf numFmtId="37" fontId="23" fillId="27" borderId="31" xfId="37" applyNumberFormat="1" applyFill="1" applyBorder="1" applyAlignment="1">
      <alignment horizontal="centerContinuous"/>
    </xf>
    <xf numFmtId="37" fontId="23" fillId="27" borderId="32" xfId="37" applyNumberFormat="1" applyFill="1" applyBorder="1" applyAlignment="1">
      <alignment horizontal="centerContinuous"/>
    </xf>
    <xf numFmtId="37" fontId="3" fillId="24" borderId="30" xfId="37" applyNumberFormat="1" applyFont="1" applyFill="1" applyBorder="1" applyAlignment="1">
      <alignment horizontal="centerContinuous"/>
    </xf>
    <xf numFmtId="0" fontId="3" fillId="24" borderId="31" xfId="37" applyFont="1" applyFill="1" applyBorder="1" applyAlignment="1">
      <alignment horizontal="centerContinuous"/>
    </xf>
    <xf numFmtId="0" fontId="3" fillId="24" borderId="32" xfId="37" applyFont="1" applyFill="1" applyBorder="1" applyAlignment="1">
      <alignment horizontal="centerContinuous"/>
    </xf>
    <xf numFmtId="0" fontId="4" fillId="25" borderId="18" xfId="37" applyFont="1" applyFill="1" applyBorder="1" applyAlignment="1">
      <alignment horizontal="left" wrapText="1"/>
    </xf>
    <xf numFmtId="37" fontId="4" fillId="28" borderId="33" xfId="37" applyNumberFormat="1" applyFont="1" applyFill="1" applyBorder="1" applyAlignment="1">
      <alignment horizontal="right" wrapText="1"/>
    </xf>
    <xf numFmtId="37" fontId="4" fillId="28" borderId="34" xfId="37" applyNumberFormat="1" applyFont="1" applyFill="1" applyBorder="1" applyAlignment="1">
      <alignment horizontal="right" wrapText="1"/>
    </xf>
    <xf numFmtId="37" fontId="4" fillId="29" borderId="35" xfId="37" applyNumberFormat="1" applyFont="1" applyFill="1" applyBorder="1" applyAlignment="1">
      <alignment horizontal="right" wrapText="1"/>
    </xf>
    <xf numFmtId="37" fontId="4" fillId="29" borderId="36" xfId="37" applyNumberFormat="1" applyFont="1" applyFill="1" applyBorder="1" applyAlignment="1">
      <alignment horizontal="right" wrapText="1"/>
    </xf>
    <xf numFmtId="0" fontId="4" fillId="30" borderId="35" xfId="37" applyFont="1" applyFill="1" applyBorder="1" applyAlignment="1">
      <alignment horizontal="right" wrapText="1"/>
    </xf>
    <xf numFmtId="0" fontId="4" fillId="30" borderId="37" xfId="37" applyFont="1" applyFill="1" applyBorder="1" applyAlignment="1">
      <alignment horizontal="right" wrapText="1"/>
    </xf>
    <xf numFmtId="0" fontId="4" fillId="30" borderId="38" xfId="37" applyFont="1" applyFill="1" applyBorder="1" applyAlignment="1">
      <alignment horizontal="right" wrapText="1"/>
    </xf>
    <xf numFmtId="37" fontId="4" fillId="29" borderId="30" xfId="37" applyNumberFormat="1" applyFont="1" applyFill="1" applyBorder="1" applyAlignment="1">
      <alignment horizontal="right" wrapText="1"/>
    </xf>
    <xf numFmtId="37" fontId="4" fillId="29" borderId="39" xfId="37" applyNumberFormat="1" applyFont="1" applyFill="1" applyBorder="1" applyAlignment="1">
      <alignment horizontal="right" wrapText="1"/>
    </xf>
    <xf numFmtId="37" fontId="5" fillId="26" borderId="18" xfId="37" applyNumberFormat="1" applyFont="1" applyFill="1" applyBorder="1" applyAlignment="1">
      <alignment vertical="top"/>
    </xf>
    <xf numFmtId="37" fontId="5" fillId="26" borderId="40" xfId="37" applyNumberFormat="1" applyFont="1" applyFill="1" applyBorder="1" applyAlignment="1">
      <alignment horizontal="right" vertical="top"/>
    </xf>
    <xf numFmtId="37" fontId="5" fillId="26" borderId="41" xfId="37" applyNumberFormat="1" applyFont="1" applyFill="1" applyBorder="1" applyAlignment="1">
      <alignment horizontal="right" vertical="top"/>
    </xf>
    <xf numFmtId="37" fontId="5" fillId="26" borderId="42" xfId="37" applyNumberFormat="1" applyFont="1" applyFill="1" applyBorder="1" applyAlignment="1">
      <alignment horizontal="right" vertical="top"/>
    </xf>
    <xf numFmtId="37" fontId="5" fillId="26" borderId="43" xfId="37" applyNumberFormat="1" applyFont="1" applyFill="1" applyBorder="1" applyAlignment="1">
      <alignment horizontal="right" vertical="top"/>
    </xf>
    <xf numFmtId="37" fontId="23" fillId="0" borderId="42" xfId="37" applyNumberFormat="1" applyBorder="1"/>
    <xf numFmtId="37" fontId="23" fillId="0" borderId="44" xfId="37" applyNumberFormat="1" applyBorder="1"/>
    <xf numFmtId="37" fontId="23" fillId="0" borderId="11" xfId="37" applyNumberFormat="1" applyBorder="1"/>
    <xf numFmtId="37" fontId="23" fillId="0" borderId="13" xfId="37" applyNumberFormat="1" applyBorder="1"/>
    <xf numFmtId="37" fontId="5" fillId="26" borderId="45" xfId="37" applyNumberFormat="1" applyFont="1" applyFill="1" applyBorder="1" applyAlignment="1">
      <alignment horizontal="right" vertical="top"/>
    </xf>
    <xf numFmtId="37" fontId="5" fillId="26" borderId="46" xfId="37" applyNumberFormat="1" applyFont="1" applyFill="1" applyBorder="1" applyAlignment="1">
      <alignment horizontal="right" vertical="top"/>
    </xf>
    <xf numFmtId="37" fontId="5" fillId="26" borderId="47" xfId="37" applyNumberFormat="1" applyFont="1" applyFill="1" applyBorder="1" applyAlignment="1">
      <alignment horizontal="right" vertical="top"/>
    </xf>
    <xf numFmtId="37" fontId="5" fillId="26" borderId="20" xfId="37" applyNumberFormat="1" applyFont="1" applyFill="1" applyBorder="1" applyAlignment="1">
      <alignment horizontal="right" vertical="top"/>
    </xf>
    <xf numFmtId="37" fontId="23" fillId="0" borderId="47" xfId="37" applyNumberFormat="1" applyBorder="1"/>
    <xf numFmtId="37" fontId="23" fillId="0" borderId="21" xfId="37" applyNumberFormat="1" applyBorder="1"/>
    <xf numFmtId="37" fontId="23" fillId="0" borderId="15" xfId="37" applyNumberFormat="1" applyBorder="1"/>
    <xf numFmtId="37" fontId="23" fillId="0" borderId="23" xfId="37" applyNumberFormat="1" applyBorder="1"/>
    <xf numFmtId="37" fontId="5" fillId="0" borderId="18" xfId="37" applyNumberFormat="1" applyFont="1" applyFill="1" applyBorder="1" applyAlignment="1">
      <alignment vertical="top"/>
    </xf>
    <xf numFmtId="37" fontId="5" fillId="0" borderId="47" xfId="37" applyNumberFormat="1" applyFont="1" applyFill="1" applyBorder="1" applyAlignment="1">
      <alignment horizontal="right" vertical="top"/>
    </xf>
    <xf numFmtId="37" fontId="5" fillId="0" borderId="20" xfId="37" applyNumberFormat="1" applyFont="1" applyFill="1" applyBorder="1" applyAlignment="1">
      <alignment horizontal="right" vertical="top"/>
    </xf>
    <xf numFmtId="37" fontId="23" fillId="0" borderId="47" xfId="37" applyNumberFormat="1" applyFill="1" applyBorder="1"/>
    <xf numFmtId="37" fontId="23" fillId="0" borderId="21" xfId="37" applyNumberFormat="1" applyFill="1" applyBorder="1"/>
    <xf numFmtId="37" fontId="23" fillId="0" borderId="15" xfId="37" applyNumberFormat="1" applyFill="1" applyBorder="1"/>
    <xf numFmtId="37" fontId="23" fillId="0" borderId="23" xfId="37" applyNumberFormat="1" applyFill="1" applyBorder="1"/>
    <xf numFmtId="37" fontId="5" fillId="26" borderId="19" xfId="37" applyNumberFormat="1" applyFont="1" applyFill="1" applyBorder="1" applyAlignment="1">
      <alignment vertical="top"/>
    </xf>
    <xf numFmtId="37" fontId="5" fillId="26" borderId="48" xfId="37" applyNumberFormat="1" applyFont="1" applyFill="1" applyBorder="1" applyAlignment="1">
      <alignment horizontal="right" vertical="top"/>
    </xf>
    <xf numFmtId="37" fontId="5" fillId="26" borderId="49" xfId="37" applyNumberFormat="1" applyFont="1" applyFill="1" applyBorder="1" applyAlignment="1">
      <alignment horizontal="right" vertical="top"/>
    </xf>
    <xf numFmtId="37" fontId="23" fillId="0" borderId="50" xfId="37" applyNumberFormat="1" applyBorder="1"/>
    <xf numFmtId="37" fontId="23" fillId="0" borderId="24" xfId="37" applyNumberFormat="1" applyBorder="1"/>
    <xf numFmtId="37" fontId="23" fillId="0" borderId="51" xfId="37" applyNumberFormat="1" applyBorder="1"/>
    <xf numFmtId="37" fontId="23" fillId="0" borderId="28" xfId="37" applyNumberFormat="1" applyBorder="1"/>
    <xf numFmtId="37" fontId="0" fillId="0" borderId="52" xfId="0" applyNumberFormat="1" applyBorder="1"/>
    <xf numFmtId="37" fontId="0" fillId="0" borderId="0" xfId="0" applyNumberFormat="1" applyBorder="1" applyAlignment="1">
      <alignment wrapText="1"/>
    </xf>
    <xf numFmtId="164" fontId="23" fillId="0" borderId="43" xfId="41" applyNumberFormat="1" applyFont="1" applyBorder="1"/>
    <xf numFmtId="164" fontId="23" fillId="0" borderId="20" xfId="41" applyNumberFormat="1" applyFont="1" applyBorder="1"/>
    <xf numFmtId="164" fontId="23" fillId="0" borderId="20" xfId="41" applyNumberFormat="1" applyFont="1" applyFill="1" applyBorder="1"/>
    <xf numFmtId="164" fontId="23" fillId="0" borderId="25" xfId="41" applyNumberFormat="1" applyFont="1" applyBorder="1"/>
    <xf numFmtId="0" fontId="23" fillId="0" borderId="0" xfId="37"/>
    <xf numFmtId="37" fontId="23" fillId="0" borderId="53" xfId="37" applyNumberFormat="1" applyBorder="1"/>
    <xf numFmtId="164" fontId="25" fillId="0" borderId="54" xfId="41" applyNumberFormat="1" applyFont="1" applyBorder="1"/>
    <xf numFmtId="164" fontId="25" fillId="0" borderId="20" xfId="41" applyNumberFormat="1" applyFont="1" applyBorder="1"/>
    <xf numFmtId="37" fontId="23" fillId="0" borderId="0" xfId="37" applyNumberFormat="1"/>
    <xf numFmtId="9" fontId="25" fillId="0" borderId="0" xfId="41" applyNumberFormat="1" applyFont="1"/>
    <xf numFmtId="37" fontId="5" fillId="26" borderId="50" xfId="37" applyNumberFormat="1" applyFont="1" applyFill="1" applyBorder="1" applyAlignment="1">
      <alignment horizontal="right" vertical="top"/>
    </xf>
    <xf numFmtId="37" fontId="5" fillId="26" borderId="25" xfId="37" applyNumberFormat="1" applyFont="1" applyFill="1" applyBorder="1" applyAlignment="1">
      <alignment horizontal="right" vertical="top"/>
    </xf>
    <xf numFmtId="164" fontId="25" fillId="0" borderId="25" xfId="41" applyNumberFormat="1" applyFont="1" applyBorder="1"/>
    <xf numFmtId="37" fontId="23" fillId="0" borderId="55" xfId="37" applyNumberFormat="1" applyBorder="1"/>
    <xf numFmtId="37" fontId="23" fillId="0" borderId="56" xfId="37" applyNumberFormat="1" applyBorder="1"/>
    <xf numFmtId="0" fontId="26" fillId="0" borderId="57" xfId="0" applyFont="1" applyBorder="1" applyAlignment="1" applyProtection="1">
      <alignment vertical="top" readingOrder="1"/>
      <protection locked="0"/>
    </xf>
    <xf numFmtId="37" fontId="5" fillId="0" borderId="58" xfId="37" applyNumberFormat="1" applyFont="1" applyFill="1" applyBorder="1" applyAlignment="1">
      <alignment horizontal="right" vertical="top"/>
    </xf>
    <xf numFmtId="37" fontId="5" fillId="0" borderId="59" xfId="37" applyNumberFormat="1" applyFont="1" applyFill="1" applyBorder="1" applyAlignment="1">
      <alignment horizontal="right" vertical="top"/>
    </xf>
    <xf numFmtId="37" fontId="5" fillId="0" borderId="60" xfId="37" applyNumberFormat="1" applyFont="1" applyFill="1" applyBorder="1" applyAlignment="1">
      <alignment horizontal="right" vertical="top"/>
    </xf>
    <xf numFmtId="37" fontId="5" fillId="0" borderId="61" xfId="37" applyNumberFormat="1" applyFont="1" applyFill="1" applyBorder="1" applyAlignment="1">
      <alignment horizontal="right" vertical="top"/>
    </xf>
    <xf numFmtId="37" fontId="23" fillId="0" borderId="60" xfId="37" applyNumberFormat="1" applyBorder="1"/>
    <xf numFmtId="164" fontId="23" fillId="0" borderId="62" xfId="41" applyNumberFormat="1" applyFont="1" applyBorder="1"/>
    <xf numFmtId="39" fontId="23" fillId="0" borderId="63" xfId="37" applyNumberFormat="1" applyBorder="1"/>
    <xf numFmtId="0" fontId="26" fillId="0" borderId="64" xfId="0" applyFont="1" applyBorder="1" applyAlignment="1" applyProtection="1">
      <alignment vertical="top" readingOrder="1"/>
      <protection locked="0"/>
    </xf>
    <xf numFmtId="37" fontId="5" fillId="0" borderId="65" xfId="37" applyNumberFormat="1" applyFont="1" applyFill="1" applyBorder="1" applyAlignment="1">
      <alignment horizontal="right" vertical="top"/>
    </xf>
    <xf numFmtId="37" fontId="5" fillId="0" borderId="66" xfId="37" applyNumberFormat="1" applyFont="1" applyFill="1" applyBorder="1" applyAlignment="1">
      <alignment horizontal="right" vertical="top"/>
    </xf>
    <xf numFmtId="37" fontId="5" fillId="0" borderId="67" xfId="37" applyNumberFormat="1" applyFont="1" applyFill="1" applyBorder="1" applyAlignment="1">
      <alignment horizontal="right" vertical="top"/>
    </xf>
    <xf numFmtId="37" fontId="5" fillId="0" borderId="68" xfId="37" applyNumberFormat="1" applyFont="1" applyFill="1" applyBorder="1" applyAlignment="1">
      <alignment horizontal="right" vertical="top"/>
    </xf>
    <xf numFmtId="37" fontId="23" fillId="0" borderId="67" xfId="37" applyNumberFormat="1" applyBorder="1"/>
    <xf numFmtId="164" fontId="23" fillId="0" borderId="68" xfId="41" applyNumberFormat="1" applyFont="1" applyBorder="1"/>
    <xf numFmtId="39" fontId="23" fillId="0" borderId="69" xfId="37" applyNumberFormat="1" applyBorder="1"/>
    <xf numFmtId="0" fontId="26" fillId="0" borderId="64" xfId="0" applyFont="1" applyFill="1" applyBorder="1" applyAlignment="1" applyProtection="1">
      <alignment vertical="top" readingOrder="1"/>
      <protection locked="0"/>
    </xf>
    <xf numFmtId="0" fontId="26" fillId="0" borderId="70" xfId="0" applyFont="1" applyBorder="1" applyAlignment="1" applyProtection="1">
      <alignment vertical="top" readingOrder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8 Usage and Savings" xfId="37"/>
    <cellStyle name="Note" xfId="38" builtinId="10" customBuiltin="1"/>
    <cellStyle name="Output" xfId="39" builtinId="21" customBuiltin="1"/>
    <cellStyle name="Percent" xfId="40" builtinId="5"/>
    <cellStyle name="Percent 2" xfId="4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efficiencyvermont.com/docs/about_efficiency_vermont/initiatives/2009%20Usage%20and%20Sav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eFINAL"/>
      <sheetName val="UsageFINAL"/>
      <sheetName val="SavingsFINAL"/>
      <sheetName val="2009 Usage, Savings, House"/>
    </sheetNames>
    <sheetDataSet>
      <sheetData sheetId="0">
        <row r="2">
          <cell r="C2">
            <v>468</v>
          </cell>
        </row>
        <row r="3">
          <cell r="C3">
            <v>483</v>
          </cell>
        </row>
        <row r="4">
          <cell r="C4">
            <v>1345</v>
          </cell>
        </row>
        <row r="5">
          <cell r="C5">
            <v>272</v>
          </cell>
        </row>
        <row r="6">
          <cell r="C6">
            <v>1455</v>
          </cell>
        </row>
        <row r="7">
          <cell r="C7">
            <v>90</v>
          </cell>
        </row>
        <row r="8">
          <cell r="C8">
            <v>48</v>
          </cell>
        </row>
        <row r="9">
          <cell r="C9">
            <v>393</v>
          </cell>
        </row>
        <row r="10">
          <cell r="C10">
            <v>30</v>
          </cell>
        </row>
        <row r="11">
          <cell r="C11">
            <v>631</v>
          </cell>
        </row>
        <row r="12">
          <cell r="C12">
            <v>866</v>
          </cell>
        </row>
        <row r="13">
          <cell r="C13">
            <v>8042</v>
          </cell>
        </row>
        <row r="14">
          <cell r="C14">
            <v>1405</v>
          </cell>
        </row>
        <row r="15">
          <cell r="C15">
            <v>182</v>
          </cell>
        </row>
        <row r="16">
          <cell r="C16">
            <v>6358</v>
          </cell>
        </row>
        <row r="17">
          <cell r="C17">
            <v>268</v>
          </cell>
        </row>
        <row r="18">
          <cell r="C18">
            <v>603</v>
          </cell>
        </row>
        <row r="19">
          <cell r="C19">
            <v>993</v>
          </cell>
        </row>
        <row r="20">
          <cell r="C20">
            <v>944</v>
          </cell>
        </row>
        <row r="21">
          <cell r="C21">
            <v>142</v>
          </cell>
        </row>
        <row r="22">
          <cell r="C22">
            <v>571</v>
          </cell>
        </row>
        <row r="23">
          <cell r="C23">
            <v>1222</v>
          </cell>
        </row>
        <row r="24">
          <cell r="C24">
            <v>182</v>
          </cell>
        </row>
        <row r="25">
          <cell r="C25">
            <v>2284</v>
          </cell>
        </row>
        <row r="26">
          <cell r="C26">
            <v>6254</v>
          </cell>
        </row>
        <row r="27">
          <cell r="C27">
            <v>573</v>
          </cell>
        </row>
        <row r="28">
          <cell r="C28">
            <v>551</v>
          </cell>
        </row>
        <row r="29">
          <cell r="C29">
            <v>2067</v>
          </cell>
        </row>
        <row r="30">
          <cell r="C30">
            <v>568</v>
          </cell>
        </row>
        <row r="31">
          <cell r="C31">
            <v>160</v>
          </cell>
        </row>
        <row r="32">
          <cell r="C32">
            <v>348</v>
          </cell>
        </row>
        <row r="33">
          <cell r="C33">
            <v>48</v>
          </cell>
        </row>
        <row r="34">
          <cell r="C34">
            <v>5</v>
          </cell>
        </row>
        <row r="35">
          <cell r="C35">
            <v>1362</v>
          </cell>
        </row>
        <row r="36">
          <cell r="C36">
            <v>16101</v>
          </cell>
        </row>
        <row r="37">
          <cell r="C37">
            <v>481</v>
          </cell>
        </row>
        <row r="38">
          <cell r="C38">
            <v>600</v>
          </cell>
        </row>
        <row r="39">
          <cell r="C39">
            <v>2089</v>
          </cell>
        </row>
        <row r="40">
          <cell r="C40">
            <v>545</v>
          </cell>
        </row>
        <row r="41">
          <cell r="C41">
            <v>1844</v>
          </cell>
        </row>
        <row r="42">
          <cell r="C42">
            <v>598</v>
          </cell>
        </row>
        <row r="43">
          <cell r="C43">
            <v>589</v>
          </cell>
        </row>
        <row r="44">
          <cell r="C44">
            <v>1732</v>
          </cell>
        </row>
        <row r="45">
          <cell r="C45">
            <v>607</v>
          </cell>
        </row>
        <row r="46">
          <cell r="C46">
            <v>2001</v>
          </cell>
        </row>
        <row r="47">
          <cell r="C47">
            <v>642</v>
          </cell>
        </row>
        <row r="48">
          <cell r="C48">
            <v>1139</v>
          </cell>
        </row>
        <row r="49">
          <cell r="C49">
            <v>7051</v>
          </cell>
        </row>
        <row r="50">
          <cell r="C50">
            <v>850</v>
          </cell>
        </row>
        <row r="51">
          <cell r="C51">
            <v>806</v>
          </cell>
        </row>
        <row r="52">
          <cell r="C52">
            <v>156</v>
          </cell>
        </row>
        <row r="53">
          <cell r="C53">
            <v>474</v>
          </cell>
        </row>
        <row r="54">
          <cell r="C54">
            <v>552</v>
          </cell>
        </row>
        <row r="55">
          <cell r="C55">
            <v>758</v>
          </cell>
        </row>
        <row r="56">
          <cell r="C56">
            <v>1257</v>
          </cell>
        </row>
        <row r="57">
          <cell r="C57">
            <v>2384</v>
          </cell>
        </row>
        <row r="58">
          <cell r="C58">
            <v>1373</v>
          </cell>
        </row>
        <row r="59">
          <cell r="C59">
            <v>3088</v>
          </cell>
        </row>
        <row r="60">
          <cell r="C60">
            <v>818</v>
          </cell>
        </row>
        <row r="61">
          <cell r="C61">
            <v>181</v>
          </cell>
        </row>
        <row r="62">
          <cell r="C62">
            <v>147</v>
          </cell>
        </row>
        <row r="63">
          <cell r="C63">
            <v>783</v>
          </cell>
        </row>
        <row r="64">
          <cell r="C64">
            <v>659</v>
          </cell>
        </row>
        <row r="65">
          <cell r="C65">
            <v>61</v>
          </cell>
        </row>
        <row r="66">
          <cell r="C66">
            <v>1493</v>
          </cell>
        </row>
        <row r="67">
          <cell r="C67">
            <v>3231</v>
          </cell>
        </row>
        <row r="68">
          <cell r="C68">
            <v>4638</v>
          </cell>
        </row>
        <row r="69">
          <cell r="C69">
            <v>1466</v>
          </cell>
        </row>
        <row r="70">
          <cell r="C70">
            <v>1733</v>
          </cell>
        </row>
        <row r="71">
          <cell r="C71">
            <v>875</v>
          </cell>
        </row>
        <row r="72">
          <cell r="C72">
            <v>570</v>
          </cell>
        </row>
        <row r="73">
          <cell r="C73">
            <v>1</v>
          </cell>
        </row>
        <row r="74">
          <cell r="C74">
            <v>20</v>
          </cell>
        </row>
        <row r="75">
          <cell r="C75">
            <v>1454</v>
          </cell>
        </row>
        <row r="76">
          <cell r="C76">
            <v>560</v>
          </cell>
        </row>
        <row r="77">
          <cell r="C77">
            <v>771</v>
          </cell>
        </row>
        <row r="78">
          <cell r="C78">
            <v>1664</v>
          </cell>
        </row>
        <row r="79">
          <cell r="C79">
            <v>706</v>
          </cell>
        </row>
        <row r="80">
          <cell r="C80">
            <v>44</v>
          </cell>
        </row>
        <row r="81">
          <cell r="C81">
            <v>460</v>
          </cell>
        </row>
        <row r="82">
          <cell r="C82">
            <v>55</v>
          </cell>
        </row>
        <row r="83">
          <cell r="C83">
            <v>1110</v>
          </cell>
        </row>
        <row r="84">
          <cell r="C84">
            <v>215</v>
          </cell>
        </row>
        <row r="85">
          <cell r="C85">
            <v>477</v>
          </cell>
        </row>
        <row r="86">
          <cell r="C86">
            <v>498</v>
          </cell>
        </row>
        <row r="87">
          <cell r="C87">
            <v>131</v>
          </cell>
        </row>
        <row r="88">
          <cell r="C88">
            <v>330</v>
          </cell>
        </row>
        <row r="89">
          <cell r="C89">
            <v>501</v>
          </cell>
        </row>
        <row r="90">
          <cell r="C90">
            <v>204</v>
          </cell>
        </row>
        <row r="91">
          <cell r="C91">
            <v>1666</v>
          </cell>
        </row>
        <row r="92">
          <cell r="C92">
            <v>5606</v>
          </cell>
        </row>
        <row r="93">
          <cell r="C93">
            <v>1508</v>
          </cell>
        </row>
        <row r="94">
          <cell r="C94">
            <v>1511</v>
          </cell>
        </row>
        <row r="95">
          <cell r="C95">
            <v>1872</v>
          </cell>
        </row>
        <row r="96">
          <cell r="C96">
            <v>368</v>
          </cell>
        </row>
        <row r="97">
          <cell r="C97">
            <v>518</v>
          </cell>
        </row>
        <row r="98">
          <cell r="C98">
            <v>810</v>
          </cell>
        </row>
        <row r="99">
          <cell r="C99">
            <v>1334</v>
          </cell>
        </row>
        <row r="100">
          <cell r="C100">
            <v>183</v>
          </cell>
        </row>
        <row r="101">
          <cell r="C101">
            <v>476</v>
          </cell>
        </row>
        <row r="102">
          <cell r="C102">
            <v>834</v>
          </cell>
        </row>
        <row r="103">
          <cell r="C103">
            <v>461</v>
          </cell>
        </row>
        <row r="104">
          <cell r="C104">
            <v>1016</v>
          </cell>
        </row>
        <row r="105">
          <cell r="C105">
            <v>642</v>
          </cell>
        </row>
        <row r="106">
          <cell r="C106">
            <v>1916</v>
          </cell>
        </row>
        <row r="107">
          <cell r="C107">
            <v>1311</v>
          </cell>
        </row>
        <row r="108">
          <cell r="C108">
            <v>2566</v>
          </cell>
        </row>
        <row r="109">
          <cell r="C109">
            <v>127</v>
          </cell>
        </row>
        <row r="110">
          <cell r="C110">
            <v>360</v>
          </cell>
        </row>
        <row r="111">
          <cell r="C111">
            <v>72</v>
          </cell>
        </row>
        <row r="112">
          <cell r="C112">
            <v>151</v>
          </cell>
        </row>
        <row r="113">
          <cell r="C113">
            <v>1431</v>
          </cell>
        </row>
        <row r="114">
          <cell r="C114">
            <v>407</v>
          </cell>
        </row>
        <row r="115">
          <cell r="C115">
            <v>3716</v>
          </cell>
        </row>
        <row r="116">
          <cell r="C116">
            <v>761</v>
          </cell>
        </row>
        <row r="117">
          <cell r="C117">
            <v>2565</v>
          </cell>
        </row>
        <row r="118">
          <cell r="C118">
            <v>266</v>
          </cell>
        </row>
        <row r="119">
          <cell r="C119">
            <v>2540</v>
          </cell>
        </row>
        <row r="120">
          <cell r="C120">
            <v>497</v>
          </cell>
        </row>
        <row r="121">
          <cell r="C121">
            <v>708</v>
          </cell>
        </row>
        <row r="122">
          <cell r="C122">
            <v>389</v>
          </cell>
        </row>
        <row r="123">
          <cell r="C123">
            <v>3491</v>
          </cell>
        </row>
        <row r="124">
          <cell r="C124">
            <v>253</v>
          </cell>
        </row>
        <row r="125">
          <cell r="C125">
            <v>1</v>
          </cell>
        </row>
        <row r="126">
          <cell r="C126">
            <v>392</v>
          </cell>
        </row>
        <row r="127">
          <cell r="C127">
            <v>4211</v>
          </cell>
        </row>
        <row r="128">
          <cell r="C128">
            <v>811</v>
          </cell>
        </row>
        <row r="129">
          <cell r="C129">
            <v>703</v>
          </cell>
        </row>
        <row r="130">
          <cell r="C130">
            <v>4801</v>
          </cell>
        </row>
        <row r="131">
          <cell r="C131">
            <v>932</v>
          </cell>
        </row>
        <row r="132">
          <cell r="C132">
            <v>679</v>
          </cell>
        </row>
        <row r="133">
          <cell r="C133">
            <v>2786</v>
          </cell>
        </row>
        <row r="134">
          <cell r="C134">
            <v>994</v>
          </cell>
        </row>
        <row r="135">
          <cell r="C135">
            <v>61</v>
          </cell>
        </row>
        <row r="136">
          <cell r="C136">
            <v>728</v>
          </cell>
        </row>
        <row r="137">
          <cell r="C137">
            <v>92</v>
          </cell>
        </row>
        <row r="138">
          <cell r="C138">
            <v>1173</v>
          </cell>
        </row>
        <row r="139">
          <cell r="C139">
            <v>1157</v>
          </cell>
        </row>
        <row r="140">
          <cell r="C140">
            <v>2899</v>
          </cell>
        </row>
        <row r="141">
          <cell r="C141">
            <v>874</v>
          </cell>
        </row>
        <row r="142">
          <cell r="C142">
            <v>2146</v>
          </cell>
        </row>
        <row r="143">
          <cell r="C143">
            <v>184</v>
          </cell>
        </row>
        <row r="144">
          <cell r="C144">
            <v>1583</v>
          </cell>
        </row>
        <row r="145">
          <cell r="C145">
            <v>46</v>
          </cell>
        </row>
        <row r="146">
          <cell r="C146">
            <v>816</v>
          </cell>
        </row>
        <row r="147">
          <cell r="C147">
            <v>603</v>
          </cell>
        </row>
        <row r="148">
          <cell r="C148">
            <v>276</v>
          </cell>
        </row>
        <row r="149">
          <cell r="C149">
            <v>733</v>
          </cell>
        </row>
        <row r="150">
          <cell r="C150">
            <v>338</v>
          </cell>
        </row>
        <row r="151">
          <cell r="C151">
            <v>1065</v>
          </cell>
        </row>
        <row r="152">
          <cell r="C152">
            <v>417</v>
          </cell>
        </row>
        <row r="153">
          <cell r="C153">
            <v>1243</v>
          </cell>
        </row>
        <row r="154">
          <cell r="C154">
            <v>774</v>
          </cell>
        </row>
        <row r="155">
          <cell r="C155">
            <v>647</v>
          </cell>
        </row>
        <row r="156">
          <cell r="C156">
            <v>538</v>
          </cell>
        </row>
        <row r="157">
          <cell r="C157">
            <v>1850</v>
          </cell>
        </row>
        <row r="158">
          <cell r="C158">
            <v>1532</v>
          </cell>
        </row>
        <row r="159">
          <cell r="C159">
            <v>1285</v>
          </cell>
        </row>
        <row r="160">
          <cell r="C160">
            <v>1189</v>
          </cell>
        </row>
        <row r="161">
          <cell r="C161">
            <v>2434</v>
          </cell>
        </row>
        <row r="162">
          <cell r="C162">
            <v>398</v>
          </cell>
        </row>
        <row r="163">
          <cell r="C163">
            <v>944</v>
          </cell>
        </row>
        <row r="164">
          <cell r="C164">
            <v>1015</v>
          </cell>
        </row>
        <row r="165">
          <cell r="C165">
            <v>1708</v>
          </cell>
        </row>
        <row r="166">
          <cell r="C166">
            <v>290</v>
          </cell>
        </row>
        <row r="167">
          <cell r="C167">
            <v>738</v>
          </cell>
        </row>
        <row r="168">
          <cell r="C168">
            <v>2348</v>
          </cell>
        </row>
        <row r="169">
          <cell r="C169">
            <v>242</v>
          </cell>
        </row>
        <row r="170">
          <cell r="C170">
            <v>1370</v>
          </cell>
        </row>
        <row r="171">
          <cell r="C171">
            <v>422</v>
          </cell>
        </row>
        <row r="172">
          <cell r="C172">
            <v>9027</v>
          </cell>
        </row>
        <row r="173">
          <cell r="C173">
            <v>201</v>
          </cell>
        </row>
        <row r="174">
          <cell r="C174">
            <v>585</v>
          </cell>
        </row>
        <row r="175">
          <cell r="C175">
            <v>609</v>
          </cell>
        </row>
        <row r="176">
          <cell r="C176">
            <v>159</v>
          </cell>
        </row>
        <row r="177">
          <cell r="C177">
            <v>81</v>
          </cell>
        </row>
        <row r="178">
          <cell r="C178">
            <v>1657</v>
          </cell>
        </row>
        <row r="179">
          <cell r="C179">
            <v>661</v>
          </cell>
        </row>
        <row r="180">
          <cell r="C180">
            <v>316</v>
          </cell>
        </row>
        <row r="181">
          <cell r="C181">
            <v>2787</v>
          </cell>
        </row>
        <row r="182">
          <cell r="C182">
            <v>782</v>
          </cell>
        </row>
        <row r="183">
          <cell r="C183">
            <v>597</v>
          </cell>
        </row>
        <row r="184">
          <cell r="C184">
            <v>539</v>
          </cell>
        </row>
        <row r="185">
          <cell r="C185">
            <v>2</v>
          </cell>
        </row>
        <row r="186">
          <cell r="C186">
            <v>7807</v>
          </cell>
        </row>
        <row r="187">
          <cell r="C187">
            <v>1028</v>
          </cell>
        </row>
        <row r="188">
          <cell r="C188">
            <v>4132</v>
          </cell>
        </row>
        <row r="189">
          <cell r="C189">
            <v>5739</v>
          </cell>
        </row>
        <row r="190">
          <cell r="C190">
            <v>293</v>
          </cell>
        </row>
        <row r="191">
          <cell r="C191">
            <v>3658</v>
          </cell>
        </row>
        <row r="192">
          <cell r="C192">
            <v>414</v>
          </cell>
        </row>
        <row r="193">
          <cell r="C193">
            <v>20</v>
          </cell>
        </row>
        <row r="194">
          <cell r="C194">
            <v>788</v>
          </cell>
        </row>
        <row r="195">
          <cell r="C195">
            <v>501</v>
          </cell>
        </row>
        <row r="196">
          <cell r="C196">
            <v>3668</v>
          </cell>
        </row>
        <row r="197">
          <cell r="C197">
            <v>530</v>
          </cell>
        </row>
        <row r="198">
          <cell r="C198">
            <v>1314</v>
          </cell>
        </row>
        <row r="199">
          <cell r="C199">
            <v>198</v>
          </cell>
        </row>
        <row r="200">
          <cell r="C200">
            <v>448</v>
          </cell>
        </row>
        <row r="201">
          <cell r="C201">
            <v>438</v>
          </cell>
        </row>
        <row r="202">
          <cell r="C202">
            <v>3029</v>
          </cell>
        </row>
        <row r="203">
          <cell r="C203">
            <v>1310</v>
          </cell>
        </row>
        <row r="204">
          <cell r="C204">
            <v>197</v>
          </cell>
        </row>
        <row r="205">
          <cell r="C205">
            <v>325</v>
          </cell>
        </row>
        <row r="206">
          <cell r="C206">
            <v>793</v>
          </cell>
        </row>
        <row r="207">
          <cell r="C207">
            <v>812</v>
          </cell>
        </row>
        <row r="208">
          <cell r="C208">
            <v>585</v>
          </cell>
        </row>
        <row r="209">
          <cell r="C209">
            <v>1246</v>
          </cell>
        </row>
        <row r="210">
          <cell r="C210">
            <v>1300</v>
          </cell>
        </row>
        <row r="211">
          <cell r="C211">
            <v>870</v>
          </cell>
        </row>
        <row r="212">
          <cell r="C212">
            <v>307</v>
          </cell>
        </row>
        <row r="213">
          <cell r="C213">
            <v>62</v>
          </cell>
        </row>
        <row r="214">
          <cell r="C214">
            <v>1169</v>
          </cell>
        </row>
        <row r="215">
          <cell r="C215">
            <v>15</v>
          </cell>
        </row>
        <row r="216">
          <cell r="C216">
            <v>1148</v>
          </cell>
        </row>
        <row r="217">
          <cell r="C217">
            <v>210</v>
          </cell>
        </row>
        <row r="218">
          <cell r="C218">
            <v>841</v>
          </cell>
        </row>
        <row r="219">
          <cell r="C219">
            <v>2807</v>
          </cell>
        </row>
        <row r="220">
          <cell r="C220">
            <v>430</v>
          </cell>
        </row>
        <row r="221">
          <cell r="C221">
            <v>2711</v>
          </cell>
        </row>
        <row r="222">
          <cell r="C222">
            <v>275</v>
          </cell>
        </row>
        <row r="223">
          <cell r="C223">
            <v>324</v>
          </cell>
        </row>
        <row r="224">
          <cell r="C224">
            <v>1385</v>
          </cell>
        </row>
        <row r="225">
          <cell r="C225">
            <v>824</v>
          </cell>
        </row>
        <row r="226">
          <cell r="C226">
            <v>335</v>
          </cell>
        </row>
        <row r="227">
          <cell r="C227">
            <v>64</v>
          </cell>
        </row>
        <row r="228">
          <cell r="C228">
            <v>1087</v>
          </cell>
        </row>
        <row r="229">
          <cell r="C229">
            <v>660</v>
          </cell>
        </row>
        <row r="230">
          <cell r="C230">
            <v>322</v>
          </cell>
        </row>
        <row r="231">
          <cell r="C231">
            <v>823</v>
          </cell>
        </row>
        <row r="232">
          <cell r="C232">
            <v>1323</v>
          </cell>
        </row>
        <row r="233">
          <cell r="C233">
            <v>90</v>
          </cell>
        </row>
        <row r="234">
          <cell r="C234">
            <v>556</v>
          </cell>
        </row>
        <row r="235">
          <cell r="C235">
            <v>81</v>
          </cell>
        </row>
        <row r="236">
          <cell r="C236">
            <v>74</v>
          </cell>
        </row>
        <row r="237">
          <cell r="C237">
            <v>172</v>
          </cell>
        </row>
        <row r="238">
          <cell r="C238">
            <v>483</v>
          </cell>
        </row>
        <row r="239">
          <cell r="C239">
            <v>1342</v>
          </cell>
        </row>
        <row r="240">
          <cell r="C240">
            <v>3479</v>
          </cell>
        </row>
        <row r="241">
          <cell r="C241">
            <v>2621</v>
          </cell>
        </row>
        <row r="242">
          <cell r="C242">
            <v>294</v>
          </cell>
        </row>
        <row r="243">
          <cell r="C243">
            <v>1672</v>
          </cell>
        </row>
        <row r="244">
          <cell r="C244">
            <v>1311</v>
          </cell>
        </row>
        <row r="245">
          <cell r="C245">
            <v>2994</v>
          </cell>
        </row>
        <row r="246">
          <cell r="C246">
            <v>720</v>
          </cell>
        </row>
        <row r="247">
          <cell r="C247">
            <v>370</v>
          </cell>
        </row>
        <row r="248">
          <cell r="C248">
            <v>213</v>
          </cell>
        </row>
        <row r="249">
          <cell r="C249">
            <v>1867</v>
          </cell>
        </row>
        <row r="250">
          <cell r="C250">
            <v>471</v>
          </cell>
        </row>
      </sheetData>
      <sheetData sheetId="1"/>
      <sheetData sheetId="2">
        <row r="2">
          <cell r="B2">
            <v>-5.2785000000000002</v>
          </cell>
          <cell r="C2">
            <v>123.44199999999999</v>
          </cell>
          <cell r="D2">
            <v>9001.5</v>
          </cell>
          <cell r="E2">
            <v>83381.7</v>
          </cell>
        </row>
        <row r="3">
          <cell r="B3">
            <v>-7.1935000000000002</v>
          </cell>
          <cell r="C3">
            <v>-0.47099999999999997</v>
          </cell>
          <cell r="D3">
            <v>13188.7</v>
          </cell>
          <cell r="E3">
            <v>17746.7</v>
          </cell>
        </row>
        <row r="4">
          <cell r="B4">
            <v>-1.522</v>
          </cell>
          <cell r="C4">
            <v>-4.82</v>
          </cell>
          <cell r="D4">
            <v>1844.2</v>
          </cell>
          <cell r="E4">
            <v>70500</v>
          </cell>
        </row>
        <row r="5">
          <cell r="B5">
            <v>0.34499999999999997</v>
          </cell>
          <cell r="C5">
            <v>63.14</v>
          </cell>
          <cell r="D5">
            <v>629.5</v>
          </cell>
          <cell r="E5">
            <v>6688.9</v>
          </cell>
        </row>
        <row r="6">
          <cell r="B6">
            <v>-81.362899999999996</v>
          </cell>
          <cell r="C6">
            <v>-44.128</v>
          </cell>
          <cell r="D6">
            <v>118497.7</v>
          </cell>
          <cell r="E6">
            <v>273584.09999999998</v>
          </cell>
        </row>
        <row r="7">
          <cell r="C7">
            <v>0</v>
          </cell>
          <cell r="E7">
            <v>700.6</v>
          </cell>
        </row>
        <row r="8">
          <cell r="C8">
            <v>-3.0329999999999999</v>
          </cell>
          <cell r="E8">
            <v>44314.7</v>
          </cell>
        </row>
        <row r="9">
          <cell r="B9">
            <v>0.34499999999999997</v>
          </cell>
          <cell r="C9">
            <v>0.69</v>
          </cell>
          <cell r="D9">
            <v>223.1</v>
          </cell>
          <cell r="E9">
            <v>578</v>
          </cell>
        </row>
        <row r="10">
          <cell r="B10">
            <v>-2.8963999999999999</v>
          </cell>
          <cell r="C10">
            <v>0.625</v>
          </cell>
          <cell r="D10">
            <v>2877</v>
          </cell>
          <cell r="E10">
            <v>17123.2</v>
          </cell>
        </row>
        <row r="11">
          <cell r="B11">
            <v>-0.11</v>
          </cell>
          <cell r="C11">
            <v>-7.3450000000000006</v>
          </cell>
          <cell r="D11">
            <v>2028.5</v>
          </cell>
          <cell r="E11">
            <v>71782.5</v>
          </cell>
        </row>
        <row r="12">
          <cell r="B12">
            <v>-364.06889999999999</v>
          </cell>
          <cell r="C12">
            <v>355.82789999999994</v>
          </cell>
          <cell r="D12">
            <v>824098.5</v>
          </cell>
          <cell r="E12">
            <v>1409203.5999999999</v>
          </cell>
        </row>
        <row r="13">
          <cell r="B13">
            <v>0</v>
          </cell>
          <cell r="C13">
            <v>10.326000000000001</v>
          </cell>
          <cell r="D13">
            <v>18.600000000000001</v>
          </cell>
          <cell r="E13">
            <v>67078.600000000006</v>
          </cell>
        </row>
        <row r="14">
          <cell r="C14">
            <v>-0.104</v>
          </cell>
          <cell r="E14">
            <v>9363.0999999999985</v>
          </cell>
        </row>
        <row r="15">
          <cell r="B15">
            <v>752.93939999999998</v>
          </cell>
          <cell r="C15">
            <v>266.74149999999997</v>
          </cell>
          <cell r="D15">
            <v>1466944.1</v>
          </cell>
          <cell r="E15">
            <v>1165645.2</v>
          </cell>
        </row>
        <row r="16">
          <cell r="B16">
            <v>-16.803599999999999</v>
          </cell>
          <cell r="C16">
            <v>-12.65</v>
          </cell>
          <cell r="D16">
            <v>51531.3</v>
          </cell>
          <cell r="E16">
            <v>61799.8</v>
          </cell>
        </row>
        <row r="17">
          <cell r="B17">
            <v>0</v>
          </cell>
          <cell r="C17">
            <v>1.9750000000000001</v>
          </cell>
          <cell r="D17">
            <v>43983.3</v>
          </cell>
          <cell r="E17">
            <v>13211.599999999999</v>
          </cell>
        </row>
        <row r="18">
          <cell r="B18">
            <v>-367.33049999999997</v>
          </cell>
          <cell r="C18">
            <v>374.63</v>
          </cell>
          <cell r="D18">
            <v>511745.2</v>
          </cell>
          <cell r="E18">
            <v>220397.1</v>
          </cell>
        </row>
        <row r="19">
          <cell r="B19">
            <v>-332.2953</v>
          </cell>
          <cell r="C19">
            <v>91.463999999999999</v>
          </cell>
          <cell r="D19">
            <v>323052.59999999998</v>
          </cell>
          <cell r="E19">
            <v>59962</v>
          </cell>
        </row>
        <row r="20">
          <cell r="C20">
            <v>0</v>
          </cell>
          <cell r="E20">
            <v>5956.1</v>
          </cell>
        </row>
        <row r="21">
          <cell r="B21">
            <v>504.9</v>
          </cell>
          <cell r="C21">
            <v>48.889000000000003</v>
          </cell>
          <cell r="D21">
            <v>85036.7</v>
          </cell>
          <cell r="E21">
            <v>16306.4</v>
          </cell>
        </row>
        <row r="22">
          <cell r="B22">
            <v>-47.4056</v>
          </cell>
          <cell r="C22">
            <v>-55.378</v>
          </cell>
          <cell r="D22">
            <v>87549.7</v>
          </cell>
          <cell r="E22">
            <v>273144.7</v>
          </cell>
        </row>
        <row r="23">
          <cell r="B23">
            <v>0</v>
          </cell>
          <cell r="C23">
            <v>-10.212999999999999</v>
          </cell>
          <cell r="D23">
            <v>47.3</v>
          </cell>
          <cell r="E23">
            <v>37627.5</v>
          </cell>
        </row>
        <row r="24">
          <cell r="B24">
            <v>44.622100000000003</v>
          </cell>
          <cell r="C24">
            <v>29.437999999999999</v>
          </cell>
          <cell r="D24">
            <v>25876.400000000001</v>
          </cell>
          <cell r="E24">
            <v>256451.09999999998</v>
          </cell>
        </row>
        <row r="25">
          <cell r="B25">
            <v>-106.005</v>
          </cell>
          <cell r="C25">
            <v>1281.7900999999999</v>
          </cell>
          <cell r="D25">
            <v>1198668.8</v>
          </cell>
          <cell r="E25">
            <v>1210269.9000000001</v>
          </cell>
        </row>
        <row r="26">
          <cell r="B26">
            <v>0.69</v>
          </cell>
          <cell r="C26">
            <v>0.57099999999999995</v>
          </cell>
          <cell r="D26">
            <v>44977</v>
          </cell>
          <cell r="E26">
            <v>12829.5</v>
          </cell>
        </row>
        <row r="27">
          <cell r="B27">
            <v>171.1464</v>
          </cell>
          <cell r="C27">
            <v>117.158</v>
          </cell>
          <cell r="D27">
            <v>11202.6</v>
          </cell>
          <cell r="E27">
            <v>64156.3</v>
          </cell>
        </row>
        <row r="28">
          <cell r="B28">
            <v>-65.648499999999999</v>
          </cell>
          <cell r="C28">
            <v>248.13399999999999</v>
          </cell>
          <cell r="D28">
            <v>79162.5</v>
          </cell>
          <cell r="E28">
            <v>301881.40000000002</v>
          </cell>
        </row>
        <row r="29">
          <cell r="B29">
            <v>-1.65</v>
          </cell>
          <cell r="C29">
            <v>127.55200000000001</v>
          </cell>
          <cell r="D29">
            <v>2217.4</v>
          </cell>
          <cell r="E29">
            <v>49903.5</v>
          </cell>
        </row>
        <row r="30">
          <cell r="B30">
            <v>0</v>
          </cell>
          <cell r="C30">
            <v>0.69</v>
          </cell>
          <cell r="D30">
            <v>40.6</v>
          </cell>
          <cell r="E30">
            <v>1462.8</v>
          </cell>
        </row>
        <row r="31">
          <cell r="B31">
            <v>0</v>
          </cell>
          <cell r="C31">
            <v>63.825000000000003</v>
          </cell>
          <cell r="D31">
            <v>94.6</v>
          </cell>
          <cell r="E31">
            <v>7117.5</v>
          </cell>
        </row>
        <row r="32">
          <cell r="B32">
            <v>0</v>
          </cell>
          <cell r="C32">
            <v>0.34499999999999997</v>
          </cell>
          <cell r="D32">
            <v>175.9</v>
          </cell>
          <cell r="E32">
            <v>777.9</v>
          </cell>
        </row>
        <row r="33">
          <cell r="C33">
            <v>0.34499999999999997</v>
          </cell>
          <cell r="E33">
            <v>401.1</v>
          </cell>
        </row>
        <row r="34">
          <cell r="C34">
            <v>229.18799999999999</v>
          </cell>
          <cell r="E34">
            <v>94591.8</v>
          </cell>
        </row>
        <row r="35">
          <cell r="B35">
            <v>136.20099999999999</v>
          </cell>
        </row>
        <row r="36">
          <cell r="B36">
            <v>-95.599800000000002</v>
          </cell>
          <cell r="C36">
            <v>-2.2559999999999998</v>
          </cell>
          <cell r="D36">
            <v>408166.3</v>
          </cell>
          <cell r="E36">
            <v>36909.599999999999</v>
          </cell>
        </row>
        <row r="37">
          <cell r="B37">
            <v>0.34499999999999997</v>
          </cell>
          <cell r="C37">
            <v>494.87699999999995</v>
          </cell>
          <cell r="D37">
            <v>223.1</v>
          </cell>
          <cell r="E37">
            <v>85560</v>
          </cell>
        </row>
        <row r="38">
          <cell r="B38">
            <v>-4.4039999999999999</v>
          </cell>
          <cell r="C38">
            <v>315.971</v>
          </cell>
          <cell r="D38">
            <v>37096.199999999997</v>
          </cell>
          <cell r="E38">
            <v>346828.9</v>
          </cell>
        </row>
        <row r="39">
          <cell r="B39">
            <v>0</v>
          </cell>
          <cell r="C39">
            <v>-4.8000000000000001E-2</v>
          </cell>
          <cell r="D39">
            <v>650.29999999999995</v>
          </cell>
          <cell r="E39">
            <v>14657.5</v>
          </cell>
        </row>
        <row r="40">
          <cell r="B40">
            <v>1117.5763999999999</v>
          </cell>
          <cell r="C40">
            <v>86.801000000000002</v>
          </cell>
          <cell r="D40">
            <v>494658.1</v>
          </cell>
          <cell r="E40">
            <v>139871</v>
          </cell>
        </row>
        <row r="41">
          <cell r="B41">
            <v>0.34499999999999997</v>
          </cell>
          <cell r="C41">
            <v>19.995000000000001</v>
          </cell>
          <cell r="D41">
            <v>1473.1</v>
          </cell>
          <cell r="E41">
            <v>35787.800000000003</v>
          </cell>
        </row>
        <row r="42">
          <cell r="B42">
            <v>0</v>
          </cell>
          <cell r="C42">
            <v>-6.4180000000000001</v>
          </cell>
          <cell r="D42">
            <v>5747.7</v>
          </cell>
          <cell r="E42">
            <v>40676.800000000003</v>
          </cell>
        </row>
        <row r="43">
          <cell r="B43">
            <v>-20.412500000000001</v>
          </cell>
          <cell r="C43">
            <v>184.00899999999999</v>
          </cell>
          <cell r="D43">
            <v>20891.5</v>
          </cell>
          <cell r="E43">
            <v>369036.9</v>
          </cell>
        </row>
        <row r="44">
          <cell r="B44">
            <v>-0.44</v>
          </cell>
          <cell r="C44">
            <v>194.185</v>
          </cell>
          <cell r="D44">
            <v>916.3</v>
          </cell>
          <cell r="E44">
            <v>46230.5</v>
          </cell>
        </row>
        <row r="45">
          <cell r="B45">
            <v>-1.4225000000000001</v>
          </cell>
          <cell r="C45">
            <v>225.09700000000001</v>
          </cell>
          <cell r="D45">
            <v>13280.8</v>
          </cell>
          <cell r="E45">
            <v>138962.1</v>
          </cell>
        </row>
        <row r="46">
          <cell r="B46">
            <v>-0.44850000000000001</v>
          </cell>
          <cell r="C46">
            <v>89.404000000000011</v>
          </cell>
          <cell r="D46">
            <v>974.3</v>
          </cell>
          <cell r="E46">
            <v>39502.699999999997</v>
          </cell>
        </row>
        <row r="47">
          <cell r="B47">
            <v>-542.44560000000001</v>
          </cell>
          <cell r="C47">
            <v>62.690999999999995</v>
          </cell>
          <cell r="D47">
            <v>568629</v>
          </cell>
          <cell r="E47">
            <v>102021.8</v>
          </cell>
        </row>
        <row r="48">
          <cell r="B48">
            <v>5427.9471000000003</v>
          </cell>
          <cell r="C48">
            <v>807.74350000000004</v>
          </cell>
          <cell r="D48">
            <v>1212451.7</v>
          </cell>
          <cell r="E48">
            <v>2911173.7</v>
          </cell>
        </row>
        <row r="49">
          <cell r="B49">
            <v>-35.190599999999996</v>
          </cell>
          <cell r="C49">
            <v>-0.23000000000000004</v>
          </cell>
          <cell r="D49">
            <v>38060.699999999997</v>
          </cell>
          <cell r="E49">
            <v>47312.5</v>
          </cell>
        </row>
        <row r="50">
          <cell r="B50">
            <v>-5.6452</v>
          </cell>
          <cell r="C50">
            <v>117.46000000000001</v>
          </cell>
          <cell r="D50">
            <v>5724.7</v>
          </cell>
          <cell r="E50">
            <v>76986.600000000006</v>
          </cell>
        </row>
        <row r="51">
          <cell r="B51">
            <v>0.34499999999999997</v>
          </cell>
          <cell r="C51">
            <v>83.68</v>
          </cell>
          <cell r="D51">
            <v>710.8</v>
          </cell>
          <cell r="E51">
            <v>5967.5</v>
          </cell>
        </row>
        <row r="52">
          <cell r="B52">
            <v>0</v>
          </cell>
          <cell r="C52">
            <v>60.04</v>
          </cell>
          <cell r="D52">
            <v>13297.3</v>
          </cell>
          <cell r="E52">
            <v>28975.8</v>
          </cell>
        </row>
        <row r="53">
          <cell r="B53">
            <v>-5.7302999999999997</v>
          </cell>
          <cell r="C53">
            <v>55.86</v>
          </cell>
          <cell r="D53">
            <v>5331.6</v>
          </cell>
          <cell r="E53">
            <v>73130.700000000012</v>
          </cell>
        </row>
        <row r="54">
          <cell r="B54">
            <v>-0.36799999999999999</v>
          </cell>
          <cell r="C54">
            <v>110.536</v>
          </cell>
          <cell r="D54">
            <v>525.1</v>
          </cell>
          <cell r="E54">
            <v>30073.3</v>
          </cell>
        </row>
        <row r="55">
          <cell r="B55">
            <v>-3.0964999999999998</v>
          </cell>
          <cell r="C55">
            <v>-16.0885</v>
          </cell>
          <cell r="D55">
            <v>20115</v>
          </cell>
          <cell r="E55">
            <v>127021.6</v>
          </cell>
        </row>
        <row r="56">
          <cell r="B56">
            <v>-64.549400000000006</v>
          </cell>
          <cell r="C56">
            <v>51.131</v>
          </cell>
          <cell r="D56">
            <v>186359.6</v>
          </cell>
          <cell r="E56">
            <v>254376.6</v>
          </cell>
        </row>
        <row r="57">
          <cell r="B57">
            <v>36.099299999999999</v>
          </cell>
          <cell r="C57">
            <v>1015.6980000000001</v>
          </cell>
          <cell r="D57">
            <v>368183.30000000005</v>
          </cell>
          <cell r="E57">
            <v>157639.4</v>
          </cell>
        </row>
        <row r="58">
          <cell r="B58">
            <v>-0.22559999999999999</v>
          </cell>
          <cell r="C58">
            <v>54.218999999999994</v>
          </cell>
          <cell r="D58">
            <v>40083.299999999996</v>
          </cell>
          <cell r="E58">
            <v>94294.2</v>
          </cell>
        </row>
        <row r="59">
          <cell r="B59">
            <v>0.34499999999999997</v>
          </cell>
          <cell r="C59">
            <v>243.495</v>
          </cell>
          <cell r="D59">
            <v>270.39999999999998</v>
          </cell>
          <cell r="E59">
            <v>38434.9</v>
          </cell>
        </row>
        <row r="60">
          <cell r="B60">
            <v>0</v>
          </cell>
          <cell r="C60">
            <v>30.571999999999999</v>
          </cell>
          <cell r="D60">
            <v>40.6</v>
          </cell>
          <cell r="E60">
            <v>20159.7</v>
          </cell>
        </row>
        <row r="61">
          <cell r="C61">
            <v>-1.43</v>
          </cell>
          <cell r="E61">
            <v>7908.6</v>
          </cell>
        </row>
        <row r="62">
          <cell r="B62">
            <v>-2.4900000000000002</v>
          </cell>
          <cell r="C62">
            <v>416.51600000000002</v>
          </cell>
          <cell r="D62">
            <v>40301.9</v>
          </cell>
          <cell r="E62">
            <v>126002.4</v>
          </cell>
        </row>
        <row r="63">
          <cell r="B63">
            <v>-29.674199999999999</v>
          </cell>
          <cell r="C63">
            <v>123.11500000000001</v>
          </cell>
          <cell r="D63">
            <v>26729.7</v>
          </cell>
          <cell r="E63">
            <v>31787.7</v>
          </cell>
        </row>
        <row r="64">
          <cell r="C64">
            <v>59.48</v>
          </cell>
          <cell r="E64">
            <v>9091.9</v>
          </cell>
        </row>
        <row r="65">
          <cell r="B65">
            <v>-62.671299999999995</v>
          </cell>
          <cell r="C65">
            <v>138.34549999999999</v>
          </cell>
          <cell r="D65">
            <v>106305.4</v>
          </cell>
          <cell r="E65">
            <v>533727.1</v>
          </cell>
        </row>
        <row r="66">
          <cell r="B66">
            <v>170.67019999999999</v>
          </cell>
          <cell r="C66">
            <v>-37.433999999999997</v>
          </cell>
          <cell r="D66">
            <v>1581553.4</v>
          </cell>
          <cell r="E66">
            <v>565411</v>
          </cell>
        </row>
        <row r="67">
          <cell r="B67">
            <v>1085.9142999999999</v>
          </cell>
          <cell r="C67">
            <v>-173.06700000000001</v>
          </cell>
          <cell r="D67">
            <v>4772578.2</v>
          </cell>
          <cell r="E67">
            <v>1059810.8</v>
          </cell>
        </row>
        <row r="68">
          <cell r="B68">
            <v>-9.3008000000000006</v>
          </cell>
          <cell r="C68">
            <v>5.4550000000000001</v>
          </cell>
          <cell r="D68">
            <v>20186.5</v>
          </cell>
          <cell r="E68">
            <v>179137.6</v>
          </cell>
        </row>
        <row r="69">
          <cell r="B69">
            <v>-19.3368</v>
          </cell>
          <cell r="C69">
            <v>420.77050000000003</v>
          </cell>
          <cell r="D69">
            <v>117238.6</v>
          </cell>
          <cell r="E69">
            <v>357318.8</v>
          </cell>
        </row>
        <row r="70">
          <cell r="B70">
            <v>0.34499999999999997</v>
          </cell>
          <cell r="C70">
            <v>111.56699999999999</v>
          </cell>
          <cell r="D70">
            <v>47350</v>
          </cell>
          <cell r="E70">
            <v>141907.6</v>
          </cell>
        </row>
        <row r="71">
          <cell r="B71">
            <v>-11.6035</v>
          </cell>
          <cell r="C71">
            <v>60.393999999999998</v>
          </cell>
          <cell r="D71">
            <v>132790.1</v>
          </cell>
          <cell r="E71">
            <v>45188.9</v>
          </cell>
        </row>
        <row r="72">
          <cell r="B72">
            <v>0.34499999999999997</v>
          </cell>
          <cell r="C72">
            <v>160.06299999999999</v>
          </cell>
          <cell r="D72">
            <v>710.8</v>
          </cell>
          <cell r="E72">
            <v>33170.1</v>
          </cell>
        </row>
        <row r="73">
          <cell r="C73">
            <v>5.7500000000000002E-2</v>
          </cell>
          <cell r="E73">
            <v>515</v>
          </cell>
        </row>
        <row r="74">
          <cell r="B74">
            <v>72.656899999999993</v>
          </cell>
          <cell r="C74">
            <v>126.133</v>
          </cell>
          <cell r="D74">
            <v>208704.2</v>
          </cell>
          <cell r="E74">
            <v>196411.90000000002</v>
          </cell>
        </row>
        <row r="75">
          <cell r="B75">
            <v>0</v>
          </cell>
          <cell r="C75">
            <v>32.896999999999998</v>
          </cell>
          <cell r="D75">
            <v>109.4</v>
          </cell>
          <cell r="E75">
            <v>14594.3</v>
          </cell>
        </row>
        <row r="76">
          <cell r="B76">
            <v>0.34499999999999997</v>
          </cell>
          <cell r="C76">
            <v>-6.62</v>
          </cell>
          <cell r="D76">
            <v>43935</v>
          </cell>
          <cell r="E76">
            <v>58589.2</v>
          </cell>
        </row>
        <row r="77">
          <cell r="B77">
            <v>-93.120900000000006</v>
          </cell>
          <cell r="C77">
            <v>218.654</v>
          </cell>
          <cell r="D77">
            <v>100067.8</v>
          </cell>
          <cell r="E77">
            <v>128402.2</v>
          </cell>
        </row>
        <row r="78">
          <cell r="B78">
            <v>0.69</v>
          </cell>
          <cell r="C78">
            <v>105.206</v>
          </cell>
          <cell r="D78">
            <v>11244.199999999999</v>
          </cell>
          <cell r="E78">
            <v>36127</v>
          </cell>
        </row>
        <row r="79">
          <cell r="C79">
            <v>0.34499999999999997</v>
          </cell>
          <cell r="E79">
            <v>642.70000000000005</v>
          </cell>
        </row>
        <row r="80">
          <cell r="B80">
            <v>22.28</v>
          </cell>
          <cell r="C80">
            <v>90.313000000000002</v>
          </cell>
          <cell r="D80">
            <v>49618.7</v>
          </cell>
          <cell r="E80">
            <v>29760.799999999999</v>
          </cell>
        </row>
        <row r="81">
          <cell r="C81">
            <v>0</v>
          </cell>
          <cell r="E81">
            <v>162.5</v>
          </cell>
        </row>
        <row r="82">
          <cell r="B82">
            <v>-8.9815000000000005</v>
          </cell>
          <cell r="C82">
            <v>138.73599999999999</v>
          </cell>
          <cell r="D82">
            <v>52533.2</v>
          </cell>
          <cell r="E82">
            <v>105828.5</v>
          </cell>
        </row>
        <row r="83">
          <cell r="C83">
            <v>0.35699999999999998</v>
          </cell>
          <cell r="E83">
            <v>7634.5</v>
          </cell>
        </row>
        <row r="84">
          <cell r="B84">
            <v>-7.9850000000000003</v>
          </cell>
          <cell r="C84">
            <v>18.058</v>
          </cell>
          <cell r="D84">
            <v>21174.3</v>
          </cell>
          <cell r="E84">
            <v>104649.20000000001</v>
          </cell>
        </row>
        <row r="85">
          <cell r="C85">
            <v>-0.39500000000000002</v>
          </cell>
          <cell r="E85">
            <v>18207.8</v>
          </cell>
        </row>
        <row r="86">
          <cell r="C86">
            <v>-1.427</v>
          </cell>
          <cell r="E86">
            <v>9600.2999999999993</v>
          </cell>
        </row>
        <row r="87">
          <cell r="B87">
            <v>-0.66549999999999998</v>
          </cell>
          <cell r="C87">
            <v>113.64100000000001</v>
          </cell>
          <cell r="D87">
            <v>14370</v>
          </cell>
          <cell r="E87">
            <v>22283.4</v>
          </cell>
        </row>
        <row r="88">
          <cell r="C88">
            <v>-7.45</v>
          </cell>
          <cell r="E88">
            <v>15146.6</v>
          </cell>
        </row>
        <row r="89">
          <cell r="B89">
            <v>0</v>
          </cell>
          <cell r="C89">
            <v>1.38</v>
          </cell>
          <cell r="D89">
            <v>828.3</v>
          </cell>
          <cell r="E89">
            <v>3510.8</v>
          </cell>
        </row>
        <row r="90">
          <cell r="B90">
            <v>0</v>
          </cell>
          <cell r="C90">
            <v>58.492000000000004</v>
          </cell>
          <cell r="D90">
            <v>76622</v>
          </cell>
          <cell r="E90">
            <v>340998.2</v>
          </cell>
        </row>
        <row r="91">
          <cell r="B91">
            <v>629.4292999999999</v>
          </cell>
          <cell r="C91">
            <v>354.98899999999998</v>
          </cell>
          <cell r="D91">
            <v>1072523.9000000001</v>
          </cell>
          <cell r="E91">
            <v>554186.19999999995</v>
          </cell>
        </row>
        <row r="92">
          <cell r="B92">
            <v>-58.599800000000002</v>
          </cell>
          <cell r="C92">
            <v>150.23399999999998</v>
          </cell>
          <cell r="D92">
            <v>57926.1</v>
          </cell>
          <cell r="E92">
            <v>85417.599999999991</v>
          </cell>
        </row>
        <row r="93">
          <cell r="B93">
            <v>-10.474</v>
          </cell>
          <cell r="C93">
            <v>161.34299999999999</v>
          </cell>
          <cell r="D93">
            <v>19851.399999999998</v>
          </cell>
          <cell r="E93">
            <v>173717.8</v>
          </cell>
        </row>
        <row r="94">
          <cell r="B94">
            <v>1557.2940000000001</v>
          </cell>
          <cell r="C94">
            <v>399.62599999999998</v>
          </cell>
          <cell r="D94">
            <v>258416.9</v>
          </cell>
          <cell r="E94">
            <v>197754.4</v>
          </cell>
        </row>
        <row r="95">
          <cell r="B95">
            <v>0</v>
          </cell>
          <cell r="C95">
            <v>1.0349999999999999</v>
          </cell>
          <cell r="D95">
            <v>226.3</v>
          </cell>
          <cell r="E95">
            <v>4144.7</v>
          </cell>
        </row>
        <row r="96">
          <cell r="C96">
            <v>0.42</v>
          </cell>
          <cell r="E96">
            <v>14542.6</v>
          </cell>
        </row>
        <row r="97">
          <cell r="B97">
            <v>55.144399999999997</v>
          </cell>
          <cell r="C97">
            <v>100.861</v>
          </cell>
          <cell r="D97">
            <v>-456</v>
          </cell>
          <cell r="E97">
            <v>76658.100000000006</v>
          </cell>
        </row>
        <row r="98">
          <cell r="B98">
            <v>-28.827300000000001</v>
          </cell>
          <cell r="C98">
            <v>96.169000000000011</v>
          </cell>
          <cell r="D98">
            <v>73867.8</v>
          </cell>
          <cell r="E98">
            <v>269292.90000000002</v>
          </cell>
        </row>
        <row r="99">
          <cell r="B99">
            <v>-0.33350000000000002</v>
          </cell>
          <cell r="C99">
            <v>0.23499999999999999</v>
          </cell>
          <cell r="D99">
            <v>1758.3</v>
          </cell>
          <cell r="E99">
            <v>5599.3</v>
          </cell>
        </row>
        <row r="100">
          <cell r="B100">
            <v>-0.17249999999999999</v>
          </cell>
          <cell r="C100">
            <v>-3.2509999999999999</v>
          </cell>
          <cell r="D100">
            <v>363.3</v>
          </cell>
          <cell r="E100">
            <v>32251.3</v>
          </cell>
        </row>
        <row r="101">
          <cell r="B101">
            <v>-0.10349999999999999</v>
          </cell>
          <cell r="C101">
            <v>-25.344999999999999</v>
          </cell>
          <cell r="D101">
            <v>4971.7</v>
          </cell>
          <cell r="E101">
            <v>88643.5</v>
          </cell>
        </row>
        <row r="102">
          <cell r="B102">
            <v>0</v>
          </cell>
          <cell r="C102">
            <v>0.57699999999999996</v>
          </cell>
          <cell r="D102">
            <v>131.80000000000001</v>
          </cell>
          <cell r="E102">
            <v>5931.8</v>
          </cell>
        </row>
        <row r="103">
          <cell r="B103">
            <v>-36.356000000000002</v>
          </cell>
          <cell r="C103">
            <v>63.122999999999998</v>
          </cell>
          <cell r="D103">
            <v>39505.599999999999</v>
          </cell>
          <cell r="E103">
            <v>44091.199999999997</v>
          </cell>
        </row>
        <row r="104">
          <cell r="B104">
            <v>-3.552</v>
          </cell>
          <cell r="C104">
            <v>60.554000000000002</v>
          </cell>
          <cell r="D104">
            <v>2892.3</v>
          </cell>
          <cell r="E104">
            <v>221750.39999999999</v>
          </cell>
        </row>
        <row r="105">
          <cell r="B105">
            <v>-81.161199999999994</v>
          </cell>
          <cell r="C105">
            <v>217.59299999999999</v>
          </cell>
          <cell r="D105">
            <v>17758.599999999999</v>
          </cell>
          <cell r="E105">
            <v>327000.2</v>
          </cell>
        </row>
        <row r="106">
          <cell r="B106">
            <v>-74.696100000000001</v>
          </cell>
          <cell r="C106">
            <v>31.722999999999999</v>
          </cell>
          <cell r="D106">
            <v>102321.2</v>
          </cell>
          <cell r="E106">
            <v>205448.2</v>
          </cell>
        </row>
        <row r="107">
          <cell r="B107">
            <v>908.3528</v>
          </cell>
          <cell r="C107">
            <v>-62.293999999999997</v>
          </cell>
          <cell r="D107">
            <v>197209.60000000001</v>
          </cell>
          <cell r="E107">
            <v>262615.7</v>
          </cell>
        </row>
        <row r="108">
          <cell r="C108">
            <v>84.92</v>
          </cell>
          <cell r="E108">
            <v>1922.5</v>
          </cell>
        </row>
        <row r="109">
          <cell r="B109">
            <v>-2.1120000000000001</v>
          </cell>
          <cell r="C109">
            <v>2.76</v>
          </cell>
          <cell r="D109">
            <v>1837.3</v>
          </cell>
          <cell r="E109">
            <v>12735.6</v>
          </cell>
        </row>
        <row r="110">
          <cell r="C110">
            <v>0</v>
          </cell>
          <cell r="E110">
            <v>81.2</v>
          </cell>
        </row>
        <row r="111">
          <cell r="C111">
            <v>57.31</v>
          </cell>
          <cell r="E111">
            <v>11147.9</v>
          </cell>
        </row>
        <row r="112">
          <cell r="B112">
            <v>-30.201799999999999</v>
          </cell>
          <cell r="C112">
            <v>85.35</v>
          </cell>
          <cell r="D112">
            <v>36748.9</v>
          </cell>
          <cell r="E112">
            <v>189456.40000000002</v>
          </cell>
        </row>
        <row r="113">
          <cell r="B113">
            <v>0.34499999999999997</v>
          </cell>
          <cell r="C113">
            <v>-2.93</v>
          </cell>
          <cell r="D113">
            <v>354.9</v>
          </cell>
          <cell r="E113">
            <v>34394.800000000003</v>
          </cell>
        </row>
        <row r="114">
          <cell r="B114">
            <v>-36.430999999999997</v>
          </cell>
          <cell r="C114">
            <v>-68.72999999999999</v>
          </cell>
          <cell r="D114">
            <v>179043.6</v>
          </cell>
          <cell r="E114">
            <v>351698.9</v>
          </cell>
        </row>
        <row r="115">
          <cell r="C115">
            <v>2.3049999999999997</v>
          </cell>
          <cell r="E115">
            <v>19031.199999999997</v>
          </cell>
        </row>
        <row r="116">
          <cell r="B116">
            <v>986.52179999999998</v>
          </cell>
          <cell r="C116">
            <v>-25.862000000000002</v>
          </cell>
          <cell r="D116">
            <v>173175.80000000002</v>
          </cell>
          <cell r="E116">
            <v>287048.09999999998</v>
          </cell>
        </row>
        <row r="117">
          <cell r="C117">
            <v>0.34499999999999997</v>
          </cell>
          <cell r="E117">
            <v>1780.1</v>
          </cell>
        </row>
        <row r="118">
          <cell r="B118">
            <v>-790.80520000000001</v>
          </cell>
          <cell r="C118">
            <v>377.63839999999999</v>
          </cell>
          <cell r="D118">
            <v>1201487.1000000001</v>
          </cell>
          <cell r="E118">
            <v>614968.6</v>
          </cell>
        </row>
        <row r="119">
          <cell r="B119">
            <v>-3.08</v>
          </cell>
          <cell r="C119">
            <v>148.62180000000001</v>
          </cell>
          <cell r="D119">
            <v>4139.1000000000004</v>
          </cell>
          <cell r="E119">
            <v>65009.799999999996</v>
          </cell>
        </row>
        <row r="120">
          <cell r="B120">
            <v>0</v>
          </cell>
          <cell r="C120">
            <v>238.798</v>
          </cell>
          <cell r="D120">
            <v>40.6</v>
          </cell>
          <cell r="E120">
            <v>81729.600000000006</v>
          </cell>
        </row>
        <row r="121">
          <cell r="B121">
            <v>-16.734400000000001</v>
          </cell>
          <cell r="C121">
            <v>2.2709999999999999</v>
          </cell>
          <cell r="D121">
            <v>18987.7</v>
          </cell>
          <cell r="E121">
            <v>41595.199999999997</v>
          </cell>
        </row>
        <row r="122">
          <cell r="B122">
            <v>8710.1478000000006</v>
          </cell>
          <cell r="C122">
            <v>80.617999999999995</v>
          </cell>
          <cell r="D122">
            <v>965457.7</v>
          </cell>
          <cell r="E122">
            <v>709447.5</v>
          </cell>
        </row>
        <row r="123">
          <cell r="B123">
            <v>-57.568800000000003</v>
          </cell>
          <cell r="C123">
            <v>583.15</v>
          </cell>
          <cell r="D123">
            <v>149487.6</v>
          </cell>
          <cell r="E123">
            <v>42279.7</v>
          </cell>
        </row>
        <row r="124">
          <cell r="B124">
            <v>0</v>
          </cell>
          <cell r="C124">
            <v>106.622</v>
          </cell>
          <cell r="D124">
            <v>1487</v>
          </cell>
          <cell r="E124">
            <v>34540.400000000001</v>
          </cell>
        </row>
        <row r="125">
          <cell r="B125">
            <v>-23.915600000000001</v>
          </cell>
          <cell r="C125">
            <v>389.72179999999997</v>
          </cell>
          <cell r="D125">
            <v>846203</v>
          </cell>
          <cell r="E125">
            <v>801409.2</v>
          </cell>
        </row>
        <row r="126">
          <cell r="B126">
            <v>-15.801</v>
          </cell>
          <cell r="C126">
            <v>114.6015</v>
          </cell>
          <cell r="D126">
            <v>19639.900000000001</v>
          </cell>
          <cell r="E126">
            <v>62164.1</v>
          </cell>
        </row>
        <row r="127">
          <cell r="B127">
            <v>-1.0069999999999999</v>
          </cell>
          <cell r="C127">
            <v>11.507999999999999</v>
          </cell>
          <cell r="D127">
            <v>1464.3</v>
          </cell>
          <cell r="E127">
            <v>105744.3</v>
          </cell>
        </row>
        <row r="128">
          <cell r="B128">
            <v>2953.1284999999998</v>
          </cell>
          <cell r="C128">
            <v>4072.7595000000001</v>
          </cell>
          <cell r="D128">
            <v>1535823</v>
          </cell>
          <cell r="E128">
            <v>1100559.7</v>
          </cell>
        </row>
        <row r="129">
          <cell r="B129">
            <v>-4.7971000000000004</v>
          </cell>
          <cell r="C129">
            <v>177.04650000000001</v>
          </cell>
          <cell r="D129">
            <v>5286.2</v>
          </cell>
          <cell r="E129">
            <v>131072.5</v>
          </cell>
        </row>
        <row r="130">
          <cell r="C130">
            <v>-5.1109999999999998</v>
          </cell>
          <cell r="E130">
            <v>35836</v>
          </cell>
        </row>
        <row r="131">
          <cell r="B131">
            <v>-206.83500000000001</v>
          </cell>
          <cell r="C131">
            <v>158.47400000000002</v>
          </cell>
          <cell r="D131">
            <v>266367.8</v>
          </cell>
          <cell r="E131">
            <v>657056.5</v>
          </cell>
        </row>
        <row r="132">
          <cell r="B132">
            <v>0</v>
          </cell>
          <cell r="C132">
            <v>5.8630000000000004</v>
          </cell>
          <cell r="D132">
            <v>1160.9000000000001</v>
          </cell>
          <cell r="E132">
            <v>59774.700000000004</v>
          </cell>
        </row>
        <row r="133">
          <cell r="C133">
            <v>0.34499999999999997</v>
          </cell>
          <cell r="E133">
            <v>1258.4000000000001</v>
          </cell>
        </row>
        <row r="134">
          <cell r="B134">
            <v>-8.2370000000000001</v>
          </cell>
          <cell r="C134">
            <v>-14.766999999999999</v>
          </cell>
          <cell r="D134">
            <v>96558.8</v>
          </cell>
          <cell r="E134">
            <v>105813.2</v>
          </cell>
        </row>
        <row r="135">
          <cell r="B135">
            <v>0</v>
          </cell>
          <cell r="C135">
            <v>-0.79200000000000004</v>
          </cell>
          <cell r="D135">
            <v>162.5</v>
          </cell>
          <cell r="E135">
            <v>8261.4</v>
          </cell>
        </row>
        <row r="136">
          <cell r="B136">
            <v>-0.60950000000000004</v>
          </cell>
          <cell r="C136">
            <v>-18.087</v>
          </cell>
          <cell r="D136">
            <v>1065.8</v>
          </cell>
          <cell r="E136">
            <v>117155.4</v>
          </cell>
        </row>
        <row r="137">
          <cell r="B137">
            <v>-50.737000000000002</v>
          </cell>
          <cell r="C137">
            <v>218.54900000000001</v>
          </cell>
          <cell r="D137">
            <v>56998.9</v>
          </cell>
          <cell r="E137">
            <v>109429.79999999999</v>
          </cell>
        </row>
        <row r="138">
          <cell r="B138">
            <v>136.69220000000001</v>
          </cell>
          <cell r="C138">
            <v>-42.419000000000004</v>
          </cell>
          <cell r="D138">
            <v>431692.79999999999</v>
          </cell>
          <cell r="E138">
            <v>517894.69999999995</v>
          </cell>
        </row>
        <row r="139">
          <cell r="B139">
            <v>0</v>
          </cell>
          <cell r="C139">
            <v>-9.5670000000000002</v>
          </cell>
          <cell r="D139">
            <v>27476.9</v>
          </cell>
          <cell r="E139">
            <v>52173.700000000004</v>
          </cell>
        </row>
        <row r="140">
          <cell r="B140">
            <v>-2.1274999999999999</v>
          </cell>
          <cell r="C140">
            <v>-3.6150000000000002</v>
          </cell>
          <cell r="D140">
            <v>3177.5</v>
          </cell>
          <cell r="E140">
            <v>41579.4</v>
          </cell>
        </row>
        <row r="141">
          <cell r="B141">
            <v>1985.9938999999999</v>
          </cell>
          <cell r="C141">
            <v>369.50300000000004</v>
          </cell>
          <cell r="D141">
            <v>416359.6</v>
          </cell>
          <cell r="E141">
            <v>311142.8</v>
          </cell>
        </row>
        <row r="142">
          <cell r="C142">
            <v>-0.34799999999999998</v>
          </cell>
          <cell r="E142">
            <v>4085.4</v>
          </cell>
        </row>
        <row r="143">
          <cell r="B143">
            <v>-1.1000000000000001</v>
          </cell>
          <cell r="C143">
            <v>723.452</v>
          </cell>
          <cell r="D143">
            <v>1722</v>
          </cell>
          <cell r="E143">
            <v>119604</v>
          </cell>
        </row>
        <row r="144">
          <cell r="B144">
            <v>0</v>
          </cell>
          <cell r="C144">
            <v>60.19</v>
          </cell>
          <cell r="D144">
            <v>1672</v>
          </cell>
          <cell r="E144">
            <v>3777.9</v>
          </cell>
        </row>
        <row r="145">
          <cell r="B145">
            <v>-22.185500000000001</v>
          </cell>
          <cell r="C145">
            <v>-10.093999999999999</v>
          </cell>
          <cell r="D145">
            <v>77917</v>
          </cell>
          <cell r="E145">
            <v>90687.9</v>
          </cell>
        </row>
        <row r="146">
          <cell r="B146">
            <v>-8.1419999999999995</v>
          </cell>
          <cell r="C146">
            <v>-3.9089999999999998</v>
          </cell>
          <cell r="D146">
            <v>7921.5</v>
          </cell>
          <cell r="E146">
            <v>51094.400000000001</v>
          </cell>
        </row>
        <row r="147">
          <cell r="C147">
            <v>112.55200000000001</v>
          </cell>
          <cell r="E147">
            <v>25514.7</v>
          </cell>
        </row>
        <row r="148">
          <cell r="C148">
            <v>45.49</v>
          </cell>
          <cell r="E148">
            <v>44435.9</v>
          </cell>
        </row>
        <row r="149">
          <cell r="B149">
            <v>0</v>
          </cell>
          <cell r="C149">
            <v>189.36500000000001</v>
          </cell>
          <cell r="D149">
            <v>81.2</v>
          </cell>
          <cell r="E149">
            <v>22871.5</v>
          </cell>
        </row>
        <row r="150">
          <cell r="B150">
            <v>249.0778</v>
          </cell>
          <cell r="C150">
            <v>6.395999999999999</v>
          </cell>
          <cell r="D150">
            <v>98471.1</v>
          </cell>
          <cell r="E150">
            <v>85359.2</v>
          </cell>
        </row>
        <row r="151">
          <cell r="B151">
            <v>-3.3</v>
          </cell>
          <cell r="C151">
            <v>-0.28199999999999997</v>
          </cell>
          <cell r="D151">
            <v>140122.5</v>
          </cell>
          <cell r="E151">
            <v>18810.3</v>
          </cell>
        </row>
        <row r="152">
          <cell r="B152">
            <v>-3.1625000000000001</v>
          </cell>
          <cell r="C152">
            <v>-11.166</v>
          </cell>
          <cell r="D152">
            <v>5727.1</v>
          </cell>
          <cell r="E152">
            <v>162402.79999999999</v>
          </cell>
        </row>
        <row r="153">
          <cell r="B153">
            <v>-25.771699999999999</v>
          </cell>
          <cell r="C153">
            <v>800.02599999999995</v>
          </cell>
          <cell r="D153">
            <v>44786.5</v>
          </cell>
          <cell r="E153">
            <v>97677.3</v>
          </cell>
        </row>
        <row r="154">
          <cell r="B154">
            <v>-2.8559999999999999</v>
          </cell>
          <cell r="C154">
            <v>17.091999999999999</v>
          </cell>
          <cell r="D154">
            <v>3832.7</v>
          </cell>
          <cell r="E154">
            <v>46329.599999999999</v>
          </cell>
        </row>
        <row r="155">
          <cell r="B155">
            <v>0</v>
          </cell>
          <cell r="C155">
            <v>111.185</v>
          </cell>
          <cell r="D155">
            <v>325.10000000000002</v>
          </cell>
          <cell r="E155">
            <v>37881.1</v>
          </cell>
        </row>
        <row r="156">
          <cell r="B156">
            <v>-26.795000000000002</v>
          </cell>
          <cell r="C156">
            <v>57.311</v>
          </cell>
          <cell r="D156">
            <v>40681.100000000006</v>
          </cell>
          <cell r="E156">
            <v>78882.100000000006</v>
          </cell>
        </row>
        <row r="157">
          <cell r="B157">
            <v>-25.150400000000001</v>
          </cell>
          <cell r="C157">
            <v>58.162000000000006</v>
          </cell>
          <cell r="D157">
            <v>26897.200000000001</v>
          </cell>
          <cell r="E157">
            <v>92353.5</v>
          </cell>
        </row>
        <row r="158">
          <cell r="B158">
            <v>-0.86250000000000004</v>
          </cell>
          <cell r="C158">
            <v>58.997500000000002</v>
          </cell>
          <cell r="D158">
            <v>4697.6000000000004</v>
          </cell>
          <cell r="E158">
            <v>53356.800000000003</v>
          </cell>
        </row>
        <row r="159">
          <cell r="B159">
            <v>431.98390000000001</v>
          </cell>
          <cell r="C159">
            <v>257.41059999999999</v>
          </cell>
          <cell r="D159">
            <v>695415.8</v>
          </cell>
          <cell r="E159">
            <v>286856.2</v>
          </cell>
        </row>
        <row r="160">
          <cell r="B160">
            <v>-69.147300000000001</v>
          </cell>
          <cell r="C160">
            <v>245.81200000000001</v>
          </cell>
          <cell r="D160">
            <v>170032.5</v>
          </cell>
          <cell r="E160">
            <v>369311.2</v>
          </cell>
        </row>
        <row r="161">
          <cell r="B161">
            <v>0</v>
          </cell>
          <cell r="C161">
            <v>-2.5049999999999999</v>
          </cell>
          <cell r="D161">
            <v>1516.2</v>
          </cell>
          <cell r="E161">
            <v>21656.9</v>
          </cell>
        </row>
        <row r="162">
          <cell r="B162">
            <v>-1.2765</v>
          </cell>
          <cell r="C162">
            <v>175.97899999999998</v>
          </cell>
          <cell r="D162">
            <v>1243.8</v>
          </cell>
          <cell r="E162">
            <v>26337.699999999997</v>
          </cell>
        </row>
        <row r="163">
          <cell r="B163">
            <v>-27.572299999999998</v>
          </cell>
          <cell r="C163">
            <v>-33.243000000000002</v>
          </cell>
          <cell r="D163">
            <v>69020.3</v>
          </cell>
          <cell r="E163">
            <v>226443.8</v>
          </cell>
        </row>
        <row r="164">
          <cell r="B164">
            <v>65.016500000000008</v>
          </cell>
          <cell r="C164">
            <v>403.08199999999999</v>
          </cell>
          <cell r="D164">
            <v>35253.599999999999</v>
          </cell>
          <cell r="E164">
            <v>322023.09999999998</v>
          </cell>
        </row>
        <row r="165">
          <cell r="B165">
            <v>0.34499999999999997</v>
          </cell>
          <cell r="C165">
            <v>55.101999999999997</v>
          </cell>
          <cell r="D165">
            <v>673.7</v>
          </cell>
          <cell r="E165">
            <v>71851.599999999991</v>
          </cell>
        </row>
        <row r="166">
          <cell r="B166">
            <v>2.8519999999999999</v>
          </cell>
          <cell r="C166">
            <v>21.222000000000001</v>
          </cell>
          <cell r="D166">
            <v>19248.7</v>
          </cell>
          <cell r="E166">
            <v>40086.6</v>
          </cell>
        </row>
        <row r="167">
          <cell r="B167">
            <v>289.99939999999998</v>
          </cell>
          <cell r="C167">
            <v>-0.40459999999999768</v>
          </cell>
          <cell r="D167">
            <v>150744.70000000001</v>
          </cell>
          <cell r="E167">
            <v>180240.09999999998</v>
          </cell>
        </row>
        <row r="168">
          <cell r="C168">
            <v>-2.6130000000000004</v>
          </cell>
          <cell r="E168">
            <v>23259.1</v>
          </cell>
        </row>
        <row r="169">
          <cell r="B169">
            <v>-41.3294</v>
          </cell>
          <cell r="C169">
            <v>96.548999999999992</v>
          </cell>
          <cell r="D169">
            <v>105234.90000000001</v>
          </cell>
          <cell r="E169">
            <v>63810.7</v>
          </cell>
        </row>
        <row r="170">
          <cell r="C170">
            <v>-1.65</v>
          </cell>
          <cell r="E170">
            <v>13180.6</v>
          </cell>
        </row>
        <row r="171">
          <cell r="B171">
            <v>-3419.5376000000001</v>
          </cell>
          <cell r="C171">
            <v>55.411000000000001</v>
          </cell>
          <cell r="D171">
            <v>5814959.4000000004</v>
          </cell>
          <cell r="E171">
            <v>1807707.1</v>
          </cell>
        </row>
        <row r="172">
          <cell r="B172">
            <v>-272.32799999999997</v>
          </cell>
          <cell r="C172">
            <v>-5.0880000000000001</v>
          </cell>
          <cell r="D172">
            <v>262454.8</v>
          </cell>
          <cell r="E172">
            <v>22347.5</v>
          </cell>
        </row>
        <row r="173">
          <cell r="C173">
            <v>63.400000000000006</v>
          </cell>
          <cell r="E173">
            <v>43178.400000000001</v>
          </cell>
        </row>
        <row r="174">
          <cell r="C174">
            <v>150.64599999999999</v>
          </cell>
          <cell r="E174">
            <v>70759.7</v>
          </cell>
        </row>
        <row r="175">
          <cell r="C175">
            <v>0</v>
          </cell>
          <cell r="E175">
            <v>1778.1</v>
          </cell>
        </row>
        <row r="176">
          <cell r="C176">
            <v>0</v>
          </cell>
          <cell r="E176">
            <v>40.6</v>
          </cell>
        </row>
        <row r="177">
          <cell r="B177">
            <v>-98.453000000000003</v>
          </cell>
          <cell r="C177">
            <v>29.687999999999999</v>
          </cell>
          <cell r="D177">
            <v>182863.7</v>
          </cell>
          <cell r="E177">
            <v>165510.9</v>
          </cell>
        </row>
        <row r="178">
          <cell r="B178">
            <v>0</v>
          </cell>
          <cell r="C178">
            <v>43.454999999999998</v>
          </cell>
          <cell r="D178">
            <v>1003.4</v>
          </cell>
          <cell r="E178">
            <v>22708.3</v>
          </cell>
        </row>
        <row r="179">
          <cell r="B179">
            <v>0</v>
          </cell>
          <cell r="C179">
            <v>62.075000000000003</v>
          </cell>
          <cell r="D179">
            <v>546.20000000000005</v>
          </cell>
          <cell r="E179">
            <v>21034.3</v>
          </cell>
        </row>
        <row r="180">
          <cell r="B180">
            <v>-454.1207</v>
          </cell>
          <cell r="C180">
            <v>636.89</v>
          </cell>
          <cell r="D180">
            <v>672179.9</v>
          </cell>
          <cell r="E180">
            <v>615620.9</v>
          </cell>
        </row>
        <row r="181">
          <cell r="B181">
            <v>-6.6816000000000004</v>
          </cell>
          <cell r="C181">
            <v>35.656500000000001</v>
          </cell>
          <cell r="D181">
            <v>618902.30000000005</v>
          </cell>
          <cell r="E181">
            <v>114232.4</v>
          </cell>
        </row>
        <row r="182">
          <cell r="B182">
            <v>-5.83</v>
          </cell>
          <cell r="C182">
            <v>7.7869999999999999</v>
          </cell>
          <cell r="D182">
            <v>34570.6</v>
          </cell>
          <cell r="E182">
            <v>50338.6</v>
          </cell>
        </row>
        <row r="183">
          <cell r="B183">
            <v>0.69</v>
          </cell>
          <cell r="C183">
            <v>123.715</v>
          </cell>
          <cell r="D183">
            <v>777.7</v>
          </cell>
          <cell r="E183">
            <v>38877.299999999996</v>
          </cell>
        </row>
        <row r="184">
          <cell r="B184">
            <v>2915.8919999999998</v>
          </cell>
          <cell r="C184">
            <v>648.83100000000002</v>
          </cell>
          <cell r="D184">
            <v>2695286.8</v>
          </cell>
          <cell r="E184">
            <v>2355945.6</v>
          </cell>
        </row>
        <row r="185">
          <cell r="B185">
            <v>-13.162000000000001</v>
          </cell>
          <cell r="C185">
            <v>126.289</v>
          </cell>
          <cell r="D185">
            <v>24726.6</v>
          </cell>
          <cell r="E185">
            <v>82273.2</v>
          </cell>
        </row>
        <row r="186">
          <cell r="B186">
            <v>-279.08969999999999</v>
          </cell>
          <cell r="C186">
            <v>242.87299999999999</v>
          </cell>
          <cell r="D186">
            <v>918401.8</v>
          </cell>
          <cell r="E186">
            <v>199034.4</v>
          </cell>
        </row>
        <row r="187">
          <cell r="B187">
            <v>1881.3864000000001</v>
          </cell>
          <cell r="C187">
            <v>307.55799999999999</v>
          </cell>
          <cell r="D187">
            <v>2080414.2</v>
          </cell>
          <cell r="E187">
            <v>1283832.2</v>
          </cell>
        </row>
        <row r="188">
          <cell r="C188">
            <v>39.419999999999995</v>
          </cell>
          <cell r="E188">
            <v>108424.8</v>
          </cell>
        </row>
        <row r="189">
          <cell r="B189">
            <v>-443.35119999999995</v>
          </cell>
          <cell r="C189">
            <v>180.18</v>
          </cell>
          <cell r="D189">
            <v>1143808.8999999999</v>
          </cell>
          <cell r="E189">
            <v>583865.50000000012</v>
          </cell>
        </row>
        <row r="190">
          <cell r="C190">
            <v>0</v>
          </cell>
          <cell r="E190">
            <v>243.6</v>
          </cell>
        </row>
        <row r="191">
          <cell r="C191">
            <v>0</v>
          </cell>
          <cell r="E191">
            <v>2050.9</v>
          </cell>
        </row>
        <row r="192">
          <cell r="B192">
            <v>-5.6695000000000002</v>
          </cell>
          <cell r="C192">
            <v>154.14099999999999</v>
          </cell>
          <cell r="D192">
            <v>6672.8</v>
          </cell>
          <cell r="E192">
            <v>42753.2</v>
          </cell>
        </row>
        <row r="193">
          <cell r="C193">
            <v>1.0649999999999999</v>
          </cell>
          <cell r="E193">
            <v>14527.9</v>
          </cell>
        </row>
        <row r="194">
          <cell r="B194">
            <v>5317.2584999999999</v>
          </cell>
          <cell r="C194">
            <v>120.2971</v>
          </cell>
          <cell r="D194">
            <v>844273.1</v>
          </cell>
          <cell r="E194">
            <v>354405.1</v>
          </cell>
        </row>
        <row r="195">
          <cell r="B195">
            <v>-19.924199999999999</v>
          </cell>
          <cell r="C195">
            <v>17.690000000000001</v>
          </cell>
          <cell r="D195">
            <v>18650</v>
          </cell>
          <cell r="E195">
            <v>16765.099999999999</v>
          </cell>
        </row>
        <row r="196">
          <cell r="B196">
            <v>105.26819999999999</v>
          </cell>
          <cell r="C196">
            <v>-0.3650000000000001</v>
          </cell>
          <cell r="D196">
            <v>395795.30000000005</v>
          </cell>
          <cell r="E196">
            <v>8407.2999999999993</v>
          </cell>
        </row>
        <row r="197">
          <cell r="C197">
            <v>109.33499999999999</v>
          </cell>
          <cell r="E197">
            <v>6961.6</v>
          </cell>
        </row>
        <row r="198">
          <cell r="B198">
            <v>-23.823799999999999</v>
          </cell>
          <cell r="C198">
            <v>2.76</v>
          </cell>
          <cell r="D198">
            <v>46580.3</v>
          </cell>
          <cell r="E198">
            <v>7556.1</v>
          </cell>
        </row>
        <row r="199">
          <cell r="B199">
            <v>-19.481000000000002</v>
          </cell>
          <cell r="C199">
            <v>-7.4344999999999999</v>
          </cell>
          <cell r="D199">
            <v>32381.3</v>
          </cell>
          <cell r="E199">
            <v>45413.8</v>
          </cell>
        </row>
        <row r="200">
          <cell r="B200">
            <v>1316.7932000000001</v>
          </cell>
          <cell r="C200">
            <v>240.14400000000001</v>
          </cell>
          <cell r="D200">
            <v>299525.09999999998</v>
          </cell>
          <cell r="E200">
            <v>506730.4</v>
          </cell>
        </row>
        <row r="201">
          <cell r="B201">
            <v>-4.9989999999999997</v>
          </cell>
          <cell r="C201">
            <v>286.447</v>
          </cell>
          <cell r="D201">
            <v>5356.6</v>
          </cell>
          <cell r="E201">
            <v>77194</v>
          </cell>
        </row>
        <row r="202">
          <cell r="C202">
            <v>2.3050000000000002</v>
          </cell>
          <cell r="E202">
            <v>7989.9</v>
          </cell>
        </row>
        <row r="203">
          <cell r="C203">
            <v>51.361000000000004</v>
          </cell>
          <cell r="E203">
            <v>39491.300000000003</v>
          </cell>
        </row>
        <row r="204">
          <cell r="B204">
            <v>-44.4861</v>
          </cell>
          <cell r="C204">
            <v>-7.2240000000000002</v>
          </cell>
          <cell r="D204">
            <v>51323.5</v>
          </cell>
          <cell r="E204">
            <v>55959.200000000004</v>
          </cell>
        </row>
        <row r="205">
          <cell r="B205">
            <v>-0.64400000000000002</v>
          </cell>
          <cell r="C205">
            <v>-14.637500000000001</v>
          </cell>
          <cell r="D205">
            <v>31649.800000000003</v>
          </cell>
          <cell r="E205">
            <v>122856.70000000001</v>
          </cell>
        </row>
        <row r="206">
          <cell r="B206">
            <v>0</v>
          </cell>
          <cell r="C206">
            <v>62.594000000000001</v>
          </cell>
          <cell r="D206">
            <v>203.6</v>
          </cell>
          <cell r="E206">
            <v>21138.799999999999</v>
          </cell>
        </row>
        <row r="207">
          <cell r="B207">
            <v>165.6</v>
          </cell>
          <cell r="C207">
            <v>160.66200000000001</v>
          </cell>
          <cell r="D207">
            <v>1568.3</v>
          </cell>
          <cell r="E207">
            <v>274383.09999999998</v>
          </cell>
        </row>
        <row r="208">
          <cell r="B208">
            <v>-73.295900000000003</v>
          </cell>
          <cell r="C208">
            <v>92.706999999999994</v>
          </cell>
          <cell r="D208">
            <v>74864.3</v>
          </cell>
          <cell r="E208">
            <v>303051</v>
          </cell>
        </row>
        <row r="209">
          <cell r="B209">
            <v>-0.22</v>
          </cell>
          <cell r="C209">
            <v>14.214</v>
          </cell>
          <cell r="D209">
            <v>295.60000000000002</v>
          </cell>
          <cell r="E209">
            <v>53254.7</v>
          </cell>
        </row>
        <row r="210">
          <cell r="B210">
            <v>0.34499999999999997</v>
          </cell>
          <cell r="C210">
            <v>66.25</v>
          </cell>
          <cell r="D210">
            <v>223.1</v>
          </cell>
          <cell r="E210">
            <v>15662.7</v>
          </cell>
        </row>
        <row r="211">
          <cell r="C211">
            <v>0</v>
          </cell>
          <cell r="E211">
            <v>745.8</v>
          </cell>
        </row>
        <row r="212">
          <cell r="B212">
            <v>-66.988399999999999</v>
          </cell>
          <cell r="C212">
            <v>134.88300000000001</v>
          </cell>
          <cell r="D212">
            <v>81488.800000000003</v>
          </cell>
          <cell r="E212">
            <v>199261.4</v>
          </cell>
        </row>
        <row r="213">
          <cell r="C213">
            <v>0.34499999999999997</v>
          </cell>
          <cell r="E213">
            <v>629.4</v>
          </cell>
        </row>
        <row r="214">
          <cell r="B214">
            <v>-19.839500000000001</v>
          </cell>
          <cell r="C214">
            <v>45.999000000000002</v>
          </cell>
          <cell r="D214">
            <v>57399.199999999997</v>
          </cell>
          <cell r="E214">
            <v>86566.5</v>
          </cell>
        </row>
        <row r="215">
          <cell r="C215">
            <v>-1.1499999999999999</v>
          </cell>
          <cell r="E215">
            <v>17284.2</v>
          </cell>
        </row>
        <row r="216">
          <cell r="B216">
            <v>-9.2708000000000013</v>
          </cell>
          <cell r="C216">
            <v>-2.42</v>
          </cell>
          <cell r="D216">
            <v>8431.1</v>
          </cell>
          <cell r="E216">
            <v>26963.100000000002</v>
          </cell>
        </row>
        <row r="217">
          <cell r="B217">
            <v>40.498699999999999</v>
          </cell>
          <cell r="C217">
            <v>407.86200000000002</v>
          </cell>
          <cell r="D217">
            <v>148134.39999999999</v>
          </cell>
          <cell r="E217">
            <v>153390.5</v>
          </cell>
        </row>
        <row r="218">
          <cell r="C218">
            <v>-7.5860000000000003</v>
          </cell>
          <cell r="E218">
            <v>45920.3</v>
          </cell>
        </row>
        <row r="219">
          <cell r="B219">
            <v>9865.4809999999998</v>
          </cell>
          <cell r="C219">
            <v>305.77800000000002</v>
          </cell>
          <cell r="D219">
            <v>1401314.3</v>
          </cell>
          <cell r="E219">
            <v>451718.10000000003</v>
          </cell>
        </row>
        <row r="220">
          <cell r="B220">
            <v>-42.78</v>
          </cell>
          <cell r="C220">
            <v>-3.54</v>
          </cell>
          <cell r="D220">
            <v>46545.7</v>
          </cell>
          <cell r="E220">
            <v>28631.1</v>
          </cell>
        </row>
        <row r="221">
          <cell r="B221">
            <v>0</v>
          </cell>
          <cell r="C221">
            <v>58.412999999999997</v>
          </cell>
          <cell r="D221">
            <v>81.2</v>
          </cell>
          <cell r="E221">
            <v>27724.400000000001</v>
          </cell>
        </row>
        <row r="222">
          <cell r="B222">
            <v>-8.1828000000000003</v>
          </cell>
          <cell r="C222">
            <v>118.91</v>
          </cell>
          <cell r="D222">
            <v>17556.099999999999</v>
          </cell>
          <cell r="E222">
            <v>62471.6</v>
          </cell>
        </row>
        <row r="223">
          <cell r="B223">
            <v>0</v>
          </cell>
          <cell r="C223">
            <v>1.4550000000000001</v>
          </cell>
          <cell r="D223">
            <v>436.3</v>
          </cell>
          <cell r="E223">
            <v>20001</v>
          </cell>
        </row>
        <row r="224">
          <cell r="C224">
            <v>-0.08</v>
          </cell>
          <cell r="E224">
            <v>8881.9</v>
          </cell>
        </row>
        <row r="225">
          <cell r="B225">
            <v>0</v>
          </cell>
          <cell r="C225">
            <v>61.74</v>
          </cell>
          <cell r="D225">
            <v>40.6</v>
          </cell>
          <cell r="E225">
            <v>13691.1</v>
          </cell>
        </row>
        <row r="226">
          <cell r="B226">
            <v>-48.446399999999997</v>
          </cell>
          <cell r="C226">
            <v>124.998</v>
          </cell>
          <cell r="D226">
            <v>46390.400000000001</v>
          </cell>
          <cell r="E226">
            <v>93300.1</v>
          </cell>
        </row>
        <row r="227">
          <cell r="C227">
            <v>68.265000000000001</v>
          </cell>
          <cell r="E227">
            <v>32748.799999999999</v>
          </cell>
        </row>
        <row r="228">
          <cell r="B228">
            <v>0</v>
          </cell>
          <cell r="C228">
            <v>-2.9390000000000001</v>
          </cell>
          <cell r="D228">
            <v>3255.1</v>
          </cell>
          <cell r="E228">
            <v>25410.7</v>
          </cell>
        </row>
        <row r="229">
          <cell r="B229">
            <v>-8.4456000000000007</v>
          </cell>
          <cell r="C229">
            <v>190.10599999999999</v>
          </cell>
          <cell r="D229">
            <v>9539.7000000000007</v>
          </cell>
          <cell r="E229">
            <v>99297.4</v>
          </cell>
        </row>
        <row r="230">
          <cell r="B230">
            <v>43.822000000000003</v>
          </cell>
          <cell r="C230">
            <v>452.37700000000001</v>
          </cell>
          <cell r="D230">
            <v>28772.799999999999</v>
          </cell>
          <cell r="E230">
            <v>105001.90000000001</v>
          </cell>
        </row>
        <row r="231">
          <cell r="C231">
            <v>0.34499999999999997</v>
          </cell>
          <cell r="E231">
            <v>223.1</v>
          </cell>
        </row>
        <row r="232">
          <cell r="B232">
            <v>-64.248099999999994</v>
          </cell>
          <cell r="C232">
            <v>-3.87</v>
          </cell>
          <cell r="D232">
            <v>71011.7</v>
          </cell>
          <cell r="E232">
            <v>33589.5</v>
          </cell>
        </row>
        <row r="233">
          <cell r="C233">
            <v>25.734999999999999</v>
          </cell>
          <cell r="E233">
            <v>7942.7</v>
          </cell>
        </row>
        <row r="234">
          <cell r="B234">
            <v>-0.55000000000000004</v>
          </cell>
          <cell r="C234">
            <v>0.70499999999999996</v>
          </cell>
          <cell r="D234">
            <v>739.1</v>
          </cell>
          <cell r="E234">
            <v>10037.9</v>
          </cell>
        </row>
        <row r="235">
          <cell r="C235">
            <v>-3.19</v>
          </cell>
          <cell r="E235">
            <v>25320.3</v>
          </cell>
        </row>
        <row r="236">
          <cell r="C236">
            <v>-0.42799999999999999</v>
          </cell>
          <cell r="E236">
            <v>13318.5</v>
          </cell>
        </row>
        <row r="237">
          <cell r="B237">
            <v>33.121000000000002</v>
          </cell>
          <cell r="C237">
            <v>78.962999999999994</v>
          </cell>
          <cell r="D237">
            <v>43797.9</v>
          </cell>
          <cell r="E237">
            <v>158277.5</v>
          </cell>
        </row>
        <row r="238">
          <cell r="B238">
            <v>-214.1499</v>
          </cell>
          <cell r="C238">
            <v>596.37300000000005</v>
          </cell>
          <cell r="D238">
            <v>1558980</v>
          </cell>
          <cell r="E238">
            <v>736016.1</v>
          </cell>
        </row>
        <row r="239">
          <cell r="B239">
            <v>-47.578600000000002</v>
          </cell>
          <cell r="C239">
            <v>394.166</v>
          </cell>
          <cell r="D239">
            <v>54561.5</v>
          </cell>
          <cell r="E239">
            <v>165935</v>
          </cell>
        </row>
        <row r="240">
          <cell r="C240">
            <v>0.34499999999999997</v>
          </cell>
          <cell r="E240">
            <v>2239.6999999999998</v>
          </cell>
        </row>
        <row r="241">
          <cell r="B241">
            <v>2289.6307000000002</v>
          </cell>
          <cell r="C241">
            <v>8.7509999999999994</v>
          </cell>
          <cell r="D241">
            <v>145933.70000000001</v>
          </cell>
          <cell r="E241">
            <v>264779.59999999998</v>
          </cell>
        </row>
        <row r="242">
          <cell r="B242">
            <v>-25.9406</v>
          </cell>
          <cell r="C242">
            <v>0.69</v>
          </cell>
          <cell r="D242">
            <v>37772.400000000001</v>
          </cell>
          <cell r="E242">
            <v>6175.6</v>
          </cell>
        </row>
        <row r="243">
          <cell r="B243">
            <v>274.20310000000001</v>
          </cell>
          <cell r="C243">
            <v>10.282999999999999</v>
          </cell>
          <cell r="D243">
            <v>757104.6</v>
          </cell>
          <cell r="E243">
            <v>462320.8</v>
          </cell>
        </row>
        <row r="244">
          <cell r="C244">
            <v>32.700000000000003</v>
          </cell>
          <cell r="E244">
            <v>79831.600000000006</v>
          </cell>
        </row>
        <row r="245">
          <cell r="B245">
            <v>-25.670999999999999</v>
          </cell>
          <cell r="C245">
            <v>31.65</v>
          </cell>
          <cell r="D245">
            <v>23158</v>
          </cell>
          <cell r="E245">
            <v>20125.899999999998</v>
          </cell>
        </row>
        <row r="246">
          <cell r="B246">
            <v>-29.590399999999999</v>
          </cell>
          <cell r="C246">
            <v>1.7250000000000001</v>
          </cell>
          <cell r="D246">
            <v>30144.1</v>
          </cell>
          <cell r="E246">
            <v>9231</v>
          </cell>
        </row>
        <row r="247">
          <cell r="B247">
            <v>5.8586</v>
          </cell>
          <cell r="C247">
            <v>206.78</v>
          </cell>
          <cell r="D247">
            <v>66307.7</v>
          </cell>
          <cell r="E247">
            <v>117649.60000000001</v>
          </cell>
        </row>
        <row r="248">
          <cell r="B248">
            <v>-2.8559999999999999</v>
          </cell>
          <cell r="C248">
            <v>200.9855</v>
          </cell>
          <cell r="D248">
            <v>4044.4</v>
          </cell>
          <cell r="E248">
            <v>45705.9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pane xSplit="1" ySplit="2" topLeftCell="B6" activePane="bottomRight" state="frozen"/>
      <selection activeCell="E39" sqref="E39"/>
      <selection pane="topRight" activeCell="E39" sqref="E39"/>
      <selection pane="bottomLeft" activeCell="E39" sqref="E39"/>
      <selection pane="bottomRight" activeCell="B1" sqref="B1:E1"/>
    </sheetView>
  </sheetViews>
  <sheetFormatPr defaultRowHeight="13.2" x14ac:dyDescent="0.25"/>
  <cols>
    <col min="1" max="1" width="20" customWidth="1"/>
    <col min="2" max="2" width="14.5546875" style="1" customWidth="1"/>
    <col min="3" max="5" width="13.5546875" style="1" customWidth="1"/>
    <col min="6" max="6" width="11.88671875" customWidth="1"/>
    <col min="7" max="7" width="14.109375" customWidth="1"/>
    <col min="8" max="8" width="13.44140625" customWidth="1"/>
    <col min="9" max="9" width="12.88671875" customWidth="1"/>
  </cols>
  <sheetData>
    <row r="1" spans="1:9" ht="13.8" thickBot="1" x14ac:dyDescent="0.3">
      <c r="A1" s="2"/>
      <c r="B1" s="26" t="s">
        <v>273</v>
      </c>
      <c r="C1" s="27"/>
      <c r="D1" s="26" t="s">
        <v>274</v>
      </c>
      <c r="E1" s="28"/>
      <c r="F1" s="3" t="s">
        <v>252</v>
      </c>
      <c r="G1" s="4"/>
      <c r="H1" s="4"/>
      <c r="I1" s="5"/>
    </row>
    <row r="2" spans="1:9" ht="53.4" thickBot="1" x14ac:dyDescent="0.3">
      <c r="A2" s="6" t="s">
        <v>233</v>
      </c>
      <c r="B2" s="33" t="s">
        <v>261</v>
      </c>
      <c r="C2" s="34" t="s">
        <v>262</v>
      </c>
      <c r="D2" s="35" t="s">
        <v>263</v>
      </c>
      <c r="E2" s="36" t="s">
        <v>264</v>
      </c>
      <c r="F2" s="37" t="s">
        <v>268</v>
      </c>
      <c r="G2" s="38" t="s">
        <v>259</v>
      </c>
      <c r="H2" s="38" t="s">
        <v>249</v>
      </c>
      <c r="I2" s="39" t="s">
        <v>255</v>
      </c>
    </row>
    <row r="3" spans="1:9" x14ac:dyDescent="0.25">
      <c r="A3" s="8" t="s">
        <v>0</v>
      </c>
      <c r="B3" s="15">
        <v>2936509</v>
      </c>
      <c r="C3" s="15">
        <v>3768181</v>
      </c>
      <c r="D3" s="15">
        <v>2198.8000000000002</v>
      </c>
      <c r="E3" s="14">
        <v>42950.1</v>
      </c>
      <c r="F3" s="7">
        <v>494</v>
      </c>
      <c r="G3" s="16">
        <f t="shared" ref="G3:G34" si="0">C3/F3</f>
        <v>7627.8967611336029</v>
      </c>
      <c r="H3" s="16">
        <f t="shared" ref="H3:H66" si="1">E3/F3</f>
        <v>86.943522267206475</v>
      </c>
      <c r="I3" s="17">
        <f t="shared" ref="I3:I34" si="2">E3/(C3+E3)</f>
        <v>1.1269646431213032E-2</v>
      </c>
    </row>
    <row r="4" spans="1:9" x14ac:dyDescent="0.25">
      <c r="A4" s="8" t="s">
        <v>247</v>
      </c>
      <c r="B4" s="15">
        <v>559958</v>
      </c>
      <c r="C4" s="15">
        <v>2830773</v>
      </c>
      <c r="D4" s="15">
        <v>538.20000000000005</v>
      </c>
      <c r="E4" s="14">
        <v>7576.3</v>
      </c>
      <c r="F4" s="7">
        <v>482</v>
      </c>
      <c r="G4" s="16">
        <f t="shared" si="0"/>
        <v>5872.9730290456428</v>
      </c>
      <c r="H4" s="16">
        <f t="shared" si="1"/>
        <v>15.718464730290457</v>
      </c>
      <c r="I4" s="17">
        <f t="shared" si="2"/>
        <v>2.6692627295731362E-3</v>
      </c>
    </row>
    <row r="5" spans="1:9" x14ac:dyDescent="0.25">
      <c r="A5" s="8" t="s">
        <v>1</v>
      </c>
      <c r="B5" s="15">
        <v>5140661</v>
      </c>
      <c r="C5" s="15">
        <v>7955329</v>
      </c>
      <c r="D5" s="15">
        <v>2513.6</v>
      </c>
      <c r="E5" s="14">
        <v>54750.3</v>
      </c>
      <c r="F5" s="7">
        <v>1351</v>
      </c>
      <c r="G5" s="16">
        <f t="shared" si="0"/>
        <v>5888.4744633604741</v>
      </c>
      <c r="H5" s="16">
        <f t="shared" si="1"/>
        <v>40.525758697261288</v>
      </c>
      <c r="I5" s="17">
        <f t="shared" si="2"/>
        <v>6.8351757765993662E-3</v>
      </c>
    </row>
    <row r="6" spans="1:9" x14ac:dyDescent="0.25">
      <c r="A6" s="8" t="s">
        <v>2</v>
      </c>
      <c r="B6" s="15">
        <v>18214</v>
      </c>
      <c r="C6" s="15">
        <v>1557931</v>
      </c>
      <c r="D6" s="15">
        <v>0</v>
      </c>
      <c r="E6" s="14">
        <v>9164.4</v>
      </c>
      <c r="F6" s="7">
        <v>263</v>
      </c>
      <c r="G6" s="16">
        <f t="shared" si="0"/>
        <v>5923.6920152091252</v>
      </c>
      <c r="H6" s="16">
        <f t="shared" si="1"/>
        <v>34.845627376425853</v>
      </c>
      <c r="I6" s="17">
        <f t="shared" si="2"/>
        <v>5.8480166555271622E-3</v>
      </c>
    </row>
    <row r="7" spans="1:9" x14ac:dyDescent="0.25">
      <c r="A7" s="8" t="s">
        <v>3</v>
      </c>
      <c r="B7" s="15">
        <v>20846916</v>
      </c>
      <c r="C7" s="15">
        <v>10357130</v>
      </c>
      <c r="D7" s="15">
        <v>23168.2</v>
      </c>
      <c r="E7" s="14">
        <v>342204.4</v>
      </c>
      <c r="F7" s="7">
        <v>1466</v>
      </c>
      <c r="G7" s="16">
        <f t="shared" si="0"/>
        <v>7064.8908594815821</v>
      </c>
      <c r="H7" s="16">
        <f t="shared" si="1"/>
        <v>233.42728512960437</v>
      </c>
      <c r="I7" s="17">
        <f t="shared" si="2"/>
        <v>3.1983709192227885E-2</v>
      </c>
    </row>
    <row r="8" spans="1:9" x14ac:dyDescent="0.25">
      <c r="A8" s="8" t="s">
        <v>4</v>
      </c>
      <c r="B8" s="15">
        <v>45208</v>
      </c>
      <c r="C8" s="15">
        <v>482360</v>
      </c>
      <c r="D8" s="15">
        <v>6052.7</v>
      </c>
      <c r="E8" s="14">
        <v>16445</v>
      </c>
      <c r="F8" s="7">
        <v>91</v>
      </c>
      <c r="G8" s="16">
        <f t="shared" si="0"/>
        <v>5300.6593406593411</v>
      </c>
      <c r="H8" s="16">
        <f t="shared" si="1"/>
        <v>180.71428571428572</v>
      </c>
      <c r="I8" s="17">
        <f t="shared" si="2"/>
        <v>3.2968795421056324E-2</v>
      </c>
    </row>
    <row r="9" spans="1:9" x14ac:dyDescent="0.25">
      <c r="A9" s="8" t="s">
        <v>214</v>
      </c>
      <c r="B9" s="15">
        <v>57200</v>
      </c>
      <c r="C9" s="15">
        <v>87781</v>
      </c>
      <c r="D9" s="15">
        <v>0</v>
      </c>
      <c r="E9" s="14">
        <v>61.5</v>
      </c>
      <c r="F9" s="7">
        <v>47</v>
      </c>
      <c r="G9" s="16">
        <f t="shared" si="0"/>
        <v>1867.6808510638298</v>
      </c>
      <c r="H9" s="16">
        <f t="shared" si="1"/>
        <v>1.3085106382978724</v>
      </c>
      <c r="I9" s="17">
        <f t="shared" si="2"/>
        <v>7.0011668611435238E-4</v>
      </c>
    </row>
    <row r="10" spans="1:9" x14ac:dyDescent="0.25">
      <c r="A10" s="8" t="s">
        <v>5</v>
      </c>
      <c r="B10" s="15">
        <v>488554</v>
      </c>
      <c r="C10" s="15">
        <v>2611565</v>
      </c>
      <c r="D10" s="15">
        <v>8869.5</v>
      </c>
      <c r="E10" s="14">
        <v>25371.3</v>
      </c>
      <c r="F10" s="7">
        <v>389</v>
      </c>
      <c r="G10" s="16">
        <f t="shared" si="0"/>
        <v>6713.5347043701795</v>
      </c>
      <c r="H10" s="16">
        <f t="shared" si="1"/>
        <v>65.221850899742932</v>
      </c>
      <c r="I10" s="17">
        <f t="shared" si="2"/>
        <v>9.6215065946037449E-3</v>
      </c>
    </row>
    <row r="11" spans="1:9" x14ac:dyDescent="0.25">
      <c r="A11" s="8" t="s">
        <v>6</v>
      </c>
      <c r="B11" s="15">
        <v>5410</v>
      </c>
      <c r="C11" s="15">
        <v>259593</v>
      </c>
      <c r="D11" s="15">
        <v>0</v>
      </c>
      <c r="E11" s="14">
        <v>1932.2</v>
      </c>
      <c r="F11" s="7">
        <v>31</v>
      </c>
      <c r="G11" s="16">
        <f t="shared" si="0"/>
        <v>8373.967741935483</v>
      </c>
      <c r="H11" s="16">
        <f t="shared" si="1"/>
        <v>62.329032258064515</v>
      </c>
      <c r="I11" s="17">
        <f t="shared" si="2"/>
        <v>7.3881981545181876E-3</v>
      </c>
    </row>
    <row r="12" spans="1:9" x14ac:dyDescent="0.25">
      <c r="A12" s="8" t="s">
        <v>7</v>
      </c>
      <c r="B12" s="15">
        <v>1444214</v>
      </c>
      <c r="C12" s="15">
        <v>4377752</v>
      </c>
      <c r="D12" s="15">
        <v>615.5</v>
      </c>
      <c r="E12" s="14">
        <v>13431.3</v>
      </c>
      <c r="F12" s="7">
        <v>631</v>
      </c>
      <c r="G12" s="16">
        <f t="shared" si="0"/>
        <v>6937.8003169572112</v>
      </c>
      <c r="H12" s="16">
        <f t="shared" si="1"/>
        <v>21.285736925515053</v>
      </c>
      <c r="I12" s="17">
        <f t="shared" si="2"/>
        <v>3.0586971853349869E-3</v>
      </c>
    </row>
    <row r="13" spans="1:9" x14ac:dyDescent="0.25">
      <c r="A13" s="8" t="s">
        <v>8</v>
      </c>
      <c r="B13" s="15">
        <v>1498437</v>
      </c>
      <c r="C13" s="15">
        <v>5735748</v>
      </c>
      <c r="D13" s="15">
        <v>9572.5</v>
      </c>
      <c r="E13" s="14">
        <v>72401.100000000006</v>
      </c>
      <c r="F13" s="7">
        <v>850</v>
      </c>
      <c r="G13" s="16">
        <f t="shared" si="0"/>
        <v>6747.9388235294118</v>
      </c>
      <c r="H13" s="16">
        <f t="shared" si="1"/>
        <v>85.177764705882353</v>
      </c>
      <c r="I13" s="17">
        <f t="shared" si="2"/>
        <v>1.2465434125993772E-2</v>
      </c>
    </row>
    <row r="14" spans="1:9" x14ac:dyDescent="0.25">
      <c r="A14" s="8" t="s">
        <v>9</v>
      </c>
      <c r="B14" s="15">
        <v>58236226</v>
      </c>
      <c r="C14" s="15">
        <v>54506863</v>
      </c>
      <c r="D14" s="15">
        <v>684516.7</v>
      </c>
      <c r="E14" s="14">
        <v>692627.1</v>
      </c>
      <c r="F14" s="7">
        <v>8020</v>
      </c>
      <c r="G14" s="16">
        <f t="shared" si="0"/>
        <v>6796.3669576059847</v>
      </c>
      <c r="H14" s="16">
        <f t="shared" si="1"/>
        <v>86.362481296758105</v>
      </c>
      <c r="I14" s="17">
        <f t="shared" si="2"/>
        <v>1.2547708298486619E-2</v>
      </c>
    </row>
    <row r="15" spans="1:9" x14ac:dyDescent="0.25">
      <c r="A15" s="8" t="s">
        <v>215</v>
      </c>
      <c r="B15" s="15">
        <v>3805538</v>
      </c>
      <c r="C15" s="15">
        <v>7149139</v>
      </c>
      <c r="D15" s="15">
        <v>7456.2</v>
      </c>
      <c r="E15" s="14">
        <v>55400.6</v>
      </c>
      <c r="F15" s="7">
        <v>1400</v>
      </c>
      <c r="G15" s="16">
        <f t="shared" si="0"/>
        <v>5106.5278571428571</v>
      </c>
      <c r="H15" s="16">
        <f t="shared" si="1"/>
        <v>39.571857142857141</v>
      </c>
      <c r="I15" s="17">
        <f t="shared" si="2"/>
        <v>7.689679434894077E-3</v>
      </c>
    </row>
    <row r="16" spans="1:9" x14ac:dyDescent="0.25">
      <c r="A16" s="8" t="s">
        <v>216</v>
      </c>
      <c r="B16" s="15">
        <v>62838</v>
      </c>
      <c r="C16" s="15">
        <v>965605</v>
      </c>
      <c r="D16" s="15">
        <v>1324.7</v>
      </c>
      <c r="E16" s="14">
        <v>13754</v>
      </c>
      <c r="F16" s="7">
        <v>178</v>
      </c>
      <c r="G16" s="16">
        <f t="shared" si="0"/>
        <v>5424.7471910112363</v>
      </c>
      <c r="H16" s="16">
        <f t="shared" si="1"/>
        <v>77.269662921348313</v>
      </c>
      <c r="I16" s="17">
        <f t="shared" si="2"/>
        <v>1.404387972132793E-2</v>
      </c>
    </row>
    <row r="17" spans="1:11" x14ac:dyDescent="0.25">
      <c r="A17" s="8" t="s">
        <v>10</v>
      </c>
      <c r="B17" s="15">
        <v>100664043</v>
      </c>
      <c r="C17" s="15">
        <v>41769216</v>
      </c>
      <c r="D17" s="15">
        <v>912992.3</v>
      </c>
      <c r="E17" s="14">
        <v>703807.5</v>
      </c>
      <c r="F17" s="7">
        <v>6337</v>
      </c>
      <c r="G17" s="16">
        <f t="shared" si="0"/>
        <v>6591.3233391194572</v>
      </c>
      <c r="H17" s="16">
        <f t="shared" si="1"/>
        <v>111.0632002524854</v>
      </c>
      <c r="I17" s="17">
        <f t="shared" si="2"/>
        <v>1.657069457275628E-2</v>
      </c>
    </row>
    <row r="18" spans="1:11" x14ac:dyDescent="0.25">
      <c r="A18" s="8" t="s">
        <v>11</v>
      </c>
      <c r="B18" s="15">
        <v>587122</v>
      </c>
      <c r="C18" s="15">
        <v>1479839</v>
      </c>
      <c r="D18" s="15">
        <v>1992.2</v>
      </c>
      <c r="E18" s="14">
        <v>24733.8</v>
      </c>
      <c r="F18" s="7">
        <v>252</v>
      </c>
      <c r="G18" s="16">
        <f t="shared" si="0"/>
        <v>5872.3769841269841</v>
      </c>
      <c r="H18" s="16">
        <f t="shared" si="1"/>
        <v>98.149999999999991</v>
      </c>
      <c r="I18" s="17">
        <f t="shared" si="2"/>
        <v>1.6439084901707646E-2</v>
      </c>
    </row>
    <row r="19" spans="1:11" x14ac:dyDescent="0.25">
      <c r="A19" s="8" t="s">
        <v>244</v>
      </c>
      <c r="B19" s="15">
        <v>3201479</v>
      </c>
      <c r="C19" s="15">
        <v>5137521</v>
      </c>
      <c r="D19" s="15">
        <v>2866.2</v>
      </c>
      <c r="E19" s="14">
        <v>17902.5</v>
      </c>
      <c r="F19" s="7">
        <v>602</v>
      </c>
      <c r="G19" s="16">
        <f t="shared" si="0"/>
        <v>8534.0880398671088</v>
      </c>
      <c r="H19" s="16">
        <f t="shared" si="1"/>
        <v>29.738372093023255</v>
      </c>
      <c r="I19" s="17">
        <f t="shared" si="2"/>
        <v>3.4725566192573705E-3</v>
      </c>
    </row>
    <row r="20" spans="1:11" x14ac:dyDescent="0.25">
      <c r="A20" s="8" t="s">
        <v>12</v>
      </c>
      <c r="B20" s="15">
        <v>34826064</v>
      </c>
      <c r="C20" s="15">
        <v>7390597</v>
      </c>
      <c r="D20" s="15">
        <v>159537.9</v>
      </c>
      <c r="E20" s="14">
        <v>83501.3</v>
      </c>
      <c r="F20" s="7">
        <v>851</v>
      </c>
      <c r="G20" s="16">
        <f t="shared" si="0"/>
        <v>8684.6028202115158</v>
      </c>
      <c r="H20" s="16">
        <f t="shared" si="1"/>
        <v>98.121386603995305</v>
      </c>
      <c r="I20" s="17">
        <f t="shared" si="2"/>
        <v>1.1172090150326228E-2</v>
      </c>
      <c r="K20" t="s">
        <v>251</v>
      </c>
    </row>
    <row r="21" spans="1:11" x14ac:dyDescent="0.25">
      <c r="A21" s="8" t="s">
        <v>13</v>
      </c>
      <c r="B21" s="15">
        <v>16889934</v>
      </c>
      <c r="C21" s="15">
        <v>6402506</v>
      </c>
      <c r="D21" s="15">
        <v>111912.5</v>
      </c>
      <c r="E21" s="14">
        <v>56167.4</v>
      </c>
      <c r="F21" s="7">
        <v>936</v>
      </c>
      <c r="G21" s="16">
        <f t="shared" si="0"/>
        <v>6840.2841880341884</v>
      </c>
      <c r="H21" s="16">
        <f t="shared" si="1"/>
        <v>60.007905982905982</v>
      </c>
      <c r="I21" s="17">
        <f t="shared" si="2"/>
        <v>8.6964298272149809E-3</v>
      </c>
    </row>
    <row r="22" spans="1:11" x14ac:dyDescent="0.25">
      <c r="A22" s="8" t="s">
        <v>14</v>
      </c>
      <c r="B22" s="15">
        <v>262746</v>
      </c>
      <c r="C22" s="15">
        <v>867204</v>
      </c>
      <c r="D22" s="15">
        <v>0</v>
      </c>
      <c r="E22" s="14">
        <v>615.4</v>
      </c>
      <c r="F22" s="7">
        <v>144</v>
      </c>
      <c r="G22" s="16">
        <f t="shared" si="0"/>
        <v>6022.25</v>
      </c>
      <c r="H22" s="16">
        <f t="shared" si="1"/>
        <v>4.2736111111111112</v>
      </c>
      <c r="I22" s="17">
        <f t="shared" si="2"/>
        <v>7.0913372067967135E-4</v>
      </c>
    </row>
    <row r="23" spans="1:11" x14ac:dyDescent="0.25">
      <c r="A23" s="8" t="s">
        <v>15</v>
      </c>
      <c r="B23" s="15">
        <v>3028324</v>
      </c>
      <c r="C23" s="15">
        <v>4050411</v>
      </c>
      <c r="D23" s="15">
        <v>4481.8</v>
      </c>
      <c r="E23" s="14">
        <v>19216.099999999999</v>
      </c>
      <c r="F23" s="7">
        <v>446</v>
      </c>
      <c r="G23" s="16">
        <f t="shared" si="0"/>
        <v>9081.6390134529156</v>
      </c>
      <c r="H23" s="16">
        <f t="shared" si="1"/>
        <v>43.085426008968604</v>
      </c>
      <c r="I23" s="17">
        <f t="shared" si="2"/>
        <v>4.7218331134073676E-3</v>
      </c>
    </row>
    <row r="24" spans="1:11" x14ac:dyDescent="0.25">
      <c r="A24" s="8" t="s">
        <v>16</v>
      </c>
      <c r="B24" s="15">
        <v>8560618</v>
      </c>
      <c r="C24" s="15">
        <v>7975935</v>
      </c>
      <c r="D24" s="15">
        <v>45896.800000000003</v>
      </c>
      <c r="E24" s="14">
        <v>81437.100000000006</v>
      </c>
      <c r="F24" s="7">
        <v>1213</v>
      </c>
      <c r="G24" s="16">
        <f t="shared" si="0"/>
        <v>6575.3792250618299</v>
      </c>
      <c r="H24" s="16">
        <f t="shared" si="1"/>
        <v>67.136933223413024</v>
      </c>
      <c r="I24" s="17">
        <f t="shared" si="2"/>
        <v>1.0107153919328116E-2</v>
      </c>
    </row>
    <row r="25" spans="1:11" x14ac:dyDescent="0.25">
      <c r="A25" s="8" t="s">
        <v>17</v>
      </c>
      <c r="B25" s="15">
        <v>376283</v>
      </c>
      <c r="C25" s="15">
        <v>1099989</v>
      </c>
      <c r="D25" s="15">
        <v>5663.8</v>
      </c>
      <c r="E25" s="14">
        <v>45278.2</v>
      </c>
      <c r="F25" s="7">
        <v>180</v>
      </c>
      <c r="G25" s="16">
        <f t="shared" si="0"/>
        <v>6111.05</v>
      </c>
      <c r="H25" s="16">
        <f t="shared" si="1"/>
        <v>251.54555555555555</v>
      </c>
      <c r="I25" s="17">
        <f t="shared" si="2"/>
        <v>3.9535053479223016E-2</v>
      </c>
    </row>
    <row r="26" spans="1:11" x14ac:dyDescent="0.25">
      <c r="A26" s="8" t="s">
        <v>18</v>
      </c>
      <c r="B26" s="15">
        <v>14446779</v>
      </c>
      <c r="C26" s="15">
        <v>16425629</v>
      </c>
      <c r="D26" s="15">
        <v>332408.7</v>
      </c>
      <c r="E26" s="14">
        <v>177438.5</v>
      </c>
      <c r="F26" s="7">
        <v>2294</v>
      </c>
      <c r="G26" s="16">
        <f t="shared" si="0"/>
        <v>7160.2567567567567</v>
      </c>
      <c r="H26" s="16">
        <f t="shared" si="1"/>
        <v>77.348953792502186</v>
      </c>
      <c r="I26" s="17">
        <f t="shared" si="2"/>
        <v>1.0687091406452453E-2</v>
      </c>
    </row>
    <row r="27" spans="1:11" x14ac:dyDescent="0.25">
      <c r="A27" s="8" t="s">
        <v>19</v>
      </c>
      <c r="B27" s="15">
        <v>140898629</v>
      </c>
      <c r="C27" s="15">
        <v>39036191</v>
      </c>
      <c r="D27" s="15">
        <v>851630.6</v>
      </c>
      <c r="E27" s="14">
        <v>585555.5</v>
      </c>
      <c r="F27" s="7">
        <v>6203</v>
      </c>
      <c r="G27" s="16">
        <f t="shared" si="0"/>
        <v>6293.1147831694343</v>
      </c>
      <c r="H27" s="16">
        <f t="shared" si="1"/>
        <v>94.398758665162021</v>
      </c>
      <c r="I27" s="17">
        <f t="shared" si="2"/>
        <v>1.4778639301021222E-2</v>
      </c>
    </row>
    <row r="28" spans="1:11" x14ac:dyDescent="0.25">
      <c r="A28" s="8" t="s">
        <v>20</v>
      </c>
      <c r="B28" s="15">
        <v>3166511</v>
      </c>
      <c r="C28" s="15">
        <v>3940177</v>
      </c>
      <c r="D28" s="15">
        <v>246.2</v>
      </c>
      <c r="E28" s="14">
        <v>30856.9</v>
      </c>
      <c r="F28" s="7">
        <v>569</v>
      </c>
      <c r="G28" s="16">
        <f t="shared" si="0"/>
        <v>6924.7398945518453</v>
      </c>
      <c r="H28" s="16">
        <f t="shared" si="1"/>
        <v>54.230052724077332</v>
      </c>
      <c r="I28" s="17">
        <f t="shared" si="2"/>
        <v>7.7704952355103296E-3</v>
      </c>
    </row>
    <row r="29" spans="1:11" x14ac:dyDescent="0.25">
      <c r="A29" s="8" t="s">
        <v>21</v>
      </c>
      <c r="B29" s="15">
        <v>1446982</v>
      </c>
      <c r="C29" s="15">
        <v>6094276</v>
      </c>
      <c r="D29" s="15">
        <v>1731.6</v>
      </c>
      <c r="E29" s="14">
        <v>59413.5</v>
      </c>
      <c r="F29" s="7">
        <v>556</v>
      </c>
      <c r="G29" s="16">
        <f t="shared" si="0"/>
        <v>10960.928057553956</v>
      </c>
      <c r="H29" s="16">
        <f t="shared" si="1"/>
        <v>106.85881294964028</v>
      </c>
      <c r="I29" s="17">
        <f t="shared" si="2"/>
        <v>9.6549395285543734E-3</v>
      </c>
    </row>
    <row r="30" spans="1:11" x14ac:dyDescent="0.25">
      <c r="A30" s="8" t="s">
        <v>22</v>
      </c>
      <c r="B30" s="15">
        <v>11285104</v>
      </c>
      <c r="C30" s="15">
        <v>14991821</v>
      </c>
      <c r="D30" s="15">
        <v>336162.9</v>
      </c>
      <c r="E30" s="14">
        <v>100539.2</v>
      </c>
      <c r="F30" s="7">
        <v>2062</v>
      </c>
      <c r="G30" s="16">
        <f t="shared" si="0"/>
        <v>7270.5242483026186</v>
      </c>
      <c r="H30" s="16">
        <f t="shared" si="1"/>
        <v>48.758098933074685</v>
      </c>
      <c r="I30" s="17">
        <f t="shared" si="2"/>
        <v>6.6615955799941753E-3</v>
      </c>
    </row>
    <row r="31" spans="1:11" x14ac:dyDescent="0.25">
      <c r="A31" s="8" t="s">
        <v>23</v>
      </c>
      <c r="B31" s="15">
        <v>622504</v>
      </c>
      <c r="C31" s="15">
        <v>4248855</v>
      </c>
      <c r="D31" s="15">
        <v>541.5</v>
      </c>
      <c r="E31" s="14">
        <v>34547.4</v>
      </c>
      <c r="F31" s="7">
        <v>567</v>
      </c>
      <c r="G31" s="16">
        <f t="shared" si="0"/>
        <v>7493.5714285714284</v>
      </c>
      <c r="H31" s="16">
        <f t="shared" si="1"/>
        <v>60.93015873015873</v>
      </c>
      <c r="I31" s="17">
        <f t="shared" si="2"/>
        <v>8.0654108052047591E-3</v>
      </c>
    </row>
    <row r="32" spans="1:11" x14ac:dyDescent="0.25">
      <c r="A32" s="8" t="s">
        <v>24</v>
      </c>
      <c r="B32" s="15">
        <v>50397</v>
      </c>
      <c r="C32" s="15">
        <v>921680</v>
      </c>
      <c r="D32" s="15">
        <v>1396</v>
      </c>
      <c r="E32" s="14">
        <v>6775</v>
      </c>
      <c r="F32" s="7">
        <v>158</v>
      </c>
      <c r="G32" s="16">
        <f t="shared" si="0"/>
        <v>5833.4177215189875</v>
      </c>
      <c r="H32" s="16">
        <f t="shared" si="1"/>
        <v>42.879746835443036</v>
      </c>
      <c r="I32" s="17">
        <f t="shared" si="2"/>
        <v>7.2970687863170534E-3</v>
      </c>
    </row>
    <row r="33" spans="1:9" x14ac:dyDescent="0.25">
      <c r="A33" s="8" t="s">
        <v>217</v>
      </c>
      <c r="B33" s="15">
        <v>541321</v>
      </c>
      <c r="C33" s="15">
        <v>2154253</v>
      </c>
      <c r="D33" s="15">
        <v>369.3</v>
      </c>
      <c r="E33" s="14">
        <v>16173.6</v>
      </c>
      <c r="F33" s="7">
        <v>343</v>
      </c>
      <c r="G33" s="16">
        <f t="shared" si="0"/>
        <v>6280.6209912536442</v>
      </c>
      <c r="H33" s="16">
        <f t="shared" si="1"/>
        <v>47.153352769679302</v>
      </c>
      <c r="I33" s="17">
        <f t="shared" si="2"/>
        <v>7.4518069397048487E-3</v>
      </c>
    </row>
    <row r="34" spans="1:9" x14ac:dyDescent="0.25">
      <c r="A34" s="8" t="s">
        <v>218</v>
      </c>
      <c r="B34" s="15">
        <v>301641</v>
      </c>
      <c r="C34" s="15">
        <v>348095</v>
      </c>
      <c r="D34" s="15">
        <v>19693.3</v>
      </c>
      <c r="E34" s="14">
        <v>0</v>
      </c>
      <c r="F34" s="7">
        <v>50</v>
      </c>
      <c r="G34" s="16">
        <f t="shared" si="0"/>
        <v>6961.9</v>
      </c>
      <c r="H34" s="16">
        <f t="shared" si="1"/>
        <v>0</v>
      </c>
      <c r="I34" s="17">
        <f t="shared" si="2"/>
        <v>0</v>
      </c>
    </row>
    <row r="35" spans="1:9" x14ac:dyDescent="0.25">
      <c r="A35" s="8" t="s">
        <v>25</v>
      </c>
      <c r="B35" s="15">
        <v>0</v>
      </c>
      <c r="C35" s="15">
        <v>15130</v>
      </c>
      <c r="D35" s="15">
        <v>0</v>
      </c>
      <c r="E35" s="14">
        <v>550.4</v>
      </c>
      <c r="F35" s="7">
        <v>5</v>
      </c>
      <c r="G35" s="16">
        <f t="shared" ref="G35:G66" si="3">C35/F35</f>
        <v>3026</v>
      </c>
      <c r="H35" s="16">
        <f t="shared" si="1"/>
        <v>110.08</v>
      </c>
      <c r="I35" s="17">
        <f t="shared" ref="I35:I66" si="4">E35/(C35+E35)</f>
        <v>3.5101145378944411E-2</v>
      </c>
    </row>
    <row r="36" spans="1:9" x14ac:dyDescent="0.25">
      <c r="A36" s="8" t="s">
        <v>219</v>
      </c>
      <c r="B36" s="15">
        <v>2116476</v>
      </c>
      <c r="C36" s="15">
        <v>8054986</v>
      </c>
      <c r="D36" s="15">
        <v>9219.4</v>
      </c>
      <c r="E36" s="14">
        <v>71900.7</v>
      </c>
      <c r="F36" s="7">
        <v>1333</v>
      </c>
      <c r="G36" s="16">
        <f t="shared" si="3"/>
        <v>6042.750187546887</v>
      </c>
      <c r="H36" s="16">
        <f t="shared" si="1"/>
        <v>53.93900975243811</v>
      </c>
      <c r="I36" s="17">
        <f t="shared" si="4"/>
        <v>8.8472625070557462E-3</v>
      </c>
    </row>
    <row r="37" spans="1:9" x14ac:dyDescent="0.25">
      <c r="A37" s="8" t="s">
        <v>26</v>
      </c>
      <c r="B37" s="15">
        <v>267879622</v>
      </c>
      <c r="C37" s="15">
        <v>90793308</v>
      </c>
      <c r="D37" s="15">
        <v>5600000</v>
      </c>
      <c r="E37" s="14">
        <v>1167000</v>
      </c>
      <c r="F37" s="7">
        <v>16060</v>
      </c>
      <c r="G37" s="16">
        <f t="shared" si="3"/>
        <v>5653.3815691158161</v>
      </c>
      <c r="H37" s="16">
        <f t="shared" si="1"/>
        <v>72.665006226650064</v>
      </c>
      <c r="I37" s="17">
        <f t="shared" si="4"/>
        <v>1.2690257627236308E-2</v>
      </c>
    </row>
    <row r="38" spans="1:9" x14ac:dyDescent="0.25">
      <c r="A38" s="8" t="s">
        <v>27</v>
      </c>
      <c r="B38" s="15">
        <v>12254386</v>
      </c>
      <c r="C38" s="15">
        <v>3285800</v>
      </c>
      <c r="D38" s="15">
        <v>161582.20000000001</v>
      </c>
      <c r="E38" s="14">
        <v>61091.7</v>
      </c>
      <c r="F38" s="7">
        <v>469</v>
      </c>
      <c r="G38" s="16">
        <f t="shared" si="3"/>
        <v>7005.9701492537315</v>
      </c>
      <c r="H38" s="16">
        <f t="shared" si="1"/>
        <v>130.25948827292109</v>
      </c>
      <c r="I38" s="17">
        <f t="shared" si="4"/>
        <v>1.8253264663448773E-2</v>
      </c>
    </row>
    <row r="39" spans="1:9" x14ac:dyDescent="0.25">
      <c r="A39" s="8" t="s">
        <v>28</v>
      </c>
      <c r="B39" s="15">
        <v>374877</v>
      </c>
      <c r="C39" s="15">
        <v>3714406</v>
      </c>
      <c r="D39" s="15">
        <v>5188.1000000000004</v>
      </c>
      <c r="E39" s="14">
        <v>73787.3</v>
      </c>
      <c r="F39" s="7">
        <v>613</v>
      </c>
      <c r="G39" s="16">
        <f t="shared" si="3"/>
        <v>6059.3898858075045</v>
      </c>
      <c r="H39" s="16">
        <f t="shared" si="1"/>
        <v>120.37079934747146</v>
      </c>
      <c r="I39" s="17">
        <f t="shared" si="4"/>
        <v>1.9478229899197595E-2</v>
      </c>
    </row>
    <row r="40" spans="1:9" x14ac:dyDescent="0.25">
      <c r="A40" s="8" t="s">
        <v>29</v>
      </c>
      <c r="B40" s="15">
        <v>11802316</v>
      </c>
      <c r="C40" s="15">
        <v>14726426</v>
      </c>
      <c r="D40" s="15">
        <v>447398.9</v>
      </c>
      <c r="E40" s="14">
        <v>141820.9</v>
      </c>
      <c r="F40" s="7">
        <v>2088</v>
      </c>
      <c r="G40" s="16">
        <f t="shared" si="3"/>
        <v>7052.8860153256701</v>
      </c>
      <c r="H40" s="16">
        <f t="shared" si="1"/>
        <v>67.921886973180079</v>
      </c>
      <c r="I40" s="17">
        <f t="shared" si="4"/>
        <v>9.5385085379500918E-3</v>
      </c>
    </row>
    <row r="41" spans="1:9" x14ac:dyDescent="0.25">
      <c r="A41" s="8" t="s">
        <v>248</v>
      </c>
      <c r="B41" s="15">
        <v>15219398</v>
      </c>
      <c r="C41" s="15">
        <v>3181818</v>
      </c>
      <c r="D41" s="15">
        <v>0</v>
      </c>
      <c r="E41" s="14">
        <v>20045.099999999999</v>
      </c>
      <c r="F41" s="7">
        <v>550</v>
      </c>
      <c r="G41" s="16">
        <f t="shared" si="3"/>
        <v>5785.1236363636363</v>
      </c>
      <c r="H41" s="16">
        <f t="shared" si="1"/>
        <v>36.44563636363636</v>
      </c>
      <c r="I41" s="17">
        <f t="shared" si="4"/>
        <v>6.260448799325617E-3</v>
      </c>
    </row>
    <row r="42" spans="1:9" x14ac:dyDescent="0.25">
      <c r="A42" s="8" t="s">
        <v>30</v>
      </c>
      <c r="B42" s="15">
        <v>11149243</v>
      </c>
      <c r="C42" s="15">
        <v>12745453</v>
      </c>
      <c r="D42" s="15">
        <v>146998.29999999999</v>
      </c>
      <c r="E42" s="14">
        <v>125165.7</v>
      </c>
      <c r="F42" s="7">
        <v>1838</v>
      </c>
      <c r="G42" s="16">
        <f t="shared" si="3"/>
        <v>6934.4140369967354</v>
      </c>
      <c r="H42" s="16">
        <f t="shared" si="1"/>
        <v>68.098857453754079</v>
      </c>
      <c r="I42" s="17">
        <f t="shared" si="4"/>
        <v>9.7249171090741746E-3</v>
      </c>
    </row>
    <row r="43" spans="1:9" x14ac:dyDescent="0.25">
      <c r="A43" s="8" t="s">
        <v>31</v>
      </c>
      <c r="B43" s="15">
        <v>7403152</v>
      </c>
      <c r="C43" s="15">
        <v>3560592</v>
      </c>
      <c r="D43" s="15">
        <v>33271.5</v>
      </c>
      <c r="E43" s="14">
        <v>39330.699999999997</v>
      </c>
      <c r="F43" s="7">
        <v>596</v>
      </c>
      <c r="G43" s="16">
        <f t="shared" si="3"/>
        <v>5974.1476510067114</v>
      </c>
      <c r="H43" s="16">
        <f t="shared" si="1"/>
        <v>65.991107382550325</v>
      </c>
      <c r="I43" s="17">
        <f t="shared" si="4"/>
        <v>1.0925429037684613E-2</v>
      </c>
    </row>
    <row r="44" spans="1:9" x14ac:dyDescent="0.25">
      <c r="A44" s="8" t="s">
        <v>220</v>
      </c>
      <c r="B44" s="15">
        <v>1290685</v>
      </c>
      <c r="C44" s="15">
        <v>3589660</v>
      </c>
      <c r="D44" s="15">
        <v>4310.1000000000004</v>
      </c>
      <c r="E44" s="14">
        <v>24769.8</v>
      </c>
      <c r="F44" s="7">
        <v>588</v>
      </c>
      <c r="G44" s="16">
        <f t="shared" si="3"/>
        <v>6104.8639455782313</v>
      </c>
      <c r="H44" s="16">
        <f t="shared" si="1"/>
        <v>42.125510204081628</v>
      </c>
      <c r="I44" s="17">
        <f t="shared" si="4"/>
        <v>6.8530311475408934E-3</v>
      </c>
    </row>
    <row r="45" spans="1:9" x14ac:dyDescent="0.25">
      <c r="A45" s="8" t="s">
        <v>32</v>
      </c>
      <c r="B45" s="15">
        <v>3092542</v>
      </c>
      <c r="C45" s="15">
        <v>15624950</v>
      </c>
      <c r="D45" s="15">
        <v>42219.9</v>
      </c>
      <c r="E45" s="14">
        <v>311032.7</v>
      </c>
      <c r="F45" s="7">
        <v>1728</v>
      </c>
      <c r="G45" s="16">
        <f t="shared" si="3"/>
        <v>9042.2164351851843</v>
      </c>
      <c r="H45" s="16">
        <f t="shared" si="1"/>
        <v>179.99577546296297</v>
      </c>
      <c r="I45" s="17">
        <f t="shared" si="4"/>
        <v>1.9517635395023367E-2</v>
      </c>
    </row>
    <row r="46" spans="1:9" x14ac:dyDescent="0.25">
      <c r="A46" s="8" t="s">
        <v>33</v>
      </c>
      <c r="B46" s="15">
        <v>2090815</v>
      </c>
      <c r="C46" s="15">
        <v>3730161</v>
      </c>
      <c r="D46" s="15">
        <v>6616.6</v>
      </c>
      <c r="E46" s="14">
        <v>45405.2</v>
      </c>
      <c r="F46" s="7">
        <v>615</v>
      </c>
      <c r="G46" s="16">
        <f t="shared" si="3"/>
        <v>6065.30243902439</v>
      </c>
      <c r="H46" s="16">
        <f t="shared" si="1"/>
        <v>73.829593495934958</v>
      </c>
      <c r="I46" s="17">
        <f t="shared" si="4"/>
        <v>1.2026063799384578E-2</v>
      </c>
    </row>
    <row r="47" spans="1:9" x14ac:dyDescent="0.25">
      <c r="A47" s="8" t="s">
        <v>34</v>
      </c>
      <c r="B47" s="15">
        <v>7783647</v>
      </c>
      <c r="C47" s="15">
        <v>14157947</v>
      </c>
      <c r="D47" s="15">
        <v>11826.9</v>
      </c>
      <c r="E47" s="14">
        <v>141549.70000000001</v>
      </c>
      <c r="F47" s="7">
        <v>2019</v>
      </c>
      <c r="G47" s="16">
        <f t="shared" si="3"/>
        <v>7012.3561168895494</v>
      </c>
      <c r="H47" s="16">
        <f t="shared" si="1"/>
        <v>70.108816245666176</v>
      </c>
      <c r="I47" s="17">
        <f t="shared" si="4"/>
        <v>9.8989288203409301E-3</v>
      </c>
    </row>
    <row r="48" spans="1:9" x14ac:dyDescent="0.25">
      <c r="A48" s="8" t="s">
        <v>35</v>
      </c>
      <c r="B48" s="15">
        <v>1088749</v>
      </c>
      <c r="C48" s="15">
        <v>4516945</v>
      </c>
      <c r="D48" s="15">
        <v>184.6</v>
      </c>
      <c r="E48" s="14">
        <v>75899.399999999994</v>
      </c>
      <c r="F48" s="7">
        <v>636</v>
      </c>
      <c r="G48" s="16">
        <f t="shared" si="3"/>
        <v>7102.114779874214</v>
      </c>
      <c r="H48" s="16">
        <f t="shared" si="1"/>
        <v>119.338679245283</v>
      </c>
      <c r="I48" s="17">
        <f t="shared" si="4"/>
        <v>1.6525576176715236E-2</v>
      </c>
    </row>
    <row r="49" spans="1:9" x14ac:dyDescent="0.25">
      <c r="A49" s="8" t="s">
        <v>36</v>
      </c>
      <c r="B49" s="15">
        <v>13394515</v>
      </c>
      <c r="C49" s="15">
        <v>9157299</v>
      </c>
      <c r="D49" s="15">
        <v>158157.1</v>
      </c>
      <c r="E49" s="14">
        <v>110254.6</v>
      </c>
      <c r="F49" s="7">
        <v>1143</v>
      </c>
      <c r="G49" s="16">
        <f t="shared" si="3"/>
        <v>8011.6351706036749</v>
      </c>
      <c r="H49" s="16">
        <f t="shared" si="1"/>
        <v>96.46071741032371</v>
      </c>
      <c r="I49" s="17">
        <f t="shared" si="4"/>
        <v>1.189683974420175E-2</v>
      </c>
    </row>
    <row r="50" spans="1:9" x14ac:dyDescent="0.25">
      <c r="A50" s="8" t="s">
        <v>37</v>
      </c>
      <c r="B50" s="15">
        <v>83916155</v>
      </c>
      <c r="C50" s="15">
        <v>49880012</v>
      </c>
      <c r="D50" s="15">
        <v>756927.2</v>
      </c>
      <c r="E50" s="14">
        <v>471914.6</v>
      </c>
      <c r="F50" s="7">
        <v>7035</v>
      </c>
      <c r="G50" s="16">
        <f t="shared" si="3"/>
        <v>7090.2646766169155</v>
      </c>
      <c r="H50" s="16">
        <f t="shared" si="1"/>
        <v>67.080966595593452</v>
      </c>
      <c r="I50" s="17">
        <f t="shared" si="4"/>
        <v>9.3723245934347228E-3</v>
      </c>
    </row>
    <row r="51" spans="1:9" x14ac:dyDescent="0.25">
      <c r="A51" s="8" t="s">
        <v>38</v>
      </c>
      <c r="B51" s="15">
        <v>1050015</v>
      </c>
      <c r="C51" s="15">
        <v>5477380</v>
      </c>
      <c r="D51" s="15">
        <v>369.3</v>
      </c>
      <c r="E51" s="14">
        <v>39302.9</v>
      </c>
      <c r="F51" s="7">
        <v>834</v>
      </c>
      <c r="G51" s="16">
        <f t="shared" si="3"/>
        <v>6567.6019184652278</v>
      </c>
      <c r="H51" s="16">
        <f t="shared" si="1"/>
        <v>47.125779376498805</v>
      </c>
      <c r="I51" s="17">
        <f t="shared" si="4"/>
        <v>7.1243717850812118E-3</v>
      </c>
    </row>
    <row r="52" spans="1:9" x14ac:dyDescent="0.25">
      <c r="A52" s="8" t="s">
        <v>39</v>
      </c>
      <c r="B52" s="15">
        <v>729149</v>
      </c>
      <c r="C52" s="15">
        <v>5117782</v>
      </c>
      <c r="D52" s="15">
        <v>304.3</v>
      </c>
      <c r="E52" s="14">
        <v>43785.8</v>
      </c>
      <c r="F52" s="7">
        <v>787</v>
      </c>
      <c r="G52" s="16">
        <f t="shared" si="3"/>
        <v>6502.8996188055908</v>
      </c>
      <c r="H52" s="16">
        <f t="shared" si="1"/>
        <v>55.636340533672175</v>
      </c>
      <c r="I52" s="17">
        <f t="shared" si="4"/>
        <v>8.4830426910211289E-3</v>
      </c>
    </row>
    <row r="53" spans="1:9" x14ac:dyDescent="0.25">
      <c r="A53" s="8" t="s">
        <v>40</v>
      </c>
      <c r="B53" s="15">
        <v>246117</v>
      </c>
      <c r="C53" s="15">
        <v>1459733</v>
      </c>
      <c r="D53" s="15">
        <v>26775.4</v>
      </c>
      <c r="E53" s="14">
        <v>55533.599999999999</v>
      </c>
      <c r="F53" s="7">
        <v>141</v>
      </c>
      <c r="G53" s="16">
        <f t="shared" si="3"/>
        <v>10352.716312056738</v>
      </c>
      <c r="H53" s="16">
        <f t="shared" si="1"/>
        <v>393.85531914893613</v>
      </c>
      <c r="I53" s="17">
        <f t="shared" si="4"/>
        <v>3.6649392258761591E-2</v>
      </c>
    </row>
    <row r="54" spans="1:9" x14ac:dyDescent="0.25">
      <c r="A54" s="8" t="s">
        <v>234</v>
      </c>
      <c r="B54" s="15">
        <v>2596185</v>
      </c>
      <c r="C54" s="15">
        <v>3359123</v>
      </c>
      <c r="D54" s="15">
        <v>760.8</v>
      </c>
      <c r="E54" s="14">
        <v>8527</v>
      </c>
      <c r="F54" s="7">
        <v>473</v>
      </c>
      <c r="G54" s="16">
        <f t="shared" si="3"/>
        <v>7101.7399577167016</v>
      </c>
      <c r="H54" s="16">
        <f t="shared" si="1"/>
        <v>18.027484143763214</v>
      </c>
      <c r="I54" s="17">
        <f t="shared" si="4"/>
        <v>2.5320327231155258E-3</v>
      </c>
    </row>
    <row r="55" spans="1:9" x14ac:dyDescent="0.25">
      <c r="A55" s="8" t="s">
        <v>41</v>
      </c>
      <c r="B55" s="15">
        <v>983921</v>
      </c>
      <c r="C55" s="15">
        <v>3817740</v>
      </c>
      <c r="D55" s="15">
        <v>29301.9</v>
      </c>
      <c r="E55" s="14">
        <v>50150.2</v>
      </c>
      <c r="F55" s="7">
        <v>548</v>
      </c>
      <c r="G55" s="16">
        <f t="shared" si="3"/>
        <v>6966.6788321167887</v>
      </c>
      <c r="H55" s="16">
        <f t="shared" si="1"/>
        <v>91.514963503649625</v>
      </c>
      <c r="I55" s="17">
        <f t="shared" si="4"/>
        <v>1.2965776536262585E-2</v>
      </c>
    </row>
    <row r="56" spans="1:9" x14ac:dyDescent="0.25">
      <c r="A56" s="8" t="s">
        <v>42</v>
      </c>
      <c r="B56" s="18">
        <v>1546939</v>
      </c>
      <c r="C56" s="15">
        <v>6002322</v>
      </c>
      <c r="D56" s="15">
        <v>3996.1</v>
      </c>
      <c r="E56" s="14">
        <v>51247.7</v>
      </c>
      <c r="F56" s="7">
        <v>763</v>
      </c>
      <c r="G56" s="16">
        <f t="shared" si="3"/>
        <v>7866.7391874180867</v>
      </c>
      <c r="H56" s="16">
        <f t="shared" si="1"/>
        <v>67.166055045871559</v>
      </c>
      <c r="I56" s="17">
        <f t="shared" si="4"/>
        <v>8.4656991725064294E-3</v>
      </c>
    </row>
    <row r="57" spans="1:9" x14ac:dyDescent="0.25">
      <c r="A57" s="8" t="s">
        <v>43</v>
      </c>
      <c r="B57" s="15">
        <v>2827494</v>
      </c>
      <c r="C57" s="15">
        <v>8989522</v>
      </c>
      <c r="D57" s="15">
        <v>6632.6</v>
      </c>
      <c r="E57" s="14">
        <v>95212.5</v>
      </c>
      <c r="F57" s="7">
        <v>1252</v>
      </c>
      <c r="G57" s="16">
        <f t="shared" si="3"/>
        <v>7180.1293929712456</v>
      </c>
      <c r="H57" s="16">
        <f t="shared" si="1"/>
        <v>76.048322683706076</v>
      </c>
      <c r="I57" s="17">
        <f t="shared" si="4"/>
        <v>1.048049340352214E-2</v>
      </c>
    </row>
    <row r="58" spans="1:9" x14ac:dyDescent="0.25">
      <c r="A58" s="8" t="s">
        <v>44</v>
      </c>
      <c r="B58" s="15">
        <v>26177719</v>
      </c>
      <c r="C58" s="15">
        <v>15764694</v>
      </c>
      <c r="D58" s="15">
        <v>277828</v>
      </c>
      <c r="E58" s="14">
        <v>100498.1</v>
      </c>
      <c r="F58" s="7">
        <v>2370</v>
      </c>
      <c r="G58" s="16">
        <f t="shared" si="3"/>
        <v>6651.7696202531642</v>
      </c>
      <c r="H58" s="16">
        <f t="shared" si="1"/>
        <v>42.404261603375531</v>
      </c>
      <c r="I58" s="17">
        <f t="shared" si="4"/>
        <v>6.3345025617433277E-3</v>
      </c>
    </row>
    <row r="59" spans="1:9" x14ac:dyDescent="0.25">
      <c r="A59" s="8" t="s">
        <v>45</v>
      </c>
      <c r="B59" s="15">
        <v>3785690</v>
      </c>
      <c r="C59" s="15">
        <v>12608825</v>
      </c>
      <c r="D59" s="15">
        <v>46029.2</v>
      </c>
      <c r="E59" s="14">
        <v>297170.8</v>
      </c>
      <c r="F59" s="7">
        <v>1375</v>
      </c>
      <c r="G59" s="16">
        <f t="shared" si="3"/>
        <v>9170.0545454545463</v>
      </c>
      <c r="H59" s="16">
        <f t="shared" si="1"/>
        <v>216.12421818181818</v>
      </c>
      <c r="I59" s="17">
        <f t="shared" si="4"/>
        <v>2.3025793949196852E-2</v>
      </c>
    </row>
    <row r="60" spans="1:9" x14ac:dyDescent="0.25">
      <c r="A60" s="8" t="s">
        <v>46</v>
      </c>
      <c r="B60" s="15">
        <v>26618016</v>
      </c>
      <c r="C60" s="15">
        <v>18911790</v>
      </c>
      <c r="D60" s="15">
        <v>37778.1</v>
      </c>
      <c r="E60" s="14">
        <v>205385.2</v>
      </c>
      <c r="F60" s="7">
        <v>3066</v>
      </c>
      <c r="G60" s="16">
        <f t="shared" si="3"/>
        <v>6168.2289628180042</v>
      </c>
      <c r="H60" s="16">
        <f t="shared" si="1"/>
        <v>66.987997390737121</v>
      </c>
      <c r="I60" s="17">
        <f t="shared" si="4"/>
        <v>1.0743491015346242E-2</v>
      </c>
    </row>
    <row r="61" spans="1:9" x14ac:dyDescent="0.25">
      <c r="A61" s="8" t="s">
        <v>47</v>
      </c>
      <c r="B61" s="15">
        <v>1904913</v>
      </c>
      <c r="C61" s="15">
        <v>6353653</v>
      </c>
      <c r="D61" s="15">
        <v>3644.3</v>
      </c>
      <c r="E61" s="14">
        <v>49264.5</v>
      </c>
      <c r="F61" s="7">
        <v>720</v>
      </c>
      <c r="G61" s="16">
        <f t="shared" si="3"/>
        <v>8824.5180555555562</v>
      </c>
      <c r="H61" s="16">
        <f t="shared" si="1"/>
        <v>68.422916666666666</v>
      </c>
      <c r="I61" s="17">
        <f t="shared" si="4"/>
        <v>7.6940707107345987E-3</v>
      </c>
    </row>
    <row r="62" spans="1:9" x14ac:dyDescent="0.25">
      <c r="A62" s="8" t="s">
        <v>48</v>
      </c>
      <c r="B62" s="15">
        <v>559265</v>
      </c>
      <c r="C62" s="15">
        <v>1118054</v>
      </c>
      <c r="D62" s="15">
        <v>553.70000000000005</v>
      </c>
      <c r="E62" s="14">
        <v>18595</v>
      </c>
      <c r="F62" s="7">
        <v>155</v>
      </c>
      <c r="G62" s="16">
        <f t="shared" si="3"/>
        <v>7213.2516129032256</v>
      </c>
      <c r="H62" s="16">
        <f t="shared" si="1"/>
        <v>119.96774193548387</v>
      </c>
      <c r="I62" s="17">
        <f t="shared" si="4"/>
        <v>1.6359491804418074E-2</v>
      </c>
    </row>
    <row r="63" spans="1:9" x14ac:dyDescent="0.25">
      <c r="A63" s="8" t="s">
        <v>49</v>
      </c>
      <c r="B63" s="15">
        <v>73651</v>
      </c>
      <c r="C63" s="15">
        <v>882626</v>
      </c>
      <c r="D63" s="15">
        <v>1488.4</v>
      </c>
      <c r="E63" s="14">
        <v>8781.1</v>
      </c>
      <c r="F63" s="7">
        <v>146</v>
      </c>
      <c r="G63" s="16">
        <f t="shared" si="3"/>
        <v>6045.3835616438355</v>
      </c>
      <c r="H63" s="16">
        <f t="shared" si="1"/>
        <v>60.144520547945206</v>
      </c>
      <c r="I63" s="17">
        <f t="shared" si="4"/>
        <v>9.8508302211189492E-3</v>
      </c>
    </row>
    <row r="64" spans="1:9" x14ac:dyDescent="0.25">
      <c r="A64" s="8" t="s">
        <v>50</v>
      </c>
      <c r="B64" s="15">
        <v>2571597</v>
      </c>
      <c r="C64" s="15">
        <v>5981243</v>
      </c>
      <c r="D64" s="15">
        <v>17192.5</v>
      </c>
      <c r="E64" s="14">
        <v>109481</v>
      </c>
      <c r="F64" s="7">
        <v>792</v>
      </c>
      <c r="G64" s="16">
        <f t="shared" si="3"/>
        <v>7552.0744949494947</v>
      </c>
      <c r="H64" s="16">
        <f t="shared" si="1"/>
        <v>138.23358585858585</v>
      </c>
      <c r="I64" s="17">
        <f t="shared" si="4"/>
        <v>1.7975038763864526E-2</v>
      </c>
    </row>
    <row r="65" spans="1:9" x14ac:dyDescent="0.25">
      <c r="A65" s="8" t="s">
        <v>235</v>
      </c>
      <c r="B65" s="15">
        <v>582318</v>
      </c>
      <c r="C65" s="15">
        <v>3728407</v>
      </c>
      <c r="D65" s="15">
        <v>246.1</v>
      </c>
      <c r="E65" s="14">
        <v>29649.5</v>
      </c>
      <c r="F65" s="7">
        <v>648</v>
      </c>
      <c r="G65" s="16">
        <f t="shared" si="3"/>
        <v>5753.7145061728397</v>
      </c>
      <c r="H65" s="16">
        <f t="shared" si="1"/>
        <v>45.755401234567898</v>
      </c>
      <c r="I65" s="17">
        <f t="shared" si="4"/>
        <v>7.8895833524589114E-3</v>
      </c>
    </row>
    <row r="66" spans="1:9" x14ac:dyDescent="0.25">
      <c r="A66" s="8" t="s">
        <v>51</v>
      </c>
      <c r="B66" s="15">
        <v>2235</v>
      </c>
      <c r="C66" s="15">
        <v>353724</v>
      </c>
      <c r="D66" s="15">
        <v>123.1</v>
      </c>
      <c r="E66" s="14">
        <v>5116</v>
      </c>
      <c r="F66" s="7">
        <v>63</v>
      </c>
      <c r="G66" s="16">
        <f t="shared" si="3"/>
        <v>5614.666666666667</v>
      </c>
      <c r="H66" s="16">
        <f t="shared" si="1"/>
        <v>81.206349206349202</v>
      </c>
      <c r="I66" s="17">
        <f t="shared" si="4"/>
        <v>1.4257050496042804E-2</v>
      </c>
    </row>
    <row r="67" spans="1:9" x14ac:dyDescent="0.25">
      <c r="A67" s="8" t="s">
        <v>52</v>
      </c>
      <c r="B67" s="18">
        <v>67809</v>
      </c>
      <c r="C67" s="18">
        <v>503542</v>
      </c>
      <c r="D67" s="15">
        <v>40277.199999999997</v>
      </c>
      <c r="E67" s="14">
        <v>277549.5</v>
      </c>
      <c r="F67" s="7">
        <v>1468</v>
      </c>
      <c r="G67" s="18" t="s">
        <v>250</v>
      </c>
      <c r="H67" s="16">
        <f t="shared" ref="H67:H130" si="5">E67/F67</f>
        <v>189.06641689373296</v>
      </c>
      <c r="I67" s="18" t="s">
        <v>250</v>
      </c>
    </row>
    <row r="68" spans="1:9" x14ac:dyDescent="0.25">
      <c r="A68" s="8" t="s">
        <v>53</v>
      </c>
      <c r="B68" s="15">
        <v>32493922</v>
      </c>
      <c r="C68" s="15">
        <v>25384723</v>
      </c>
      <c r="D68" s="15">
        <v>587575.6</v>
      </c>
      <c r="E68" s="14">
        <v>312874.3</v>
      </c>
      <c r="F68" s="7">
        <v>3186</v>
      </c>
      <c r="G68" s="16">
        <f t="shared" ref="G68:G99" si="6">C68/F68</f>
        <v>7967.5841180163216</v>
      </c>
      <c r="H68" s="16">
        <f t="shared" si="5"/>
        <v>98.202856246076578</v>
      </c>
      <c r="I68" s="17">
        <f t="shared" ref="I68:I99" si="7">E68/(C68+E68)</f>
        <v>1.2175235542351658E-2</v>
      </c>
    </row>
    <row r="69" spans="1:9" x14ac:dyDescent="0.25">
      <c r="A69" s="8" t="s">
        <v>54</v>
      </c>
      <c r="B69" s="15">
        <v>24540784</v>
      </c>
      <c r="C69" s="15">
        <v>32120710</v>
      </c>
      <c r="D69" s="15">
        <v>3035579.6</v>
      </c>
      <c r="E69" s="14">
        <v>444343.9</v>
      </c>
      <c r="F69" s="7">
        <v>4606</v>
      </c>
      <c r="G69" s="16">
        <f t="shared" si="6"/>
        <v>6973.6669561441595</v>
      </c>
      <c r="H69" s="16">
        <f t="shared" si="5"/>
        <v>96.470668693009117</v>
      </c>
      <c r="I69" s="17">
        <f t="shared" si="7"/>
        <v>1.3644807755100938E-2</v>
      </c>
    </row>
    <row r="70" spans="1:9" x14ac:dyDescent="0.25">
      <c r="A70" s="8" t="s">
        <v>55</v>
      </c>
      <c r="B70" s="15">
        <v>8735134</v>
      </c>
      <c r="C70" s="15">
        <v>11801109</v>
      </c>
      <c r="D70" s="15">
        <v>20242</v>
      </c>
      <c r="E70" s="14">
        <v>71629</v>
      </c>
      <c r="F70" s="7">
        <v>1464</v>
      </c>
      <c r="G70" s="16">
        <f t="shared" si="6"/>
        <v>8060.8668032786882</v>
      </c>
      <c r="H70" s="16">
        <f t="shared" si="5"/>
        <v>48.926912568306008</v>
      </c>
      <c r="I70" s="17">
        <f t="shared" si="7"/>
        <v>6.0330649930959478E-3</v>
      </c>
    </row>
    <row r="71" spans="1:9" x14ac:dyDescent="0.25">
      <c r="A71" s="8" t="s">
        <v>56</v>
      </c>
      <c r="B71" s="15">
        <v>5303727</v>
      </c>
      <c r="C71" s="15">
        <v>12679077</v>
      </c>
      <c r="D71" s="15">
        <v>4299.8999999999996</v>
      </c>
      <c r="E71" s="14">
        <v>162536.20000000001</v>
      </c>
      <c r="F71" s="7">
        <v>1693</v>
      </c>
      <c r="G71" s="16">
        <f t="shared" si="6"/>
        <v>7489.1181334908442</v>
      </c>
      <c r="H71" s="16">
        <f t="shared" si="5"/>
        <v>96.004843473124637</v>
      </c>
      <c r="I71" s="17">
        <f t="shared" si="7"/>
        <v>1.2656992347347764E-2</v>
      </c>
    </row>
    <row r="72" spans="1:9" x14ac:dyDescent="0.25">
      <c r="A72" s="8" t="s">
        <v>57</v>
      </c>
      <c r="B72" s="15">
        <v>2091794</v>
      </c>
      <c r="C72" s="15">
        <v>6679215</v>
      </c>
      <c r="D72" s="15">
        <v>7476.2</v>
      </c>
      <c r="E72" s="14">
        <v>95129.3</v>
      </c>
      <c r="F72" s="7">
        <v>873</v>
      </c>
      <c r="G72" s="16">
        <f t="shared" si="6"/>
        <v>7650.8762886597942</v>
      </c>
      <c r="H72" s="16">
        <f t="shared" si="5"/>
        <v>108.96827033218786</v>
      </c>
      <c r="I72" s="17">
        <f t="shared" si="7"/>
        <v>1.4042584165673423E-2</v>
      </c>
    </row>
    <row r="73" spans="1:9" x14ac:dyDescent="0.25">
      <c r="A73" s="8" t="s">
        <v>58</v>
      </c>
      <c r="B73" s="15">
        <v>5622041</v>
      </c>
      <c r="C73" s="15">
        <v>3656048</v>
      </c>
      <c r="D73" s="15">
        <v>38318.699999999997</v>
      </c>
      <c r="E73" s="14">
        <v>23534.799999999999</v>
      </c>
      <c r="F73" s="7">
        <v>567</v>
      </c>
      <c r="G73" s="16">
        <f t="shared" si="6"/>
        <v>6448.0564373897705</v>
      </c>
      <c r="H73" s="16">
        <f t="shared" si="5"/>
        <v>41.507583774250442</v>
      </c>
      <c r="I73" s="17">
        <f t="shared" si="7"/>
        <v>6.3960512045006844E-3</v>
      </c>
    </row>
    <row r="74" spans="1:9" x14ac:dyDescent="0.25">
      <c r="A74" s="8" t="s">
        <v>59</v>
      </c>
      <c r="B74" s="15">
        <v>0</v>
      </c>
      <c r="C74" s="15">
        <v>5259</v>
      </c>
      <c r="D74" s="15">
        <v>492.3</v>
      </c>
      <c r="E74" s="14">
        <v>36987.800000000003</v>
      </c>
      <c r="F74" s="7">
        <v>590</v>
      </c>
      <c r="G74" s="16">
        <f t="shared" si="6"/>
        <v>8.9135593220338976</v>
      </c>
      <c r="H74" s="16">
        <f t="shared" si="5"/>
        <v>62.691186440677974</v>
      </c>
      <c r="I74" s="17">
        <f t="shared" si="7"/>
        <v>0.8755171989357774</v>
      </c>
    </row>
    <row r="75" spans="1:9" x14ac:dyDescent="0.25">
      <c r="A75" s="8" t="s">
        <v>221</v>
      </c>
      <c r="B75" s="15">
        <v>19745</v>
      </c>
      <c r="C75" s="15">
        <v>100350</v>
      </c>
      <c r="D75" s="15">
        <v>0</v>
      </c>
      <c r="E75" s="14">
        <v>0</v>
      </c>
      <c r="F75" s="7">
        <v>20</v>
      </c>
      <c r="G75" s="16">
        <f t="shared" si="6"/>
        <v>5017.5</v>
      </c>
      <c r="H75" s="16">
        <f t="shared" si="5"/>
        <v>0</v>
      </c>
      <c r="I75" s="17">
        <f t="shared" si="7"/>
        <v>0</v>
      </c>
    </row>
    <row r="76" spans="1:9" x14ac:dyDescent="0.25">
      <c r="A76" s="8" t="s">
        <v>222</v>
      </c>
      <c r="B76" s="15">
        <v>6294300</v>
      </c>
      <c r="C76" s="15">
        <v>11723347</v>
      </c>
      <c r="D76" s="15">
        <v>68756.800000000003</v>
      </c>
      <c r="E76" s="14">
        <v>147009.20000000001</v>
      </c>
      <c r="F76" s="7">
        <v>1443</v>
      </c>
      <c r="G76" s="16">
        <f t="shared" si="6"/>
        <v>8124.2875952875957</v>
      </c>
      <c r="H76" s="16">
        <f t="shared" si="5"/>
        <v>101.87747747747748</v>
      </c>
      <c r="I76" s="17">
        <f t="shared" si="7"/>
        <v>1.2384565174211033E-2</v>
      </c>
    </row>
    <row r="77" spans="1:9" x14ac:dyDescent="0.25">
      <c r="A77" s="8" t="s">
        <v>60</v>
      </c>
      <c r="B77" s="15">
        <v>430444</v>
      </c>
      <c r="C77" s="15">
        <v>4030813</v>
      </c>
      <c r="D77" s="15">
        <v>1897.9</v>
      </c>
      <c r="E77" s="14">
        <v>11073.1</v>
      </c>
      <c r="F77" s="7">
        <v>556</v>
      </c>
      <c r="G77" s="16">
        <f t="shared" si="6"/>
        <v>7249.6636690647483</v>
      </c>
      <c r="H77" s="16">
        <f t="shared" si="5"/>
        <v>19.915647482014389</v>
      </c>
      <c r="I77" s="17">
        <f t="shared" si="7"/>
        <v>2.7395873426517389E-3</v>
      </c>
    </row>
    <row r="78" spans="1:9" x14ac:dyDescent="0.25">
      <c r="A78" s="8" t="s">
        <v>236</v>
      </c>
      <c r="B78" s="15">
        <v>2234444</v>
      </c>
      <c r="C78" s="15">
        <v>4421723</v>
      </c>
      <c r="D78" s="15">
        <v>13677.6</v>
      </c>
      <c r="E78" s="14">
        <v>85001.5</v>
      </c>
      <c r="F78" s="7">
        <v>769</v>
      </c>
      <c r="G78" s="16">
        <f t="shared" si="6"/>
        <v>5749.9648894668398</v>
      </c>
      <c r="H78" s="16">
        <f t="shared" si="5"/>
        <v>110.53511053315995</v>
      </c>
      <c r="I78" s="17">
        <f t="shared" si="7"/>
        <v>1.8861037545117303E-2</v>
      </c>
    </row>
    <row r="79" spans="1:9" x14ac:dyDescent="0.25">
      <c r="A79" s="8" t="s">
        <v>61</v>
      </c>
      <c r="B79" s="15">
        <v>21823424</v>
      </c>
      <c r="C79" s="15">
        <v>13613827</v>
      </c>
      <c r="D79" s="15">
        <v>68145.3</v>
      </c>
      <c r="E79" s="14">
        <v>134748.6</v>
      </c>
      <c r="F79" s="7">
        <v>1645</v>
      </c>
      <c r="G79" s="16">
        <f t="shared" si="6"/>
        <v>8275.8826747720359</v>
      </c>
      <c r="H79" s="16">
        <f t="shared" si="5"/>
        <v>81.914042553191493</v>
      </c>
      <c r="I79" s="17">
        <f t="shared" si="7"/>
        <v>9.8009134851758765E-3</v>
      </c>
    </row>
    <row r="80" spans="1:9" x14ac:dyDescent="0.25">
      <c r="A80" s="8" t="s">
        <v>237</v>
      </c>
      <c r="B80" s="15">
        <v>1273213</v>
      </c>
      <c r="C80" s="15">
        <v>3831586</v>
      </c>
      <c r="D80" s="15">
        <v>1770.3</v>
      </c>
      <c r="E80" s="14">
        <v>27116.1</v>
      </c>
      <c r="F80" s="7">
        <v>697</v>
      </c>
      <c r="G80" s="16">
        <f t="shared" si="6"/>
        <v>5497.253945480631</v>
      </c>
      <c r="H80" s="16">
        <f t="shared" si="5"/>
        <v>38.90401721664275</v>
      </c>
      <c r="I80" s="17">
        <f t="shared" si="7"/>
        <v>7.0272592434642723E-3</v>
      </c>
    </row>
    <row r="81" spans="1:9" x14ac:dyDescent="0.25">
      <c r="A81" s="8" t="s">
        <v>62</v>
      </c>
      <c r="B81" s="15">
        <v>111189</v>
      </c>
      <c r="C81" s="15">
        <v>198872</v>
      </c>
      <c r="D81" s="15">
        <v>0</v>
      </c>
      <c r="E81" s="14">
        <v>2926</v>
      </c>
      <c r="F81" s="7">
        <v>47</v>
      </c>
      <c r="G81" s="16">
        <f t="shared" si="6"/>
        <v>4231.3191489361698</v>
      </c>
      <c r="H81" s="16">
        <f t="shared" si="5"/>
        <v>62.255319148936174</v>
      </c>
      <c r="I81" s="17">
        <f t="shared" si="7"/>
        <v>1.44996481630145E-2</v>
      </c>
    </row>
    <row r="82" spans="1:9" x14ac:dyDescent="0.25">
      <c r="A82" s="8" t="s">
        <v>63</v>
      </c>
      <c r="B82" s="15">
        <v>1664733</v>
      </c>
      <c r="C82" s="15">
        <v>2977415</v>
      </c>
      <c r="D82" s="15">
        <v>0</v>
      </c>
      <c r="E82" s="14">
        <v>20663.900000000001</v>
      </c>
      <c r="F82" s="7">
        <v>464</v>
      </c>
      <c r="G82" s="16">
        <f t="shared" si="6"/>
        <v>6416.8426724137935</v>
      </c>
      <c r="H82" s="16">
        <f t="shared" si="5"/>
        <v>44.534267241379311</v>
      </c>
      <c r="I82" s="17">
        <f t="shared" si="7"/>
        <v>6.8923803172758402E-3</v>
      </c>
    </row>
    <row r="83" spans="1:9" x14ac:dyDescent="0.25">
      <c r="A83" s="8" t="s">
        <v>64</v>
      </c>
      <c r="B83" s="15">
        <v>14000</v>
      </c>
      <c r="C83" s="15">
        <v>284195</v>
      </c>
      <c r="D83" s="15">
        <v>0</v>
      </c>
      <c r="E83" s="14">
        <v>430.9</v>
      </c>
      <c r="F83" s="7">
        <v>51</v>
      </c>
      <c r="G83" s="16">
        <f t="shared" si="6"/>
        <v>5572.4509803921565</v>
      </c>
      <c r="H83" s="16">
        <f t="shared" si="5"/>
        <v>8.4490196078431374</v>
      </c>
      <c r="I83" s="17">
        <f t="shared" si="7"/>
        <v>1.5139170398758509E-3</v>
      </c>
    </row>
    <row r="84" spans="1:9" x14ac:dyDescent="0.25">
      <c r="A84" s="8" t="s">
        <v>213</v>
      </c>
      <c r="B84" s="15">
        <v>3953279</v>
      </c>
      <c r="C84" s="15">
        <v>7860396</v>
      </c>
      <c r="D84" s="15">
        <v>2188.8000000000002</v>
      </c>
      <c r="E84" s="14">
        <v>105083.4</v>
      </c>
      <c r="F84" s="7">
        <v>1111</v>
      </c>
      <c r="G84" s="16">
        <f t="shared" si="6"/>
        <v>7075.0639063906392</v>
      </c>
      <c r="H84" s="16">
        <f t="shared" si="5"/>
        <v>94.584518451845184</v>
      </c>
      <c r="I84" s="17">
        <f t="shared" si="7"/>
        <v>1.3192350983921946E-2</v>
      </c>
    </row>
    <row r="85" spans="1:9" x14ac:dyDescent="0.25">
      <c r="A85" s="8" t="s">
        <v>65</v>
      </c>
      <c r="B85" s="15">
        <v>225697</v>
      </c>
      <c r="C85" s="15">
        <v>1144418</v>
      </c>
      <c r="D85" s="15">
        <v>0</v>
      </c>
      <c r="E85" s="14">
        <v>17429.5</v>
      </c>
      <c r="F85" s="7">
        <v>213</v>
      </c>
      <c r="G85" s="16">
        <f t="shared" si="6"/>
        <v>5372.8544600938967</v>
      </c>
      <c r="H85" s="16">
        <f t="shared" si="5"/>
        <v>81.828638497652577</v>
      </c>
      <c r="I85" s="17">
        <f t="shared" si="7"/>
        <v>1.5001538497952615E-2</v>
      </c>
    </row>
    <row r="86" spans="1:9" x14ac:dyDescent="0.25">
      <c r="A86" s="8" t="s">
        <v>66</v>
      </c>
      <c r="B86" s="15">
        <v>1440704</v>
      </c>
      <c r="C86" s="15">
        <v>3144472</v>
      </c>
      <c r="D86" s="15">
        <v>3597</v>
      </c>
      <c r="E86" s="14">
        <v>59095.9</v>
      </c>
      <c r="F86" s="7">
        <v>478</v>
      </c>
      <c r="G86" s="16">
        <f t="shared" si="6"/>
        <v>6578.3933054393301</v>
      </c>
      <c r="H86" s="16">
        <f t="shared" si="5"/>
        <v>123.631589958159</v>
      </c>
      <c r="I86" s="17">
        <f t="shared" si="7"/>
        <v>1.8446901031815184E-2</v>
      </c>
    </row>
    <row r="87" spans="1:9" x14ac:dyDescent="0.25">
      <c r="A87" s="8" t="s">
        <v>67</v>
      </c>
      <c r="B87" s="15">
        <v>528894</v>
      </c>
      <c r="C87" s="15">
        <v>3116929</v>
      </c>
      <c r="D87" s="15">
        <v>14946.8</v>
      </c>
      <c r="E87" s="14">
        <v>30431.8</v>
      </c>
      <c r="F87" s="7">
        <v>503</v>
      </c>
      <c r="G87" s="16">
        <f t="shared" si="6"/>
        <v>6196.6779324055669</v>
      </c>
      <c r="H87" s="16">
        <f t="shared" si="5"/>
        <v>60.500596421471172</v>
      </c>
      <c r="I87" s="17">
        <f t="shared" si="7"/>
        <v>9.6689899677215273E-3</v>
      </c>
    </row>
    <row r="88" spans="1:9" x14ac:dyDescent="0.25">
      <c r="A88" s="8" t="s">
        <v>68</v>
      </c>
      <c r="B88" s="15">
        <v>127175</v>
      </c>
      <c r="C88" s="15">
        <v>900522</v>
      </c>
      <c r="D88" s="15">
        <v>0</v>
      </c>
      <c r="E88" s="14">
        <v>6837.2</v>
      </c>
      <c r="F88" s="7">
        <v>134</v>
      </c>
      <c r="G88" s="16">
        <f t="shared" si="6"/>
        <v>6720.313432835821</v>
      </c>
      <c r="H88" s="16">
        <f t="shared" si="5"/>
        <v>51.023880597014923</v>
      </c>
      <c r="I88" s="17">
        <f t="shared" si="7"/>
        <v>7.5352737923415555E-3</v>
      </c>
    </row>
    <row r="89" spans="1:9" x14ac:dyDescent="0.25">
      <c r="A89" s="8" t="s">
        <v>69</v>
      </c>
      <c r="B89" s="15">
        <v>647976</v>
      </c>
      <c r="C89" s="15">
        <v>1971496</v>
      </c>
      <c r="D89" s="15">
        <v>2585.4</v>
      </c>
      <c r="E89" s="14">
        <v>41401.4</v>
      </c>
      <c r="F89" s="7">
        <v>335</v>
      </c>
      <c r="G89" s="16">
        <f t="shared" si="6"/>
        <v>5885.0626865671638</v>
      </c>
      <c r="H89" s="16">
        <f t="shared" si="5"/>
        <v>123.58626865671643</v>
      </c>
      <c r="I89" s="17">
        <f t="shared" si="7"/>
        <v>2.0568062733848234E-2</v>
      </c>
    </row>
    <row r="90" spans="1:9" x14ac:dyDescent="0.25">
      <c r="A90" s="8" t="s">
        <v>70</v>
      </c>
      <c r="B90" s="15">
        <v>270399</v>
      </c>
      <c r="C90" s="15">
        <v>2629534</v>
      </c>
      <c r="D90" s="15">
        <v>0</v>
      </c>
      <c r="E90" s="14">
        <v>4586.1000000000004</v>
      </c>
      <c r="F90" s="7">
        <v>510</v>
      </c>
      <c r="G90" s="16">
        <f t="shared" si="6"/>
        <v>5155.9490196078432</v>
      </c>
      <c r="H90" s="16">
        <f t="shared" si="5"/>
        <v>8.9923529411764704</v>
      </c>
      <c r="I90" s="17">
        <f t="shared" si="7"/>
        <v>1.7410367887174165E-3</v>
      </c>
    </row>
    <row r="91" spans="1:9" x14ac:dyDescent="0.25">
      <c r="A91" s="8" t="s">
        <v>71</v>
      </c>
      <c r="B91" s="15">
        <v>341021</v>
      </c>
      <c r="C91" s="15">
        <v>1315593</v>
      </c>
      <c r="D91" s="15">
        <v>0</v>
      </c>
      <c r="E91" s="14">
        <v>9683.1</v>
      </c>
      <c r="F91" s="7">
        <v>208</v>
      </c>
      <c r="G91" s="16">
        <f t="shared" si="6"/>
        <v>6324.9663461538457</v>
      </c>
      <c r="H91" s="16">
        <f t="shared" si="5"/>
        <v>46.55336538461539</v>
      </c>
      <c r="I91" s="17">
        <f t="shared" si="7"/>
        <v>7.3064774955196128E-3</v>
      </c>
    </row>
    <row r="92" spans="1:9" x14ac:dyDescent="0.25">
      <c r="A92" s="8" t="s">
        <v>72</v>
      </c>
      <c r="B92" s="15">
        <v>5255707</v>
      </c>
      <c r="C92" s="15">
        <v>11220822</v>
      </c>
      <c r="D92" s="15">
        <v>46939.8</v>
      </c>
      <c r="E92" s="14">
        <v>251343.6</v>
      </c>
      <c r="F92" s="7">
        <v>1660</v>
      </c>
      <c r="G92" s="16">
        <f t="shared" si="6"/>
        <v>6759.5313253012046</v>
      </c>
      <c r="H92" s="16">
        <f t="shared" si="5"/>
        <v>151.41180722891568</v>
      </c>
      <c r="I92" s="17">
        <f t="shared" si="7"/>
        <v>2.1908993363903326E-2</v>
      </c>
    </row>
    <row r="93" spans="1:9" x14ac:dyDescent="0.25">
      <c r="A93" s="8" t="s">
        <v>73</v>
      </c>
      <c r="B93" s="15">
        <v>54724318</v>
      </c>
      <c r="C93" s="15">
        <v>41748310</v>
      </c>
      <c r="D93" s="15">
        <v>259155.8</v>
      </c>
      <c r="E93" s="14">
        <v>259299.3</v>
      </c>
      <c r="F93" s="7">
        <v>5597</v>
      </c>
      <c r="G93" s="16">
        <f t="shared" si="6"/>
        <v>7459.0512774700728</v>
      </c>
      <c r="H93" s="16">
        <f t="shared" si="5"/>
        <v>46.328265142040379</v>
      </c>
      <c r="I93" s="17">
        <f t="shared" si="7"/>
        <v>6.1726745301832735E-3</v>
      </c>
    </row>
    <row r="94" spans="1:9" x14ac:dyDescent="0.25">
      <c r="A94" s="8" t="s">
        <v>74</v>
      </c>
      <c r="B94" s="15">
        <v>4518019</v>
      </c>
      <c r="C94" s="15">
        <v>11404302</v>
      </c>
      <c r="D94" s="15">
        <v>10248.4</v>
      </c>
      <c r="E94" s="14">
        <v>80359.199999999997</v>
      </c>
      <c r="F94" s="7">
        <v>1497</v>
      </c>
      <c r="G94" s="16">
        <f t="shared" si="6"/>
        <v>7618.1042084168339</v>
      </c>
      <c r="H94" s="16">
        <f t="shared" si="5"/>
        <v>53.680160320641278</v>
      </c>
      <c r="I94" s="17">
        <f t="shared" si="7"/>
        <v>6.9970893002921147E-3</v>
      </c>
    </row>
    <row r="95" spans="1:9" x14ac:dyDescent="0.25">
      <c r="A95" s="8" t="s">
        <v>75</v>
      </c>
      <c r="B95" s="15">
        <v>9847628.3599999994</v>
      </c>
      <c r="C95" s="15">
        <v>11129022.6</v>
      </c>
      <c r="D95" s="15">
        <v>22656.5</v>
      </c>
      <c r="E95" s="14">
        <v>157943.29999999999</v>
      </c>
      <c r="F95" s="7">
        <v>1508</v>
      </c>
      <c r="G95" s="16">
        <f t="shared" si="6"/>
        <v>7379.9884615384617</v>
      </c>
      <c r="H95" s="16">
        <f t="shared" si="5"/>
        <v>104.73693633952254</v>
      </c>
      <c r="I95" s="17">
        <f t="shared" si="7"/>
        <v>1.3993424043214304E-2</v>
      </c>
    </row>
    <row r="96" spans="1:9" x14ac:dyDescent="0.25">
      <c r="A96" s="8" t="s">
        <v>76</v>
      </c>
      <c r="B96" s="15">
        <v>20591352</v>
      </c>
      <c r="C96" s="15">
        <v>13778271</v>
      </c>
      <c r="D96" s="15">
        <v>293757.3</v>
      </c>
      <c r="E96" s="14">
        <v>207797.9</v>
      </c>
      <c r="F96" s="7">
        <v>1858</v>
      </c>
      <c r="G96" s="16">
        <f t="shared" si="6"/>
        <v>7415.6463939720134</v>
      </c>
      <c r="H96" s="16">
        <f t="shared" si="5"/>
        <v>111.83955866523142</v>
      </c>
      <c r="I96" s="17">
        <f t="shared" si="7"/>
        <v>1.4857491514288192E-2</v>
      </c>
    </row>
    <row r="97" spans="1:9" x14ac:dyDescent="0.25">
      <c r="A97" s="8" t="s">
        <v>223</v>
      </c>
      <c r="B97" s="15">
        <v>1329563</v>
      </c>
      <c r="C97" s="15">
        <v>2446198</v>
      </c>
      <c r="D97" s="15">
        <v>0</v>
      </c>
      <c r="E97" s="14">
        <v>2357.8000000000002</v>
      </c>
      <c r="F97" s="7">
        <v>362</v>
      </c>
      <c r="G97" s="16">
        <f t="shared" si="6"/>
        <v>6757.4530386740335</v>
      </c>
      <c r="H97" s="16">
        <f t="shared" si="5"/>
        <v>6.5132596685082875</v>
      </c>
      <c r="I97" s="17">
        <f t="shared" si="7"/>
        <v>9.6293496762458932E-4</v>
      </c>
    </row>
    <row r="98" spans="1:9" x14ac:dyDescent="0.25">
      <c r="A98" s="8" t="s">
        <v>77</v>
      </c>
      <c r="B98" s="15">
        <v>438957</v>
      </c>
      <c r="C98" s="15">
        <v>2620216</v>
      </c>
      <c r="D98" s="15">
        <v>0</v>
      </c>
      <c r="E98" s="14">
        <v>17284.7</v>
      </c>
      <c r="F98" s="7">
        <v>525</v>
      </c>
      <c r="G98" s="16">
        <f t="shared" si="6"/>
        <v>4990.8876190476194</v>
      </c>
      <c r="H98" s="16">
        <f t="shared" si="5"/>
        <v>32.923238095238098</v>
      </c>
      <c r="I98" s="17">
        <f t="shared" si="7"/>
        <v>6.5534390189924876E-3</v>
      </c>
    </row>
    <row r="99" spans="1:9" x14ac:dyDescent="0.25">
      <c r="A99" s="8" t="s">
        <v>78</v>
      </c>
      <c r="B99" s="15">
        <v>573491</v>
      </c>
      <c r="C99" s="15">
        <v>5769297</v>
      </c>
      <c r="D99" s="15">
        <v>0</v>
      </c>
      <c r="E99" s="14">
        <v>107037.3</v>
      </c>
      <c r="F99" s="7">
        <v>804</v>
      </c>
      <c r="G99" s="16">
        <f t="shared" si="6"/>
        <v>7175.7425373134329</v>
      </c>
      <c r="H99" s="16">
        <f t="shared" si="5"/>
        <v>133.13097014925373</v>
      </c>
      <c r="I99" s="17">
        <f t="shared" si="7"/>
        <v>1.8214978000826127E-2</v>
      </c>
    </row>
    <row r="100" spans="1:9" x14ac:dyDescent="0.25">
      <c r="A100" s="8" t="s">
        <v>79</v>
      </c>
      <c r="B100" s="15">
        <v>3372111</v>
      </c>
      <c r="C100" s="15">
        <v>9325710</v>
      </c>
      <c r="D100" s="15">
        <v>38659.1</v>
      </c>
      <c r="E100" s="14">
        <v>137556.29999999999</v>
      </c>
      <c r="F100" s="7">
        <v>1327</v>
      </c>
      <c r="G100" s="16">
        <f t="shared" ref="G100:G131" si="8">C100/F100</f>
        <v>7027.6639035418239</v>
      </c>
      <c r="H100" s="16">
        <f t="shared" si="5"/>
        <v>103.65960813865863</v>
      </c>
      <c r="I100" s="17">
        <f t="shared" ref="I100:I131" si="9">E100/(C100+E100)</f>
        <v>1.4535816243488781E-2</v>
      </c>
    </row>
    <row r="101" spans="1:9" x14ac:dyDescent="0.25">
      <c r="A101" s="8" t="s">
        <v>80</v>
      </c>
      <c r="B101" s="15">
        <v>51648</v>
      </c>
      <c r="C101" s="15">
        <v>1480622</v>
      </c>
      <c r="D101" s="15">
        <v>0</v>
      </c>
      <c r="E101" s="14">
        <v>6876.9</v>
      </c>
      <c r="F101" s="7">
        <v>181</v>
      </c>
      <c r="G101" s="16">
        <f t="shared" si="8"/>
        <v>8180.232044198895</v>
      </c>
      <c r="H101" s="16">
        <f t="shared" si="5"/>
        <v>37.993922651933701</v>
      </c>
      <c r="I101" s="17">
        <f t="shared" si="9"/>
        <v>4.6231294692049858E-3</v>
      </c>
    </row>
    <row r="102" spans="1:9" x14ac:dyDescent="0.25">
      <c r="A102" s="8" t="s">
        <v>238</v>
      </c>
      <c r="B102" s="15">
        <v>2560439</v>
      </c>
      <c r="C102" s="15">
        <v>3662368</v>
      </c>
      <c r="D102" s="15">
        <v>7655.2</v>
      </c>
      <c r="E102" s="14">
        <v>56452.1</v>
      </c>
      <c r="F102" s="7">
        <v>453</v>
      </c>
      <c r="G102" s="16">
        <f t="shared" si="8"/>
        <v>8084.6975717439291</v>
      </c>
      <c r="H102" s="16">
        <f t="shared" si="5"/>
        <v>124.61832229580574</v>
      </c>
      <c r="I102" s="17">
        <f t="shared" si="9"/>
        <v>1.518011048719458E-2</v>
      </c>
    </row>
    <row r="103" spans="1:9" x14ac:dyDescent="0.25">
      <c r="A103" s="8" t="s">
        <v>246</v>
      </c>
      <c r="B103" s="15">
        <v>2307992</v>
      </c>
      <c r="C103" s="15">
        <v>3833378</v>
      </c>
      <c r="D103" s="15">
        <v>6834.6</v>
      </c>
      <c r="E103" s="14">
        <v>34834.9</v>
      </c>
      <c r="F103" s="7">
        <v>837</v>
      </c>
      <c r="G103" s="16">
        <f t="shared" si="8"/>
        <v>4579.9020310633214</v>
      </c>
      <c r="H103" s="16">
        <f t="shared" si="5"/>
        <v>41.618757467144569</v>
      </c>
      <c r="I103" s="17">
        <f t="shared" si="9"/>
        <v>9.0054247014170301E-3</v>
      </c>
    </row>
    <row r="104" spans="1:9" x14ac:dyDescent="0.25">
      <c r="A104" s="8" t="s">
        <v>81</v>
      </c>
      <c r="B104" s="15">
        <v>671089</v>
      </c>
      <c r="C104" s="15">
        <v>2459777</v>
      </c>
      <c r="D104" s="15">
        <v>679.6</v>
      </c>
      <c r="E104" s="14">
        <v>34623.699999999997</v>
      </c>
      <c r="F104" s="7">
        <v>460</v>
      </c>
      <c r="G104" s="16">
        <f t="shared" si="8"/>
        <v>5347.3413043478258</v>
      </c>
      <c r="H104" s="16">
        <f t="shared" si="5"/>
        <v>75.26891304347825</v>
      </c>
      <c r="I104" s="17">
        <f t="shared" si="9"/>
        <v>1.3880568587075844E-2</v>
      </c>
    </row>
    <row r="105" spans="1:9" x14ac:dyDescent="0.25">
      <c r="A105" s="8" t="s">
        <v>82</v>
      </c>
      <c r="B105" s="15">
        <v>1375856</v>
      </c>
      <c r="C105" s="15">
        <v>6502724</v>
      </c>
      <c r="D105" s="15">
        <v>369.2</v>
      </c>
      <c r="E105" s="14">
        <v>48292.1</v>
      </c>
      <c r="F105" s="7">
        <v>1013</v>
      </c>
      <c r="G105" s="16">
        <f t="shared" si="8"/>
        <v>6419.2734452122413</v>
      </c>
      <c r="H105" s="16">
        <f t="shared" si="5"/>
        <v>47.67235932872655</v>
      </c>
      <c r="I105" s="17">
        <f t="shared" si="9"/>
        <v>7.371696125124773E-3</v>
      </c>
    </row>
    <row r="106" spans="1:9" x14ac:dyDescent="0.25">
      <c r="A106" s="8" t="s">
        <v>239</v>
      </c>
      <c r="B106" s="15">
        <v>4854955</v>
      </c>
      <c r="C106" s="15">
        <v>3006037</v>
      </c>
      <c r="D106" s="15">
        <v>0</v>
      </c>
      <c r="E106" s="14">
        <v>62667.7</v>
      </c>
      <c r="F106" s="7">
        <v>632</v>
      </c>
      <c r="G106" s="16">
        <f t="shared" si="8"/>
        <v>4756.3876582278481</v>
      </c>
      <c r="H106" s="16">
        <f t="shared" si="5"/>
        <v>99.157753164556951</v>
      </c>
      <c r="I106" s="17">
        <f t="shared" si="9"/>
        <v>2.0421547892829177E-2</v>
      </c>
    </row>
    <row r="107" spans="1:9" x14ac:dyDescent="0.25">
      <c r="A107" s="8" t="s">
        <v>83</v>
      </c>
      <c r="B107" s="15">
        <v>5127987</v>
      </c>
      <c r="C107" s="15">
        <v>15641526</v>
      </c>
      <c r="D107" s="15">
        <v>67561</v>
      </c>
      <c r="E107" s="14">
        <v>158138.6</v>
      </c>
      <c r="F107" s="7">
        <v>1916</v>
      </c>
      <c r="G107" s="16">
        <f t="shared" si="8"/>
        <v>8163.6356993736954</v>
      </c>
      <c r="H107" s="16">
        <f t="shared" si="5"/>
        <v>82.535803757828816</v>
      </c>
      <c r="I107" s="17">
        <f t="shared" si="9"/>
        <v>1.000898462110392E-2</v>
      </c>
    </row>
    <row r="108" spans="1:9" x14ac:dyDescent="0.25">
      <c r="A108" s="8" t="s">
        <v>84</v>
      </c>
      <c r="B108" s="18">
        <v>494792</v>
      </c>
      <c r="C108" s="15">
        <v>3735937</v>
      </c>
      <c r="D108" s="15">
        <v>249017.3</v>
      </c>
      <c r="E108" s="14">
        <v>136330.20000000001</v>
      </c>
      <c r="F108" s="7">
        <v>1311</v>
      </c>
      <c r="G108" s="16">
        <f t="shared" si="8"/>
        <v>2849.6849733028221</v>
      </c>
      <c r="H108" s="16">
        <f t="shared" si="5"/>
        <v>103.98947368421054</v>
      </c>
      <c r="I108" s="17">
        <f t="shared" si="9"/>
        <v>3.5206816306478025E-2</v>
      </c>
    </row>
    <row r="109" spans="1:9" x14ac:dyDescent="0.25">
      <c r="A109" s="8" t="s">
        <v>85</v>
      </c>
      <c r="B109" s="15">
        <v>40907771</v>
      </c>
      <c r="C109" s="15">
        <v>16941833</v>
      </c>
      <c r="D109" s="15">
        <v>111494.6</v>
      </c>
      <c r="E109" s="14">
        <v>157269.6</v>
      </c>
      <c r="F109" s="7">
        <v>2563</v>
      </c>
      <c r="G109" s="16">
        <f t="shared" si="8"/>
        <v>6610.157237612173</v>
      </c>
      <c r="H109" s="16">
        <f t="shared" si="5"/>
        <v>61.361529457666798</v>
      </c>
      <c r="I109" s="17">
        <f t="shared" si="9"/>
        <v>9.1975353139292816E-3</v>
      </c>
    </row>
    <row r="110" spans="1:9" x14ac:dyDescent="0.25">
      <c r="A110" s="8" t="s">
        <v>86</v>
      </c>
      <c r="B110" s="15">
        <v>151312</v>
      </c>
      <c r="C110" s="15">
        <v>1311004</v>
      </c>
      <c r="D110" s="15">
        <v>919.8</v>
      </c>
      <c r="E110" s="14">
        <v>6520.3</v>
      </c>
      <c r="F110" s="7">
        <v>124</v>
      </c>
      <c r="G110" s="16">
        <f t="shared" si="8"/>
        <v>10572.612903225807</v>
      </c>
      <c r="H110" s="16">
        <f t="shared" si="5"/>
        <v>52.583064516129035</v>
      </c>
      <c r="I110" s="17">
        <f t="shared" si="9"/>
        <v>4.9489030297202108E-3</v>
      </c>
    </row>
    <row r="111" spans="1:9" x14ac:dyDescent="0.25">
      <c r="A111" s="8" t="s">
        <v>87</v>
      </c>
      <c r="B111" s="15">
        <v>162674</v>
      </c>
      <c r="C111" s="15">
        <v>2135594</v>
      </c>
      <c r="D111" s="15">
        <v>901.4</v>
      </c>
      <c r="E111" s="14">
        <v>41496</v>
      </c>
      <c r="F111" s="7">
        <v>348</v>
      </c>
      <c r="G111" s="16">
        <f t="shared" si="8"/>
        <v>6136.7643678160921</v>
      </c>
      <c r="H111" s="16">
        <f t="shared" si="5"/>
        <v>119.24137931034483</v>
      </c>
      <c r="I111" s="17">
        <f t="shared" si="9"/>
        <v>1.9060305269878598E-2</v>
      </c>
    </row>
    <row r="112" spans="1:9" x14ac:dyDescent="0.25">
      <c r="A112" s="8" t="s">
        <v>224</v>
      </c>
      <c r="B112" s="15">
        <v>11532</v>
      </c>
      <c r="C112" s="15">
        <v>485375</v>
      </c>
      <c r="D112" s="15">
        <v>0</v>
      </c>
      <c r="E112" s="14">
        <v>304.3</v>
      </c>
      <c r="F112" s="7">
        <v>72</v>
      </c>
      <c r="G112" s="16">
        <f t="shared" si="8"/>
        <v>6741.3194444444443</v>
      </c>
      <c r="H112" s="16">
        <f t="shared" si="5"/>
        <v>4.2263888888888888</v>
      </c>
      <c r="I112" s="17">
        <f t="shared" si="9"/>
        <v>6.2654512967713475E-4</v>
      </c>
    </row>
    <row r="113" spans="1:9" x14ac:dyDescent="0.25">
      <c r="A113" s="8" t="s">
        <v>88</v>
      </c>
      <c r="B113" s="15">
        <v>187101</v>
      </c>
      <c r="C113" s="15">
        <v>943966</v>
      </c>
      <c r="D113" s="15">
        <v>3929.1</v>
      </c>
      <c r="E113" s="14">
        <v>34171.9</v>
      </c>
      <c r="F113" s="7">
        <v>140</v>
      </c>
      <c r="G113" s="16">
        <f t="shared" si="8"/>
        <v>6742.6142857142859</v>
      </c>
      <c r="H113" s="16">
        <f t="shared" si="5"/>
        <v>244.08500000000001</v>
      </c>
      <c r="I113" s="17">
        <f t="shared" si="9"/>
        <v>3.4935667046538124E-2</v>
      </c>
    </row>
    <row r="114" spans="1:9" x14ac:dyDescent="0.25">
      <c r="A114" s="8" t="s">
        <v>89</v>
      </c>
      <c r="B114" s="15">
        <v>5410452</v>
      </c>
      <c r="C114" s="15">
        <v>10571420</v>
      </c>
      <c r="D114" s="15">
        <v>102673.4</v>
      </c>
      <c r="E114" s="14">
        <v>135855.70000000001</v>
      </c>
      <c r="F114" s="7">
        <v>1404</v>
      </c>
      <c r="G114" s="16">
        <f t="shared" si="8"/>
        <v>7529.5014245014245</v>
      </c>
      <c r="H114" s="16">
        <f t="shared" si="5"/>
        <v>96.763319088319093</v>
      </c>
      <c r="I114" s="17">
        <f t="shared" si="9"/>
        <v>1.2688166794845865E-2</v>
      </c>
    </row>
    <row r="115" spans="1:9" x14ac:dyDescent="0.25">
      <c r="A115" s="8" t="s">
        <v>240</v>
      </c>
      <c r="B115" s="15">
        <v>389245</v>
      </c>
      <c r="C115" s="15">
        <v>2721139</v>
      </c>
      <c r="D115" s="15">
        <v>453.1</v>
      </c>
      <c r="E115" s="14">
        <v>14442.5</v>
      </c>
      <c r="F115" s="7">
        <v>412</v>
      </c>
      <c r="G115" s="16">
        <f t="shared" si="8"/>
        <v>6604.7063106796113</v>
      </c>
      <c r="H115" s="16">
        <f t="shared" si="5"/>
        <v>35.054611650485434</v>
      </c>
      <c r="I115" s="17">
        <f t="shared" si="9"/>
        <v>5.2794990754250967E-3</v>
      </c>
    </row>
    <row r="116" spans="1:9" x14ac:dyDescent="0.25">
      <c r="A116" s="8" t="s">
        <v>90</v>
      </c>
      <c r="B116" s="15">
        <v>26738177</v>
      </c>
      <c r="C116" s="15">
        <v>16750740</v>
      </c>
      <c r="D116" s="15">
        <v>120687.9</v>
      </c>
      <c r="E116" s="14">
        <v>205283.9</v>
      </c>
      <c r="F116" s="7">
        <v>3642</v>
      </c>
      <c r="G116" s="16">
        <f t="shared" si="8"/>
        <v>4599.3245469522244</v>
      </c>
      <c r="H116" s="16">
        <f t="shared" si="5"/>
        <v>56.365705656232841</v>
      </c>
      <c r="I116" s="17">
        <f t="shared" si="9"/>
        <v>1.210684186402922E-2</v>
      </c>
    </row>
    <row r="117" spans="1:9" x14ac:dyDescent="0.25">
      <c r="A117" s="8" t="s">
        <v>91</v>
      </c>
      <c r="B117" s="15">
        <v>17051877</v>
      </c>
      <c r="C117" s="15">
        <v>4707867</v>
      </c>
      <c r="D117" s="15">
        <v>23528.5</v>
      </c>
      <c r="E117" s="14">
        <v>20397.5</v>
      </c>
      <c r="F117" s="7">
        <v>762</v>
      </c>
      <c r="G117" s="16">
        <f t="shared" si="8"/>
        <v>6178.3031496062995</v>
      </c>
      <c r="H117" s="16">
        <f t="shared" si="5"/>
        <v>26.768372703412073</v>
      </c>
      <c r="I117" s="17">
        <f t="shared" si="9"/>
        <v>4.3139507106677299E-3</v>
      </c>
    </row>
    <row r="118" spans="1:9" x14ac:dyDescent="0.25">
      <c r="A118" s="8" t="s">
        <v>92</v>
      </c>
      <c r="B118" s="15">
        <v>31144203</v>
      </c>
      <c r="C118" s="15">
        <v>17242945</v>
      </c>
      <c r="D118" s="15">
        <v>1101661</v>
      </c>
      <c r="E118" s="14">
        <v>159788.1</v>
      </c>
      <c r="F118" s="7">
        <v>2569</v>
      </c>
      <c r="G118" s="16">
        <f t="shared" si="8"/>
        <v>6711.9287660568316</v>
      </c>
      <c r="H118" s="16">
        <f t="shared" si="5"/>
        <v>62.19855975087583</v>
      </c>
      <c r="I118" s="17">
        <f t="shared" si="9"/>
        <v>9.1817819121756215E-3</v>
      </c>
    </row>
    <row r="119" spans="1:9" x14ac:dyDescent="0.25">
      <c r="A119" s="8" t="s">
        <v>225</v>
      </c>
      <c r="B119" s="15">
        <v>144077</v>
      </c>
      <c r="C119" s="15">
        <v>1031304</v>
      </c>
      <c r="D119" s="15">
        <v>0</v>
      </c>
      <c r="E119" s="14">
        <v>369.3</v>
      </c>
      <c r="F119" s="7">
        <v>270</v>
      </c>
      <c r="G119" s="16">
        <f t="shared" si="8"/>
        <v>3819.6444444444446</v>
      </c>
      <c r="H119" s="16">
        <f t="shared" si="5"/>
        <v>1.3677777777777778</v>
      </c>
      <c r="I119" s="17">
        <f t="shared" si="9"/>
        <v>3.5796215720616207E-4</v>
      </c>
    </row>
    <row r="120" spans="1:9" x14ac:dyDescent="0.25">
      <c r="A120" s="8" t="s">
        <v>93</v>
      </c>
      <c r="B120" s="15">
        <v>35648587</v>
      </c>
      <c r="C120" s="15">
        <v>21270940</v>
      </c>
      <c r="D120" s="15">
        <v>452008.5</v>
      </c>
      <c r="E120" s="14">
        <v>1273270.3999999999</v>
      </c>
      <c r="F120" s="7">
        <v>2544</v>
      </c>
      <c r="G120" s="16">
        <f t="shared" si="8"/>
        <v>8361.218553459119</v>
      </c>
      <c r="H120" s="16">
        <f t="shared" si="5"/>
        <v>500.49937106918236</v>
      </c>
      <c r="I120" s="17">
        <f t="shared" si="9"/>
        <v>5.6478819945718746E-2</v>
      </c>
    </row>
    <row r="121" spans="1:9" x14ac:dyDescent="0.25">
      <c r="A121" s="8" t="s">
        <v>94</v>
      </c>
      <c r="B121" s="15">
        <v>1078442</v>
      </c>
      <c r="C121" s="15">
        <v>2787533</v>
      </c>
      <c r="D121" s="15">
        <v>123.1</v>
      </c>
      <c r="E121" s="14">
        <v>38728.5</v>
      </c>
      <c r="F121" s="7">
        <v>498</v>
      </c>
      <c r="G121" s="16">
        <f t="shared" si="8"/>
        <v>5597.4558232931731</v>
      </c>
      <c r="H121" s="16">
        <f t="shared" si="5"/>
        <v>77.768072289156621</v>
      </c>
      <c r="I121" s="17">
        <f t="shared" si="9"/>
        <v>1.3703084445653737E-2</v>
      </c>
    </row>
    <row r="122" spans="1:9" x14ac:dyDescent="0.25">
      <c r="A122" s="8" t="s">
        <v>95</v>
      </c>
      <c r="B122" s="15">
        <v>1404636</v>
      </c>
      <c r="C122" s="15">
        <v>4663068</v>
      </c>
      <c r="D122" s="15">
        <v>11224</v>
      </c>
      <c r="E122" s="14">
        <v>68088.800000000003</v>
      </c>
      <c r="F122" s="7">
        <v>713</v>
      </c>
      <c r="G122" s="16">
        <f t="shared" si="8"/>
        <v>6540.0673211781204</v>
      </c>
      <c r="H122" s="16">
        <f t="shared" si="5"/>
        <v>95.496213183730717</v>
      </c>
      <c r="I122" s="17">
        <f t="shared" si="9"/>
        <v>1.4391575438801776E-2</v>
      </c>
    </row>
    <row r="123" spans="1:9" x14ac:dyDescent="0.25">
      <c r="A123" s="8" t="s">
        <v>96</v>
      </c>
      <c r="B123" s="15">
        <v>1971415</v>
      </c>
      <c r="C123" s="15">
        <v>2710726</v>
      </c>
      <c r="D123" s="15">
        <v>38624.9</v>
      </c>
      <c r="E123" s="14">
        <v>150391.29999999999</v>
      </c>
      <c r="F123" s="7">
        <v>375</v>
      </c>
      <c r="G123" s="16">
        <f t="shared" si="8"/>
        <v>7228.6026666666667</v>
      </c>
      <c r="H123" s="16">
        <f t="shared" si="5"/>
        <v>401.04346666666663</v>
      </c>
      <c r="I123" s="17">
        <f t="shared" si="9"/>
        <v>5.2563835813372629E-2</v>
      </c>
    </row>
    <row r="124" spans="1:9" x14ac:dyDescent="0.25">
      <c r="A124" s="8" t="s">
        <v>97</v>
      </c>
      <c r="B124" s="15">
        <v>90394450</v>
      </c>
      <c r="C124" s="15">
        <v>25096692</v>
      </c>
      <c r="D124" s="15">
        <v>659952.19999999995</v>
      </c>
      <c r="E124" s="14">
        <v>587425.30000000005</v>
      </c>
      <c r="F124" s="7">
        <v>3501</v>
      </c>
      <c r="G124" s="16">
        <f t="shared" si="8"/>
        <v>7168.4353041988006</v>
      </c>
      <c r="H124" s="16">
        <f t="shared" si="5"/>
        <v>167.78786061125393</v>
      </c>
      <c r="I124" s="17">
        <f t="shared" si="9"/>
        <v>2.2871150023909912E-2</v>
      </c>
    </row>
    <row r="125" spans="1:9" x14ac:dyDescent="0.25">
      <c r="A125" s="8" t="s">
        <v>98</v>
      </c>
      <c r="B125" s="15">
        <v>741781</v>
      </c>
      <c r="C125" s="15">
        <v>1909278</v>
      </c>
      <c r="D125" s="15">
        <v>427.4</v>
      </c>
      <c r="E125" s="14">
        <v>59988.9</v>
      </c>
      <c r="F125" s="7">
        <v>174</v>
      </c>
      <c r="G125" s="16">
        <f t="shared" si="8"/>
        <v>10972.862068965518</v>
      </c>
      <c r="H125" s="16">
        <f t="shared" si="5"/>
        <v>344.76379310344828</v>
      </c>
      <c r="I125" s="17">
        <f t="shared" si="9"/>
        <v>3.0462554364774019E-2</v>
      </c>
    </row>
    <row r="126" spans="1:9" x14ac:dyDescent="0.25">
      <c r="A126" s="8" t="s">
        <v>99</v>
      </c>
      <c r="B126" s="15">
        <v>347458</v>
      </c>
      <c r="C126" s="15">
        <v>2634590</v>
      </c>
      <c r="D126" s="15">
        <v>738.7</v>
      </c>
      <c r="E126" s="14">
        <v>28447.4</v>
      </c>
      <c r="F126" s="7">
        <v>398</v>
      </c>
      <c r="G126" s="16">
        <f t="shared" si="8"/>
        <v>6619.572864321608</v>
      </c>
      <c r="H126" s="16">
        <f t="shared" si="5"/>
        <v>71.475879396984922</v>
      </c>
      <c r="I126" s="17">
        <f t="shared" si="9"/>
        <v>1.0682313361427069E-2</v>
      </c>
    </row>
    <row r="127" spans="1:9" x14ac:dyDescent="0.25">
      <c r="A127" s="8" t="s">
        <v>100</v>
      </c>
      <c r="B127" s="15">
        <v>34135731</v>
      </c>
      <c r="C127" s="15">
        <v>31531293</v>
      </c>
      <c r="D127" s="15">
        <v>251128.4</v>
      </c>
      <c r="E127" s="14">
        <v>308225.7</v>
      </c>
      <c r="F127" s="7">
        <v>4189</v>
      </c>
      <c r="G127" s="16">
        <f t="shared" si="8"/>
        <v>7527.1647171162567</v>
      </c>
      <c r="H127" s="16">
        <f t="shared" si="5"/>
        <v>73.579780377178324</v>
      </c>
      <c r="I127" s="17">
        <f t="shared" si="9"/>
        <v>9.6806017359803882E-3</v>
      </c>
    </row>
    <row r="128" spans="1:9" x14ac:dyDescent="0.25">
      <c r="A128" s="8" t="s">
        <v>101</v>
      </c>
      <c r="B128" s="15">
        <v>588301</v>
      </c>
      <c r="C128" s="15">
        <v>6977364</v>
      </c>
      <c r="D128" s="15">
        <v>1049.5</v>
      </c>
      <c r="E128" s="14">
        <v>50109.1</v>
      </c>
      <c r="F128" s="7">
        <v>810</v>
      </c>
      <c r="G128" s="16">
        <f t="shared" si="8"/>
        <v>8614.0296296296292</v>
      </c>
      <c r="H128" s="16">
        <f t="shared" si="5"/>
        <v>61.863086419753081</v>
      </c>
      <c r="I128" s="17">
        <f t="shared" si="9"/>
        <v>7.1304577459001591E-3</v>
      </c>
    </row>
    <row r="129" spans="1:9" x14ac:dyDescent="0.25">
      <c r="A129" s="8" t="s">
        <v>226</v>
      </c>
      <c r="B129" s="15">
        <v>1484790</v>
      </c>
      <c r="C129" s="15">
        <v>4203208</v>
      </c>
      <c r="D129" s="15">
        <v>56094.6</v>
      </c>
      <c r="E129" s="14">
        <v>64363.1</v>
      </c>
      <c r="F129" s="7">
        <v>700</v>
      </c>
      <c r="G129" s="16">
        <f t="shared" si="8"/>
        <v>6004.5828571428574</v>
      </c>
      <c r="H129" s="16">
        <f t="shared" si="5"/>
        <v>91.947285714285712</v>
      </c>
      <c r="I129" s="17">
        <f t="shared" si="9"/>
        <v>1.5081904552217069E-2</v>
      </c>
    </row>
    <row r="130" spans="1:9" x14ac:dyDescent="0.25">
      <c r="A130" s="8" t="s">
        <v>102</v>
      </c>
      <c r="B130" s="15">
        <v>54783133</v>
      </c>
      <c r="C130" s="15">
        <v>28655868</v>
      </c>
      <c r="D130" s="15">
        <v>1181160.8</v>
      </c>
      <c r="E130" s="14">
        <v>542738.69999999995</v>
      </c>
      <c r="F130" s="7">
        <v>4999</v>
      </c>
      <c r="G130" s="16">
        <f t="shared" si="8"/>
        <v>5732.3200640128025</v>
      </c>
      <c r="H130" s="16">
        <f t="shared" si="5"/>
        <v>108.56945389077815</v>
      </c>
      <c r="I130" s="17">
        <f t="shared" si="9"/>
        <v>1.858782871307349E-2</v>
      </c>
    </row>
    <row r="131" spans="1:9" x14ac:dyDescent="0.25">
      <c r="A131" s="8" t="s">
        <v>103</v>
      </c>
      <c r="B131" s="15">
        <v>2455487</v>
      </c>
      <c r="C131" s="15">
        <v>6115449</v>
      </c>
      <c r="D131" s="15">
        <v>2712.4</v>
      </c>
      <c r="E131" s="14">
        <v>77271.100000000006</v>
      </c>
      <c r="F131" s="7">
        <v>936</v>
      </c>
      <c r="G131" s="16">
        <f t="shared" si="8"/>
        <v>6533.5993589743593</v>
      </c>
      <c r="H131" s="16">
        <f t="shared" ref="H131:H194" si="10">E131/F131</f>
        <v>82.554594017094018</v>
      </c>
      <c r="I131" s="17">
        <f t="shared" si="9"/>
        <v>1.2477731715986972E-2</v>
      </c>
    </row>
    <row r="132" spans="1:9" x14ac:dyDescent="0.25">
      <c r="A132" s="8" t="s">
        <v>104</v>
      </c>
      <c r="B132" s="15">
        <v>698149</v>
      </c>
      <c r="C132" s="15">
        <v>3192091</v>
      </c>
      <c r="D132" s="15">
        <v>3933.7</v>
      </c>
      <c r="E132" s="14">
        <v>22199.4</v>
      </c>
      <c r="F132" s="7">
        <v>682</v>
      </c>
      <c r="G132" s="16">
        <f t="shared" ref="G132:G158" si="11">C132/F132</f>
        <v>4680.4853372434018</v>
      </c>
      <c r="H132" s="16">
        <f t="shared" si="10"/>
        <v>32.550439882697951</v>
      </c>
      <c r="I132" s="17">
        <f t="shared" ref="I132:I158" si="12">E132/(C132+E132)</f>
        <v>6.9064699319016107E-3</v>
      </c>
    </row>
    <row r="133" spans="1:9" x14ac:dyDescent="0.25">
      <c r="A133" s="8" t="s">
        <v>227</v>
      </c>
      <c r="B133" s="15">
        <v>24318090.5</v>
      </c>
      <c r="C133" s="15">
        <v>16429509</v>
      </c>
      <c r="D133" s="15">
        <v>272668</v>
      </c>
      <c r="E133" s="14">
        <v>249970.9</v>
      </c>
      <c r="F133" s="7">
        <v>2810</v>
      </c>
      <c r="G133" s="16">
        <f t="shared" si="11"/>
        <v>5846.8003558718865</v>
      </c>
      <c r="H133" s="16">
        <f t="shared" si="10"/>
        <v>88.957615658362982</v>
      </c>
      <c r="I133" s="17">
        <f t="shared" si="12"/>
        <v>1.4986732290135737E-2</v>
      </c>
    </row>
    <row r="134" spans="1:9" x14ac:dyDescent="0.25">
      <c r="A134" s="8" t="s">
        <v>105</v>
      </c>
      <c r="B134" s="15">
        <v>491249</v>
      </c>
      <c r="C134" s="15">
        <v>5952261</v>
      </c>
      <c r="D134" s="15">
        <v>0</v>
      </c>
      <c r="E134" s="14">
        <v>62775.5</v>
      </c>
      <c r="F134" s="7">
        <v>996</v>
      </c>
      <c r="G134" s="16">
        <f t="shared" si="11"/>
        <v>5976.1656626506028</v>
      </c>
      <c r="H134" s="16">
        <f t="shared" si="10"/>
        <v>63.027610441767067</v>
      </c>
      <c r="I134" s="17">
        <f t="shared" si="12"/>
        <v>1.0436428773125483E-2</v>
      </c>
    </row>
    <row r="135" spans="1:9" x14ac:dyDescent="0.25">
      <c r="A135" s="8" t="s">
        <v>106</v>
      </c>
      <c r="B135" s="15">
        <v>96396</v>
      </c>
      <c r="C135" s="15">
        <v>485265</v>
      </c>
      <c r="D135" s="15">
        <v>0</v>
      </c>
      <c r="E135" s="14">
        <v>11489.8</v>
      </c>
      <c r="F135" s="7">
        <v>61</v>
      </c>
      <c r="G135" s="16">
        <f t="shared" si="11"/>
        <v>7955.1639344262294</v>
      </c>
      <c r="H135" s="16">
        <f t="shared" si="10"/>
        <v>188.35737704918031</v>
      </c>
      <c r="I135" s="17">
        <f t="shared" si="12"/>
        <v>2.3129721142100688E-2</v>
      </c>
    </row>
    <row r="136" spans="1:9" x14ac:dyDescent="0.25">
      <c r="A136" s="8" t="s">
        <v>107</v>
      </c>
      <c r="B136" s="15">
        <v>2965190</v>
      </c>
      <c r="C136" s="15">
        <v>6862730</v>
      </c>
      <c r="D136" s="15">
        <v>42942.2</v>
      </c>
      <c r="E136" s="14">
        <v>115357.1</v>
      </c>
      <c r="F136" s="7">
        <v>723</v>
      </c>
      <c r="G136" s="16">
        <f t="shared" si="11"/>
        <v>9492.0193637621032</v>
      </c>
      <c r="H136" s="16">
        <f t="shared" si="10"/>
        <v>159.55338865836791</v>
      </c>
      <c r="I136" s="17">
        <f t="shared" si="12"/>
        <v>1.6531335643546211E-2</v>
      </c>
    </row>
    <row r="137" spans="1:9" x14ac:dyDescent="0.25">
      <c r="A137" s="8" t="s">
        <v>228</v>
      </c>
      <c r="B137" s="15">
        <v>4183</v>
      </c>
      <c r="C137" s="15">
        <v>270550</v>
      </c>
      <c r="D137" s="15">
        <v>7620.1</v>
      </c>
      <c r="E137" s="14">
        <v>9415.1</v>
      </c>
      <c r="F137" s="7">
        <v>95</v>
      </c>
      <c r="G137" s="16">
        <f t="shared" si="11"/>
        <v>2847.8947368421054</v>
      </c>
      <c r="H137" s="16">
        <f t="shared" si="10"/>
        <v>99.106315789473683</v>
      </c>
      <c r="I137" s="17">
        <f t="shared" si="12"/>
        <v>3.3629548825907234E-2</v>
      </c>
    </row>
    <row r="138" spans="1:9" x14ac:dyDescent="0.25">
      <c r="A138" s="8" t="s">
        <v>108</v>
      </c>
      <c r="B138" s="15">
        <v>3790412</v>
      </c>
      <c r="C138" s="15">
        <v>6840512</v>
      </c>
      <c r="D138" s="15">
        <v>123.1</v>
      </c>
      <c r="E138" s="14">
        <v>51810.1</v>
      </c>
      <c r="F138" s="7">
        <v>1169</v>
      </c>
      <c r="G138" s="16">
        <f t="shared" si="11"/>
        <v>5851.5928143712572</v>
      </c>
      <c r="H138" s="16">
        <f t="shared" si="10"/>
        <v>44.32001710863986</v>
      </c>
      <c r="I138" s="17">
        <f t="shared" si="12"/>
        <v>7.5170746880793629E-3</v>
      </c>
    </row>
    <row r="139" spans="1:9" x14ac:dyDescent="0.25">
      <c r="A139" s="8" t="s">
        <v>109</v>
      </c>
      <c r="B139" s="15">
        <v>1697946</v>
      </c>
      <c r="C139" s="15">
        <v>7621418</v>
      </c>
      <c r="D139" s="15">
        <v>1521.7</v>
      </c>
      <c r="E139" s="14">
        <v>70252.3</v>
      </c>
      <c r="F139" s="7">
        <v>1153</v>
      </c>
      <c r="G139" s="16">
        <f t="shared" si="11"/>
        <v>6610.0763226365998</v>
      </c>
      <c r="H139" s="16">
        <f t="shared" si="10"/>
        <v>60.93000867302689</v>
      </c>
      <c r="I139" s="17">
        <f t="shared" si="12"/>
        <v>9.1335558155684338E-3</v>
      </c>
    </row>
    <row r="140" spans="1:9" x14ac:dyDescent="0.25">
      <c r="A140" s="8" t="s">
        <v>110</v>
      </c>
      <c r="B140" s="15">
        <v>35841845</v>
      </c>
      <c r="C140" s="15">
        <v>17219411</v>
      </c>
      <c r="D140" s="15">
        <v>1445925.3</v>
      </c>
      <c r="E140" s="14">
        <v>287008.2</v>
      </c>
      <c r="F140" s="7">
        <v>2909</v>
      </c>
      <c r="G140" s="16">
        <f t="shared" si="11"/>
        <v>5919.3575111722239</v>
      </c>
      <c r="H140" s="16">
        <f t="shared" si="10"/>
        <v>98.662151942248201</v>
      </c>
      <c r="I140" s="17">
        <f t="shared" si="12"/>
        <v>1.6394454898006786E-2</v>
      </c>
    </row>
    <row r="141" spans="1:9" x14ac:dyDescent="0.25">
      <c r="A141" s="8" t="s">
        <v>241</v>
      </c>
      <c r="B141" s="15">
        <v>1423422</v>
      </c>
      <c r="C141" s="15">
        <v>4629215</v>
      </c>
      <c r="D141" s="15">
        <v>0</v>
      </c>
      <c r="E141" s="14">
        <v>23888.1</v>
      </c>
      <c r="F141" s="7">
        <v>869</v>
      </c>
      <c r="G141" s="16">
        <f t="shared" si="11"/>
        <v>5327.0598388952822</v>
      </c>
      <c r="H141" s="16">
        <f t="shared" si="10"/>
        <v>27.489182968929804</v>
      </c>
      <c r="I141" s="17">
        <f t="shared" si="12"/>
        <v>5.1337998506845893E-3</v>
      </c>
    </row>
    <row r="142" spans="1:9" x14ac:dyDescent="0.25">
      <c r="A142" s="8" t="s">
        <v>111</v>
      </c>
      <c r="B142" s="15">
        <v>20452324</v>
      </c>
      <c r="C142" s="15">
        <v>13643051</v>
      </c>
      <c r="D142" s="15">
        <v>271206.5</v>
      </c>
      <c r="E142" s="14">
        <v>276432.8</v>
      </c>
      <c r="F142" s="7">
        <v>2155</v>
      </c>
      <c r="G142" s="16">
        <f t="shared" si="11"/>
        <v>6330.8821345707656</v>
      </c>
      <c r="H142" s="16">
        <f t="shared" si="10"/>
        <v>128.27508120649651</v>
      </c>
      <c r="I142" s="17">
        <f t="shared" si="12"/>
        <v>1.9859414614211483E-2</v>
      </c>
    </row>
    <row r="143" spans="1:9" x14ac:dyDescent="0.25">
      <c r="A143" s="8" t="s">
        <v>229</v>
      </c>
      <c r="B143" s="15">
        <v>394603</v>
      </c>
      <c r="C143" s="15">
        <v>649725</v>
      </c>
      <c r="D143" s="15">
        <v>304.3</v>
      </c>
      <c r="E143" s="14">
        <v>1658.2</v>
      </c>
      <c r="F143" s="7">
        <v>185</v>
      </c>
      <c r="G143" s="16">
        <f t="shared" si="11"/>
        <v>3512.0270270270271</v>
      </c>
      <c r="H143" s="16">
        <f t="shared" si="10"/>
        <v>8.9632432432432427</v>
      </c>
      <c r="I143" s="17">
        <f t="shared" si="12"/>
        <v>2.5456597591095383E-3</v>
      </c>
    </row>
    <row r="144" spans="1:9" x14ac:dyDescent="0.25">
      <c r="A144" s="8" t="s">
        <v>112</v>
      </c>
      <c r="B144" s="15">
        <v>4034896</v>
      </c>
      <c r="C144" s="15">
        <v>13296458</v>
      </c>
      <c r="D144" s="15">
        <v>212442.6</v>
      </c>
      <c r="E144" s="14">
        <v>84251.7</v>
      </c>
      <c r="F144" s="7">
        <v>1581</v>
      </c>
      <c r="G144" s="16">
        <f t="shared" si="11"/>
        <v>8410.1568627450979</v>
      </c>
      <c r="H144" s="16">
        <f t="shared" si="10"/>
        <v>53.290132827324477</v>
      </c>
      <c r="I144" s="17">
        <f t="shared" si="12"/>
        <v>6.2965045867484888E-3</v>
      </c>
    </row>
    <row r="145" spans="1:9" x14ac:dyDescent="0.25">
      <c r="A145" s="8" t="s">
        <v>113</v>
      </c>
      <c r="B145" s="15">
        <v>597012</v>
      </c>
      <c r="C145" s="15">
        <v>325867</v>
      </c>
      <c r="D145" s="15">
        <v>0</v>
      </c>
      <c r="E145" s="14">
        <v>12938.5</v>
      </c>
      <c r="F145" s="7">
        <v>32</v>
      </c>
      <c r="G145" s="16">
        <f t="shared" si="11"/>
        <v>10183.34375</v>
      </c>
      <c r="H145" s="16">
        <f t="shared" si="10"/>
        <v>404.328125</v>
      </c>
      <c r="I145" s="17">
        <f t="shared" si="12"/>
        <v>3.8188577222034469E-2</v>
      </c>
    </row>
    <row r="146" spans="1:9" x14ac:dyDescent="0.25">
      <c r="A146" s="8" t="s">
        <v>114</v>
      </c>
      <c r="B146" s="15">
        <v>8817445</v>
      </c>
      <c r="C146" s="15">
        <v>4514997</v>
      </c>
      <c r="D146" s="15">
        <v>727870.9</v>
      </c>
      <c r="E146" s="14">
        <v>46211.8</v>
      </c>
      <c r="F146" s="7">
        <v>803</v>
      </c>
      <c r="G146" s="16">
        <f t="shared" si="11"/>
        <v>5622.6612702366128</v>
      </c>
      <c r="H146" s="16">
        <f t="shared" si="10"/>
        <v>57.548941469489421</v>
      </c>
      <c r="I146" s="17">
        <f t="shared" si="12"/>
        <v>1.0131480935492364E-2</v>
      </c>
    </row>
    <row r="147" spans="1:9" x14ac:dyDescent="0.25">
      <c r="A147" s="8" t="s">
        <v>115</v>
      </c>
      <c r="B147" s="15">
        <v>975217</v>
      </c>
      <c r="C147" s="15">
        <v>5121753</v>
      </c>
      <c r="D147" s="15">
        <v>32922.6</v>
      </c>
      <c r="E147" s="14">
        <v>55862.3</v>
      </c>
      <c r="F147" s="7">
        <v>604</v>
      </c>
      <c r="G147" s="16">
        <f t="shared" si="11"/>
        <v>8479.723509933774</v>
      </c>
      <c r="H147" s="16">
        <f t="shared" si="10"/>
        <v>92.487251655629137</v>
      </c>
      <c r="I147" s="17">
        <f t="shared" si="12"/>
        <v>1.0789194786256137E-2</v>
      </c>
    </row>
    <row r="148" spans="1:9" x14ac:dyDescent="0.25">
      <c r="A148" s="8" t="s">
        <v>116</v>
      </c>
      <c r="B148" s="15">
        <v>1027989</v>
      </c>
      <c r="C148" s="15">
        <v>3064287</v>
      </c>
      <c r="D148" s="15">
        <v>0</v>
      </c>
      <c r="E148" s="14">
        <v>33999.699999999997</v>
      </c>
      <c r="F148" s="7">
        <v>261</v>
      </c>
      <c r="G148" s="16">
        <f t="shared" si="11"/>
        <v>11740.563218390804</v>
      </c>
      <c r="H148" s="16">
        <f t="shared" si="10"/>
        <v>130.26704980842911</v>
      </c>
      <c r="I148" s="17">
        <f t="shared" si="12"/>
        <v>1.0973710083059775E-2</v>
      </c>
    </row>
    <row r="149" spans="1:9" x14ac:dyDescent="0.25">
      <c r="A149" s="8" t="s">
        <v>117</v>
      </c>
      <c r="B149" s="15">
        <v>2254839</v>
      </c>
      <c r="C149" s="15">
        <v>6229013</v>
      </c>
      <c r="D149" s="15">
        <v>1471.3</v>
      </c>
      <c r="E149" s="14">
        <v>140157</v>
      </c>
      <c r="F149" s="7">
        <v>733</v>
      </c>
      <c r="G149" s="16">
        <f t="shared" si="11"/>
        <v>8497.971350613916</v>
      </c>
      <c r="H149" s="16">
        <f t="shared" si="10"/>
        <v>191.2100954979536</v>
      </c>
      <c r="I149" s="17">
        <f t="shared" si="12"/>
        <v>2.20055360431579E-2</v>
      </c>
    </row>
    <row r="150" spans="1:9" x14ac:dyDescent="0.25">
      <c r="A150" s="8" t="s">
        <v>118</v>
      </c>
      <c r="B150" s="15">
        <v>384834</v>
      </c>
      <c r="C150" s="15">
        <v>2088743</v>
      </c>
      <c r="D150" s="15">
        <v>24215.7</v>
      </c>
      <c r="E150" s="14">
        <v>35735.4</v>
      </c>
      <c r="F150" s="7">
        <v>348</v>
      </c>
      <c r="G150" s="16">
        <f t="shared" si="11"/>
        <v>6002.1350574712642</v>
      </c>
      <c r="H150" s="16">
        <f t="shared" si="10"/>
        <v>102.68793103448276</v>
      </c>
      <c r="I150" s="17">
        <f t="shared" si="12"/>
        <v>1.6820787634272961E-2</v>
      </c>
    </row>
    <row r="151" spans="1:9" x14ac:dyDescent="0.25">
      <c r="A151" s="8" t="s">
        <v>119</v>
      </c>
      <c r="B151" s="15">
        <v>5606603</v>
      </c>
      <c r="C151" s="15">
        <v>9214495</v>
      </c>
      <c r="D151" s="15">
        <v>453.1</v>
      </c>
      <c r="E151" s="14">
        <v>152585.4</v>
      </c>
      <c r="F151" s="7">
        <v>1074</v>
      </c>
      <c r="G151" s="16">
        <f t="shared" si="11"/>
        <v>8579.6042830540046</v>
      </c>
      <c r="H151" s="16">
        <f t="shared" si="10"/>
        <v>142.07206703910614</v>
      </c>
      <c r="I151" s="17">
        <f t="shared" si="12"/>
        <v>1.6289536705588647E-2</v>
      </c>
    </row>
    <row r="152" spans="1:9" x14ac:dyDescent="0.25">
      <c r="A152" s="8" t="s">
        <v>120</v>
      </c>
      <c r="B152" s="15">
        <v>2784509</v>
      </c>
      <c r="C152" s="15">
        <v>2617217</v>
      </c>
      <c r="D152" s="15">
        <v>21199.4</v>
      </c>
      <c r="E152" s="14">
        <v>23891</v>
      </c>
      <c r="F152" s="7">
        <v>415</v>
      </c>
      <c r="G152" s="16">
        <f t="shared" si="11"/>
        <v>6306.5469879518068</v>
      </c>
      <c r="H152" s="16">
        <f t="shared" si="10"/>
        <v>57.568674698795178</v>
      </c>
      <c r="I152" s="17">
        <f t="shared" si="12"/>
        <v>9.0458247069033146E-3</v>
      </c>
    </row>
    <row r="153" spans="1:9" x14ac:dyDescent="0.25">
      <c r="A153" s="8" t="s">
        <v>121</v>
      </c>
      <c r="B153" s="15">
        <v>2640087</v>
      </c>
      <c r="C153" s="15">
        <v>8677889</v>
      </c>
      <c r="D153" s="15">
        <v>3890.3</v>
      </c>
      <c r="E153" s="14">
        <v>211632.6</v>
      </c>
      <c r="F153" s="7">
        <v>1240</v>
      </c>
      <c r="G153" s="16">
        <f t="shared" si="11"/>
        <v>6998.2975806451614</v>
      </c>
      <c r="H153" s="16">
        <f t="shared" si="10"/>
        <v>170.67145161290324</v>
      </c>
      <c r="I153" s="17">
        <f t="shared" si="12"/>
        <v>2.3806972919667581E-2</v>
      </c>
    </row>
    <row r="154" spans="1:9" x14ac:dyDescent="0.25">
      <c r="A154" s="8" t="s">
        <v>122</v>
      </c>
      <c r="B154" s="15">
        <v>1509108</v>
      </c>
      <c r="C154" s="15">
        <v>4811568</v>
      </c>
      <c r="D154" s="15">
        <v>25616.9</v>
      </c>
      <c r="E154" s="14">
        <v>110209.4</v>
      </c>
      <c r="F154" s="7">
        <v>767</v>
      </c>
      <c r="G154" s="16">
        <f t="shared" si="11"/>
        <v>6273.2307692307695</v>
      </c>
      <c r="H154" s="16">
        <f t="shared" si="10"/>
        <v>143.68891786179921</v>
      </c>
      <c r="I154" s="17">
        <f t="shared" si="12"/>
        <v>2.2392195144786513E-2</v>
      </c>
    </row>
    <row r="155" spans="1:9" x14ac:dyDescent="0.25">
      <c r="A155" s="8" t="s">
        <v>123</v>
      </c>
      <c r="B155" s="15">
        <v>1501873</v>
      </c>
      <c r="C155" s="15">
        <v>5070233</v>
      </c>
      <c r="D155" s="15">
        <v>19388.3</v>
      </c>
      <c r="E155" s="14">
        <v>34156.9</v>
      </c>
      <c r="F155" s="7">
        <v>650</v>
      </c>
      <c r="G155" s="16">
        <f t="shared" si="11"/>
        <v>7800.3584615384616</v>
      </c>
      <c r="H155" s="16">
        <f t="shared" si="10"/>
        <v>52.549076923076925</v>
      </c>
      <c r="I155" s="17">
        <f t="shared" si="12"/>
        <v>6.6916714179690697E-3</v>
      </c>
    </row>
    <row r="156" spans="1:9" x14ac:dyDescent="0.25">
      <c r="A156" s="8" t="s">
        <v>124</v>
      </c>
      <c r="B156" s="15">
        <v>670218</v>
      </c>
      <c r="C156" s="15">
        <v>4336633</v>
      </c>
      <c r="D156" s="15">
        <v>4659.3999999999996</v>
      </c>
      <c r="E156" s="14">
        <v>8440</v>
      </c>
      <c r="F156" s="7">
        <v>538</v>
      </c>
      <c r="G156" s="16">
        <f t="shared" si="11"/>
        <v>8060.6561338289966</v>
      </c>
      <c r="H156" s="16">
        <f t="shared" si="10"/>
        <v>15.687732342007434</v>
      </c>
      <c r="I156" s="17">
        <f t="shared" si="12"/>
        <v>1.9424299660788207E-3</v>
      </c>
    </row>
    <row r="157" spans="1:9" x14ac:dyDescent="0.25">
      <c r="A157" s="8" t="s">
        <v>125</v>
      </c>
      <c r="B157" s="15">
        <v>9902186</v>
      </c>
      <c r="C157" s="15">
        <v>12608088</v>
      </c>
      <c r="D157" s="15">
        <v>87743.6</v>
      </c>
      <c r="E157" s="14">
        <v>86780.1</v>
      </c>
      <c r="F157" s="7">
        <v>1855</v>
      </c>
      <c r="G157" s="16">
        <f t="shared" si="11"/>
        <v>6796.8129380053906</v>
      </c>
      <c r="H157" s="16">
        <f t="shared" si="10"/>
        <v>46.781725067385445</v>
      </c>
      <c r="I157" s="17">
        <f t="shared" si="12"/>
        <v>6.8358410120070495E-3</v>
      </c>
    </row>
    <row r="158" spans="1:9" x14ac:dyDescent="0.25">
      <c r="A158" s="8" t="s">
        <v>126</v>
      </c>
      <c r="B158" s="15">
        <v>2965908</v>
      </c>
      <c r="C158" s="15">
        <v>11716407</v>
      </c>
      <c r="D158" s="15">
        <v>25852.799999999999</v>
      </c>
      <c r="E158" s="14">
        <v>113036.8</v>
      </c>
      <c r="F158" s="7">
        <v>1545</v>
      </c>
      <c r="G158" s="16">
        <f t="shared" si="11"/>
        <v>7583.434951456311</v>
      </c>
      <c r="H158" s="16">
        <f t="shared" si="10"/>
        <v>73.162977346278325</v>
      </c>
      <c r="I158" s="17">
        <f t="shared" si="12"/>
        <v>9.555546474636448E-3</v>
      </c>
    </row>
    <row r="159" spans="1:9" x14ac:dyDescent="0.25">
      <c r="A159" s="8" t="s">
        <v>127</v>
      </c>
      <c r="B159" s="18">
        <v>485390.35</v>
      </c>
      <c r="C159" s="18">
        <v>2672469</v>
      </c>
      <c r="D159" s="15">
        <v>383.6</v>
      </c>
      <c r="E159" s="14">
        <v>48039.1</v>
      </c>
      <c r="F159" s="7">
        <v>1361</v>
      </c>
      <c r="G159" s="18" t="s">
        <v>250</v>
      </c>
      <c r="H159" s="16">
        <f t="shared" si="10"/>
        <v>35.296914033798679</v>
      </c>
      <c r="I159" s="18" t="s">
        <v>250</v>
      </c>
    </row>
    <row r="160" spans="1:9" x14ac:dyDescent="0.25">
      <c r="A160" s="8" t="s">
        <v>128</v>
      </c>
      <c r="B160" s="15">
        <v>26112487</v>
      </c>
      <c r="C160" s="15">
        <v>8411784</v>
      </c>
      <c r="D160" s="15">
        <v>143802.6</v>
      </c>
      <c r="E160" s="14">
        <v>150963.29999999999</v>
      </c>
      <c r="F160" s="7">
        <v>1250</v>
      </c>
      <c r="G160" s="16">
        <f t="shared" ref="G160:G166" si="13">C160/F160</f>
        <v>6729.4272000000001</v>
      </c>
      <c r="H160" s="16">
        <f t="shared" si="10"/>
        <v>120.77063999999999</v>
      </c>
      <c r="I160" s="17">
        <f t="shared" ref="I160:I166" si="14">E160/(C160+E160)</f>
        <v>1.7630241172713338E-2</v>
      </c>
    </row>
    <row r="161" spans="1:9" x14ac:dyDescent="0.25">
      <c r="A161" s="8" t="s">
        <v>129</v>
      </c>
      <c r="B161" s="15">
        <v>39704370</v>
      </c>
      <c r="C161" s="15">
        <v>17731763</v>
      </c>
      <c r="D161" s="15">
        <v>127855.2</v>
      </c>
      <c r="E161" s="14">
        <v>192450.6</v>
      </c>
      <c r="F161" s="7">
        <v>2431</v>
      </c>
      <c r="G161" s="16">
        <f t="shared" si="13"/>
        <v>7294.0201563142737</v>
      </c>
      <c r="H161" s="16">
        <f t="shared" si="10"/>
        <v>79.165199506375984</v>
      </c>
      <c r="I161" s="17">
        <f t="shared" si="14"/>
        <v>1.073690619263765E-2</v>
      </c>
    </row>
    <row r="162" spans="1:9" x14ac:dyDescent="0.25">
      <c r="A162" s="8" t="s">
        <v>130</v>
      </c>
      <c r="B162" s="15">
        <v>579870</v>
      </c>
      <c r="C162" s="15">
        <v>2850187</v>
      </c>
      <c r="D162" s="15">
        <v>0</v>
      </c>
      <c r="E162" s="14">
        <v>30240.2</v>
      </c>
      <c r="F162" s="7">
        <v>402</v>
      </c>
      <c r="G162" s="16">
        <f t="shared" si="13"/>
        <v>7090.0174129353236</v>
      </c>
      <c r="H162" s="16">
        <f t="shared" si="10"/>
        <v>75.224378109452744</v>
      </c>
      <c r="I162" s="17">
        <f t="shared" si="14"/>
        <v>1.0498512165139948E-2</v>
      </c>
    </row>
    <row r="163" spans="1:9" x14ac:dyDescent="0.25">
      <c r="A163" s="8" t="s">
        <v>131</v>
      </c>
      <c r="B163" s="18">
        <v>28225</v>
      </c>
      <c r="C163" s="15">
        <v>1208662</v>
      </c>
      <c r="D163" s="15">
        <v>0</v>
      </c>
      <c r="E163" s="14">
        <v>16124.7</v>
      </c>
      <c r="F163" s="7">
        <v>1303</v>
      </c>
      <c r="G163" s="16">
        <f t="shared" si="13"/>
        <v>927.59938603223327</v>
      </c>
      <c r="H163" s="16">
        <f t="shared" si="10"/>
        <v>12.375057559478128</v>
      </c>
      <c r="I163" s="17">
        <f t="shared" si="14"/>
        <v>1.3165312784666915E-2</v>
      </c>
    </row>
    <row r="164" spans="1:9" x14ac:dyDescent="0.25">
      <c r="A164" s="8" t="s">
        <v>132</v>
      </c>
      <c r="B164" s="15">
        <v>13073690</v>
      </c>
      <c r="C164" s="15">
        <v>6584087</v>
      </c>
      <c r="D164" s="15">
        <v>67522.7</v>
      </c>
      <c r="E164" s="14">
        <v>109155.2</v>
      </c>
      <c r="F164" s="7">
        <v>1021</v>
      </c>
      <c r="G164" s="16">
        <f t="shared" si="13"/>
        <v>6448.6650342801177</v>
      </c>
      <c r="H164" s="16">
        <f t="shared" si="10"/>
        <v>106.91008814887365</v>
      </c>
      <c r="I164" s="17">
        <f t="shared" si="14"/>
        <v>1.6308269854630391E-2</v>
      </c>
    </row>
    <row r="165" spans="1:9" x14ac:dyDescent="0.25">
      <c r="A165" s="8" t="s">
        <v>133</v>
      </c>
      <c r="B165" s="15">
        <v>5278880</v>
      </c>
      <c r="C165" s="15">
        <v>13303991</v>
      </c>
      <c r="D165" s="15">
        <v>42721.5</v>
      </c>
      <c r="E165" s="14">
        <v>170089.8</v>
      </c>
      <c r="F165" s="7">
        <v>1822</v>
      </c>
      <c r="G165" s="16">
        <f t="shared" si="13"/>
        <v>7301.8611416026342</v>
      </c>
      <c r="H165" s="16">
        <f t="shared" si="10"/>
        <v>93.353347969264533</v>
      </c>
      <c r="I165" s="17">
        <f t="shared" si="14"/>
        <v>1.2623480779482929E-2</v>
      </c>
    </row>
    <row r="166" spans="1:9" x14ac:dyDescent="0.25">
      <c r="A166" s="8" t="s">
        <v>134</v>
      </c>
      <c r="B166" s="15">
        <v>965342</v>
      </c>
      <c r="C166" s="15">
        <v>1746333</v>
      </c>
      <c r="D166" s="15">
        <v>479.4</v>
      </c>
      <c r="E166" s="14">
        <v>30368.5</v>
      </c>
      <c r="F166" s="7">
        <v>292</v>
      </c>
      <c r="G166" s="16">
        <f t="shared" si="13"/>
        <v>5980.5924657534242</v>
      </c>
      <c r="H166" s="16">
        <f t="shared" si="10"/>
        <v>104.00171232876713</v>
      </c>
      <c r="I166" s="17">
        <f t="shared" si="14"/>
        <v>1.7092629234567541E-2</v>
      </c>
    </row>
    <row r="167" spans="1:9" x14ac:dyDescent="0.25">
      <c r="A167" s="8" t="s">
        <v>135</v>
      </c>
      <c r="B167" s="18">
        <v>529350</v>
      </c>
      <c r="C167" s="18">
        <v>1287066</v>
      </c>
      <c r="D167" s="15">
        <v>15999.9</v>
      </c>
      <c r="E167" s="14">
        <v>67974.899999999994</v>
      </c>
      <c r="F167" s="7">
        <v>741</v>
      </c>
      <c r="G167" s="18" t="s">
        <v>250</v>
      </c>
      <c r="H167" s="16">
        <f t="shared" si="10"/>
        <v>91.734008097165983</v>
      </c>
      <c r="I167" s="18" t="s">
        <v>250</v>
      </c>
    </row>
    <row r="168" spans="1:9" x14ac:dyDescent="0.25">
      <c r="A168" s="8" t="s">
        <v>136</v>
      </c>
      <c r="B168" s="15">
        <v>18863877</v>
      </c>
      <c r="C168" s="15">
        <v>16548407</v>
      </c>
      <c r="D168" s="15">
        <v>483876.6</v>
      </c>
      <c r="E168" s="14">
        <v>199469.2</v>
      </c>
      <c r="F168" s="7">
        <v>2341</v>
      </c>
      <c r="G168" s="16">
        <f t="shared" ref="G168:G199" si="15">C168/F168</f>
        <v>7068.9478855190091</v>
      </c>
      <c r="H168" s="16">
        <f t="shared" si="10"/>
        <v>85.206834686031613</v>
      </c>
      <c r="I168" s="17">
        <f t="shared" ref="I168:I199" si="16">E168/(C168+E168)</f>
        <v>1.1910119087218953E-2</v>
      </c>
    </row>
    <row r="169" spans="1:9" x14ac:dyDescent="0.25">
      <c r="A169" s="8" t="s">
        <v>137</v>
      </c>
      <c r="B169" s="15">
        <v>399819</v>
      </c>
      <c r="C169" s="15">
        <v>1405506</v>
      </c>
      <c r="D169" s="15">
        <v>0</v>
      </c>
      <c r="E169" s="14">
        <v>17271.2</v>
      </c>
      <c r="F169" s="7">
        <v>239</v>
      </c>
      <c r="G169" s="16">
        <f t="shared" si="15"/>
        <v>5880.778242677824</v>
      </c>
      <c r="H169" s="16">
        <f t="shared" si="10"/>
        <v>72.264435146443518</v>
      </c>
      <c r="I169" s="17">
        <f t="shared" si="16"/>
        <v>1.2139075605091226E-2</v>
      </c>
    </row>
    <row r="170" spans="1:9" x14ac:dyDescent="0.25">
      <c r="A170" s="8" t="s">
        <v>138</v>
      </c>
      <c r="B170" s="15">
        <v>8917445</v>
      </c>
      <c r="C170" s="15">
        <v>8746805</v>
      </c>
      <c r="D170" s="15">
        <v>26501.7</v>
      </c>
      <c r="E170" s="14">
        <v>36809.699999999997</v>
      </c>
      <c r="F170" s="7">
        <v>1345</v>
      </c>
      <c r="G170" s="16">
        <f t="shared" si="15"/>
        <v>6503.2007434944235</v>
      </c>
      <c r="H170" s="16">
        <f t="shared" si="10"/>
        <v>27.367806691449811</v>
      </c>
      <c r="I170" s="17">
        <f t="shared" si="16"/>
        <v>4.190723438722785E-3</v>
      </c>
    </row>
    <row r="171" spans="1:9" x14ac:dyDescent="0.25">
      <c r="A171" s="8" t="s">
        <v>139</v>
      </c>
      <c r="B171" s="15">
        <v>416581</v>
      </c>
      <c r="C171" s="15">
        <v>3523408</v>
      </c>
      <c r="D171" s="15">
        <v>61.5</v>
      </c>
      <c r="E171" s="14">
        <v>38806</v>
      </c>
      <c r="F171" s="7">
        <v>424</v>
      </c>
      <c r="G171" s="16">
        <f t="shared" si="15"/>
        <v>8309.9245283018863</v>
      </c>
      <c r="H171" s="16">
        <f t="shared" si="10"/>
        <v>91.523584905660371</v>
      </c>
      <c r="I171" s="17">
        <f t="shared" si="16"/>
        <v>1.0893786841554157E-2</v>
      </c>
    </row>
    <row r="172" spans="1:9" x14ac:dyDescent="0.25">
      <c r="A172" s="8" t="s">
        <v>140</v>
      </c>
      <c r="B172" s="15">
        <v>191324110</v>
      </c>
      <c r="C172" s="15">
        <v>62013172</v>
      </c>
      <c r="D172" s="15">
        <v>1828056.5</v>
      </c>
      <c r="E172" s="14">
        <v>783231.8</v>
      </c>
      <c r="F172" s="7">
        <v>9048</v>
      </c>
      <c r="G172" s="16">
        <f t="shared" si="15"/>
        <v>6853.7988505747126</v>
      </c>
      <c r="H172" s="16">
        <f t="shared" si="10"/>
        <v>86.564080459770125</v>
      </c>
      <c r="I172" s="17">
        <f t="shared" si="16"/>
        <v>1.2472558181747345E-2</v>
      </c>
    </row>
    <row r="173" spans="1:9" x14ac:dyDescent="0.25">
      <c r="A173" s="8" t="s">
        <v>245</v>
      </c>
      <c r="B173" s="15">
        <v>4787980</v>
      </c>
      <c r="C173" s="15">
        <v>1353594</v>
      </c>
      <c r="D173" s="15">
        <v>2506.4</v>
      </c>
      <c r="E173" s="14">
        <v>17358.3</v>
      </c>
      <c r="F173" s="7">
        <v>203</v>
      </c>
      <c r="G173" s="16">
        <f t="shared" si="15"/>
        <v>6667.9507389162563</v>
      </c>
      <c r="H173" s="16">
        <f t="shared" si="10"/>
        <v>85.508866995073888</v>
      </c>
      <c r="I173" s="17">
        <f t="shared" si="16"/>
        <v>1.2661490848368684E-2</v>
      </c>
    </row>
    <row r="174" spans="1:9" x14ac:dyDescent="0.25">
      <c r="A174" s="8" t="s">
        <v>141</v>
      </c>
      <c r="B174" s="15">
        <v>818488</v>
      </c>
      <c r="C174" s="15">
        <v>4237435</v>
      </c>
      <c r="D174" s="15">
        <v>1344.9</v>
      </c>
      <c r="E174" s="14">
        <v>19553.3</v>
      </c>
      <c r="F174" s="7">
        <v>586</v>
      </c>
      <c r="G174" s="16">
        <f t="shared" si="15"/>
        <v>7231.117747440273</v>
      </c>
      <c r="H174" s="16">
        <f t="shared" si="10"/>
        <v>33.367406143344709</v>
      </c>
      <c r="I174" s="17">
        <f t="shared" si="16"/>
        <v>4.5932238056656154E-3</v>
      </c>
    </row>
    <row r="175" spans="1:9" x14ac:dyDescent="0.25">
      <c r="A175" s="8" t="s">
        <v>142</v>
      </c>
      <c r="B175" s="15">
        <v>1444963</v>
      </c>
      <c r="C175" s="15">
        <v>4627190</v>
      </c>
      <c r="D175" s="15">
        <v>2150.6999999999998</v>
      </c>
      <c r="E175" s="14">
        <v>102762.6</v>
      </c>
      <c r="F175" s="7">
        <v>606</v>
      </c>
      <c r="G175" s="16">
        <f t="shared" si="15"/>
        <v>7635.6270627062704</v>
      </c>
      <c r="H175" s="16">
        <f t="shared" si="10"/>
        <v>169.57524752475248</v>
      </c>
      <c r="I175" s="17">
        <f t="shared" si="16"/>
        <v>2.1725925963824673E-2</v>
      </c>
    </row>
    <row r="176" spans="1:9" x14ac:dyDescent="0.25">
      <c r="A176" s="8" t="s">
        <v>143</v>
      </c>
      <c r="B176" s="15">
        <v>38511</v>
      </c>
      <c r="C176" s="15">
        <v>672693</v>
      </c>
      <c r="D176" s="15">
        <v>0</v>
      </c>
      <c r="E176" s="14">
        <v>4488.8</v>
      </c>
      <c r="F176" s="7">
        <v>150</v>
      </c>
      <c r="G176" s="16">
        <f t="shared" si="15"/>
        <v>4484.62</v>
      </c>
      <c r="H176" s="16">
        <f t="shared" si="10"/>
        <v>29.925333333333334</v>
      </c>
      <c r="I176" s="17">
        <f t="shared" si="16"/>
        <v>6.6286483186642053E-3</v>
      </c>
    </row>
    <row r="177" spans="1:9" x14ac:dyDescent="0.25">
      <c r="A177" s="8" t="s">
        <v>144</v>
      </c>
      <c r="B177" s="15">
        <v>90065</v>
      </c>
      <c r="C177" s="15">
        <v>390905</v>
      </c>
      <c r="D177" s="15">
        <v>0</v>
      </c>
      <c r="E177" s="14">
        <v>3938.9</v>
      </c>
      <c r="F177" s="7">
        <v>71</v>
      </c>
      <c r="G177" s="16">
        <f t="shared" si="15"/>
        <v>5505.7042253521131</v>
      </c>
      <c r="H177" s="16">
        <f t="shared" si="10"/>
        <v>55.477464788732398</v>
      </c>
      <c r="I177" s="17">
        <f t="shared" si="16"/>
        <v>9.9758410855530499E-3</v>
      </c>
    </row>
    <row r="178" spans="1:9" x14ac:dyDescent="0.25">
      <c r="A178" s="8" t="s">
        <v>145</v>
      </c>
      <c r="B178" s="15">
        <v>5633062</v>
      </c>
      <c r="C178" s="15">
        <v>12581890</v>
      </c>
      <c r="D178" s="15">
        <v>7908.8</v>
      </c>
      <c r="E178" s="14">
        <v>211353.60000000001</v>
      </c>
      <c r="F178" s="7">
        <v>1656</v>
      </c>
      <c r="G178" s="16">
        <f t="shared" si="15"/>
        <v>7597.7596618357484</v>
      </c>
      <c r="H178" s="16">
        <f t="shared" si="10"/>
        <v>127.62898550724638</v>
      </c>
      <c r="I178" s="17">
        <f t="shared" si="16"/>
        <v>1.6520720358986989E-2</v>
      </c>
    </row>
    <row r="179" spans="1:9" x14ac:dyDescent="0.25">
      <c r="A179" s="8" t="s">
        <v>146</v>
      </c>
      <c r="B179" s="15">
        <v>1724855</v>
      </c>
      <c r="C179" s="15">
        <v>4698336</v>
      </c>
      <c r="D179" s="15">
        <v>2265.5</v>
      </c>
      <c r="E179" s="14">
        <v>32072.1</v>
      </c>
      <c r="F179" s="7">
        <v>655</v>
      </c>
      <c r="G179" s="16">
        <f t="shared" si="15"/>
        <v>7173.0320610687022</v>
      </c>
      <c r="H179" s="16">
        <f t="shared" si="10"/>
        <v>48.965038167938928</v>
      </c>
      <c r="I179" s="17">
        <f t="shared" si="16"/>
        <v>6.7799858536518234E-3</v>
      </c>
    </row>
    <row r="180" spans="1:9" x14ac:dyDescent="0.25">
      <c r="A180" s="8" t="s">
        <v>147</v>
      </c>
      <c r="B180" s="15">
        <v>292923</v>
      </c>
      <c r="C180" s="15">
        <v>2316582</v>
      </c>
      <c r="D180" s="15">
        <v>0</v>
      </c>
      <c r="E180" s="14">
        <v>13426.7</v>
      </c>
      <c r="F180" s="7">
        <v>319</v>
      </c>
      <c r="G180" s="16">
        <f t="shared" si="15"/>
        <v>7262.0125391849533</v>
      </c>
      <c r="H180" s="16">
        <f t="shared" si="10"/>
        <v>42.089968652037619</v>
      </c>
      <c r="I180" s="17">
        <f t="shared" si="16"/>
        <v>5.7625106721704514E-3</v>
      </c>
    </row>
    <row r="181" spans="1:9" x14ac:dyDescent="0.25">
      <c r="A181" s="8" t="s">
        <v>148</v>
      </c>
      <c r="B181" s="15">
        <v>27514420</v>
      </c>
      <c r="C181" s="15">
        <v>25457268</v>
      </c>
      <c r="D181" s="15">
        <v>838913.4</v>
      </c>
      <c r="E181" s="14">
        <v>404534.8</v>
      </c>
      <c r="F181" s="7">
        <v>2764</v>
      </c>
      <c r="G181" s="16">
        <f t="shared" si="15"/>
        <v>9210.2995658465989</v>
      </c>
      <c r="H181" s="16">
        <f t="shared" si="10"/>
        <v>146.35846599131693</v>
      </c>
      <c r="I181" s="17">
        <f t="shared" si="16"/>
        <v>1.5642173251742525E-2</v>
      </c>
    </row>
    <row r="182" spans="1:9" x14ac:dyDescent="0.25">
      <c r="A182" s="8" t="s">
        <v>149</v>
      </c>
      <c r="B182" s="15">
        <v>65622503</v>
      </c>
      <c r="C182" s="15">
        <v>7039923</v>
      </c>
      <c r="D182" s="15">
        <v>246072.6</v>
      </c>
      <c r="E182" s="14">
        <v>50038.400000000001</v>
      </c>
      <c r="F182" s="7">
        <v>783</v>
      </c>
      <c r="G182" s="16">
        <f t="shared" si="15"/>
        <v>8990.961685823755</v>
      </c>
      <c r="H182" s="16">
        <f t="shared" si="10"/>
        <v>63.906002554278416</v>
      </c>
      <c r="I182" s="17">
        <f t="shared" si="16"/>
        <v>7.0576406805261307E-3</v>
      </c>
    </row>
    <row r="183" spans="1:9" x14ac:dyDescent="0.25">
      <c r="A183" s="8" t="s">
        <v>150</v>
      </c>
      <c r="B183" s="15">
        <v>2435154</v>
      </c>
      <c r="C183" s="15">
        <v>5567159</v>
      </c>
      <c r="D183" s="15">
        <v>22941.9</v>
      </c>
      <c r="E183" s="14">
        <v>37774.1</v>
      </c>
      <c r="F183" s="7">
        <v>600</v>
      </c>
      <c r="G183" s="16">
        <f t="shared" si="15"/>
        <v>9278.5983333333334</v>
      </c>
      <c r="H183" s="16">
        <f t="shared" si="10"/>
        <v>62.956833333333329</v>
      </c>
      <c r="I183" s="17">
        <f t="shared" si="16"/>
        <v>6.7394381567194798E-3</v>
      </c>
    </row>
    <row r="184" spans="1:9" x14ac:dyDescent="0.25">
      <c r="A184" s="8" t="s">
        <v>151</v>
      </c>
      <c r="B184" s="15">
        <v>555358</v>
      </c>
      <c r="C184" s="15">
        <v>4084599</v>
      </c>
      <c r="D184" s="15">
        <v>330</v>
      </c>
      <c r="E184" s="14">
        <v>56404.800000000003</v>
      </c>
      <c r="F184" s="7">
        <v>540</v>
      </c>
      <c r="G184" s="16">
        <f t="shared" si="15"/>
        <v>7564.0722222222221</v>
      </c>
      <c r="H184" s="16">
        <f t="shared" si="10"/>
        <v>104.45333333333333</v>
      </c>
      <c r="I184" s="17">
        <f t="shared" si="16"/>
        <v>1.3621045216138175E-2</v>
      </c>
    </row>
    <row r="185" spans="1:9" x14ac:dyDescent="0.25">
      <c r="A185" s="8" t="s">
        <v>152</v>
      </c>
      <c r="B185" s="15">
        <v>0</v>
      </c>
      <c r="C185" s="15">
        <v>1847</v>
      </c>
      <c r="D185" s="15">
        <v>0</v>
      </c>
      <c r="E185" s="14">
        <v>0</v>
      </c>
      <c r="F185" s="7">
        <v>2</v>
      </c>
      <c r="G185" s="16">
        <f t="shared" si="15"/>
        <v>923.5</v>
      </c>
      <c r="H185" s="16">
        <f t="shared" si="10"/>
        <v>0</v>
      </c>
      <c r="I185" s="17">
        <f t="shared" si="16"/>
        <v>0</v>
      </c>
    </row>
    <row r="186" spans="1:9" x14ac:dyDescent="0.25">
      <c r="A186" s="8" t="s">
        <v>153</v>
      </c>
      <c r="B186" s="15">
        <v>172756420</v>
      </c>
      <c r="C186" s="15">
        <v>52074497</v>
      </c>
      <c r="D186" s="15">
        <v>1926068.5</v>
      </c>
      <c r="E186" s="14">
        <v>988662.4</v>
      </c>
      <c r="F186" s="7">
        <v>7681</v>
      </c>
      <c r="G186" s="16">
        <f t="shared" si="15"/>
        <v>6779.6506965238905</v>
      </c>
      <c r="H186" s="16">
        <f t="shared" si="10"/>
        <v>128.71532352558262</v>
      </c>
      <c r="I186" s="17">
        <f t="shared" si="16"/>
        <v>1.8631804272099185E-2</v>
      </c>
    </row>
    <row r="187" spans="1:9" x14ac:dyDescent="0.25">
      <c r="A187" s="8" t="s">
        <v>242</v>
      </c>
      <c r="B187" s="15">
        <v>2618326</v>
      </c>
      <c r="C187" s="15">
        <v>6571621</v>
      </c>
      <c r="D187" s="15">
        <v>96622</v>
      </c>
      <c r="E187" s="14">
        <v>47595.9</v>
      </c>
      <c r="F187" s="7">
        <v>1028</v>
      </c>
      <c r="G187" s="16">
        <f t="shared" si="15"/>
        <v>6392.6274319066151</v>
      </c>
      <c r="H187" s="16">
        <f t="shared" si="10"/>
        <v>46.299513618677047</v>
      </c>
      <c r="I187" s="17">
        <f t="shared" si="16"/>
        <v>7.1905635846439778E-3</v>
      </c>
    </row>
    <row r="188" spans="1:9" x14ac:dyDescent="0.25">
      <c r="A188" s="8" t="s">
        <v>154</v>
      </c>
      <c r="B188" s="15">
        <v>43813093</v>
      </c>
      <c r="C188" s="15">
        <v>28137250</v>
      </c>
      <c r="D188" s="15">
        <v>1015199.5</v>
      </c>
      <c r="E188" s="14">
        <v>237389.3</v>
      </c>
      <c r="F188" s="7">
        <v>4159</v>
      </c>
      <c r="G188" s="16">
        <f t="shared" si="15"/>
        <v>6765.3883144986776</v>
      </c>
      <c r="H188" s="16">
        <f t="shared" si="10"/>
        <v>57.078456359701846</v>
      </c>
      <c r="I188" s="17">
        <f t="shared" si="16"/>
        <v>8.3662490821513266E-3</v>
      </c>
    </row>
    <row r="189" spans="1:9" x14ac:dyDescent="0.25">
      <c r="A189" s="8" t="s">
        <v>230</v>
      </c>
      <c r="B189" s="15">
        <v>112042508</v>
      </c>
      <c r="C189" s="15">
        <v>37476244</v>
      </c>
      <c r="D189" s="15">
        <v>709865.6</v>
      </c>
      <c r="E189" s="14">
        <v>575468.30000000005</v>
      </c>
      <c r="F189" s="7">
        <v>5643</v>
      </c>
      <c r="G189" s="16">
        <f t="shared" si="15"/>
        <v>6641.1915647705118</v>
      </c>
      <c r="H189" s="16">
        <f t="shared" si="10"/>
        <v>101.97914230019494</v>
      </c>
      <c r="I189" s="17">
        <f t="shared" si="16"/>
        <v>1.5123322058755292E-2</v>
      </c>
    </row>
    <row r="190" spans="1:9" x14ac:dyDescent="0.25">
      <c r="A190" s="8" t="s">
        <v>231</v>
      </c>
      <c r="B190" s="15">
        <v>477688</v>
      </c>
      <c r="C190" s="15">
        <v>2076769</v>
      </c>
      <c r="D190" s="15">
        <v>0</v>
      </c>
      <c r="E190" s="14">
        <v>9250.5</v>
      </c>
      <c r="F190" s="7">
        <v>297</v>
      </c>
      <c r="G190" s="16">
        <f t="shared" si="15"/>
        <v>6992.4882154882152</v>
      </c>
      <c r="H190" s="16">
        <f t="shared" si="10"/>
        <v>31.146464646464647</v>
      </c>
      <c r="I190" s="17">
        <f t="shared" si="16"/>
        <v>4.4345223043216996E-3</v>
      </c>
    </row>
    <row r="191" spans="1:9" x14ac:dyDescent="0.25">
      <c r="A191" s="8" t="s">
        <v>232</v>
      </c>
      <c r="B191" s="15">
        <v>59773769</v>
      </c>
      <c r="C191" s="15">
        <v>23155071</v>
      </c>
      <c r="D191" s="15">
        <v>384572.2</v>
      </c>
      <c r="E191" s="14">
        <v>259173</v>
      </c>
      <c r="F191" s="7">
        <v>3668</v>
      </c>
      <c r="G191" s="16">
        <f t="shared" si="15"/>
        <v>6312.7238276990183</v>
      </c>
      <c r="H191" s="16">
        <f t="shared" si="10"/>
        <v>70.657851690294436</v>
      </c>
      <c r="I191" s="17">
        <f t="shared" si="16"/>
        <v>1.1069031312734248E-2</v>
      </c>
    </row>
    <row r="192" spans="1:9" x14ac:dyDescent="0.25">
      <c r="A192" s="8" t="s">
        <v>155</v>
      </c>
      <c r="B192" s="15">
        <v>1016967</v>
      </c>
      <c r="C192" s="15">
        <v>2806757</v>
      </c>
      <c r="D192" s="15">
        <v>0</v>
      </c>
      <c r="E192" s="14">
        <v>3667.3</v>
      </c>
      <c r="F192" s="7">
        <v>52</v>
      </c>
      <c r="G192" s="16">
        <f t="shared" si="15"/>
        <v>53976.096153846156</v>
      </c>
      <c r="H192" s="16">
        <f t="shared" si="10"/>
        <v>70.525000000000006</v>
      </c>
      <c r="I192" s="17">
        <f t="shared" si="16"/>
        <v>1.30489193393325E-3</v>
      </c>
    </row>
    <row r="193" spans="1:9" x14ac:dyDescent="0.25">
      <c r="A193" s="8" t="s">
        <v>156</v>
      </c>
      <c r="B193" s="15">
        <v>0</v>
      </c>
      <c r="C193" s="15">
        <v>147712</v>
      </c>
      <c r="D193" s="15">
        <v>0</v>
      </c>
      <c r="E193" s="14">
        <v>6701.1</v>
      </c>
      <c r="F193" s="7">
        <v>20</v>
      </c>
      <c r="G193" s="16">
        <f t="shared" si="15"/>
        <v>7385.6</v>
      </c>
      <c r="H193" s="16">
        <f t="shared" si="10"/>
        <v>335.05500000000001</v>
      </c>
      <c r="I193" s="17">
        <f t="shared" si="16"/>
        <v>4.339722471733292E-2</v>
      </c>
    </row>
    <row r="194" spans="1:9" x14ac:dyDescent="0.25">
      <c r="A194" s="8" t="s">
        <v>157</v>
      </c>
      <c r="B194" s="15">
        <v>619470</v>
      </c>
      <c r="C194" s="15">
        <v>6061665</v>
      </c>
      <c r="D194" s="15">
        <v>1192.0999999999999</v>
      </c>
      <c r="E194" s="14">
        <v>53592.1</v>
      </c>
      <c r="F194" s="7">
        <v>786</v>
      </c>
      <c r="G194" s="16">
        <f t="shared" si="15"/>
        <v>7712.0419847328249</v>
      </c>
      <c r="H194" s="16">
        <f t="shared" si="10"/>
        <v>68.183333333333337</v>
      </c>
      <c r="I194" s="17">
        <f t="shared" si="16"/>
        <v>8.7636707866297243E-3</v>
      </c>
    </row>
    <row r="195" spans="1:9" x14ac:dyDescent="0.25">
      <c r="A195" s="8" t="s">
        <v>158</v>
      </c>
      <c r="B195" s="15">
        <v>677684</v>
      </c>
      <c r="C195" s="15">
        <v>3251920</v>
      </c>
      <c r="D195" s="15">
        <v>0</v>
      </c>
      <c r="E195" s="14">
        <v>16592.400000000001</v>
      </c>
      <c r="F195" s="7">
        <v>503</v>
      </c>
      <c r="G195" s="16">
        <f t="shared" si="15"/>
        <v>6465.049701789264</v>
      </c>
      <c r="H195" s="16">
        <f t="shared" ref="H195:H250" si="17">E195/F195</f>
        <v>32.986878727634199</v>
      </c>
      <c r="I195" s="17">
        <f t="shared" si="16"/>
        <v>5.0764378314734253E-3</v>
      </c>
    </row>
    <row r="196" spans="1:9" x14ac:dyDescent="0.25">
      <c r="A196" s="8" t="s">
        <v>159</v>
      </c>
      <c r="B196" s="15">
        <v>34660458</v>
      </c>
      <c r="C196" s="15">
        <v>24451598</v>
      </c>
      <c r="D196" s="15">
        <v>559695.5</v>
      </c>
      <c r="E196" s="14">
        <v>154584.79999999999</v>
      </c>
      <c r="F196" s="7">
        <v>3702</v>
      </c>
      <c r="G196" s="16">
        <f t="shared" si="15"/>
        <v>6604.9697460831985</v>
      </c>
      <c r="H196" s="16">
        <f t="shared" si="17"/>
        <v>41.757104267963257</v>
      </c>
      <c r="I196" s="17">
        <f t="shared" si="16"/>
        <v>6.2823559938764654E-3</v>
      </c>
    </row>
    <row r="197" spans="1:9" x14ac:dyDescent="0.25">
      <c r="A197" s="8" t="s">
        <v>160</v>
      </c>
      <c r="B197" s="15">
        <v>650866</v>
      </c>
      <c r="C197" s="15">
        <v>3532980</v>
      </c>
      <c r="D197" s="15">
        <v>304.3</v>
      </c>
      <c r="E197" s="14">
        <v>18260.900000000001</v>
      </c>
      <c r="F197" s="7">
        <v>532</v>
      </c>
      <c r="G197" s="16">
        <f t="shared" si="15"/>
        <v>6640.9398496240601</v>
      </c>
      <c r="H197" s="16">
        <f t="shared" si="17"/>
        <v>34.325000000000003</v>
      </c>
      <c r="I197" s="17">
        <f t="shared" si="16"/>
        <v>5.1421180692078653E-3</v>
      </c>
    </row>
    <row r="198" spans="1:9" x14ac:dyDescent="0.25">
      <c r="A198" s="8" t="s">
        <v>161</v>
      </c>
      <c r="B198" s="15">
        <v>21010402</v>
      </c>
      <c r="C198" s="15">
        <v>9323913</v>
      </c>
      <c r="D198" s="15">
        <v>151200.5</v>
      </c>
      <c r="E198" s="14">
        <v>15786</v>
      </c>
      <c r="F198" s="7">
        <v>1352</v>
      </c>
      <c r="G198" s="16">
        <f t="shared" si="15"/>
        <v>6896.3853550295862</v>
      </c>
      <c r="H198" s="16">
        <f t="shared" si="17"/>
        <v>11.67603550295858</v>
      </c>
      <c r="I198" s="17">
        <f t="shared" si="16"/>
        <v>1.6902043631170556E-3</v>
      </c>
    </row>
    <row r="199" spans="1:9" x14ac:dyDescent="0.25">
      <c r="A199" s="8" t="s">
        <v>162</v>
      </c>
      <c r="B199" s="15">
        <v>50201</v>
      </c>
      <c r="C199" s="15">
        <v>1084080</v>
      </c>
      <c r="D199" s="15">
        <v>0</v>
      </c>
      <c r="E199" s="14">
        <v>23845</v>
      </c>
      <c r="F199" s="7">
        <v>205</v>
      </c>
      <c r="G199" s="16">
        <f t="shared" si="15"/>
        <v>5288.1951219512193</v>
      </c>
      <c r="H199" s="16">
        <f t="shared" si="17"/>
        <v>116.3170731707317</v>
      </c>
      <c r="I199" s="17">
        <f t="shared" si="16"/>
        <v>2.1522214951373062E-2</v>
      </c>
    </row>
    <row r="200" spans="1:9" x14ac:dyDescent="0.25">
      <c r="A200" s="8" t="s">
        <v>163</v>
      </c>
      <c r="B200" s="15">
        <v>970099</v>
      </c>
      <c r="C200" s="15">
        <v>3057953</v>
      </c>
      <c r="D200" s="15">
        <v>4612</v>
      </c>
      <c r="E200" s="14">
        <v>24742.3</v>
      </c>
      <c r="F200" s="7">
        <v>443</v>
      </c>
      <c r="G200" s="16">
        <f t="shared" ref="G200:G231" si="18">C200/F200</f>
        <v>6902.8284424379235</v>
      </c>
      <c r="H200" s="16">
        <f t="shared" si="17"/>
        <v>55.851693002257335</v>
      </c>
      <c r="I200" s="17">
        <f t="shared" ref="I200:I231" si="19">E200/(C200+E200)</f>
        <v>8.0261905871786936E-3</v>
      </c>
    </row>
    <row r="201" spans="1:9" x14ac:dyDescent="0.25">
      <c r="A201" s="8" t="s">
        <v>164</v>
      </c>
      <c r="B201" s="15">
        <v>17592568</v>
      </c>
      <c r="C201" s="15">
        <v>3053597</v>
      </c>
      <c r="D201" s="15">
        <v>1702.9</v>
      </c>
      <c r="E201" s="14">
        <v>21918</v>
      </c>
      <c r="F201" s="7">
        <v>440</v>
      </c>
      <c r="G201" s="16">
        <f t="shared" si="18"/>
        <v>6939.9931818181822</v>
      </c>
      <c r="H201" s="16">
        <f t="shared" si="17"/>
        <v>49.813636363636363</v>
      </c>
      <c r="I201" s="17">
        <f t="shared" si="19"/>
        <v>7.1266113155032569E-3</v>
      </c>
    </row>
    <row r="202" spans="1:9" x14ac:dyDescent="0.25">
      <c r="A202" s="8" t="s">
        <v>165</v>
      </c>
      <c r="B202" s="15">
        <v>24056596.829999998</v>
      </c>
      <c r="C202" s="15">
        <v>20123858</v>
      </c>
      <c r="D202" s="15">
        <v>232307.6</v>
      </c>
      <c r="E202" s="14">
        <v>312065.09999999998</v>
      </c>
      <c r="F202" s="7">
        <v>2967</v>
      </c>
      <c r="G202" s="16">
        <f t="shared" si="18"/>
        <v>6782.5608358611389</v>
      </c>
      <c r="H202" s="16">
        <f t="shared" si="17"/>
        <v>105.17866531850353</v>
      </c>
      <c r="I202" s="17">
        <f t="shared" si="19"/>
        <v>1.5270418589508195E-2</v>
      </c>
    </row>
    <row r="203" spans="1:9" x14ac:dyDescent="0.25">
      <c r="A203" s="8" t="s">
        <v>166</v>
      </c>
      <c r="B203" s="15">
        <v>3336587</v>
      </c>
      <c r="C203" s="15">
        <v>9231593</v>
      </c>
      <c r="D203" s="15">
        <v>238915.4</v>
      </c>
      <c r="E203" s="14">
        <v>125671.6</v>
      </c>
      <c r="F203" s="7">
        <v>1302</v>
      </c>
      <c r="G203" s="16">
        <f t="shared" si="18"/>
        <v>7090.3172043010754</v>
      </c>
      <c r="H203" s="16">
        <f t="shared" si="17"/>
        <v>96.521966205837174</v>
      </c>
      <c r="I203" s="17">
        <f t="shared" si="19"/>
        <v>1.3430377933311836E-2</v>
      </c>
    </row>
    <row r="204" spans="1:9" x14ac:dyDescent="0.25">
      <c r="A204" s="8" t="s">
        <v>167</v>
      </c>
      <c r="B204" s="15">
        <v>44956</v>
      </c>
      <c r="C204" s="15">
        <v>1200495</v>
      </c>
      <c r="D204" s="15">
        <v>2216.3000000000002</v>
      </c>
      <c r="E204" s="14">
        <v>18391.599999999999</v>
      </c>
      <c r="F204" s="7">
        <v>195</v>
      </c>
      <c r="G204" s="16">
        <f t="shared" si="18"/>
        <v>6156.3846153846152</v>
      </c>
      <c r="H204" s="16">
        <f t="shared" si="17"/>
        <v>94.315897435897426</v>
      </c>
      <c r="I204" s="17">
        <f t="shared" si="19"/>
        <v>1.508885240021508E-2</v>
      </c>
    </row>
    <row r="205" spans="1:9" x14ac:dyDescent="0.25">
      <c r="A205" s="8" t="s">
        <v>168</v>
      </c>
      <c r="B205" s="15">
        <v>122332</v>
      </c>
      <c r="C205" s="15">
        <v>1955666</v>
      </c>
      <c r="D205" s="15">
        <v>4777.1000000000004</v>
      </c>
      <c r="E205" s="14">
        <v>31677.200000000001</v>
      </c>
      <c r="F205" s="7">
        <v>359</v>
      </c>
      <c r="G205" s="16">
        <f t="shared" si="18"/>
        <v>5447.5376044568247</v>
      </c>
      <c r="H205" s="16">
        <f t="shared" si="17"/>
        <v>88.237325905292479</v>
      </c>
      <c r="I205" s="17">
        <f t="shared" si="19"/>
        <v>1.593947135049447E-2</v>
      </c>
    </row>
    <row r="206" spans="1:9" x14ac:dyDescent="0.25">
      <c r="A206" s="8" t="s">
        <v>169</v>
      </c>
      <c r="B206" s="15">
        <v>3446689</v>
      </c>
      <c r="C206" s="15">
        <v>4849179</v>
      </c>
      <c r="D206" s="15">
        <v>19949.8</v>
      </c>
      <c r="E206" s="14">
        <v>46913.7</v>
      </c>
      <c r="F206" s="7">
        <v>792</v>
      </c>
      <c r="G206" s="16">
        <f t="shared" si="18"/>
        <v>6122.700757575758</v>
      </c>
      <c r="H206" s="16">
        <f t="shared" si="17"/>
        <v>59.23446969696969</v>
      </c>
      <c r="I206" s="17">
        <f t="shared" si="19"/>
        <v>9.5818651472836681E-3</v>
      </c>
    </row>
    <row r="207" spans="1:9" x14ac:dyDescent="0.25">
      <c r="A207" s="8" t="s">
        <v>243</v>
      </c>
      <c r="B207" s="15">
        <v>3339944</v>
      </c>
      <c r="C207" s="15">
        <v>5160386</v>
      </c>
      <c r="D207" s="15">
        <v>35150.699999999997</v>
      </c>
      <c r="E207" s="14">
        <v>94527.6</v>
      </c>
      <c r="F207" s="7">
        <v>799</v>
      </c>
      <c r="G207" s="16">
        <f t="shared" si="18"/>
        <v>6458.5556946182733</v>
      </c>
      <c r="H207" s="16">
        <f t="shared" si="17"/>
        <v>118.30738423028787</v>
      </c>
      <c r="I207" s="17">
        <f t="shared" si="19"/>
        <v>1.7988421351018979E-2</v>
      </c>
    </row>
    <row r="208" spans="1:9" x14ac:dyDescent="0.25">
      <c r="A208" s="8" t="s">
        <v>170</v>
      </c>
      <c r="B208" s="15">
        <v>869602</v>
      </c>
      <c r="C208" s="15">
        <v>3764566</v>
      </c>
      <c r="D208" s="15">
        <v>205.3</v>
      </c>
      <c r="E208" s="14">
        <v>12684.4</v>
      </c>
      <c r="F208" s="7">
        <v>588</v>
      </c>
      <c r="G208" s="16">
        <f t="shared" si="18"/>
        <v>6402.3231292517003</v>
      </c>
      <c r="H208" s="16">
        <f t="shared" si="17"/>
        <v>21.572108843537414</v>
      </c>
      <c r="I208" s="17">
        <f t="shared" si="19"/>
        <v>3.3581040854479757E-3</v>
      </c>
    </row>
    <row r="209" spans="1:9" x14ac:dyDescent="0.25">
      <c r="A209" s="8" t="s">
        <v>171</v>
      </c>
      <c r="B209" s="15">
        <v>1187137</v>
      </c>
      <c r="C209" s="15">
        <v>9961053</v>
      </c>
      <c r="D209" s="15">
        <v>7760.8</v>
      </c>
      <c r="E209" s="14">
        <v>163028.6</v>
      </c>
      <c r="F209" s="7">
        <v>1239</v>
      </c>
      <c r="G209" s="16">
        <f t="shared" si="18"/>
        <v>8039.5907990314772</v>
      </c>
      <c r="H209" s="16">
        <f t="shared" si="17"/>
        <v>131.58079096045199</v>
      </c>
      <c r="I209" s="17">
        <f t="shared" si="19"/>
        <v>1.610305076956314E-2</v>
      </c>
    </row>
    <row r="210" spans="1:9" x14ac:dyDescent="0.25">
      <c r="A210" s="8" t="s">
        <v>172</v>
      </c>
      <c r="B210" s="15">
        <v>17235149</v>
      </c>
      <c r="C210" s="15">
        <v>10703299</v>
      </c>
      <c r="D210" s="15">
        <v>116755.8</v>
      </c>
      <c r="E210" s="14">
        <v>151150.79999999999</v>
      </c>
      <c r="F210" s="7">
        <v>1640</v>
      </c>
      <c r="G210" s="16">
        <f t="shared" si="18"/>
        <v>6526.4018292682931</v>
      </c>
      <c r="H210" s="16">
        <f t="shared" si="17"/>
        <v>92.165121951219504</v>
      </c>
      <c r="I210" s="17">
        <f t="shared" si="19"/>
        <v>1.3925238292594063E-2</v>
      </c>
    </row>
    <row r="211" spans="1:9" x14ac:dyDescent="0.25">
      <c r="A211" s="8" t="s">
        <v>173</v>
      </c>
      <c r="B211" s="15">
        <v>10356544</v>
      </c>
      <c r="C211" s="15">
        <v>7702837</v>
      </c>
      <c r="D211" s="15">
        <v>1418.1</v>
      </c>
      <c r="E211" s="14">
        <v>109197</v>
      </c>
      <c r="F211" s="7">
        <v>861</v>
      </c>
      <c r="G211" s="16">
        <f t="shared" si="18"/>
        <v>8946.3844367015099</v>
      </c>
      <c r="H211" s="16">
        <f t="shared" si="17"/>
        <v>126.82578397212544</v>
      </c>
      <c r="I211" s="17">
        <f t="shared" si="19"/>
        <v>1.3978049762712247E-2</v>
      </c>
    </row>
    <row r="212" spans="1:9" x14ac:dyDescent="0.25">
      <c r="A212" s="8" t="s">
        <v>174</v>
      </c>
      <c r="B212" s="15">
        <v>292866</v>
      </c>
      <c r="C212" s="15">
        <v>1745639</v>
      </c>
      <c r="D212" s="15">
        <v>7814.1</v>
      </c>
      <c r="E212" s="14">
        <v>21871.9</v>
      </c>
      <c r="F212" s="7">
        <v>302</v>
      </c>
      <c r="G212" s="16">
        <f t="shared" si="18"/>
        <v>5780.2615894039736</v>
      </c>
      <c r="H212" s="16">
        <f t="shared" si="17"/>
        <v>72.423509933774838</v>
      </c>
      <c r="I212" s="17">
        <f t="shared" si="19"/>
        <v>1.2374407422324809E-2</v>
      </c>
    </row>
    <row r="213" spans="1:9" x14ac:dyDescent="0.25">
      <c r="A213" s="8" t="s">
        <v>175</v>
      </c>
      <c r="B213" s="15">
        <v>14364</v>
      </c>
      <c r="C213" s="15">
        <v>214071</v>
      </c>
      <c r="D213" s="15">
        <v>0</v>
      </c>
      <c r="E213" s="14">
        <v>2495.6</v>
      </c>
      <c r="F213" s="7">
        <v>65</v>
      </c>
      <c r="G213" s="16">
        <f t="shared" si="18"/>
        <v>3293.4</v>
      </c>
      <c r="H213" s="16">
        <f t="shared" si="17"/>
        <v>38.393846153846155</v>
      </c>
      <c r="I213" s="17">
        <f t="shared" si="19"/>
        <v>1.1523475919186061E-2</v>
      </c>
    </row>
    <row r="214" spans="1:9" x14ac:dyDescent="0.25">
      <c r="A214" s="8" t="s">
        <v>176</v>
      </c>
      <c r="B214" s="15">
        <v>8159149</v>
      </c>
      <c r="C214" s="15">
        <v>8161902</v>
      </c>
      <c r="D214" s="15">
        <v>93538.4</v>
      </c>
      <c r="E214" s="14">
        <v>127408.3</v>
      </c>
      <c r="F214" s="7">
        <v>1160</v>
      </c>
      <c r="G214" s="16">
        <f t="shared" si="18"/>
        <v>7036.1224137931031</v>
      </c>
      <c r="H214" s="16">
        <f t="shared" si="17"/>
        <v>109.83474137931034</v>
      </c>
      <c r="I214" s="17">
        <f t="shared" si="19"/>
        <v>1.5370193102796503E-2</v>
      </c>
    </row>
    <row r="215" spans="1:9" x14ac:dyDescent="0.25">
      <c r="A215" s="8" t="s">
        <v>177</v>
      </c>
      <c r="B215" s="15">
        <v>5049</v>
      </c>
      <c r="C215" s="15">
        <v>74049</v>
      </c>
      <c r="D215" s="15">
        <v>0</v>
      </c>
      <c r="E215" s="14">
        <v>3391.5</v>
      </c>
      <c r="F215" s="7">
        <v>15</v>
      </c>
      <c r="G215" s="16">
        <f t="shared" si="18"/>
        <v>4936.6000000000004</v>
      </c>
      <c r="H215" s="16">
        <f t="shared" si="17"/>
        <v>226.1</v>
      </c>
      <c r="I215" s="17">
        <f t="shared" si="19"/>
        <v>4.3794913514246421E-2</v>
      </c>
    </row>
    <row r="216" spans="1:9" x14ac:dyDescent="0.25">
      <c r="A216" s="8" t="s">
        <v>178</v>
      </c>
      <c r="B216" s="15">
        <v>3590474</v>
      </c>
      <c r="C216" s="15">
        <v>8535744</v>
      </c>
      <c r="D216" s="15">
        <v>1505.9</v>
      </c>
      <c r="E216" s="14">
        <v>79641.5</v>
      </c>
      <c r="F216" s="7">
        <v>1142</v>
      </c>
      <c r="G216" s="16">
        <f t="shared" si="18"/>
        <v>7474.3817863397544</v>
      </c>
      <c r="H216" s="16">
        <f t="shared" si="17"/>
        <v>69.738616462346755</v>
      </c>
      <c r="I216" s="17">
        <f t="shared" si="19"/>
        <v>9.2441017294002687E-3</v>
      </c>
    </row>
    <row r="217" spans="1:9" x14ac:dyDescent="0.25">
      <c r="A217" s="8" t="s">
        <v>179</v>
      </c>
      <c r="B217" s="15">
        <v>51672</v>
      </c>
      <c r="C217" s="15">
        <v>1932490</v>
      </c>
      <c r="D217" s="15">
        <v>430.8</v>
      </c>
      <c r="E217" s="14">
        <v>20696.3</v>
      </c>
      <c r="F217" s="7">
        <v>197</v>
      </c>
      <c r="G217" s="16">
        <f t="shared" si="18"/>
        <v>9809.593908629442</v>
      </c>
      <c r="H217" s="16">
        <f t="shared" si="17"/>
        <v>105.05736040609136</v>
      </c>
      <c r="I217" s="17">
        <f t="shared" si="19"/>
        <v>1.0596173032751663E-2</v>
      </c>
    </row>
    <row r="218" spans="1:9" x14ac:dyDescent="0.25">
      <c r="A218" s="8" t="s">
        <v>180</v>
      </c>
      <c r="B218" s="15">
        <v>646227</v>
      </c>
      <c r="C218" s="15">
        <v>4546377</v>
      </c>
      <c r="D218" s="15">
        <v>27568.1</v>
      </c>
      <c r="E218" s="14">
        <v>74084.5</v>
      </c>
      <c r="F218" s="7">
        <v>843</v>
      </c>
      <c r="G218" s="16">
        <f t="shared" si="18"/>
        <v>5393.0925266903914</v>
      </c>
      <c r="H218" s="16">
        <f t="shared" si="17"/>
        <v>87.881969157769873</v>
      </c>
      <c r="I218" s="17">
        <f t="shared" si="19"/>
        <v>1.6034004395448376E-2</v>
      </c>
    </row>
    <row r="219" spans="1:9" x14ac:dyDescent="0.25">
      <c r="A219" s="8" t="s">
        <v>181</v>
      </c>
      <c r="B219" s="15">
        <v>21187615</v>
      </c>
      <c r="C219" s="15">
        <v>19337929</v>
      </c>
      <c r="D219" s="15">
        <v>129145.7</v>
      </c>
      <c r="E219" s="14">
        <v>133570</v>
      </c>
      <c r="F219" s="7">
        <v>2216</v>
      </c>
      <c r="G219" s="16">
        <f t="shared" si="18"/>
        <v>8726.5022563176899</v>
      </c>
      <c r="H219" s="16">
        <f t="shared" si="17"/>
        <v>60.275270758122744</v>
      </c>
      <c r="I219" s="17">
        <f t="shared" si="19"/>
        <v>6.8597697588665364E-3</v>
      </c>
    </row>
    <row r="220" spans="1:9" x14ac:dyDescent="0.25">
      <c r="A220" s="8" t="s">
        <v>182</v>
      </c>
      <c r="B220" s="15">
        <v>441673</v>
      </c>
      <c r="C220" s="15">
        <v>3152384</v>
      </c>
      <c r="D220" s="15">
        <v>0</v>
      </c>
      <c r="E220" s="14">
        <v>39753.300000000003</v>
      </c>
      <c r="F220" s="7">
        <v>416</v>
      </c>
      <c r="G220" s="16">
        <f t="shared" si="18"/>
        <v>7577.8461538461543</v>
      </c>
      <c r="H220" s="16">
        <f t="shared" si="17"/>
        <v>95.560817307692318</v>
      </c>
      <c r="I220" s="17">
        <f t="shared" si="19"/>
        <v>1.2453505680974314E-2</v>
      </c>
    </row>
    <row r="221" spans="1:9" x14ac:dyDescent="0.25">
      <c r="A221" s="8" t="s">
        <v>183</v>
      </c>
      <c r="B221" s="15">
        <v>34595509</v>
      </c>
      <c r="C221" s="15">
        <v>18147182</v>
      </c>
      <c r="D221" s="15">
        <v>418783.1</v>
      </c>
      <c r="E221" s="14">
        <v>343798.2</v>
      </c>
      <c r="F221" s="7">
        <v>2710</v>
      </c>
      <c r="G221" s="16">
        <f t="shared" si="18"/>
        <v>6696.3771217712174</v>
      </c>
      <c r="H221" s="16">
        <f t="shared" si="17"/>
        <v>126.86280442804429</v>
      </c>
      <c r="I221" s="17">
        <f t="shared" si="19"/>
        <v>1.8592751508110968E-2</v>
      </c>
    </row>
    <row r="222" spans="1:9" x14ac:dyDescent="0.25">
      <c r="A222" s="8" t="s">
        <v>184</v>
      </c>
      <c r="B222" s="15">
        <v>1297477</v>
      </c>
      <c r="C222" s="15">
        <v>2160765</v>
      </c>
      <c r="D222" s="15">
        <v>1797</v>
      </c>
      <c r="E222" s="14">
        <v>27434</v>
      </c>
      <c r="F222" s="7">
        <v>263</v>
      </c>
      <c r="G222" s="16">
        <f t="shared" si="18"/>
        <v>8215.8365019011399</v>
      </c>
      <c r="H222" s="16">
        <f t="shared" si="17"/>
        <v>104.31178707224335</v>
      </c>
      <c r="I222" s="17">
        <f t="shared" si="19"/>
        <v>1.2537250953866628E-2</v>
      </c>
    </row>
    <row r="223" spans="1:9" x14ac:dyDescent="0.25">
      <c r="A223" s="8" t="s">
        <v>185</v>
      </c>
      <c r="B223" s="15">
        <v>296872</v>
      </c>
      <c r="C223" s="15">
        <v>2064432</v>
      </c>
      <c r="D223" s="15">
        <v>0</v>
      </c>
      <c r="E223" s="14">
        <v>18029</v>
      </c>
      <c r="F223" s="7">
        <v>326</v>
      </c>
      <c r="G223" s="16">
        <f t="shared" si="18"/>
        <v>6332.6134969325158</v>
      </c>
      <c r="H223" s="16">
        <f t="shared" si="17"/>
        <v>55.303680981595093</v>
      </c>
      <c r="I223" s="17">
        <f t="shared" si="19"/>
        <v>8.6575450872789454E-3</v>
      </c>
    </row>
    <row r="224" spans="1:9" x14ac:dyDescent="0.25">
      <c r="A224" s="8" t="s">
        <v>186</v>
      </c>
      <c r="B224" s="15">
        <v>2850161</v>
      </c>
      <c r="C224" s="15">
        <v>10145008</v>
      </c>
      <c r="D224" s="15">
        <v>981.2</v>
      </c>
      <c r="E224" s="14">
        <v>86174.9</v>
      </c>
      <c r="F224" s="7">
        <v>1392</v>
      </c>
      <c r="G224" s="16">
        <f t="shared" si="18"/>
        <v>7288.0804597701153</v>
      </c>
      <c r="H224" s="16">
        <f t="shared" si="17"/>
        <v>61.907255747126435</v>
      </c>
      <c r="I224" s="17">
        <f t="shared" si="19"/>
        <v>8.4227699614284092E-3</v>
      </c>
    </row>
    <row r="225" spans="1:9" x14ac:dyDescent="0.25">
      <c r="A225" s="8" t="s">
        <v>187</v>
      </c>
      <c r="B225" s="15">
        <v>675004</v>
      </c>
      <c r="C225" s="15">
        <v>4868816</v>
      </c>
      <c r="D225" s="15">
        <v>4881</v>
      </c>
      <c r="E225" s="14">
        <v>70211.199999999997</v>
      </c>
      <c r="F225" s="7">
        <v>827</v>
      </c>
      <c r="G225" s="16">
        <f t="shared" si="18"/>
        <v>5887.3228536880288</v>
      </c>
      <c r="H225" s="16">
        <f t="shared" si="17"/>
        <v>84.898669891172915</v>
      </c>
      <c r="I225" s="17">
        <f t="shared" si="19"/>
        <v>1.421559290056147E-2</v>
      </c>
    </row>
    <row r="226" spans="1:9" x14ac:dyDescent="0.25">
      <c r="A226" s="8" t="s">
        <v>188</v>
      </c>
      <c r="B226" s="15">
        <v>397550</v>
      </c>
      <c r="C226" s="15">
        <v>2205939</v>
      </c>
      <c r="D226" s="15">
        <v>7586.8</v>
      </c>
      <c r="E226" s="14">
        <v>12078.4</v>
      </c>
      <c r="F226" s="7">
        <v>335</v>
      </c>
      <c r="G226" s="16">
        <f t="shared" si="18"/>
        <v>6584.8925373134325</v>
      </c>
      <c r="H226" s="16">
        <f t="shared" si="17"/>
        <v>36.054925373134324</v>
      </c>
      <c r="I226" s="17">
        <f t="shared" si="19"/>
        <v>5.445583970621691E-3</v>
      </c>
    </row>
    <row r="227" spans="1:9" x14ac:dyDescent="0.25">
      <c r="A227" s="8" t="s">
        <v>189</v>
      </c>
      <c r="B227" s="15">
        <v>39074</v>
      </c>
      <c r="C227" s="15">
        <v>648965</v>
      </c>
      <c r="D227" s="15">
        <v>2790.6</v>
      </c>
      <c r="E227" s="14">
        <v>15559</v>
      </c>
      <c r="F227" s="7">
        <v>64</v>
      </c>
      <c r="G227" s="16">
        <f t="shared" si="18"/>
        <v>10140.078125</v>
      </c>
      <c r="H227" s="16">
        <f t="shared" si="17"/>
        <v>243.109375</v>
      </c>
      <c r="I227" s="17">
        <f t="shared" si="19"/>
        <v>2.3413751798279672E-2</v>
      </c>
    </row>
    <row r="228" spans="1:9" x14ac:dyDescent="0.25">
      <c r="A228" s="8" t="s">
        <v>190</v>
      </c>
      <c r="B228" s="15">
        <v>5441719</v>
      </c>
      <c r="C228" s="15">
        <v>7233768</v>
      </c>
      <c r="D228" s="15">
        <v>42523.199999999997</v>
      </c>
      <c r="E228" s="14">
        <v>56230.1</v>
      </c>
      <c r="F228" s="7">
        <v>1072</v>
      </c>
      <c r="G228" s="16">
        <f t="shared" si="18"/>
        <v>6747.9179104477616</v>
      </c>
      <c r="H228" s="16">
        <f t="shared" si="17"/>
        <v>52.453451492537312</v>
      </c>
      <c r="I228" s="17">
        <f t="shared" si="19"/>
        <v>7.7133216262429477E-3</v>
      </c>
    </row>
    <row r="229" spans="1:9" x14ac:dyDescent="0.25">
      <c r="A229" s="8" t="s">
        <v>191</v>
      </c>
      <c r="B229" s="15">
        <v>3473225</v>
      </c>
      <c r="C229" s="15">
        <v>4632432</v>
      </c>
      <c r="D229" s="15">
        <v>1479.7</v>
      </c>
      <c r="E229" s="14">
        <v>44231.4</v>
      </c>
      <c r="F229" s="7">
        <v>676</v>
      </c>
      <c r="G229" s="16">
        <f t="shared" si="18"/>
        <v>6852.710059171598</v>
      </c>
      <c r="H229" s="16">
        <f t="shared" si="17"/>
        <v>65.431065088757393</v>
      </c>
      <c r="I229" s="17">
        <f t="shared" si="19"/>
        <v>9.4578968415815427E-3</v>
      </c>
    </row>
    <row r="230" spans="1:9" x14ac:dyDescent="0.25">
      <c r="A230" s="8" t="s">
        <v>192</v>
      </c>
      <c r="B230" s="15">
        <v>739198</v>
      </c>
      <c r="C230" s="15">
        <v>2121507</v>
      </c>
      <c r="D230" s="15">
        <v>1707.7</v>
      </c>
      <c r="E230" s="14">
        <v>23276.6</v>
      </c>
      <c r="F230" s="7">
        <v>319</v>
      </c>
      <c r="G230" s="16">
        <f t="shared" si="18"/>
        <v>6650.4921630094041</v>
      </c>
      <c r="H230" s="16">
        <f t="shared" si="17"/>
        <v>72.967398119122251</v>
      </c>
      <c r="I230" s="17">
        <f t="shared" si="19"/>
        <v>1.0852656650302621E-2</v>
      </c>
    </row>
    <row r="231" spans="1:9" x14ac:dyDescent="0.25">
      <c r="A231" s="8" t="s">
        <v>193</v>
      </c>
      <c r="B231" s="15">
        <v>638594</v>
      </c>
      <c r="C231" s="15">
        <v>6568770</v>
      </c>
      <c r="D231" s="15">
        <v>369.3</v>
      </c>
      <c r="E231" s="14">
        <v>76373.399999999994</v>
      </c>
      <c r="F231" s="7">
        <v>815</v>
      </c>
      <c r="G231" s="16">
        <f t="shared" si="18"/>
        <v>8059.8404907975464</v>
      </c>
      <c r="H231" s="16">
        <f t="shared" si="17"/>
        <v>93.709693251533736</v>
      </c>
      <c r="I231" s="17">
        <f t="shared" si="19"/>
        <v>1.1493115408164101E-2</v>
      </c>
    </row>
    <row r="232" spans="1:9" x14ac:dyDescent="0.25">
      <c r="A232" s="8" t="s">
        <v>194</v>
      </c>
      <c r="B232" s="15">
        <v>5486823</v>
      </c>
      <c r="C232" s="15">
        <v>10232460</v>
      </c>
      <c r="D232" s="15">
        <v>29675.7</v>
      </c>
      <c r="E232" s="14">
        <v>87026</v>
      </c>
      <c r="F232" s="7">
        <v>1292</v>
      </c>
      <c r="G232" s="16">
        <f t="shared" ref="G232:G250" si="20">C232/F232</f>
        <v>7919.860681114551</v>
      </c>
      <c r="H232" s="16">
        <f t="shared" si="17"/>
        <v>67.357585139318886</v>
      </c>
      <c r="I232" s="17">
        <f t="shared" ref="I232:I250" si="21">E232/(C232+E232)</f>
        <v>8.4331719622469572E-3</v>
      </c>
    </row>
    <row r="233" spans="1:9" x14ac:dyDescent="0.25">
      <c r="A233" s="8" t="s">
        <v>195</v>
      </c>
      <c r="B233" s="15">
        <v>42694</v>
      </c>
      <c r="C233" s="15">
        <v>252399</v>
      </c>
      <c r="D233" s="15">
        <v>0</v>
      </c>
      <c r="E233" s="14">
        <v>0</v>
      </c>
      <c r="F233" s="7">
        <v>90</v>
      </c>
      <c r="G233" s="16">
        <f t="shared" si="20"/>
        <v>2804.4333333333334</v>
      </c>
      <c r="H233" s="16">
        <f t="shared" si="17"/>
        <v>0</v>
      </c>
      <c r="I233" s="17">
        <f t="shared" si="21"/>
        <v>0</v>
      </c>
    </row>
    <row r="234" spans="1:9" x14ac:dyDescent="0.25">
      <c r="A234" s="8" t="s">
        <v>196</v>
      </c>
      <c r="B234" s="15">
        <v>1234775</v>
      </c>
      <c r="C234" s="15">
        <v>3608767</v>
      </c>
      <c r="D234" s="15">
        <v>216947.9</v>
      </c>
      <c r="E234" s="14">
        <v>32036.1</v>
      </c>
      <c r="F234" s="7">
        <v>557</v>
      </c>
      <c r="G234" s="16">
        <f t="shared" si="20"/>
        <v>6478.9353680430877</v>
      </c>
      <c r="H234" s="16">
        <f t="shared" si="17"/>
        <v>57.515439856373426</v>
      </c>
      <c r="I234" s="17">
        <f t="shared" si="21"/>
        <v>8.7991849930033287E-3</v>
      </c>
    </row>
    <row r="235" spans="1:9" x14ac:dyDescent="0.25">
      <c r="A235" s="8" t="s">
        <v>197</v>
      </c>
      <c r="B235" s="15">
        <v>136242</v>
      </c>
      <c r="C235" s="15">
        <v>714578</v>
      </c>
      <c r="D235" s="15">
        <v>0</v>
      </c>
      <c r="E235" s="14">
        <v>79723.7</v>
      </c>
      <c r="F235" s="7">
        <v>73</v>
      </c>
      <c r="G235" s="16">
        <f t="shared" si="20"/>
        <v>9788.7397260273974</v>
      </c>
      <c r="H235" s="16">
        <f t="shared" si="17"/>
        <v>1092.1054794520549</v>
      </c>
      <c r="I235" s="17">
        <f t="shared" si="21"/>
        <v>0.10036954472085355</v>
      </c>
    </row>
    <row r="236" spans="1:9" x14ac:dyDescent="0.25">
      <c r="A236" s="8" t="s">
        <v>198</v>
      </c>
      <c r="B236" s="15">
        <v>148940</v>
      </c>
      <c r="C236" s="15">
        <v>492997</v>
      </c>
      <c r="D236" s="15">
        <v>0</v>
      </c>
      <c r="E236" s="14">
        <v>25742.3</v>
      </c>
      <c r="F236" s="7">
        <v>73</v>
      </c>
      <c r="G236" s="16">
        <f t="shared" si="20"/>
        <v>6753.3835616438355</v>
      </c>
      <c r="H236" s="16">
        <f t="shared" si="17"/>
        <v>352.63424657534244</v>
      </c>
      <c r="I236" s="17">
        <f t="shared" si="21"/>
        <v>4.9624734428257121E-2</v>
      </c>
    </row>
    <row r="237" spans="1:9" x14ac:dyDescent="0.25">
      <c r="A237" s="8" t="s">
        <v>199</v>
      </c>
      <c r="B237" s="15">
        <v>254511</v>
      </c>
      <c r="C237" s="15">
        <v>1840193</v>
      </c>
      <c r="D237" s="15">
        <v>0</v>
      </c>
      <c r="E237" s="14">
        <v>22094.400000000001</v>
      </c>
      <c r="F237" s="7">
        <v>174</v>
      </c>
      <c r="G237" s="16">
        <f t="shared" si="20"/>
        <v>10575.82183908046</v>
      </c>
      <c r="H237" s="16">
        <f t="shared" si="17"/>
        <v>126.9793103448276</v>
      </c>
      <c r="I237" s="17">
        <f t="shared" si="21"/>
        <v>1.1864119362027581E-2</v>
      </c>
    </row>
    <row r="238" spans="1:9" x14ac:dyDescent="0.25">
      <c r="A238" s="8" t="s">
        <v>200</v>
      </c>
      <c r="B238" s="18">
        <v>54497</v>
      </c>
      <c r="C238" s="15">
        <v>1376380</v>
      </c>
      <c r="D238" s="15">
        <v>0</v>
      </c>
      <c r="E238" s="14">
        <v>15213.7</v>
      </c>
      <c r="F238" s="7">
        <v>490</v>
      </c>
      <c r="G238" s="16">
        <f t="shared" si="20"/>
        <v>2808.9387755102039</v>
      </c>
      <c r="H238" s="16">
        <f t="shared" si="17"/>
        <v>31.048367346938775</v>
      </c>
      <c r="I238" s="17">
        <f t="shared" si="21"/>
        <v>1.0932573207251514E-2</v>
      </c>
    </row>
    <row r="239" spans="1:9" x14ac:dyDescent="0.25">
      <c r="A239" s="8" t="s">
        <v>201</v>
      </c>
      <c r="B239" s="15">
        <v>3478057</v>
      </c>
      <c r="C239" s="15">
        <v>9946079</v>
      </c>
      <c r="D239" s="15">
        <v>249142.6</v>
      </c>
      <c r="E239" s="14">
        <v>98417.1</v>
      </c>
      <c r="F239" s="7">
        <v>1343</v>
      </c>
      <c r="G239" s="16">
        <f t="shared" si="20"/>
        <v>7405.8667163067757</v>
      </c>
      <c r="H239" s="16">
        <f t="shared" si="17"/>
        <v>73.281533879374535</v>
      </c>
      <c r="I239" s="17">
        <f t="shared" si="21"/>
        <v>9.7981122218764177E-3</v>
      </c>
    </row>
    <row r="240" spans="1:9" x14ac:dyDescent="0.25">
      <c r="A240" s="8" t="s">
        <v>202</v>
      </c>
      <c r="B240" s="15">
        <v>93986601</v>
      </c>
      <c r="C240" s="15">
        <v>26847014</v>
      </c>
      <c r="D240" s="15">
        <v>574121.80000000005</v>
      </c>
      <c r="E240" s="14">
        <v>340447.1</v>
      </c>
      <c r="F240" s="7">
        <v>3409</v>
      </c>
      <c r="G240" s="16">
        <f t="shared" si="20"/>
        <v>7875.3341155764156</v>
      </c>
      <c r="H240" s="16">
        <f t="shared" si="17"/>
        <v>99.867145790554403</v>
      </c>
      <c r="I240" s="17">
        <f t="shared" si="21"/>
        <v>1.2522210100743831E-2</v>
      </c>
    </row>
    <row r="241" spans="1:9" x14ac:dyDescent="0.25">
      <c r="A241" s="8" t="s">
        <v>203</v>
      </c>
      <c r="B241" s="15">
        <v>7537533</v>
      </c>
      <c r="C241" s="15">
        <v>17560021</v>
      </c>
      <c r="D241" s="15">
        <v>14647.1</v>
      </c>
      <c r="E241" s="14">
        <v>194614.5</v>
      </c>
      <c r="F241" s="7">
        <v>2619</v>
      </c>
      <c r="G241" s="16">
        <f t="shared" si="20"/>
        <v>6704.8571974035895</v>
      </c>
      <c r="H241" s="16">
        <f t="shared" si="17"/>
        <v>74.308705612829328</v>
      </c>
      <c r="I241" s="17">
        <f t="shared" si="21"/>
        <v>1.0961334576539181E-2</v>
      </c>
    </row>
    <row r="242" spans="1:9" x14ac:dyDescent="0.25">
      <c r="A242" s="8" t="s">
        <v>204</v>
      </c>
      <c r="B242" s="15">
        <v>101811</v>
      </c>
      <c r="C242" s="15">
        <v>1506928</v>
      </c>
      <c r="D242" s="15">
        <v>0</v>
      </c>
      <c r="E242" s="14">
        <v>7986.2</v>
      </c>
      <c r="F242" s="7">
        <v>289</v>
      </c>
      <c r="G242" s="16">
        <f t="shared" si="20"/>
        <v>5214.2837370242214</v>
      </c>
      <c r="H242" s="16">
        <f t="shared" si="17"/>
        <v>27.633910034602074</v>
      </c>
      <c r="I242" s="17">
        <f t="shared" si="21"/>
        <v>5.2717176985996967E-3</v>
      </c>
    </row>
    <row r="243" spans="1:9" x14ac:dyDescent="0.25">
      <c r="A243" s="8" t="s">
        <v>205</v>
      </c>
      <c r="B243" s="15">
        <v>17789173</v>
      </c>
      <c r="C243" s="15">
        <v>11249749</v>
      </c>
      <c r="D243" s="15">
        <v>252447.7</v>
      </c>
      <c r="E243" s="14">
        <v>109461.6</v>
      </c>
      <c r="F243" s="7">
        <v>1663</v>
      </c>
      <c r="G243" s="16">
        <f t="shared" si="20"/>
        <v>6764.7318099819604</v>
      </c>
      <c r="H243" s="16">
        <f t="shared" si="17"/>
        <v>65.821767889356593</v>
      </c>
      <c r="I243" s="17">
        <f t="shared" si="21"/>
        <v>9.6363738515421148E-3</v>
      </c>
    </row>
    <row r="244" spans="1:9" x14ac:dyDescent="0.25">
      <c r="A244" s="8" t="s">
        <v>206</v>
      </c>
      <c r="B244" s="15">
        <v>1242070</v>
      </c>
      <c r="C244" s="15">
        <v>11752823</v>
      </c>
      <c r="D244" s="15">
        <v>612</v>
      </c>
      <c r="E244" s="14">
        <v>23136</v>
      </c>
      <c r="F244" s="7">
        <v>1316</v>
      </c>
      <c r="G244" s="16">
        <f t="shared" si="20"/>
        <v>8930.7165653495449</v>
      </c>
      <c r="H244" s="16">
        <f t="shared" si="17"/>
        <v>17.580547112462007</v>
      </c>
      <c r="I244" s="17">
        <f t="shared" si="21"/>
        <v>1.9646807533891721E-3</v>
      </c>
    </row>
    <row r="245" spans="1:9" x14ac:dyDescent="0.25">
      <c r="A245" s="8" t="s">
        <v>207</v>
      </c>
      <c r="B245" s="15">
        <v>26035267</v>
      </c>
      <c r="C245" s="15">
        <v>15735519</v>
      </c>
      <c r="D245" s="15">
        <v>503180.7</v>
      </c>
      <c r="E245" s="14">
        <v>178290.4</v>
      </c>
      <c r="F245" s="7">
        <v>2988</v>
      </c>
      <c r="G245" s="16">
        <f t="shared" si="20"/>
        <v>5266.2379518072294</v>
      </c>
      <c r="H245" s="16">
        <f t="shared" si="17"/>
        <v>59.668808567603747</v>
      </c>
      <c r="I245" s="17">
        <f t="shared" si="21"/>
        <v>1.1203502286510984E-2</v>
      </c>
    </row>
    <row r="246" spans="1:9" x14ac:dyDescent="0.25">
      <c r="A246" s="8" t="s">
        <v>208</v>
      </c>
      <c r="B246" s="15">
        <v>1165668</v>
      </c>
      <c r="C246" s="15">
        <v>4678892</v>
      </c>
      <c r="D246" s="15">
        <v>1275.5</v>
      </c>
      <c r="E246" s="14">
        <v>76348.2</v>
      </c>
      <c r="F246" s="7">
        <v>713</v>
      </c>
      <c r="G246" s="16">
        <f t="shared" si="20"/>
        <v>6562.260869565217</v>
      </c>
      <c r="H246" s="16">
        <f t="shared" si="17"/>
        <v>107.08022440392706</v>
      </c>
      <c r="I246" s="17">
        <f t="shared" si="21"/>
        <v>1.6055592733254569E-2</v>
      </c>
    </row>
    <row r="247" spans="1:9" x14ac:dyDescent="0.25">
      <c r="A247" s="8" t="s">
        <v>209</v>
      </c>
      <c r="B247" s="15">
        <v>325191</v>
      </c>
      <c r="C247" s="15">
        <v>2373455</v>
      </c>
      <c r="D247" s="15">
        <v>969.1</v>
      </c>
      <c r="E247" s="14">
        <v>18591.8</v>
      </c>
      <c r="F247" s="7">
        <v>365</v>
      </c>
      <c r="G247" s="16">
        <f t="shared" si="20"/>
        <v>6502.6164383561645</v>
      </c>
      <c r="H247" s="16">
        <f t="shared" si="17"/>
        <v>50.936438356164381</v>
      </c>
      <c r="I247" s="17">
        <f t="shared" si="21"/>
        <v>7.7723395712826354E-3</v>
      </c>
    </row>
    <row r="248" spans="1:9" x14ac:dyDescent="0.25">
      <c r="A248" s="8" t="s">
        <v>210</v>
      </c>
      <c r="B248" s="15">
        <v>235219</v>
      </c>
      <c r="C248" s="15">
        <v>926301</v>
      </c>
      <c r="D248" s="15">
        <v>25108.3</v>
      </c>
      <c r="E248" s="14">
        <v>88389.5</v>
      </c>
      <c r="F248" s="7">
        <v>213</v>
      </c>
      <c r="G248" s="16">
        <f t="shared" si="20"/>
        <v>4348.8309859154933</v>
      </c>
      <c r="H248" s="16">
        <f t="shared" si="17"/>
        <v>414.97417840375584</v>
      </c>
      <c r="I248" s="17">
        <f t="shared" si="21"/>
        <v>8.7109813287894189E-2</v>
      </c>
    </row>
    <row r="249" spans="1:9" x14ac:dyDescent="0.25">
      <c r="A249" s="8" t="s">
        <v>211</v>
      </c>
      <c r="B249" s="15">
        <v>16635778</v>
      </c>
      <c r="C249" s="15">
        <v>13458893</v>
      </c>
      <c r="D249" s="15">
        <v>15763</v>
      </c>
      <c r="E249" s="14">
        <v>45376.800000000003</v>
      </c>
      <c r="F249" s="7">
        <v>1869</v>
      </c>
      <c r="G249" s="16">
        <f t="shared" si="20"/>
        <v>7201.1198501872659</v>
      </c>
      <c r="H249" s="16">
        <f t="shared" si="17"/>
        <v>24.27865168539326</v>
      </c>
      <c r="I249" s="17">
        <f t="shared" si="21"/>
        <v>3.3601816812042665E-3</v>
      </c>
    </row>
    <row r="250" spans="1:9" ht="13.8" thickBot="1" x14ac:dyDescent="0.3">
      <c r="A250" s="9" t="s">
        <v>212</v>
      </c>
      <c r="B250" s="22">
        <v>443774</v>
      </c>
      <c r="C250" s="22">
        <v>3020832</v>
      </c>
      <c r="D250" s="22">
        <v>800.1</v>
      </c>
      <c r="E250" s="23">
        <v>38428.9</v>
      </c>
      <c r="F250" s="19">
        <v>474</v>
      </c>
      <c r="G250" s="20">
        <f t="shared" si="20"/>
        <v>6373.0632911392404</v>
      </c>
      <c r="H250" s="20">
        <f t="shared" si="17"/>
        <v>81.073628691983131</v>
      </c>
      <c r="I250" s="21">
        <f t="shared" si="21"/>
        <v>1.2561498105637215E-2</v>
      </c>
    </row>
    <row r="251" spans="1:9" x14ac:dyDescent="0.25">
      <c r="B251" s="73"/>
      <c r="C251" s="73"/>
      <c r="F251" s="1"/>
    </row>
    <row r="252" spans="1:9" x14ac:dyDescent="0.25">
      <c r="B252" s="74"/>
      <c r="C252" s="74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workbookViewId="0">
      <pane xSplit="1" ySplit="2" topLeftCell="B3" activePane="bottomRight" state="frozen"/>
      <selection activeCell="E39" sqref="E39"/>
      <selection pane="topRight" activeCell="E39" sqref="E39"/>
      <selection pane="bottomLeft" activeCell="E39" sqref="E39"/>
      <selection pane="bottomRight" activeCell="B1" sqref="B1:E1"/>
    </sheetView>
  </sheetViews>
  <sheetFormatPr defaultRowHeight="13.2" x14ac:dyDescent="0.25"/>
  <cols>
    <col min="1" max="1" width="17.88671875" customWidth="1"/>
    <col min="2" max="3" width="13.6640625" style="1" customWidth="1"/>
    <col min="4" max="4" width="12.88671875" style="1" customWidth="1"/>
    <col min="5" max="5" width="11.109375" style="1" customWidth="1"/>
    <col min="6" max="6" width="11.88671875" customWidth="1"/>
    <col min="7" max="7" width="14.109375" customWidth="1"/>
    <col min="8" max="8" width="13.44140625" customWidth="1"/>
    <col min="9" max="9" width="12.88671875" customWidth="1"/>
  </cols>
  <sheetData>
    <row r="1" spans="1:9" ht="13.8" thickBot="1" x14ac:dyDescent="0.3">
      <c r="A1" s="2"/>
      <c r="B1" s="26" t="s">
        <v>271</v>
      </c>
      <c r="C1" s="27"/>
      <c r="D1" s="26" t="s">
        <v>272</v>
      </c>
      <c r="E1" s="28"/>
      <c r="F1" s="3" t="s">
        <v>253</v>
      </c>
      <c r="G1" s="4"/>
      <c r="H1" s="4"/>
      <c r="I1" s="5"/>
    </row>
    <row r="2" spans="1:9" ht="66.599999999999994" thickBot="1" x14ac:dyDescent="0.3">
      <c r="A2" s="6" t="s">
        <v>233</v>
      </c>
      <c r="B2" s="33" t="s">
        <v>261</v>
      </c>
      <c r="C2" s="34" t="s">
        <v>262</v>
      </c>
      <c r="D2" s="35" t="s">
        <v>263</v>
      </c>
      <c r="E2" s="36" t="s">
        <v>264</v>
      </c>
      <c r="F2" s="37" t="s">
        <v>268</v>
      </c>
      <c r="G2" s="38" t="s">
        <v>259</v>
      </c>
      <c r="H2" s="38" t="s">
        <v>249</v>
      </c>
      <c r="I2" s="39" t="s">
        <v>255</v>
      </c>
    </row>
    <row r="3" spans="1:9" x14ac:dyDescent="0.25">
      <c r="A3" s="8" t="s">
        <v>0</v>
      </c>
      <c r="B3" s="15">
        <v>2959780</v>
      </c>
      <c r="C3" s="15">
        <v>3768473</v>
      </c>
      <c r="D3" s="15">
        <v>4655.3</v>
      </c>
      <c r="E3" s="14">
        <v>89787.8</v>
      </c>
      <c r="F3" s="7">
        <v>494</v>
      </c>
      <c r="G3" s="16">
        <f t="shared" ref="G3:G34" si="0">C3/F3</f>
        <v>7628.4878542510123</v>
      </c>
      <c r="H3" s="16">
        <f t="shared" ref="H3:H66" si="1">E3/F3</f>
        <v>181.75668016194334</v>
      </c>
      <c r="I3" s="17">
        <f t="shared" ref="I3:I34" si="2">E3/(C3+E3)</f>
        <v>2.3271573554592268E-2</v>
      </c>
    </row>
    <row r="4" spans="1:9" x14ac:dyDescent="0.25">
      <c r="A4" s="8" t="s">
        <v>247</v>
      </c>
      <c r="B4" s="15">
        <v>512357</v>
      </c>
      <c r="C4" s="15">
        <v>2750573</v>
      </c>
      <c r="D4" s="15">
        <v>1825.1</v>
      </c>
      <c r="E4" s="14">
        <v>28299.5</v>
      </c>
      <c r="F4" s="7">
        <v>482</v>
      </c>
      <c r="G4" s="16">
        <f t="shared" si="0"/>
        <v>5706.5829875518675</v>
      </c>
      <c r="H4" s="16">
        <f t="shared" si="1"/>
        <v>58.712655601659748</v>
      </c>
      <c r="I4" s="17">
        <f t="shared" si="2"/>
        <v>1.018380656183398E-2</v>
      </c>
    </row>
    <row r="5" spans="1:9" x14ac:dyDescent="0.25">
      <c r="A5" s="8" t="s">
        <v>1</v>
      </c>
      <c r="B5" s="15">
        <v>3916752</v>
      </c>
      <c r="C5" s="15">
        <v>7950557</v>
      </c>
      <c r="D5" s="15">
        <v>1383.8</v>
      </c>
      <c r="E5" s="14">
        <v>127144.4</v>
      </c>
      <c r="F5" s="7">
        <v>1351</v>
      </c>
      <c r="G5" s="16">
        <f t="shared" si="0"/>
        <v>5884.9422649888975</v>
      </c>
      <c r="H5" s="16">
        <f t="shared" si="1"/>
        <v>94.11132494448556</v>
      </c>
      <c r="I5" s="17">
        <f t="shared" si="2"/>
        <v>1.5740170836223283E-2</v>
      </c>
    </row>
    <row r="6" spans="1:9" x14ac:dyDescent="0.25">
      <c r="A6" s="8" t="s">
        <v>2</v>
      </c>
      <c r="B6" s="15">
        <v>24820</v>
      </c>
      <c r="C6" s="15">
        <v>1609645</v>
      </c>
      <c r="D6" s="15">
        <v>0</v>
      </c>
      <c r="E6" s="14">
        <v>23409.7</v>
      </c>
      <c r="F6" s="7">
        <v>263</v>
      </c>
      <c r="G6" s="16">
        <f t="shared" si="0"/>
        <v>6120.3231939163497</v>
      </c>
      <c r="H6" s="16">
        <f t="shared" si="1"/>
        <v>89.010266159695817</v>
      </c>
      <c r="I6" s="17">
        <f t="shared" si="2"/>
        <v>1.4334914807201499E-2</v>
      </c>
    </row>
    <row r="7" spans="1:9" x14ac:dyDescent="0.25">
      <c r="A7" s="8" t="s">
        <v>3</v>
      </c>
      <c r="B7" s="15">
        <v>21268926</v>
      </c>
      <c r="C7" s="15">
        <v>10245636</v>
      </c>
      <c r="D7" s="15">
        <v>370217.4</v>
      </c>
      <c r="E7" s="14">
        <v>408707</v>
      </c>
      <c r="F7" s="7">
        <v>1466</v>
      </c>
      <c r="G7" s="16">
        <f t="shared" si="0"/>
        <v>6988.837653478854</v>
      </c>
      <c r="H7" s="16">
        <f t="shared" si="1"/>
        <v>278.7905866302865</v>
      </c>
      <c r="I7" s="17">
        <f t="shared" si="2"/>
        <v>3.8360600930531334E-2</v>
      </c>
    </row>
    <row r="8" spans="1:9" x14ac:dyDescent="0.25">
      <c r="A8" s="8" t="s">
        <v>4</v>
      </c>
      <c r="B8" s="15">
        <v>53515</v>
      </c>
      <c r="C8" s="15">
        <v>498797</v>
      </c>
      <c r="D8" s="15">
        <v>5306.8</v>
      </c>
      <c r="E8" s="14">
        <v>42262.400000000001</v>
      </c>
      <c r="F8" s="7">
        <v>91</v>
      </c>
      <c r="G8" s="16">
        <f t="shared" si="0"/>
        <v>5481.2857142857147</v>
      </c>
      <c r="H8" s="16">
        <f t="shared" si="1"/>
        <v>464.42197802197802</v>
      </c>
      <c r="I8" s="17">
        <f t="shared" si="2"/>
        <v>7.8110462548104706E-2</v>
      </c>
    </row>
    <row r="9" spans="1:9" x14ac:dyDescent="0.25">
      <c r="A9" s="8" t="s">
        <v>214</v>
      </c>
      <c r="B9" s="15">
        <v>38960</v>
      </c>
      <c r="C9" s="15">
        <v>79438</v>
      </c>
      <c r="D9" s="15">
        <v>0</v>
      </c>
      <c r="E9" s="14"/>
      <c r="F9" s="7">
        <v>47</v>
      </c>
      <c r="G9" s="16">
        <f t="shared" si="0"/>
        <v>1690.1702127659576</v>
      </c>
      <c r="H9" s="16">
        <f t="shared" si="1"/>
        <v>0</v>
      </c>
      <c r="I9" s="17">
        <f t="shared" si="2"/>
        <v>0</v>
      </c>
    </row>
    <row r="10" spans="1:9" x14ac:dyDescent="0.25">
      <c r="A10" s="8" t="s">
        <v>5</v>
      </c>
      <c r="B10" s="15">
        <v>581631</v>
      </c>
      <c r="C10" s="15">
        <v>2679359</v>
      </c>
      <c r="D10" s="15">
        <v>61.5</v>
      </c>
      <c r="E10" s="14">
        <v>64622.3</v>
      </c>
      <c r="F10" s="7">
        <v>389</v>
      </c>
      <c r="G10" s="16">
        <f t="shared" si="0"/>
        <v>6887.8123393316191</v>
      </c>
      <c r="H10" s="16">
        <f t="shared" si="1"/>
        <v>166.12416452442159</v>
      </c>
      <c r="I10" s="17">
        <f t="shared" si="2"/>
        <v>2.3550561368621575E-2</v>
      </c>
    </row>
    <row r="11" spans="1:9" x14ac:dyDescent="0.25">
      <c r="A11" s="8" t="s">
        <v>6</v>
      </c>
      <c r="B11" s="15">
        <v>7686</v>
      </c>
      <c r="C11" s="15">
        <v>252847</v>
      </c>
      <c r="D11" s="15">
        <v>0</v>
      </c>
      <c r="E11" s="14">
        <v>2703.5</v>
      </c>
      <c r="F11" s="7">
        <v>31</v>
      </c>
      <c r="G11" s="16">
        <f t="shared" si="0"/>
        <v>8156.3548387096771</v>
      </c>
      <c r="H11" s="16">
        <f t="shared" si="1"/>
        <v>87.209677419354833</v>
      </c>
      <c r="I11" s="17">
        <f t="shared" si="2"/>
        <v>1.0579122326115582E-2</v>
      </c>
    </row>
    <row r="12" spans="1:9" x14ac:dyDescent="0.25">
      <c r="A12" s="8" t="s">
        <v>7</v>
      </c>
      <c r="B12" s="15">
        <v>1443588</v>
      </c>
      <c r="C12" s="15">
        <v>4478376</v>
      </c>
      <c r="D12" s="15">
        <v>246.2</v>
      </c>
      <c r="E12" s="14">
        <v>32035.9</v>
      </c>
      <c r="F12" s="7">
        <v>631</v>
      </c>
      <c r="G12" s="16">
        <f t="shared" si="0"/>
        <v>7097.2678288431061</v>
      </c>
      <c r="H12" s="16">
        <f t="shared" si="1"/>
        <v>50.770047543581619</v>
      </c>
      <c r="I12" s="17">
        <f t="shared" si="2"/>
        <v>7.1026550812354847E-3</v>
      </c>
    </row>
    <row r="13" spans="1:9" x14ac:dyDescent="0.25">
      <c r="A13" s="8" t="s">
        <v>8</v>
      </c>
      <c r="B13" s="15">
        <v>1593956</v>
      </c>
      <c r="C13" s="15">
        <v>5745399</v>
      </c>
      <c r="D13" s="15">
        <v>11799.4</v>
      </c>
      <c r="E13" s="14">
        <v>114446.3</v>
      </c>
      <c r="F13" s="7">
        <v>850</v>
      </c>
      <c r="G13" s="16">
        <f t="shared" si="0"/>
        <v>6759.2929411764708</v>
      </c>
      <c r="H13" s="16">
        <f t="shared" si="1"/>
        <v>134.64270588235294</v>
      </c>
      <c r="I13" s="17">
        <f t="shared" si="2"/>
        <v>1.9530600918764872E-2</v>
      </c>
    </row>
    <row r="14" spans="1:9" x14ac:dyDescent="0.25">
      <c r="A14" s="8" t="s">
        <v>9</v>
      </c>
      <c r="B14" s="15">
        <v>59794960</v>
      </c>
      <c r="C14" s="15">
        <v>55331229</v>
      </c>
      <c r="D14" s="15">
        <v>672155.5</v>
      </c>
      <c r="E14" s="14">
        <v>1623727.5</v>
      </c>
      <c r="F14" s="7">
        <v>8020</v>
      </c>
      <c r="G14" s="16">
        <f t="shared" si="0"/>
        <v>6899.1557356608482</v>
      </c>
      <c r="H14" s="16">
        <f t="shared" si="1"/>
        <v>202.45978802992519</v>
      </c>
      <c r="I14" s="17">
        <f t="shared" si="2"/>
        <v>2.8508976211754283E-2</v>
      </c>
    </row>
    <row r="15" spans="1:9" x14ac:dyDescent="0.25">
      <c r="A15" s="8" t="s">
        <v>215</v>
      </c>
      <c r="B15" s="15">
        <v>3929502</v>
      </c>
      <c r="C15" s="15">
        <v>7088690</v>
      </c>
      <c r="D15" s="15">
        <v>7871.3</v>
      </c>
      <c r="E15" s="14">
        <v>86347.3</v>
      </c>
      <c r="F15" s="7">
        <v>1400</v>
      </c>
      <c r="G15" s="16">
        <f t="shared" si="0"/>
        <v>5063.3500000000004</v>
      </c>
      <c r="H15" s="16">
        <f t="shared" si="1"/>
        <v>61.676642857142859</v>
      </c>
      <c r="I15" s="17">
        <f t="shared" si="2"/>
        <v>1.2034404336824843E-2</v>
      </c>
    </row>
    <row r="16" spans="1:9" x14ac:dyDescent="0.25">
      <c r="A16" s="8" t="s">
        <v>216</v>
      </c>
      <c r="B16" s="15">
        <v>56477</v>
      </c>
      <c r="C16" s="15">
        <v>961551</v>
      </c>
      <c r="D16" s="15">
        <v>369.3</v>
      </c>
      <c r="E16" s="14">
        <v>22284.799999999999</v>
      </c>
      <c r="F16" s="7">
        <v>178</v>
      </c>
      <c r="G16" s="16">
        <f t="shared" si="0"/>
        <v>5401.9719101123592</v>
      </c>
      <c r="H16" s="16">
        <f t="shared" si="1"/>
        <v>125.19550561797752</v>
      </c>
      <c r="I16" s="17">
        <f t="shared" si="2"/>
        <v>2.2650934231098319E-2</v>
      </c>
    </row>
    <row r="17" spans="1:9" x14ac:dyDescent="0.25">
      <c r="A17" s="8" t="s">
        <v>10</v>
      </c>
      <c r="B17" s="15">
        <v>102817121</v>
      </c>
      <c r="C17" s="15">
        <v>42350627</v>
      </c>
      <c r="D17" s="15">
        <v>1196037.2</v>
      </c>
      <c r="E17" s="14">
        <v>2403622.5</v>
      </c>
      <c r="F17" s="7">
        <v>6337</v>
      </c>
      <c r="G17" s="16">
        <f t="shared" si="0"/>
        <v>6683.0719583399086</v>
      </c>
      <c r="H17" s="16">
        <f t="shared" si="1"/>
        <v>379.29974751459679</v>
      </c>
      <c r="I17" s="17">
        <f t="shared" si="2"/>
        <v>5.3707134559367375E-2</v>
      </c>
    </row>
    <row r="18" spans="1:9" x14ac:dyDescent="0.25">
      <c r="A18" s="8" t="s">
        <v>11</v>
      </c>
      <c r="B18" s="15">
        <v>547595</v>
      </c>
      <c r="C18" s="15">
        <v>1439989</v>
      </c>
      <c r="D18" s="15">
        <v>355.3</v>
      </c>
      <c r="E18" s="14">
        <v>59714</v>
      </c>
      <c r="F18" s="7">
        <v>252</v>
      </c>
      <c r="G18" s="16">
        <f t="shared" si="0"/>
        <v>5714.2420634920636</v>
      </c>
      <c r="H18" s="16">
        <f t="shared" si="1"/>
        <v>236.96031746031747</v>
      </c>
      <c r="I18" s="17">
        <f t="shared" si="2"/>
        <v>3.9817217142327513E-2</v>
      </c>
    </row>
    <row r="19" spans="1:9" x14ac:dyDescent="0.25">
      <c r="A19" s="8" t="s">
        <v>244</v>
      </c>
      <c r="B19" s="15">
        <v>2988629</v>
      </c>
      <c r="C19" s="15">
        <v>4692481</v>
      </c>
      <c r="D19" s="15">
        <v>11169.6</v>
      </c>
      <c r="E19" s="14">
        <v>48390.9</v>
      </c>
      <c r="F19" s="7">
        <v>602</v>
      </c>
      <c r="G19" s="16">
        <f t="shared" si="0"/>
        <v>7794.8189368770763</v>
      </c>
      <c r="H19" s="16">
        <f t="shared" si="1"/>
        <v>80.383554817275751</v>
      </c>
      <c r="I19" s="17">
        <f t="shared" si="2"/>
        <v>1.0207173072953098E-2</v>
      </c>
    </row>
    <row r="20" spans="1:9" x14ac:dyDescent="0.25">
      <c r="A20" s="8" t="s">
        <v>12</v>
      </c>
      <c r="B20" s="15">
        <v>36514586</v>
      </c>
      <c r="C20" s="15">
        <v>7430985</v>
      </c>
      <c r="D20" s="15">
        <v>1135316.8999999999</v>
      </c>
      <c r="E20" s="14">
        <v>216476.1</v>
      </c>
      <c r="F20" s="7">
        <v>851</v>
      </c>
      <c r="G20" s="16">
        <f t="shared" si="0"/>
        <v>8732.0622796709758</v>
      </c>
      <c r="H20" s="16">
        <f t="shared" si="1"/>
        <v>254.37849588719155</v>
      </c>
      <c r="I20" s="17">
        <f t="shared" si="2"/>
        <v>2.8306923980299818E-2</v>
      </c>
    </row>
    <row r="21" spans="1:9" x14ac:dyDescent="0.25">
      <c r="A21" s="8" t="s">
        <v>13</v>
      </c>
      <c r="B21" s="15">
        <v>16721809</v>
      </c>
      <c r="C21" s="15">
        <v>6311753</v>
      </c>
      <c r="D21" s="15">
        <v>74590.100000000006</v>
      </c>
      <c r="E21" s="14">
        <v>128854</v>
      </c>
      <c r="F21" s="7">
        <v>936</v>
      </c>
      <c r="G21" s="16">
        <f t="shared" si="0"/>
        <v>6743.3258547008545</v>
      </c>
      <c r="H21" s="16">
        <f t="shared" si="1"/>
        <v>137.66452991452991</v>
      </c>
      <c r="I21" s="17">
        <f t="shared" si="2"/>
        <v>2.0006499387402461E-2</v>
      </c>
    </row>
    <row r="22" spans="1:9" x14ac:dyDescent="0.25">
      <c r="A22" s="8" t="s">
        <v>14</v>
      </c>
      <c r="B22" s="15">
        <v>223036</v>
      </c>
      <c r="C22" s="15">
        <v>773598</v>
      </c>
      <c r="D22" s="15">
        <v>912.4</v>
      </c>
      <c r="E22" s="14">
        <v>19818</v>
      </c>
      <c r="F22" s="7">
        <v>144</v>
      </c>
      <c r="G22" s="16">
        <f t="shared" si="0"/>
        <v>5372.208333333333</v>
      </c>
      <c r="H22" s="16">
        <f t="shared" si="1"/>
        <v>137.625</v>
      </c>
      <c r="I22" s="17">
        <f t="shared" si="2"/>
        <v>2.4978069512084457E-2</v>
      </c>
    </row>
    <row r="23" spans="1:9" x14ac:dyDescent="0.25">
      <c r="A23" s="8" t="s">
        <v>15</v>
      </c>
      <c r="B23" s="15">
        <v>3203583</v>
      </c>
      <c r="C23" s="15">
        <v>4183329</v>
      </c>
      <c r="D23" s="15">
        <v>5934.7</v>
      </c>
      <c r="E23" s="14">
        <v>12943.9</v>
      </c>
      <c r="F23" s="7">
        <v>446</v>
      </c>
      <c r="G23" s="16">
        <f t="shared" si="0"/>
        <v>9379.6614349775791</v>
      </c>
      <c r="H23" s="16">
        <f t="shared" si="1"/>
        <v>29.022197309417038</v>
      </c>
      <c r="I23" s="17">
        <f t="shared" si="2"/>
        <v>3.0846182573111484E-3</v>
      </c>
    </row>
    <row r="24" spans="1:9" x14ac:dyDescent="0.25">
      <c r="A24" s="8" t="s">
        <v>16</v>
      </c>
      <c r="B24" s="15">
        <v>9696834</v>
      </c>
      <c r="C24" s="15">
        <v>8000793</v>
      </c>
      <c r="D24" s="15">
        <v>87767.5</v>
      </c>
      <c r="E24" s="14">
        <v>252990.7</v>
      </c>
      <c r="F24" s="7">
        <v>1213</v>
      </c>
      <c r="G24" s="16">
        <f t="shared" si="0"/>
        <v>6595.8722176422098</v>
      </c>
      <c r="H24" s="16">
        <f t="shared" si="1"/>
        <v>208.5661170651278</v>
      </c>
      <c r="I24" s="17">
        <f t="shared" si="2"/>
        <v>3.0651481695601012E-2</v>
      </c>
    </row>
    <row r="25" spans="1:9" x14ac:dyDescent="0.25">
      <c r="A25" s="8" t="s">
        <v>17</v>
      </c>
      <c r="B25" s="15">
        <v>367930</v>
      </c>
      <c r="C25" s="15">
        <v>1160176</v>
      </c>
      <c r="D25" s="15">
        <v>21059.4</v>
      </c>
      <c r="E25" s="14">
        <v>102771.7</v>
      </c>
      <c r="F25" s="7">
        <v>180</v>
      </c>
      <c r="G25" s="16">
        <f t="shared" si="0"/>
        <v>6445.4222222222224</v>
      </c>
      <c r="H25" s="16">
        <f t="shared" si="1"/>
        <v>570.95388888888886</v>
      </c>
      <c r="I25" s="17">
        <f t="shared" si="2"/>
        <v>8.137447021757116E-2</v>
      </c>
    </row>
    <row r="26" spans="1:9" x14ac:dyDescent="0.25">
      <c r="A26" s="8" t="s">
        <v>18</v>
      </c>
      <c r="B26" s="15">
        <v>14175031</v>
      </c>
      <c r="C26" s="15">
        <v>16524005</v>
      </c>
      <c r="D26" s="15">
        <v>97626.2</v>
      </c>
      <c r="E26" s="14">
        <v>402173.8</v>
      </c>
      <c r="F26" s="7">
        <v>2294</v>
      </c>
      <c r="G26" s="16">
        <f t="shared" si="0"/>
        <v>7203.1408020924146</v>
      </c>
      <c r="H26" s="16">
        <f t="shared" si="1"/>
        <v>175.31551874455099</v>
      </c>
      <c r="I26" s="17">
        <f t="shared" si="2"/>
        <v>2.37604603349694E-2</v>
      </c>
    </row>
    <row r="27" spans="1:9" x14ac:dyDescent="0.25">
      <c r="A27" s="8" t="s">
        <v>19</v>
      </c>
      <c r="B27" s="15">
        <v>136788192</v>
      </c>
      <c r="C27" s="15">
        <v>39464013</v>
      </c>
      <c r="D27" s="15">
        <v>4503006.7</v>
      </c>
      <c r="E27" s="14">
        <v>1873789</v>
      </c>
      <c r="F27" s="7">
        <v>6203</v>
      </c>
      <c r="G27" s="16">
        <f t="shared" si="0"/>
        <v>6362.0849588908595</v>
      </c>
      <c r="H27" s="16">
        <f t="shared" si="1"/>
        <v>302.07786554892795</v>
      </c>
      <c r="I27" s="17">
        <f t="shared" si="2"/>
        <v>4.5328704220896895E-2</v>
      </c>
    </row>
    <row r="28" spans="1:9" x14ac:dyDescent="0.25">
      <c r="A28" s="8" t="s">
        <v>20</v>
      </c>
      <c r="B28" s="15">
        <v>3260673</v>
      </c>
      <c r="C28" s="15">
        <v>3906147</v>
      </c>
      <c r="D28" s="15">
        <v>0</v>
      </c>
      <c r="E28" s="14">
        <v>44214</v>
      </c>
      <c r="F28" s="7">
        <v>569</v>
      </c>
      <c r="G28" s="16">
        <f t="shared" si="0"/>
        <v>6864.9332161687171</v>
      </c>
      <c r="H28" s="16">
        <f t="shared" si="1"/>
        <v>77.704745166959583</v>
      </c>
      <c r="I28" s="17">
        <f t="shared" si="2"/>
        <v>1.119239482163782E-2</v>
      </c>
    </row>
    <row r="29" spans="1:9" x14ac:dyDescent="0.25">
      <c r="A29" s="8" t="s">
        <v>21</v>
      </c>
      <c r="B29" s="15">
        <v>1506753</v>
      </c>
      <c r="C29" s="15">
        <v>5856296</v>
      </c>
      <c r="D29" s="15">
        <v>1359.3</v>
      </c>
      <c r="E29" s="14">
        <v>75233.2</v>
      </c>
      <c r="F29" s="7">
        <v>556</v>
      </c>
      <c r="G29" s="16">
        <f t="shared" si="0"/>
        <v>10532.906474820144</v>
      </c>
      <c r="H29" s="16">
        <f t="shared" si="1"/>
        <v>135.31151079136691</v>
      </c>
      <c r="I29" s="17">
        <f t="shared" si="2"/>
        <v>1.2683609481345889E-2</v>
      </c>
    </row>
    <row r="30" spans="1:9" x14ac:dyDescent="0.25">
      <c r="A30" s="8" t="s">
        <v>22</v>
      </c>
      <c r="B30" s="15">
        <v>11131381</v>
      </c>
      <c r="C30" s="15">
        <v>15175983</v>
      </c>
      <c r="D30" s="15">
        <v>7488.5</v>
      </c>
      <c r="E30" s="14">
        <v>545767.4</v>
      </c>
      <c r="F30" s="7">
        <v>2062</v>
      </c>
      <c r="G30" s="16">
        <f t="shared" si="0"/>
        <v>7359.8365664403491</v>
      </c>
      <c r="H30" s="16">
        <f t="shared" si="1"/>
        <v>264.67866149369547</v>
      </c>
      <c r="I30" s="17">
        <f t="shared" si="2"/>
        <v>3.4714162616396711E-2</v>
      </c>
    </row>
    <row r="31" spans="1:9" x14ac:dyDescent="0.25">
      <c r="A31" s="8" t="s">
        <v>23</v>
      </c>
      <c r="B31" s="15">
        <v>605025</v>
      </c>
      <c r="C31" s="15">
        <v>4210609</v>
      </c>
      <c r="D31" s="15">
        <v>159.9</v>
      </c>
      <c r="E31" s="14">
        <v>100176.3</v>
      </c>
      <c r="F31" s="7">
        <v>567</v>
      </c>
      <c r="G31" s="16">
        <f t="shared" si="0"/>
        <v>7426.1181657848329</v>
      </c>
      <c r="H31" s="16">
        <f t="shared" si="1"/>
        <v>176.67777777777778</v>
      </c>
      <c r="I31" s="17">
        <f t="shared" si="2"/>
        <v>2.3238526864235155E-2</v>
      </c>
    </row>
    <row r="32" spans="1:9" x14ac:dyDescent="0.25">
      <c r="A32" s="8" t="s">
        <v>24</v>
      </c>
      <c r="B32" s="15">
        <v>68151</v>
      </c>
      <c r="C32" s="15">
        <v>941160</v>
      </c>
      <c r="D32" s="15">
        <v>3246.2</v>
      </c>
      <c r="E32" s="14">
        <v>15295.8</v>
      </c>
      <c r="F32" s="7">
        <v>158</v>
      </c>
      <c r="G32" s="16">
        <f t="shared" si="0"/>
        <v>5956.7088607594933</v>
      </c>
      <c r="H32" s="16">
        <f t="shared" si="1"/>
        <v>96.808860759493669</v>
      </c>
      <c r="I32" s="17">
        <f t="shared" si="2"/>
        <v>1.5992166078139729E-2</v>
      </c>
    </row>
    <row r="33" spans="1:9" x14ac:dyDescent="0.25">
      <c r="A33" s="8" t="s">
        <v>217</v>
      </c>
      <c r="B33" s="15">
        <v>535855</v>
      </c>
      <c r="C33" s="15">
        <v>2099123</v>
      </c>
      <c r="D33" s="15">
        <v>307.7</v>
      </c>
      <c r="E33" s="14">
        <v>9429.2000000000007</v>
      </c>
      <c r="F33" s="7">
        <v>343</v>
      </c>
      <c r="G33" s="16">
        <f t="shared" si="0"/>
        <v>6119.8921282798838</v>
      </c>
      <c r="H33" s="16">
        <f t="shared" si="1"/>
        <v>27.490379008746359</v>
      </c>
      <c r="I33" s="17">
        <f t="shared" si="2"/>
        <v>4.4718835986133042E-3</v>
      </c>
    </row>
    <row r="34" spans="1:9" x14ac:dyDescent="0.25">
      <c r="A34" s="8" t="s">
        <v>218</v>
      </c>
      <c r="B34" s="15">
        <v>276375</v>
      </c>
      <c r="C34" s="15">
        <v>304270</v>
      </c>
      <c r="D34" s="15">
        <v>0</v>
      </c>
      <c r="E34" s="14">
        <v>861.2</v>
      </c>
      <c r="F34" s="7">
        <v>50</v>
      </c>
      <c r="G34" s="16">
        <f t="shared" si="0"/>
        <v>6085.4</v>
      </c>
      <c r="H34" s="16">
        <f t="shared" si="1"/>
        <v>17.224</v>
      </c>
      <c r="I34" s="17">
        <f t="shared" si="2"/>
        <v>2.82239246592941E-3</v>
      </c>
    </row>
    <row r="35" spans="1:9" x14ac:dyDescent="0.25">
      <c r="A35" s="8" t="s">
        <v>25</v>
      </c>
      <c r="B35" s="15">
        <v>0</v>
      </c>
      <c r="C35" s="15">
        <v>13834</v>
      </c>
      <c r="D35" s="15">
        <v>0</v>
      </c>
      <c r="E35" s="14">
        <v>369.2</v>
      </c>
      <c r="F35" s="7">
        <v>5</v>
      </c>
      <c r="G35" s="16">
        <f t="shared" ref="G35:G66" si="3">C35/F35</f>
        <v>2766.8</v>
      </c>
      <c r="H35" s="16">
        <f t="shared" si="1"/>
        <v>73.84</v>
      </c>
      <c r="I35" s="17">
        <f t="shared" ref="I35:I66" si="4">E35/(C35+E35)</f>
        <v>2.5994142165145881E-2</v>
      </c>
    </row>
    <row r="36" spans="1:9" x14ac:dyDescent="0.25">
      <c r="A36" s="8" t="s">
        <v>219</v>
      </c>
      <c r="B36" s="15">
        <v>2032115</v>
      </c>
      <c r="C36" s="15">
        <v>8026169</v>
      </c>
      <c r="D36" s="15">
        <v>883.8</v>
      </c>
      <c r="E36" s="14">
        <v>166541.20000000001</v>
      </c>
      <c r="F36" s="7">
        <v>1333</v>
      </c>
      <c r="G36" s="16">
        <f t="shared" si="3"/>
        <v>6021.1320330082517</v>
      </c>
      <c r="H36" s="16">
        <f t="shared" si="1"/>
        <v>124.9371342835709</v>
      </c>
      <c r="I36" s="17">
        <f t="shared" si="4"/>
        <v>2.0327974007917429E-2</v>
      </c>
    </row>
    <row r="37" spans="1:9" x14ac:dyDescent="0.25">
      <c r="A37" s="8" t="s">
        <v>26</v>
      </c>
      <c r="B37" s="15">
        <v>273686052</v>
      </c>
      <c r="C37" s="15">
        <v>90263452</v>
      </c>
      <c r="D37" s="15">
        <v>5459000</v>
      </c>
      <c r="E37" s="14">
        <v>2749000</v>
      </c>
      <c r="F37" s="7">
        <v>16060</v>
      </c>
      <c r="G37" s="16">
        <f t="shared" si="3"/>
        <v>5620.3892901618929</v>
      </c>
      <c r="H37" s="16">
        <f t="shared" si="1"/>
        <v>171.17061021170611</v>
      </c>
      <c r="I37" s="17">
        <f t="shared" si="4"/>
        <v>2.9555182568458682E-2</v>
      </c>
    </row>
    <row r="38" spans="1:9" x14ac:dyDescent="0.25">
      <c r="A38" s="8" t="s">
        <v>27</v>
      </c>
      <c r="B38" s="15">
        <v>12952353</v>
      </c>
      <c r="C38" s="15">
        <v>3429016</v>
      </c>
      <c r="D38" s="15">
        <v>106775.9</v>
      </c>
      <c r="E38" s="14">
        <v>110026.5</v>
      </c>
      <c r="F38" s="7">
        <v>469</v>
      </c>
      <c r="G38" s="16">
        <f t="shared" si="3"/>
        <v>7311.3347547974417</v>
      </c>
      <c r="H38" s="16">
        <f t="shared" si="1"/>
        <v>234.59808102345417</v>
      </c>
      <c r="I38" s="17">
        <f t="shared" si="4"/>
        <v>3.1089341255438441E-2</v>
      </c>
    </row>
    <row r="39" spans="1:9" x14ac:dyDescent="0.25">
      <c r="A39" s="8" t="s">
        <v>28</v>
      </c>
      <c r="B39" s="15">
        <v>351094</v>
      </c>
      <c r="C39" s="15">
        <v>3742808</v>
      </c>
      <c r="D39" s="15">
        <v>2873.9</v>
      </c>
      <c r="E39" s="14">
        <v>196904.7</v>
      </c>
      <c r="F39" s="7">
        <v>613</v>
      </c>
      <c r="G39" s="16">
        <f t="shared" si="3"/>
        <v>6105.7226753670475</v>
      </c>
      <c r="H39" s="16">
        <f t="shared" si="1"/>
        <v>321.21484502446987</v>
      </c>
      <c r="I39" s="17">
        <f t="shared" si="4"/>
        <v>4.9979456623829452E-2</v>
      </c>
    </row>
    <row r="40" spans="1:9" x14ac:dyDescent="0.25">
      <c r="A40" s="8" t="s">
        <v>29</v>
      </c>
      <c r="B40" s="15">
        <v>12993628</v>
      </c>
      <c r="C40" s="15">
        <v>15117377</v>
      </c>
      <c r="D40" s="15">
        <v>49828.3</v>
      </c>
      <c r="E40" s="14">
        <v>460002.2</v>
      </c>
      <c r="F40" s="7">
        <v>2088</v>
      </c>
      <c r="G40" s="16">
        <f t="shared" si="3"/>
        <v>7240.1230842911873</v>
      </c>
      <c r="H40" s="16">
        <f t="shared" si="1"/>
        <v>220.30756704980843</v>
      </c>
      <c r="I40" s="17">
        <f t="shared" si="4"/>
        <v>2.9530140731247014E-2</v>
      </c>
    </row>
    <row r="41" spans="1:9" x14ac:dyDescent="0.25">
      <c r="A41" s="8" t="s">
        <v>248</v>
      </c>
      <c r="B41" s="15">
        <v>15022292</v>
      </c>
      <c r="C41" s="15">
        <v>2957061</v>
      </c>
      <c r="D41" s="15">
        <v>1325.7</v>
      </c>
      <c r="E41" s="14">
        <v>10721.9</v>
      </c>
      <c r="F41" s="7">
        <v>550</v>
      </c>
      <c r="G41" s="16">
        <f t="shared" si="3"/>
        <v>5376.4745454545455</v>
      </c>
      <c r="H41" s="16">
        <f t="shared" si="1"/>
        <v>19.494363636363637</v>
      </c>
      <c r="I41" s="17">
        <f t="shared" si="4"/>
        <v>3.612764262507207E-3</v>
      </c>
    </row>
    <row r="42" spans="1:9" x14ac:dyDescent="0.25">
      <c r="A42" s="8" t="s">
        <v>30</v>
      </c>
      <c r="B42" s="15">
        <v>11143165</v>
      </c>
      <c r="C42" s="15">
        <v>13004247</v>
      </c>
      <c r="D42" s="15">
        <v>26100.3</v>
      </c>
      <c r="E42" s="14">
        <v>254657.8</v>
      </c>
      <c r="F42" s="7">
        <v>1838</v>
      </c>
      <c r="G42" s="16">
        <f t="shared" si="3"/>
        <v>7075.2159956474425</v>
      </c>
      <c r="H42" s="16">
        <f t="shared" si="1"/>
        <v>138.55157780195864</v>
      </c>
      <c r="I42" s="17">
        <f t="shared" si="4"/>
        <v>1.9206548643444517E-2</v>
      </c>
    </row>
    <row r="43" spans="1:9" x14ac:dyDescent="0.25">
      <c r="A43" s="8" t="s">
        <v>31</v>
      </c>
      <c r="B43" s="15">
        <v>5914863</v>
      </c>
      <c r="C43" s="15">
        <v>3711439</v>
      </c>
      <c r="D43" s="15">
        <v>107260.2</v>
      </c>
      <c r="E43" s="14">
        <v>99131.5</v>
      </c>
      <c r="F43" s="7">
        <v>596</v>
      </c>
      <c r="G43" s="16">
        <f t="shared" si="3"/>
        <v>6227.2466442953018</v>
      </c>
      <c r="H43" s="16">
        <f t="shared" si="1"/>
        <v>166.32802013422818</v>
      </c>
      <c r="I43" s="17">
        <f t="shared" si="4"/>
        <v>2.6014871001599368E-2</v>
      </c>
    </row>
    <row r="44" spans="1:9" x14ac:dyDescent="0.25">
      <c r="A44" s="8" t="s">
        <v>220</v>
      </c>
      <c r="B44" s="15">
        <v>1113270</v>
      </c>
      <c r="C44" s="15">
        <v>3366958</v>
      </c>
      <c r="D44" s="15">
        <v>492.4</v>
      </c>
      <c r="E44" s="14">
        <v>68603.899999999994</v>
      </c>
      <c r="F44" s="7">
        <v>588</v>
      </c>
      <c r="G44" s="16">
        <f t="shared" si="3"/>
        <v>5726.1190476190477</v>
      </c>
      <c r="H44" s="16">
        <f t="shared" si="1"/>
        <v>116.67329931972787</v>
      </c>
      <c r="I44" s="17">
        <f t="shared" si="4"/>
        <v>1.9968756784734396E-2</v>
      </c>
    </row>
    <row r="45" spans="1:9" x14ac:dyDescent="0.25">
      <c r="A45" s="8" t="s">
        <v>32</v>
      </c>
      <c r="B45" s="15">
        <v>3051445</v>
      </c>
      <c r="C45" s="15">
        <v>15639627</v>
      </c>
      <c r="D45" s="15">
        <v>8252.2000000000007</v>
      </c>
      <c r="E45" s="14">
        <v>749845.5</v>
      </c>
      <c r="F45" s="7">
        <v>1728</v>
      </c>
      <c r="G45" s="16">
        <f t="shared" si="3"/>
        <v>9050.7100694444453</v>
      </c>
      <c r="H45" s="16">
        <f t="shared" si="1"/>
        <v>433.93836805555554</v>
      </c>
      <c r="I45" s="17">
        <f t="shared" si="4"/>
        <v>4.5751655521555072E-2</v>
      </c>
    </row>
    <row r="46" spans="1:9" x14ac:dyDescent="0.25">
      <c r="A46" s="8" t="s">
        <v>33</v>
      </c>
      <c r="B46" s="15">
        <v>2028408</v>
      </c>
      <c r="C46" s="15">
        <v>3745668</v>
      </c>
      <c r="D46" s="15">
        <v>906.2</v>
      </c>
      <c r="E46" s="14">
        <v>89952.1</v>
      </c>
      <c r="F46" s="7">
        <v>615</v>
      </c>
      <c r="G46" s="16">
        <f t="shared" si="3"/>
        <v>6090.5170731707321</v>
      </c>
      <c r="H46" s="16">
        <f t="shared" si="1"/>
        <v>146.26357723577237</v>
      </c>
      <c r="I46" s="17">
        <f t="shared" si="4"/>
        <v>2.3451775111930404E-2</v>
      </c>
    </row>
    <row r="47" spans="1:9" x14ac:dyDescent="0.25">
      <c r="A47" s="8" t="s">
        <v>34</v>
      </c>
      <c r="B47" s="15">
        <v>6847125</v>
      </c>
      <c r="C47" s="15">
        <v>13732414</v>
      </c>
      <c r="D47" s="15">
        <v>278627</v>
      </c>
      <c r="E47" s="14">
        <v>216695.8</v>
      </c>
      <c r="F47" s="7">
        <v>2019</v>
      </c>
      <c r="G47" s="16">
        <f t="shared" si="3"/>
        <v>6801.5918771669139</v>
      </c>
      <c r="H47" s="16">
        <f t="shared" si="1"/>
        <v>107.32828132738979</v>
      </c>
      <c r="I47" s="17">
        <f t="shared" si="4"/>
        <v>1.5534740431966489E-2</v>
      </c>
    </row>
    <row r="48" spans="1:9" x14ac:dyDescent="0.25">
      <c r="A48" s="8" t="s">
        <v>35</v>
      </c>
      <c r="B48" s="15">
        <v>1075946</v>
      </c>
      <c r="C48" s="15">
        <v>4622486</v>
      </c>
      <c r="D48" s="15">
        <v>354.6</v>
      </c>
      <c r="E48" s="14">
        <v>92902.8</v>
      </c>
      <c r="F48" s="7">
        <v>636</v>
      </c>
      <c r="G48" s="16">
        <f t="shared" si="3"/>
        <v>7268.0597484276732</v>
      </c>
      <c r="H48" s="16">
        <f t="shared" si="1"/>
        <v>146.07358490566037</v>
      </c>
      <c r="I48" s="17">
        <f t="shared" si="4"/>
        <v>1.9702044505852837E-2</v>
      </c>
    </row>
    <row r="49" spans="1:9" x14ac:dyDescent="0.25">
      <c r="A49" s="8" t="s">
        <v>36</v>
      </c>
      <c r="B49" s="15">
        <v>13406784</v>
      </c>
      <c r="C49" s="15">
        <v>9272706</v>
      </c>
      <c r="D49" s="15">
        <v>100507.9</v>
      </c>
      <c r="E49" s="14">
        <v>128210.4</v>
      </c>
      <c r="F49" s="7">
        <v>1143</v>
      </c>
      <c r="G49" s="16">
        <f t="shared" si="3"/>
        <v>8112.6036745406827</v>
      </c>
      <c r="H49" s="16">
        <f t="shared" si="1"/>
        <v>112.17007874015748</v>
      </c>
      <c r="I49" s="17">
        <f t="shared" si="4"/>
        <v>1.3638074688122956E-2</v>
      </c>
    </row>
    <row r="50" spans="1:9" x14ac:dyDescent="0.25">
      <c r="A50" s="8" t="s">
        <v>37</v>
      </c>
      <c r="B50" s="15">
        <v>84631558</v>
      </c>
      <c r="C50" s="15">
        <v>49950955</v>
      </c>
      <c r="D50" s="15">
        <v>940650</v>
      </c>
      <c r="E50" s="14">
        <v>2524561.4</v>
      </c>
      <c r="F50" s="7">
        <v>7035</v>
      </c>
      <c r="G50" s="16">
        <f t="shared" si="3"/>
        <v>7100.3489694385216</v>
      </c>
      <c r="H50" s="16">
        <f t="shared" si="1"/>
        <v>358.85734186211795</v>
      </c>
      <c r="I50" s="17">
        <f t="shared" si="4"/>
        <v>4.8109319796993934E-2</v>
      </c>
    </row>
    <row r="51" spans="1:9" x14ac:dyDescent="0.25">
      <c r="A51" s="8" t="s">
        <v>38</v>
      </c>
      <c r="B51" s="15">
        <v>1061709</v>
      </c>
      <c r="C51" s="15">
        <v>5548983</v>
      </c>
      <c r="D51" s="15">
        <v>538.1</v>
      </c>
      <c r="E51" s="14">
        <v>47459.6</v>
      </c>
      <c r="F51" s="7">
        <v>834</v>
      </c>
      <c r="G51" s="16">
        <f t="shared" si="3"/>
        <v>6653.4568345323742</v>
      </c>
      <c r="H51" s="16">
        <f t="shared" si="1"/>
        <v>56.90599520383693</v>
      </c>
      <c r="I51" s="17">
        <f t="shared" si="4"/>
        <v>8.4803156919718969E-3</v>
      </c>
    </row>
    <row r="52" spans="1:9" x14ac:dyDescent="0.25">
      <c r="A52" s="8" t="s">
        <v>39</v>
      </c>
      <c r="B52" s="15">
        <v>777297</v>
      </c>
      <c r="C52" s="15">
        <v>5233337</v>
      </c>
      <c r="D52" s="15">
        <v>1698</v>
      </c>
      <c r="E52" s="14">
        <v>113295.7</v>
      </c>
      <c r="F52" s="7">
        <v>787</v>
      </c>
      <c r="G52" s="16">
        <f t="shared" si="3"/>
        <v>6649.729351969504</v>
      </c>
      <c r="H52" s="16">
        <f t="shared" si="1"/>
        <v>143.95895806861498</v>
      </c>
      <c r="I52" s="17">
        <f t="shared" si="4"/>
        <v>2.1190103445856676E-2</v>
      </c>
    </row>
    <row r="53" spans="1:9" x14ac:dyDescent="0.25">
      <c r="A53" s="8" t="s">
        <v>40</v>
      </c>
      <c r="B53" s="15">
        <v>276377</v>
      </c>
      <c r="C53" s="15">
        <v>1498294</v>
      </c>
      <c r="D53" s="15">
        <v>40205</v>
      </c>
      <c r="E53" s="14">
        <v>68080.5</v>
      </c>
      <c r="F53" s="7">
        <v>141</v>
      </c>
      <c r="G53" s="16">
        <f t="shared" si="3"/>
        <v>10626.198581560284</v>
      </c>
      <c r="H53" s="16">
        <f t="shared" si="1"/>
        <v>482.84042553191489</v>
      </c>
      <c r="I53" s="17">
        <f t="shared" si="4"/>
        <v>4.3463743823715213E-2</v>
      </c>
    </row>
    <row r="54" spans="1:9" x14ac:dyDescent="0.25">
      <c r="A54" s="8" t="s">
        <v>234</v>
      </c>
      <c r="B54" s="15">
        <v>2503170</v>
      </c>
      <c r="C54" s="15">
        <v>3187491</v>
      </c>
      <c r="D54" s="15">
        <v>41550.800000000003</v>
      </c>
      <c r="E54" s="14">
        <v>30126.5</v>
      </c>
      <c r="F54" s="7">
        <v>473</v>
      </c>
      <c r="G54" s="16">
        <f t="shared" si="3"/>
        <v>6738.8816067653279</v>
      </c>
      <c r="H54" s="16">
        <f t="shared" si="1"/>
        <v>63.692389006342495</v>
      </c>
      <c r="I54" s="17">
        <f t="shared" si="4"/>
        <v>9.3629836361842269E-3</v>
      </c>
    </row>
    <row r="55" spans="1:9" x14ac:dyDescent="0.25">
      <c r="A55" s="8" t="s">
        <v>41</v>
      </c>
      <c r="B55" s="15">
        <v>989548</v>
      </c>
      <c r="C55" s="15">
        <v>3726837</v>
      </c>
      <c r="D55" s="15">
        <v>19577.7</v>
      </c>
      <c r="E55" s="14">
        <v>185057.2</v>
      </c>
      <c r="F55" s="7">
        <v>548</v>
      </c>
      <c r="G55" s="16">
        <f t="shared" si="3"/>
        <v>6800.7974452554745</v>
      </c>
      <c r="H55" s="16">
        <f t="shared" si="1"/>
        <v>337.69562043795622</v>
      </c>
      <c r="I55" s="17">
        <f t="shared" si="4"/>
        <v>4.7306289623068029E-2</v>
      </c>
    </row>
    <row r="56" spans="1:9" x14ac:dyDescent="0.25">
      <c r="A56" s="8" t="s">
        <v>42</v>
      </c>
      <c r="B56" s="15">
        <v>2845580</v>
      </c>
      <c r="C56" s="15">
        <v>5788195</v>
      </c>
      <c r="D56" s="15">
        <v>360</v>
      </c>
      <c r="E56" s="14">
        <v>25750.799999999999</v>
      </c>
      <c r="F56" s="7">
        <v>763</v>
      </c>
      <c r="G56" s="16">
        <f t="shared" si="3"/>
        <v>7586.100917431193</v>
      </c>
      <c r="H56" s="16">
        <f t="shared" si="1"/>
        <v>33.74941022280472</v>
      </c>
      <c r="I56" s="17">
        <f t="shared" si="4"/>
        <v>4.429143457099308E-3</v>
      </c>
    </row>
    <row r="57" spans="1:9" x14ac:dyDescent="0.25">
      <c r="A57" s="8" t="s">
        <v>43</v>
      </c>
      <c r="B57" s="15">
        <v>2796458</v>
      </c>
      <c r="C57" s="15">
        <v>9115085</v>
      </c>
      <c r="D57" s="15">
        <v>12628.1</v>
      </c>
      <c r="E57" s="14">
        <v>270331.59999999998</v>
      </c>
      <c r="F57" s="7">
        <v>1252</v>
      </c>
      <c r="G57" s="16">
        <f t="shared" si="3"/>
        <v>7280.419329073482</v>
      </c>
      <c r="H57" s="16">
        <f t="shared" si="1"/>
        <v>215.91980830670926</v>
      </c>
      <c r="I57" s="17">
        <f t="shared" si="4"/>
        <v>2.8803367130234792E-2</v>
      </c>
    </row>
    <row r="58" spans="1:9" x14ac:dyDescent="0.25">
      <c r="A58" s="8" t="s">
        <v>44</v>
      </c>
      <c r="B58" s="15">
        <v>24717680</v>
      </c>
      <c r="C58" s="15">
        <v>14774606</v>
      </c>
      <c r="D58" s="15">
        <v>140031.4</v>
      </c>
      <c r="E58" s="14">
        <v>352755.4</v>
      </c>
      <c r="F58" s="7">
        <v>2370</v>
      </c>
      <c r="G58" s="16">
        <f t="shared" si="3"/>
        <v>6234.0109704641354</v>
      </c>
      <c r="H58" s="16">
        <f t="shared" si="1"/>
        <v>148.84194092827005</v>
      </c>
      <c r="I58" s="17">
        <f t="shared" si="4"/>
        <v>2.3319030376308721E-2</v>
      </c>
    </row>
    <row r="59" spans="1:9" x14ac:dyDescent="0.25">
      <c r="A59" s="8" t="s">
        <v>45</v>
      </c>
      <c r="B59" s="15">
        <v>3954180</v>
      </c>
      <c r="C59" s="15">
        <v>13072047</v>
      </c>
      <c r="D59" s="15">
        <v>4689.8</v>
      </c>
      <c r="E59" s="14">
        <v>204136.4</v>
      </c>
      <c r="F59" s="7">
        <v>1375</v>
      </c>
      <c r="G59" s="16">
        <f t="shared" si="3"/>
        <v>9506.9432727272724</v>
      </c>
      <c r="H59" s="16">
        <f t="shared" si="1"/>
        <v>148.46283636363637</v>
      </c>
      <c r="I59" s="17">
        <f t="shared" si="4"/>
        <v>1.5376135885558796E-2</v>
      </c>
    </row>
    <row r="60" spans="1:9" x14ac:dyDescent="0.25">
      <c r="A60" s="8" t="s">
        <v>46</v>
      </c>
      <c r="B60" s="15">
        <v>31763475</v>
      </c>
      <c r="C60" s="15">
        <v>19865829</v>
      </c>
      <c r="D60" s="15">
        <v>1224398.6000000001</v>
      </c>
      <c r="E60" s="14">
        <v>264598.5</v>
      </c>
      <c r="F60" s="7">
        <v>3066</v>
      </c>
      <c r="G60" s="16">
        <f t="shared" si="3"/>
        <v>6479.3962818003911</v>
      </c>
      <c r="H60" s="16">
        <f t="shared" si="1"/>
        <v>86.300880626223091</v>
      </c>
      <c r="I60" s="17">
        <f t="shared" si="4"/>
        <v>1.314420669903806E-2</v>
      </c>
    </row>
    <row r="61" spans="1:9" x14ac:dyDescent="0.25">
      <c r="A61" s="8" t="s">
        <v>47</v>
      </c>
      <c r="B61" s="15">
        <v>1905082</v>
      </c>
      <c r="C61" s="15">
        <v>6122673</v>
      </c>
      <c r="D61" s="15">
        <v>7144.6</v>
      </c>
      <c r="E61" s="14">
        <v>69644.2</v>
      </c>
      <c r="F61" s="7">
        <v>720</v>
      </c>
      <c r="G61" s="16">
        <f t="shared" si="3"/>
        <v>8503.7124999999996</v>
      </c>
      <c r="H61" s="16">
        <f t="shared" si="1"/>
        <v>96.728055555555557</v>
      </c>
      <c r="I61" s="17">
        <f t="shared" si="4"/>
        <v>1.124687217250434E-2</v>
      </c>
    </row>
    <row r="62" spans="1:9" x14ac:dyDescent="0.25">
      <c r="A62" s="8" t="s">
        <v>48</v>
      </c>
      <c r="B62" s="15">
        <v>560921</v>
      </c>
      <c r="C62" s="15">
        <v>1105059</v>
      </c>
      <c r="D62" s="15">
        <v>184.6</v>
      </c>
      <c r="E62" s="14">
        <v>31100.799999999999</v>
      </c>
      <c r="F62" s="7">
        <v>155</v>
      </c>
      <c r="G62" s="16">
        <f t="shared" si="3"/>
        <v>7129.4129032258061</v>
      </c>
      <c r="H62" s="16">
        <f t="shared" si="1"/>
        <v>200.65032258064517</v>
      </c>
      <c r="I62" s="17">
        <f t="shared" si="4"/>
        <v>2.737361416941525E-2</v>
      </c>
    </row>
    <row r="63" spans="1:9" x14ac:dyDescent="0.25">
      <c r="A63" s="8" t="s">
        <v>49</v>
      </c>
      <c r="B63" s="15">
        <v>69026</v>
      </c>
      <c r="C63" s="15">
        <v>868172</v>
      </c>
      <c r="D63" s="15">
        <v>0</v>
      </c>
      <c r="E63" s="14">
        <v>11831.1</v>
      </c>
      <c r="F63" s="7">
        <v>146</v>
      </c>
      <c r="G63" s="16">
        <f t="shared" si="3"/>
        <v>5946.3835616438355</v>
      </c>
      <c r="H63" s="16">
        <f t="shared" si="1"/>
        <v>81.034931506849318</v>
      </c>
      <c r="I63" s="17">
        <f t="shared" si="4"/>
        <v>1.3444384457282027E-2</v>
      </c>
    </row>
    <row r="64" spans="1:9" x14ac:dyDescent="0.25">
      <c r="A64" s="8" t="s">
        <v>50</v>
      </c>
      <c r="B64" s="15">
        <v>2669853</v>
      </c>
      <c r="C64" s="15">
        <v>6048238</v>
      </c>
      <c r="D64" s="15">
        <v>42981.8</v>
      </c>
      <c r="E64" s="14">
        <v>173664.8</v>
      </c>
      <c r="F64" s="7">
        <v>792</v>
      </c>
      <c r="G64" s="16">
        <f t="shared" si="3"/>
        <v>7636.6641414141413</v>
      </c>
      <c r="H64" s="16">
        <f t="shared" si="1"/>
        <v>219.27373737373736</v>
      </c>
      <c r="I64" s="17">
        <f t="shared" si="4"/>
        <v>2.7911847160325295E-2</v>
      </c>
    </row>
    <row r="65" spans="1:9" x14ac:dyDescent="0.25">
      <c r="A65" s="8" t="s">
        <v>235</v>
      </c>
      <c r="B65" s="15">
        <v>636288</v>
      </c>
      <c r="C65" s="15">
        <v>3785552</v>
      </c>
      <c r="D65" s="15">
        <v>3132</v>
      </c>
      <c r="E65" s="14">
        <v>71749.399999999994</v>
      </c>
      <c r="F65" s="7">
        <v>648</v>
      </c>
      <c r="G65" s="16">
        <f t="shared" si="3"/>
        <v>5841.9012345679012</v>
      </c>
      <c r="H65" s="16">
        <f t="shared" si="1"/>
        <v>110.72438271604938</v>
      </c>
      <c r="I65" s="17">
        <f t="shared" si="4"/>
        <v>1.8600931729109888E-2</v>
      </c>
    </row>
    <row r="66" spans="1:9" x14ac:dyDescent="0.25">
      <c r="A66" s="8" t="s">
        <v>51</v>
      </c>
      <c r="B66" s="15">
        <v>2228</v>
      </c>
      <c r="C66" s="15">
        <v>359250</v>
      </c>
      <c r="D66" s="15">
        <v>246.1</v>
      </c>
      <c r="E66" s="14">
        <v>15969.8</v>
      </c>
      <c r="F66" s="7">
        <v>63</v>
      </c>
      <c r="G66" s="16">
        <f t="shared" si="3"/>
        <v>5702.3809523809523</v>
      </c>
      <c r="H66" s="16">
        <f t="shared" si="1"/>
        <v>253.48888888888888</v>
      </c>
      <c r="I66" s="17">
        <f t="shared" si="4"/>
        <v>4.2561186803041842E-2</v>
      </c>
    </row>
    <row r="67" spans="1:9" x14ac:dyDescent="0.25">
      <c r="A67" s="8" t="s">
        <v>52</v>
      </c>
      <c r="B67" s="18">
        <v>8003515</v>
      </c>
      <c r="C67" s="18">
        <v>466751</v>
      </c>
      <c r="D67" s="15">
        <v>101861.9</v>
      </c>
      <c r="E67" s="14">
        <v>508752.9</v>
      </c>
      <c r="F67" s="7">
        <v>1468</v>
      </c>
      <c r="G67" s="18" t="s">
        <v>250</v>
      </c>
      <c r="H67" s="16">
        <f t="shared" ref="H67:H130" si="5">E67/F67</f>
        <v>346.56192098092646</v>
      </c>
      <c r="I67" s="18" t="s">
        <v>250</v>
      </c>
    </row>
    <row r="68" spans="1:9" x14ac:dyDescent="0.25">
      <c r="A68" s="8" t="s">
        <v>53</v>
      </c>
      <c r="B68" s="15">
        <v>34368478</v>
      </c>
      <c r="C68" s="15">
        <v>25637746</v>
      </c>
      <c r="D68" s="15">
        <v>1210849.8</v>
      </c>
      <c r="E68" s="14">
        <v>623512.4</v>
      </c>
      <c r="F68" s="7">
        <v>3186</v>
      </c>
      <c r="G68" s="16">
        <f t="shared" ref="G68:G99" si="6">C68/F68</f>
        <v>8047.0012554927807</v>
      </c>
      <c r="H68" s="16">
        <f t="shared" si="5"/>
        <v>195.70382925298179</v>
      </c>
      <c r="I68" s="17">
        <f t="shared" ref="I68:I99" si="7">E68/(C68+E68)</f>
        <v>2.374267030554789E-2</v>
      </c>
    </row>
    <row r="69" spans="1:9" x14ac:dyDescent="0.25">
      <c r="A69" s="8" t="s">
        <v>54</v>
      </c>
      <c r="B69" s="15">
        <v>25174695</v>
      </c>
      <c r="C69" s="15">
        <v>32223640</v>
      </c>
      <c r="D69" s="15">
        <v>9251999.1999999993</v>
      </c>
      <c r="E69" s="14">
        <v>1227094.2</v>
      </c>
      <c r="F69" s="7">
        <v>4606</v>
      </c>
      <c r="G69" s="16">
        <f t="shared" si="6"/>
        <v>6996.0138949196698</v>
      </c>
      <c r="H69" s="16">
        <f t="shared" si="5"/>
        <v>266.41211463308724</v>
      </c>
      <c r="I69" s="17">
        <f t="shared" si="7"/>
        <v>3.6683625317856253E-2</v>
      </c>
    </row>
    <row r="70" spans="1:9" x14ac:dyDescent="0.25">
      <c r="A70" s="8" t="s">
        <v>55</v>
      </c>
      <c r="B70" s="15">
        <v>8640154</v>
      </c>
      <c r="C70" s="15">
        <v>11898008</v>
      </c>
      <c r="D70" s="15">
        <v>76683.7</v>
      </c>
      <c r="E70" s="14">
        <v>316153.5</v>
      </c>
      <c r="F70" s="7">
        <v>1464</v>
      </c>
      <c r="G70" s="16">
        <f t="shared" si="6"/>
        <v>8127.0546448087434</v>
      </c>
      <c r="H70" s="16">
        <f t="shared" si="5"/>
        <v>215.95184426229508</v>
      </c>
      <c r="I70" s="17">
        <f t="shared" si="7"/>
        <v>2.5884175512170853E-2</v>
      </c>
    </row>
    <row r="71" spans="1:9" x14ac:dyDescent="0.25">
      <c r="A71" s="8" t="s">
        <v>56</v>
      </c>
      <c r="B71" s="15">
        <v>5280969</v>
      </c>
      <c r="C71" s="15">
        <v>12969103</v>
      </c>
      <c r="D71" s="15">
        <v>160677.20000000001</v>
      </c>
      <c r="E71" s="14">
        <v>372165.4</v>
      </c>
      <c r="F71" s="7">
        <v>1693</v>
      </c>
      <c r="G71" s="16">
        <f t="shared" si="6"/>
        <v>7660.4270525694037</v>
      </c>
      <c r="H71" s="16">
        <f t="shared" si="5"/>
        <v>219.82598936798584</v>
      </c>
      <c r="I71" s="17">
        <f t="shared" si="7"/>
        <v>2.7895803370540092E-2</v>
      </c>
    </row>
    <row r="72" spans="1:9" x14ac:dyDescent="0.25">
      <c r="A72" s="8" t="s">
        <v>57</v>
      </c>
      <c r="B72" s="15">
        <v>2214468</v>
      </c>
      <c r="C72" s="15">
        <v>6950751</v>
      </c>
      <c r="D72" s="15">
        <v>881.9</v>
      </c>
      <c r="E72" s="14">
        <v>159697.70000000001</v>
      </c>
      <c r="F72" s="7">
        <v>873</v>
      </c>
      <c r="G72" s="16">
        <f t="shared" si="6"/>
        <v>7961.9140893470794</v>
      </c>
      <c r="H72" s="16">
        <f t="shared" si="5"/>
        <v>182.92978235967928</v>
      </c>
      <c r="I72" s="17">
        <f t="shared" si="7"/>
        <v>2.2459581207582582E-2</v>
      </c>
    </row>
    <row r="73" spans="1:9" x14ac:dyDescent="0.25">
      <c r="A73" s="8" t="s">
        <v>58</v>
      </c>
      <c r="B73" s="15">
        <v>6249853</v>
      </c>
      <c r="C73" s="15">
        <v>3745903</v>
      </c>
      <c r="D73" s="15">
        <v>3927.8</v>
      </c>
      <c r="E73" s="14">
        <v>58461.8</v>
      </c>
      <c r="F73" s="7">
        <v>567</v>
      </c>
      <c r="G73" s="16">
        <f t="shared" si="6"/>
        <v>6606.5308641975307</v>
      </c>
      <c r="H73" s="16">
        <f t="shared" si="5"/>
        <v>103.10723104056437</v>
      </c>
      <c r="I73" s="17">
        <f t="shared" si="7"/>
        <v>1.5367033150974378E-2</v>
      </c>
    </row>
    <row r="74" spans="1:9" x14ac:dyDescent="0.25">
      <c r="A74" s="8" t="s">
        <v>59</v>
      </c>
      <c r="B74" s="15">
        <v>0</v>
      </c>
      <c r="C74" s="15">
        <v>4312</v>
      </c>
      <c r="D74" s="15">
        <v>875</v>
      </c>
      <c r="E74" s="14">
        <v>24803.7</v>
      </c>
      <c r="F74" s="7">
        <v>590</v>
      </c>
      <c r="G74" s="16">
        <f t="shared" si="6"/>
        <v>7.3084745762711867</v>
      </c>
      <c r="H74" s="16">
        <f t="shared" si="5"/>
        <v>42.040169491525425</v>
      </c>
      <c r="I74" s="17">
        <f t="shared" si="7"/>
        <v>0.8519012079393592</v>
      </c>
    </row>
    <row r="75" spans="1:9" x14ac:dyDescent="0.25">
      <c r="A75" s="8" t="s">
        <v>221</v>
      </c>
      <c r="B75" s="15">
        <v>22692</v>
      </c>
      <c r="C75" s="15">
        <v>105020</v>
      </c>
      <c r="D75" s="15">
        <v>0</v>
      </c>
      <c r="E75" s="14">
        <v>236.8</v>
      </c>
      <c r="F75" s="7">
        <v>20</v>
      </c>
      <c r="G75" s="16">
        <f t="shared" si="6"/>
        <v>5251</v>
      </c>
      <c r="H75" s="16">
        <f t="shared" si="5"/>
        <v>11.84</v>
      </c>
      <c r="I75" s="17">
        <f t="shared" si="7"/>
        <v>2.2497358840473966E-3</v>
      </c>
    </row>
    <row r="76" spans="1:9" x14ac:dyDescent="0.25">
      <c r="A76" s="8" t="s">
        <v>222</v>
      </c>
      <c r="B76" s="15">
        <v>6219256</v>
      </c>
      <c r="C76" s="15">
        <v>11758249</v>
      </c>
      <c r="D76" s="15">
        <v>2811</v>
      </c>
      <c r="E76" s="14">
        <v>342912.3</v>
      </c>
      <c r="F76" s="7">
        <v>1443</v>
      </c>
      <c r="G76" s="16">
        <f t="shared" si="6"/>
        <v>8148.4747054747058</v>
      </c>
      <c r="H76" s="16">
        <f t="shared" si="5"/>
        <v>237.63846153846154</v>
      </c>
      <c r="I76" s="17">
        <f t="shared" si="7"/>
        <v>2.8337139841281181E-2</v>
      </c>
    </row>
    <row r="77" spans="1:9" x14ac:dyDescent="0.25">
      <c r="A77" s="8" t="s">
        <v>60</v>
      </c>
      <c r="B77" s="15">
        <v>439224</v>
      </c>
      <c r="C77" s="15">
        <v>4041293</v>
      </c>
      <c r="D77" s="15">
        <v>540</v>
      </c>
      <c r="E77" s="14">
        <v>28597.7</v>
      </c>
      <c r="F77" s="7">
        <v>556</v>
      </c>
      <c r="G77" s="16">
        <f t="shared" si="6"/>
        <v>7268.5125899280574</v>
      </c>
      <c r="H77" s="16">
        <f t="shared" si="5"/>
        <v>51.43471223021583</v>
      </c>
      <c r="I77" s="17">
        <f t="shared" si="7"/>
        <v>7.0266506174232147E-3</v>
      </c>
    </row>
    <row r="78" spans="1:9" x14ac:dyDescent="0.25">
      <c r="A78" s="8" t="s">
        <v>236</v>
      </c>
      <c r="B78" s="15">
        <v>2184182</v>
      </c>
      <c r="C78" s="15">
        <v>4451987</v>
      </c>
      <c r="D78" s="15">
        <v>11906.7</v>
      </c>
      <c r="E78" s="14">
        <v>95583.7</v>
      </c>
      <c r="F78" s="7">
        <v>769</v>
      </c>
      <c r="G78" s="16">
        <f t="shared" si="6"/>
        <v>5789.3198959687907</v>
      </c>
      <c r="H78" s="16">
        <f t="shared" si="5"/>
        <v>124.2960988296489</v>
      </c>
      <c r="I78" s="17">
        <f t="shared" si="7"/>
        <v>2.1018628693337302E-2</v>
      </c>
    </row>
    <row r="79" spans="1:9" x14ac:dyDescent="0.25">
      <c r="A79" s="8" t="s">
        <v>61</v>
      </c>
      <c r="B79" s="15">
        <v>23166840</v>
      </c>
      <c r="C79" s="15">
        <v>13591757</v>
      </c>
      <c r="D79" s="15">
        <v>286033.5</v>
      </c>
      <c r="E79" s="14">
        <v>221925.6</v>
      </c>
      <c r="F79" s="7">
        <v>1645</v>
      </c>
      <c r="G79" s="16">
        <f t="shared" si="6"/>
        <v>8262.4662613981764</v>
      </c>
      <c r="H79" s="16">
        <f t="shared" si="5"/>
        <v>134.909179331307</v>
      </c>
      <c r="I79" s="17">
        <f t="shared" si="7"/>
        <v>1.606563625546167E-2</v>
      </c>
    </row>
    <row r="80" spans="1:9" x14ac:dyDescent="0.25">
      <c r="A80" s="8" t="s">
        <v>237</v>
      </c>
      <c r="B80" s="15">
        <v>1215179</v>
      </c>
      <c r="C80" s="15">
        <v>3714948</v>
      </c>
      <c r="D80" s="15">
        <v>31940.6</v>
      </c>
      <c r="E80" s="14">
        <v>59521.9</v>
      </c>
      <c r="F80" s="7">
        <v>697</v>
      </c>
      <c r="G80" s="16">
        <f t="shared" si="6"/>
        <v>5329.9110473457677</v>
      </c>
      <c r="H80" s="16">
        <f t="shared" si="5"/>
        <v>85.397274031563853</v>
      </c>
      <c r="I80" s="17">
        <f t="shared" si="7"/>
        <v>1.5769605157004964E-2</v>
      </c>
    </row>
    <row r="81" spans="1:9" x14ac:dyDescent="0.25">
      <c r="A81" s="8" t="s">
        <v>62</v>
      </c>
      <c r="B81" s="15">
        <v>116707</v>
      </c>
      <c r="C81" s="15">
        <v>223542</v>
      </c>
      <c r="D81" s="15">
        <v>0</v>
      </c>
      <c r="E81" s="14">
        <v>5858.9</v>
      </c>
      <c r="F81" s="7">
        <v>47</v>
      </c>
      <c r="G81" s="16">
        <f t="shared" si="6"/>
        <v>4756.2127659574471</v>
      </c>
      <c r="H81" s="16">
        <f t="shared" si="5"/>
        <v>124.65744680851063</v>
      </c>
      <c r="I81" s="17">
        <f t="shared" si="7"/>
        <v>2.5540004420209334E-2</v>
      </c>
    </row>
    <row r="82" spans="1:9" x14ac:dyDescent="0.25">
      <c r="A82" s="8" t="s">
        <v>63</v>
      </c>
      <c r="B82" s="15">
        <v>1666855</v>
      </c>
      <c r="C82" s="15">
        <v>3054736</v>
      </c>
      <c r="D82" s="15">
        <v>123.1</v>
      </c>
      <c r="E82" s="14">
        <v>17461.7</v>
      </c>
      <c r="F82" s="7">
        <v>464</v>
      </c>
      <c r="G82" s="16">
        <f t="shared" si="6"/>
        <v>6583.4827586206893</v>
      </c>
      <c r="H82" s="16">
        <f t="shared" si="5"/>
        <v>37.632974137931036</v>
      </c>
      <c r="I82" s="17">
        <f t="shared" si="7"/>
        <v>5.6837813530034214E-3</v>
      </c>
    </row>
    <row r="83" spans="1:9" x14ac:dyDescent="0.25">
      <c r="A83" s="8" t="s">
        <v>64</v>
      </c>
      <c r="B83" s="15">
        <v>11718</v>
      </c>
      <c r="C83" s="15">
        <v>278039</v>
      </c>
      <c r="D83" s="15">
        <v>0</v>
      </c>
      <c r="E83" s="14">
        <v>818.8</v>
      </c>
      <c r="F83" s="7">
        <v>51</v>
      </c>
      <c r="G83" s="16">
        <f t="shared" si="6"/>
        <v>5451.7450980392159</v>
      </c>
      <c r="H83" s="16">
        <f t="shared" si="5"/>
        <v>16.054901960784314</v>
      </c>
      <c r="I83" s="17">
        <f t="shared" si="7"/>
        <v>2.9362635723296964E-3</v>
      </c>
    </row>
    <row r="84" spans="1:9" x14ac:dyDescent="0.25">
      <c r="A84" s="8" t="s">
        <v>213</v>
      </c>
      <c r="B84" s="15">
        <v>3938831</v>
      </c>
      <c r="C84" s="15">
        <v>7540994</v>
      </c>
      <c r="D84" s="15">
        <v>0</v>
      </c>
      <c r="E84" s="14">
        <v>147126.29999999999</v>
      </c>
      <c r="F84" s="7">
        <v>1111</v>
      </c>
      <c r="G84" s="16">
        <f t="shared" si="6"/>
        <v>6787.5733573357338</v>
      </c>
      <c r="H84" s="16">
        <f t="shared" si="5"/>
        <v>132.42691269126911</v>
      </c>
      <c r="I84" s="17">
        <f t="shared" si="7"/>
        <v>1.913683634737089E-2</v>
      </c>
    </row>
    <row r="85" spans="1:9" x14ac:dyDescent="0.25">
      <c r="A85" s="8" t="s">
        <v>65</v>
      </c>
      <c r="B85" s="15">
        <v>201623</v>
      </c>
      <c r="C85" s="15">
        <v>1168965</v>
      </c>
      <c r="D85" s="15">
        <v>245.2</v>
      </c>
      <c r="E85" s="14">
        <v>22578.799999999999</v>
      </c>
      <c r="F85" s="7">
        <v>213</v>
      </c>
      <c r="G85" s="16">
        <f t="shared" si="6"/>
        <v>5488.0985915492956</v>
      </c>
      <c r="H85" s="16">
        <f t="shared" si="5"/>
        <v>106.0037558685446</v>
      </c>
      <c r="I85" s="17">
        <f t="shared" si="7"/>
        <v>1.8949198510369487E-2</v>
      </c>
    </row>
    <row r="86" spans="1:9" x14ac:dyDescent="0.25">
      <c r="A86" s="8" t="s">
        <v>66</v>
      </c>
      <c r="B86" s="15">
        <v>1482497</v>
      </c>
      <c r="C86" s="15">
        <v>3202429</v>
      </c>
      <c r="D86" s="15">
        <v>1794.2</v>
      </c>
      <c r="E86" s="14">
        <v>94946.7</v>
      </c>
      <c r="F86" s="7">
        <v>478</v>
      </c>
      <c r="G86" s="16">
        <f t="shared" si="6"/>
        <v>6699.6422594142259</v>
      </c>
      <c r="H86" s="16">
        <f t="shared" si="5"/>
        <v>198.63326359832635</v>
      </c>
      <c r="I86" s="17">
        <f t="shared" si="7"/>
        <v>2.8794625980897472E-2</v>
      </c>
    </row>
    <row r="87" spans="1:9" x14ac:dyDescent="0.25">
      <c r="A87" s="8" t="s">
        <v>67</v>
      </c>
      <c r="B87" s="15">
        <v>508441</v>
      </c>
      <c r="C87" s="15">
        <v>3180914</v>
      </c>
      <c r="D87" s="15">
        <v>1430.1</v>
      </c>
      <c r="E87" s="14">
        <v>30658.9</v>
      </c>
      <c r="F87" s="7">
        <v>503</v>
      </c>
      <c r="G87" s="16">
        <f t="shared" si="6"/>
        <v>6323.8846918489062</v>
      </c>
      <c r="H87" s="16">
        <f t="shared" si="5"/>
        <v>60.952087475149106</v>
      </c>
      <c r="I87" s="17">
        <f t="shared" si="7"/>
        <v>9.5463814631142271E-3</v>
      </c>
    </row>
    <row r="88" spans="1:9" x14ac:dyDescent="0.25">
      <c r="A88" s="8" t="s">
        <v>68</v>
      </c>
      <c r="B88" s="15">
        <v>121692</v>
      </c>
      <c r="C88" s="15">
        <v>875870</v>
      </c>
      <c r="D88" s="15">
        <v>0</v>
      </c>
      <c r="E88" s="14">
        <v>10372.200000000001</v>
      </c>
      <c r="F88" s="7">
        <v>134</v>
      </c>
      <c r="G88" s="16">
        <f t="shared" si="6"/>
        <v>6536.3432835820895</v>
      </c>
      <c r="H88" s="16">
        <f t="shared" si="5"/>
        <v>77.404477611940308</v>
      </c>
      <c r="I88" s="17">
        <f t="shared" si="7"/>
        <v>1.1703572680244747E-2</v>
      </c>
    </row>
    <row r="89" spans="1:9" x14ac:dyDescent="0.25">
      <c r="A89" s="8" t="s">
        <v>69</v>
      </c>
      <c r="B89" s="15">
        <v>714726</v>
      </c>
      <c r="C89" s="15">
        <v>2111029</v>
      </c>
      <c r="D89" s="15">
        <v>21180.799999999999</v>
      </c>
      <c r="E89" s="14">
        <v>31220.3</v>
      </c>
      <c r="F89" s="7">
        <v>335</v>
      </c>
      <c r="G89" s="16">
        <f t="shared" si="6"/>
        <v>6301.5791044776115</v>
      </c>
      <c r="H89" s="16">
        <f t="shared" si="5"/>
        <v>93.194925373134325</v>
      </c>
      <c r="I89" s="17">
        <f t="shared" si="7"/>
        <v>1.4573607282775167E-2</v>
      </c>
    </row>
    <row r="90" spans="1:9" x14ac:dyDescent="0.25">
      <c r="A90" s="8" t="s">
        <v>70</v>
      </c>
      <c r="B90" s="15">
        <v>281765</v>
      </c>
      <c r="C90" s="15">
        <v>3015794</v>
      </c>
      <c r="D90" s="15">
        <v>0</v>
      </c>
      <c r="E90" s="14">
        <v>16606.400000000001</v>
      </c>
      <c r="F90" s="7">
        <v>510</v>
      </c>
      <c r="G90" s="16">
        <f t="shared" si="6"/>
        <v>5913.3215686274507</v>
      </c>
      <c r="H90" s="16">
        <f t="shared" si="5"/>
        <v>32.561568627450981</v>
      </c>
      <c r="I90" s="17">
        <f t="shared" si="7"/>
        <v>5.4763216625350669E-3</v>
      </c>
    </row>
    <row r="91" spans="1:9" x14ac:dyDescent="0.25">
      <c r="A91" s="8" t="s">
        <v>71</v>
      </c>
      <c r="B91" s="15">
        <v>340166</v>
      </c>
      <c r="C91" s="15">
        <v>1292024</v>
      </c>
      <c r="D91" s="15">
        <v>0</v>
      </c>
      <c r="E91" s="14">
        <v>8005.9</v>
      </c>
      <c r="F91" s="7">
        <v>208</v>
      </c>
      <c r="G91" s="16">
        <f t="shared" si="6"/>
        <v>6211.6538461538457</v>
      </c>
      <c r="H91" s="16">
        <f t="shared" si="5"/>
        <v>38.489903846153844</v>
      </c>
      <c r="I91" s="17">
        <f t="shared" si="7"/>
        <v>6.1582429757961726E-3</v>
      </c>
    </row>
    <row r="92" spans="1:9" x14ac:dyDescent="0.25">
      <c r="A92" s="8" t="s">
        <v>72</v>
      </c>
      <c r="B92" s="15">
        <v>5251181</v>
      </c>
      <c r="C92" s="15">
        <v>11135918</v>
      </c>
      <c r="D92" s="15">
        <v>295318.8</v>
      </c>
      <c r="E92" s="14">
        <v>699765.1</v>
      </c>
      <c r="F92" s="7">
        <v>1660</v>
      </c>
      <c r="G92" s="16">
        <f t="shared" si="6"/>
        <v>6708.3843373493974</v>
      </c>
      <c r="H92" s="16">
        <f t="shared" si="5"/>
        <v>421.54524096385541</v>
      </c>
      <c r="I92" s="17">
        <f t="shared" si="7"/>
        <v>5.9123338643630972E-2</v>
      </c>
    </row>
    <row r="93" spans="1:9" x14ac:dyDescent="0.25">
      <c r="A93" s="8" t="s">
        <v>73</v>
      </c>
      <c r="B93" s="15">
        <v>56273687</v>
      </c>
      <c r="C93" s="15">
        <v>42046610</v>
      </c>
      <c r="D93" s="15">
        <v>319021.5</v>
      </c>
      <c r="E93" s="14">
        <v>422566.6</v>
      </c>
      <c r="F93" s="7">
        <v>5597</v>
      </c>
      <c r="G93" s="16">
        <f t="shared" si="6"/>
        <v>7512.3476862604966</v>
      </c>
      <c r="H93" s="16">
        <f t="shared" si="5"/>
        <v>75.498767196712521</v>
      </c>
      <c r="I93" s="17">
        <f t="shared" si="7"/>
        <v>9.9499598021403589E-3</v>
      </c>
    </row>
    <row r="94" spans="1:9" x14ac:dyDescent="0.25">
      <c r="A94" s="8" t="s">
        <v>74</v>
      </c>
      <c r="B94" s="15">
        <v>3973913</v>
      </c>
      <c r="C94" s="15">
        <v>11452985</v>
      </c>
      <c r="D94" s="15">
        <v>3701.5</v>
      </c>
      <c r="E94" s="14">
        <v>194911.3</v>
      </c>
      <c r="F94" s="7">
        <v>1497</v>
      </c>
      <c r="G94" s="16">
        <f t="shared" si="6"/>
        <v>7650.6245824983298</v>
      </c>
      <c r="H94" s="16">
        <f t="shared" si="5"/>
        <v>130.20126920507681</v>
      </c>
      <c r="I94" s="17">
        <f t="shared" si="7"/>
        <v>1.6733605363571099E-2</v>
      </c>
    </row>
    <row r="95" spans="1:9" x14ac:dyDescent="0.25">
      <c r="A95" s="8" t="s">
        <v>75</v>
      </c>
      <c r="B95" s="15">
        <v>10241699.859999999</v>
      </c>
      <c r="C95" s="15">
        <v>11285834</v>
      </c>
      <c r="D95" s="15">
        <v>2840.9</v>
      </c>
      <c r="E95" s="14">
        <v>288142.40000000002</v>
      </c>
      <c r="F95" s="7">
        <v>1508</v>
      </c>
      <c r="G95" s="16">
        <f t="shared" si="6"/>
        <v>7483.9748010610083</v>
      </c>
      <c r="H95" s="16">
        <f t="shared" si="5"/>
        <v>191.07586206896553</v>
      </c>
      <c r="I95" s="17">
        <f t="shared" si="7"/>
        <v>2.4895713455921686E-2</v>
      </c>
    </row>
    <row r="96" spans="1:9" x14ac:dyDescent="0.25">
      <c r="A96" s="8" t="s">
        <v>76</v>
      </c>
      <c r="B96" s="15">
        <v>20059344</v>
      </c>
      <c r="C96" s="15">
        <v>13793803</v>
      </c>
      <c r="D96" s="15">
        <v>17836.7</v>
      </c>
      <c r="E96" s="14">
        <v>549548.4</v>
      </c>
      <c r="F96" s="7">
        <v>1858</v>
      </c>
      <c r="G96" s="16">
        <f t="shared" si="6"/>
        <v>7424.0059203444562</v>
      </c>
      <c r="H96" s="16">
        <f t="shared" si="5"/>
        <v>295.77416576964481</v>
      </c>
      <c r="I96" s="17">
        <f t="shared" si="7"/>
        <v>3.8313807190138285E-2</v>
      </c>
    </row>
    <row r="97" spans="1:9" x14ac:dyDescent="0.25">
      <c r="A97" s="8" t="s">
        <v>223</v>
      </c>
      <c r="B97" s="15">
        <v>1197880</v>
      </c>
      <c r="C97" s="15">
        <v>2161231</v>
      </c>
      <c r="D97" s="15">
        <v>1535.1</v>
      </c>
      <c r="E97" s="14">
        <v>6874.8</v>
      </c>
      <c r="F97" s="7">
        <v>362</v>
      </c>
      <c r="G97" s="16">
        <f t="shared" si="6"/>
        <v>5970.2513812154693</v>
      </c>
      <c r="H97" s="16">
        <f t="shared" si="5"/>
        <v>18.991160220994477</v>
      </c>
      <c r="I97" s="17">
        <f t="shared" si="7"/>
        <v>3.1708784691226789E-3</v>
      </c>
    </row>
    <row r="98" spans="1:9" x14ac:dyDescent="0.25">
      <c r="A98" s="8" t="s">
        <v>77</v>
      </c>
      <c r="B98" s="15">
        <v>443335</v>
      </c>
      <c r="C98" s="15">
        <v>2786980</v>
      </c>
      <c r="D98" s="15">
        <v>1059.2</v>
      </c>
      <c r="E98" s="14">
        <v>42495.6</v>
      </c>
      <c r="F98" s="7">
        <v>525</v>
      </c>
      <c r="G98" s="16">
        <f t="shared" si="6"/>
        <v>5308.5333333333338</v>
      </c>
      <c r="H98" s="16">
        <f t="shared" si="5"/>
        <v>80.944000000000003</v>
      </c>
      <c r="I98" s="17">
        <f t="shared" si="7"/>
        <v>1.5018896080955777E-2</v>
      </c>
    </row>
    <row r="99" spans="1:9" x14ac:dyDescent="0.25">
      <c r="A99" s="8" t="s">
        <v>78</v>
      </c>
      <c r="B99" s="15">
        <v>566540</v>
      </c>
      <c r="C99" s="15">
        <v>5804816</v>
      </c>
      <c r="D99" s="15">
        <v>2308.3000000000002</v>
      </c>
      <c r="E99" s="14">
        <v>179254.8</v>
      </c>
      <c r="F99" s="7">
        <v>804</v>
      </c>
      <c r="G99" s="16">
        <f t="shared" si="6"/>
        <v>7219.9203980099501</v>
      </c>
      <c r="H99" s="16">
        <f t="shared" si="5"/>
        <v>222.95373134328358</v>
      </c>
      <c r="I99" s="17">
        <f t="shared" si="7"/>
        <v>2.9955327400203888E-2</v>
      </c>
    </row>
    <row r="100" spans="1:9" x14ac:dyDescent="0.25">
      <c r="A100" s="8" t="s">
        <v>79</v>
      </c>
      <c r="B100" s="15">
        <v>3941118</v>
      </c>
      <c r="C100" s="15">
        <v>10939098</v>
      </c>
      <c r="D100" s="15">
        <v>21249.7</v>
      </c>
      <c r="E100" s="14">
        <v>377462.1</v>
      </c>
      <c r="F100" s="7">
        <v>1327</v>
      </c>
      <c r="G100" s="16">
        <f t="shared" ref="G100:G131" si="8">C100/F100</f>
        <v>8243.4800301431806</v>
      </c>
      <c r="H100" s="16">
        <f t="shared" si="5"/>
        <v>284.44770158251691</v>
      </c>
      <c r="I100" s="17">
        <f t="shared" ref="I100:I131" si="9">E100/(C100+E100)</f>
        <v>3.3354844287002021E-2</v>
      </c>
    </row>
    <row r="101" spans="1:9" x14ac:dyDescent="0.25">
      <c r="A101" s="8" t="s">
        <v>80</v>
      </c>
      <c r="B101" s="15">
        <v>65678</v>
      </c>
      <c r="C101" s="15">
        <v>1507224</v>
      </c>
      <c r="D101" s="15">
        <v>0</v>
      </c>
      <c r="E101" s="14">
        <v>10930.4</v>
      </c>
      <c r="F101" s="7">
        <v>181</v>
      </c>
      <c r="G101" s="16">
        <f t="shared" si="8"/>
        <v>8327.2044198895019</v>
      </c>
      <c r="H101" s="16">
        <f t="shared" si="5"/>
        <v>60.388950276243094</v>
      </c>
      <c r="I101" s="17">
        <f t="shared" si="9"/>
        <v>7.1997946980886796E-3</v>
      </c>
    </row>
    <row r="102" spans="1:9" x14ac:dyDescent="0.25">
      <c r="A102" s="8" t="s">
        <v>238</v>
      </c>
      <c r="B102" s="15">
        <v>2372095</v>
      </c>
      <c r="C102" s="15">
        <v>3233379</v>
      </c>
      <c r="D102" s="15">
        <v>5581.4</v>
      </c>
      <c r="E102" s="14">
        <v>52373.1</v>
      </c>
      <c r="F102" s="7">
        <v>453</v>
      </c>
      <c r="G102" s="16">
        <f t="shared" si="8"/>
        <v>7137.701986754967</v>
      </c>
      <c r="H102" s="16">
        <f t="shared" si="5"/>
        <v>115.6139072847682</v>
      </c>
      <c r="I102" s="17">
        <f t="shared" si="9"/>
        <v>1.5939455688090406E-2</v>
      </c>
    </row>
    <row r="103" spans="1:9" x14ac:dyDescent="0.25">
      <c r="A103" s="8" t="s">
        <v>246</v>
      </c>
      <c r="B103" s="15">
        <v>2228934</v>
      </c>
      <c r="C103" s="15">
        <v>3598189</v>
      </c>
      <c r="D103" s="15">
        <v>10277.9</v>
      </c>
      <c r="E103" s="14">
        <v>98730.6</v>
      </c>
      <c r="F103" s="7">
        <v>837</v>
      </c>
      <c r="G103" s="16">
        <f t="shared" si="8"/>
        <v>4298.9115890083631</v>
      </c>
      <c r="H103" s="16">
        <f t="shared" si="5"/>
        <v>117.95770609318997</v>
      </c>
      <c r="I103" s="17">
        <f t="shared" si="9"/>
        <v>2.670617992341516E-2</v>
      </c>
    </row>
    <row r="104" spans="1:9" x14ac:dyDescent="0.25">
      <c r="A104" s="8" t="s">
        <v>81</v>
      </c>
      <c r="B104" s="15">
        <v>686433</v>
      </c>
      <c r="C104" s="15">
        <v>2482123</v>
      </c>
      <c r="D104" s="15">
        <v>430.8</v>
      </c>
      <c r="E104" s="14">
        <v>14694.3</v>
      </c>
      <c r="F104" s="7">
        <v>460</v>
      </c>
      <c r="G104" s="16">
        <f t="shared" si="8"/>
        <v>5395.9195652173912</v>
      </c>
      <c r="H104" s="16">
        <f t="shared" si="5"/>
        <v>31.944130434782608</v>
      </c>
      <c r="I104" s="17">
        <f t="shared" si="9"/>
        <v>5.8852123461336156E-3</v>
      </c>
    </row>
    <row r="105" spans="1:9" x14ac:dyDescent="0.25">
      <c r="A105" s="8" t="s">
        <v>82</v>
      </c>
      <c r="B105" s="15">
        <v>1408333</v>
      </c>
      <c r="C105" s="15">
        <v>6948932</v>
      </c>
      <c r="D105" s="15">
        <v>2109.1</v>
      </c>
      <c r="E105" s="14">
        <v>64122.3</v>
      </c>
      <c r="F105" s="7">
        <v>1013</v>
      </c>
      <c r="G105" s="16">
        <f t="shared" si="8"/>
        <v>6859.7551826258641</v>
      </c>
      <c r="H105" s="16">
        <f t="shared" si="5"/>
        <v>63.299407699901288</v>
      </c>
      <c r="I105" s="17">
        <f t="shared" si="9"/>
        <v>9.1432772736409589E-3</v>
      </c>
    </row>
    <row r="106" spans="1:9" x14ac:dyDescent="0.25">
      <c r="A106" s="8" t="s">
        <v>239</v>
      </c>
      <c r="B106" s="15">
        <v>8144614</v>
      </c>
      <c r="C106" s="15">
        <v>3177949</v>
      </c>
      <c r="D106" s="15">
        <v>15976.7</v>
      </c>
      <c r="E106" s="14">
        <v>10257.200000000001</v>
      </c>
      <c r="F106" s="7">
        <v>632</v>
      </c>
      <c r="G106" s="16">
        <f t="shared" si="8"/>
        <v>5028.4003164556962</v>
      </c>
      <c r="H106" s="16">
        <f t="shared" si="5"/>
        <v>16.229746835443038</v>
      </c>
      <c r="I106" s="17">
        <f t="shared" si="9"/>
        <v>3.2172323107583192E-3</v>
      </c>
    </row>
    <row r="107" spans="1:9" x14ac:dyDescent="0.25">
      <c r="A107" s="8" t="s">
        <v>83</v>
      </c>
      <c r="B107" s="15">
        <v>5426862</v>
      </c>
      <c r="C107" s="15">
        <v>15870762</v>
      </c>
      <c r="D107" s="15">
        <v>54939.3</v>
      </c>
      <c r="E107" s="14">
        <v>378567.8</v>
      </c>
      <c r="F107" s="7">
        <v>1916</v>
      </c>
      <c r="G107" s="16">
        <f t="shared" si="8"/>
        <v>8283.2787056367433</v>
      </c>
      <c r="H107" s="16">
        <f t="shared" si="5"/>
        <v>197.58235908141961</v>
      </c>
      <c r="I107" s="17">
        <f t="shared" si="9"/>
        <v>2.3297440858145422E-2</v>
      </c>
    </row>
    <row r="108" spans="1:9" x14ac:dyDescent="0.25">
      <c r="A108" s="8" t="s">
        <v>84</v>
      </c>
      <c r="B108" s="18">
        <v>557462</v>
      </c>
      <c r="C108" s="15">
        <v>3964739</v>
      </c>
      <c r="D108" s="15">
        <v>234167.5</v>
      </c>
      <c r="E108" s="14">
        <v>287264.5</v>
      </c>
      <c r="F108" s="7">
        <v>1311</v>
      </c>
      <c r="G108" s="16">
        <f t="shared" si="8"/>
        <v>3024.2097635392829</v>
      </c>
      <c r="H108" s="16">
        <f t="shared" si="5"/>
        <v>219.11861174675821</v>
      </c>
      <c r="I108" s="17">
        <f t="shared" si="9"/>
        <v>6.755979857495413E-2</v>
      </c>
    </row>
    <row r="109" spans="1:9" x14ac:dyDescent="0.25">
      <c r="A109" s="8" t="s">
        <v>85</v>
      </c>
      <c r="B109" s="15">
        <v>46169372</v>
      </c>
      <c r="C109" s="15">
        <v>18066913</v>
      </c>
      <c r="D109" s="15">
        <v>191956.4</v>
      </c>
      <c r="E109" s="14">
        <v>177843.7</v>
      </c>
      <c r="F109" s="7">
        <v>2563</v>
      </c>
      <c r="G109" s="16">
        <f t="shared" si="8"/>
        <v>7049.1271946937186</v>
      </c>
      <c r="H109" s="16">
        <f t="shared" si="5"/>
        <v>69.388880218493952</v>
      </c>
      <c r="I109" s="17">
        <f t="shared" si="9"/>
        <v>9.7476608169842043E-3</v>
      </c>
    </row>
    <row r="110" spans="1:9" x14ac:dyDescent="0.25">
      <c r="A110" s="8" t="s">
        <v>86</v>
      </c>
      <c r="B110" s="15">
        <v>149157</v>
      </c>
      <c r="C110" s="15">
        <v>1413083</v>
      </c>
      <c r="D110" s="15">
        <v>369.3</v>
      </c>
      <c r="E110" s="14">
        <v>1947.7</v>
      </c>
      <c r="F110" s="7">
        <v>124</v>
      </c>
      <c r="G110" s="16">
        <f t="shared" si="8"/>
        <v>11395.83064516129</v>
      </c>
      <c r="H110" s="16">
        <f t="shared" si="5"/>
        <v>15.707258064516129</v>
      </c>
      <c r="I110" s="17">
        <f t="shared" si="9"/>
        <v>1.3764365677719926E-3</v>
      </c>
    </row>
    <row r="111" spans="1:9" x14ac:dyDescent="0.25">
      <c r="A111" s="8" t="s">
        <v>87</v>
      </c>
      <c r="B111" s="15">
        <v>157116</v>
      </c>
      <c r="C111" s="15">
        <v>2139130</v>
      </c>
      <c r="D111" s="15">
        <v>9651.7000000000007</v>
      </c>
      <c r="E111" s="14">
        <v>33141.199999999997</v>
      </c>
      <c r="F111" s="7">
        <v>348</v>
      </c>
      <c r="G111" s="16">
        <f t="shared" si="8"/>
        <v>6146.9252873563219</v>
      </c>
      <c r="H111" s="16">
        <f t="shared" si="5"/>
        <v>95.23333333333332</v>
      </c>
      <c r="I111" s="17">
        <f t="shared" si="9"/>
        <v>1.5256474421794109E-2</v>
      </c>
    </row>
    <row r="112" spans="1:9" x14ac:dyDescent="0.25">
      <c r="A112" s="8" t="s">
        <v>224</v>
      </c>
      <c r="B112" s="15">
        <v>11016</v>
      </c>
      <c r="C112" s="15">
        <v>408086</v>
      </c>
      <c r="D112" s="15">
        <v>0</v>
      </c>
      <c r="E112" s="14">
        <v>1177.7</v>
      </c>
      <c r="F112" s="7">
        <v>72</v>
      </c>
      <c r="G112" s="16">
        <f t="shared" si="8"/>
        <v>5667.8611111111113</v>
      </c>
      <c r="H112" s="16">
        <f t="shared" si="5"/>
        <v>16.356944444444444</v>
      </c>
      <c r="I112" s="17">
        <f t="shared" si="9"/>
        <v>2.8776067850630289E-3</v>
      </c>
    </row>
    <row r="113" spans="1:9" x14ac:dyDescent="0.25">
      <c r="A113" s="8" t="s">
        <v>88</v>
      </c>
      <c r="B113" s="15">
        <v>196582</v>
      </c>
      <c r="C113" s="15">
        <v>957667</v>
      </c>
      <c r="D113" s="15">
        <v>1605.5</v>
      </c>
      <c r="E113" s="14">
        <v>31400.6</v>
      </c>
      <c r="F113" s="7">
        <v>140</v>
      </c>
      <c r="G113" s="16">
        <f t="shared" si="8"/>
        <v>6840.4785714285717</v>
      </c>
      <c r="H113" s="16">
        <f t="shared" si="5"/>
        <v>224.29</v>
      </c>
      <c r="I113" s="17">
        <f t="shared" si="9"/>
        <v>3.1747678318448609E-2</v>
      </c>
    </row>
    <row r="114" spans="1:9" x14ac:dyDescent="0.25">
      <c r="A114" s="8" t="s">
        <v>89</v>
      </c>
      <c r="B114" s="15">
        <v>5384402</v>
      </c>
      <c r="C114" s="15">
        <v>11222656</v>
      </c>
      <c r="D114" s="15">
        <v>27757.1</v>
      </c>
      <c r="E114" s="14">
        <v>115126.3</v>
      </c>
      <c r="F114" s="7">
        <v>1404</v>
      </c>
      <c r="G114" s="16">
        <f t="shared" si="8"/>
        <v>7993.3447293447298</v>
      </c>
      <c r="H114" s="16">
        <f t="shared" si="5"/>
        <v>81.998789173789177</v>
      </c>
      <c r="I114" s="17">
        <f t="shared" si="9"/>
        <v>1.0154216843623819E-2</v>
      </c>
    </row>
    <row r="115" spans="1:9" x14ac:dyDescent="0.25">
      <c r="A115" s="8" t="s">
        <v>240</v>
      </c>
      <c r="B115" s="15">
        <v>388123</v>
      </c>
      <c r="C115" s="15">
        <v>2584608</v>
      </c>
      <c r="D115" s="15">
        <v>778.7</v>
      </c>
      <c r="E115" s="14">
        <v>53848.7</v>
      </c>
      <c r="F115" s="7">
        <v>412</v>
      </c>
      <c r="G115" s="16">
        <f t="shared" si="8"/>
        <v>6273.3203883495144</v>
      </c>
      <c r="H115" s="16">
        <f t="shared" si="5"/>
        <v>130.70072815533979</v>
      </c>
      <c r="I115" s="17">
        <f t="shared" si="9"/>
        <v>2.0409165706604164E-2</v>
      </c>
    </row>
    <row r="116" spans="1:9" x14ac:dyDescent="0.25">
      <c r="A116" s="8" t="s">
        <v>90</v>
      </c>
      <c r="B116" s="15">
        <v>29121241</v>
      </c>
      <c r="C116" s="15">
        <v>18083216</v>
      </c>
      <c r="D116" s="15">
        <v>346321.5</v>
      </c>
      <c r="E116" s="14">
        <v>705337.6</v>
      </c>
      <c r="F116" s="7">
        <v>3642</v>
      </c>
      <c r="G116" s="16">
        <f t="shared" si="8"/>
        <v>4965.1883580450303</v>
      </c>
      <c r="H116" s="16">
        <f t="shared" si="5"/>
        <v>193.66765513454146</v>
      </c>
      <c r="I116" s="17">
        <f t="shared" si="9"/>
        <v>3.7540814211478202E-2</v>
      </c>
    </row>
    <row r="117" spans="1:9" x14ac:dyDescent="0.25">
      <c r="A117" s="8" t="s">
        <v>91</v>
      </c>
      <c r="B117" s="15">
        <v>8956286</v>
      </c>
      <c r="C117" s="15">
        <v>4751171</v>
      </c>
      <c r="D117" s="15">
        <v>3488.2</v>
      </c>
      <c r="E117" s="14">
        <v>23343.1</v>
      </c>
      <c r="F117" s="7">
        <v>762</v>
      </c>
      <c r="G117" s="16">
        <f t="shared" si="8"/>
        <v>6235.1325459317586</v>
      </c>
      <c r="H117" s="16">
        <f t="shared" si="5"/>
        <v>30.633989501312335</v>
      </c>
      <c r="I117" s="17">
        <f t="shared" si="9"/>
        <v>4.8891048410559723E-3</v>
      </c>
    </row>
    <row r="118" spans="1:9" x14ac:dyDescent="0.25">
      <c r="A118" s="8" t="s">
        <v>92</v>
      </c>
      <c r="B118" s="15">
        <v>31167169</v>
      </c>
      <c r="C118" s="15">
        <v>17107788</v>
      </c>
      <c r="D118" s="15">
        <v>476086.2</v>
      </c>
      <c r="E118" s="14">
        <v>480655</v>
      </c>
      <c r="F118" s="7">
        <v>2569</v>
      </c>
      <c r="G118" s="16">
        <f t="shared" si="8"/>
        <v>6659.3180225768783</v>
      </c>
      <c r="H118" s="16">
        <f t="shared" si="5"/>
        <v>187.09809264305176</v>
      </c>
      <c r="I118" s="17">
        <f t="shared" si="9"/>
        <v>2.7327887977349672E-2</v>
      </c>
    </row>
    <row r="119" spans="1:9" x14ac:dyDescent="0.25">
      <c r="A119" s="8" t="s">
        <v>225</v>
      </c>
      <c r="B119" s="15">
        <v>139829</v>
      </c>
      <c r="C119" s="15">
        <v>1017838</v>
      </c>
      <c r="D119" s="15">
        <v>0</v>
      </c>
      <c r="E119" s="14">
        <v>615.4</v>
      </c>
      <c r="F119" s="7">
        <v>270</v>
      </c>
      <c r="G119" s="16">
        <f t="shared" si="8"/>
        <v>3769.7703703703705</v>
      </c>
      <c r="H119" s="16">
        <f t="shared" si="5"/>
        <v>2.2792592592592591</v>
      </c>
      <c r="I119" s="17">
        <f t="shared" si="9"/>
        <v>6.0424954151068661E-4</v>
      </c>
    </row>
    <row r="120" spans="1:9" x14ac:dyDescent="0.25">
      <c r="A120" s="8" t="s">
        <v>93</v>
      </c>
      <c r="B120" s="15">
        <v>37035641</v>
      </c>
      <c r="C120" s="15">
        <v>21811735</v>
      </c>
      <c r="D120" s="15">
        <v>1733252.4</v>
      </c>
      <c r="E120" s="14">
        <v>633733.80000000005</v>
      </c>
      <c r="F120" s="7">
        <v>2544</v>
      </c>
      <c r="G120" s="16">
        <f t="shared" si="8"/>
        <v>8573.7952044025151</v>
      </c>
      <c r="H120" s="16">
        <f t="shared" si="5"/>
        <v>249.10919811320755</v>
      </c>
      <c r="I120" s="17">
        <f t="shared" si="9"/>
        <v>2.8234375750708314E-2</v>
      </c>
    </row>
    <row r="121" spans="1:9" x14ac:dyDescent="0.25">
      <c r="A121" s="8" t="s">
        <v>94</v>
      </c>
      <c r="B121" s="15">
        <v>1275949</v>
      </c>
      <c r="C121" s="15">
        <v>2824103</v>
      </c>
      <c r="D121" s="15">
        <v>18549.7</v>
      </c>
      <c r="E121" s="14">
        <v>76985.2</v>
      </c>
      <c r="F121" s="7">
        <v>498</v>
      </c>
      <c r="G121" s="16">
        <f t="shared" si="8"/>
        <v>5670.8895582329314</v>
      </c>
      <c r="H121" s="16">
        <f t="shared" si="5"/>
        <v>154.58875502008033</v>
      </c>
      <c r="I121" s="17">
        <f t="shared" si="9"/>
        <v>2.6536663035615391E-2</v>
      </c>
    </row>
    <row r="122" spans="1:9" x14ac:dyDescent="0.25">
      <c r="A122" s="8" t="s">
        <v>95</v>
      </c>
      <c r="B122" s="15">
        <v>1377969</v>
      </c>
      <c r="C122" s="15">
        <v>4661024</v>
      </c>
      <c r="D122" s="15">
        <v>800.1</v>
      </c>
      <c r="E122" s="14">
        <v>127416.7</v>
      </c>
      <c r="F122" s="7">
        <v>713</v>
      </c>
      <c r="G122" s="16">
        <f t="shared" si="8"/>
        <v>6537.2005610098176</v>
      </c>
      <c r="H122" s="16">
        <f t="shared" si="5"/>
        <v>178.70504908835903</v>
      </c>
      <c r="I122" s="17">
        <f t="shared" si="9"/>
        <v>2.6609225838381999E-2</v>
      </c>
    </row>
    <row r="123" spans="1:9" x14ac:dyDescent="0.25">
      <c r="A123" s="8" t="s">
        <v>96</v>
      </c>
      <c r="B123" s="15">
        <v>1913916</v>
      </c>
      <c r="C123" s="15">
        <v>2782894</v>
      </c>
      <c r="D123" s="15">
        <v>44424.9</v>
      </c>
      <c r="E123" s="14">
        <v>157493.20000000001</v>
      </c>
      <c r="F123" s="7">
        <v>375</v>
      </c>
      <c r="G123" s="16">
        <f t="shared" si="8"/>
        <v>7421.050666666667</v>
      </c>
      <c r="H123" s="16">
        <f t="shared" si="5"/>
        <v>419.98186666666669</v>
      </c>
      <c r="I123" s="17">
        <f t="shared" si="9"/>
        <v>5.3562061486323975E-2</v>
      </c>
    </row>
    <row r="124" spans="1:9" x14ac:dyDescent="0.25">
      <c r="A124" s="8" t="s">
        <v>97</v>
      </c>
      <c r="B124" s="15">
        <v>85497887</v>
      </c>
      <c r="C124" s="15">
        <v>25314219</v>
      </c>
      <c r="D124" s="15">
        <v>1028013.2</v>
      </c>
      <c r="E124" s="14">
        <v>1076577.3</v>
      </c>
      <c r="F124" s="7">
        <v>3501</v>
      </c>
      <c r="G124" s="16">
        <f t="shared" si="8"/>
        <v>7230.5681233933165</v>
      </c>
      <c r="H124" s="16">
        <f t="shared" si="5"/>
        <v>307.50565552699231</v>
      </c>
      <c r="I124" s="17">
        <f t="shared" si="9"/>
        <v>4.0793664873234617E-2</v>
      </c>
    </row>
    <row r="125" spans="1:9" x14ac:dyDescent="0.25">
      <c r="A125" s="8" t="s">
        <v>98</v>
      </c>
      <c r="B125" s="15">
        <v>778755</v>
      </c>
      <c r="C125" s="15">
        <v>1895346</v>
      </c>
      <c r="D125" s="15">
        <v>25211.3</v>
      </c>
      <c r="E125" s="14">
        <v>91800</v>
      </c>
      <c r="F125" s="7">
        <v>174</v>
      </c>
      <c r="G125" s="16">
        <f t="shared" si="8"/>
        <v>10892.793103448275</v>
      </c>
      <c r="H125" s="16">
        <f t="shared" si="5"/>
        <v>527.58620689655174</v>
      </c>
      <c r="I125" s="17">
        <f t="shared" si="9"/>
        <v>4.6196907524660998E-2</v>
      </c>
    </row>
    <row r="126" spans="1:9" x14ac:dyDescent="0.25">
      <c r="A126" s="8" t="s">
        <v>99</v>
      </c>
      <c r="B126" s="15">
        <v>373900</v>
      </c>
      <c r="C126" s="15">
        <v>2727660</v>
      </c>
      <c r="D126" s="15">
        <v>184.6</v>
      </c>
      <c r="E126" s="14">
        <v>33276.9</v>
      </c>
      <c r="F126" s="7">
        <v>398</v>
      </c>
      <c r="G126" s="16">
        <f t="shared" si="8"/>
        <v>6853.417085427136</v>
      </c>
      <c r="H126" s="16">
        <f t="shared" si="5"/>
        <v>83.610301507537699</v>
      </c>
      <c r="I126" s="17">
        <f t="shared" si="9"/>
        <v>1.20527564393087E-2</v>
      </c>
    </row>
    <row r="127" spans="1:9" x14ac:dyDescent="0.25">
      <c r="A127" s="8" t="s">
        <v>100</v>
      </c>
      <c r="B127" s="15">
        <v>34666093</v>
      </c>
      <c r="C127" s="15">
        <v>32420138</v>
      </c>
      <c r="D127" s="15">
        <v>1249412.8999999999</v>
      </c>
      <c r="E127" s="14">
        <v>827437.7</v>
      </c>
      <c r="F127" s="7">
        <v>4189</v>
      </c>
      <c r="G127" s="16">
        <f t="shared" si="8"/>
        <v>7739.3502029123892</v>
      </c>
      <c r="H127" s="16">
        <f t="shared" si="5"/>
        <v>197.52630699450941</v>
      </c>
      <c r="I127" s="17">
        <f t="shared" si="9"/>
        <v>2.4887158915469436E-2</v>
      </c>
    </row>
    <row r="128" spans="1:9" x14ac:dyDescent="0.25">
      <c r="A128" s="8" t="s">
        <v>101</v>
      </c>
      <c r="B128" s="15">
        <v>706162</v>
      </c>
      <c r="C128" s="15">
        <v>7248945</v>
      </c>
      <c r="D128" s="15">
        <v>49.2</v>
      </c>
      <c r="E128" s="14">
        <v>132813.4</v>
      </c>
      <c r="F128" s="7">
        <v>810</v>
      </c>
      <c r="G128" s="16">
        <f t="shared" si="8"/>
        <v>8949.3148148148157</v>
      </c>
      <c r="H128" s="16">
        <f t="shared" si="5"/>
        <v>163.96716049382715</v>
      </c>
      <c r="I128" s="17">
        <f t="shared" si="9"/>
        <v>1.7992108763678853E-2</v>
      </c>
    </row>
    <row r="129" spans="1:9" x14ac:dyDescent="0.25">
      <c r="A129" s="8" t="s">
        <v>226</v>
      </c>
      <c r="B129" s="15">
        <v>1477339</v>
      </c>
      <c r="C129" s="15">
        <v>4294617</v>
      </c>
      <c r="D129" s="15">
        <v>31097.8</v>
      </c>
      <c r="E129" s="14">
        <v>99596.5</v>
      </c>
      <c r="F129" s="7">
        <v>700</v>
      </c>
      <c r="G129" s="16">
        <f t="shared" si="8"/>
        <v>6135.1671428571426</v>
      </c>
      <c r="H129" s="16">
        <f t="shared" si="5"/>
        <v>142.28071428571428</v>
      </c>
      <c r="I129" s="17">
        <f t="shared" si="9"/>
        <v>2.266537572650942E-2</v>
      </c>
    </row>
    <row r="130" spans="1:9" x14ac:dyDescent="0.25">
      <c r="A130" s="8" t="s">
        <v>102</v>
      </c>
      <c r="B130" s="15">
        <v>56439680</v>
      </c>
      <c r="C130" s="15">
        <v>28704154</v>
      </c>
      <c r="D130" s="15">
        <v>505128.8</v>
      </c>
      <c r="E130" s="14">
        <v>1548356.3</v>
      </c>
      <c r="F130" s="7">
        <v>4999</v>
      </c>
      <c r="G130" s="16">
        <f t="shared" si="8"/>
        <v>5741.9791958391679</v>
      </c>
      <c r="H130" s="16">
        <f t="shared" si="5"/>
        <v>309.73320664132825</v>
      </c>
      <c r="I130" s="17">
        <f t="shared" si="9"/>
        <v>5.1181084962724561E-2</v>
      </c>
    </row>
    <row r="131" spans="1:9" x14ac:dyDescent="0.25">
      <c r="A131" s="8" t="s">
        <v>103</v>
      </c>
      <c r="B131" s="15">
        <v>2424001</v>
      </c>
      <c r="C131" s="15">
        <v>6274257</v>
      </c>
      <c r="D131" s="15">
        <v>5484.7</v>
      </c>
      <c r="E131" s="14">
        <v>187692.1</v>
      </c>
      <c r="F131" s="7">
        <v>936</v>
      </c>
      <c r="G131" s="16">
        <f t="shared" si="8"/>
        <v>6703.2660256410254</v>
      </c>
      <c r="H131" s="16">
        <f t="shared" ref="H131:H194" si="10">E131/F131</f>
        <v>200.52574786324786</v>
      </c>
      <c r="I131" s="17">
        <f t="shared" si="9"/>
        <v>2.9045741013342247E-2</v>
      </c>
    </row>
    <row r="132" spans="1:9" x14ac:dyDescent="0.25">
      <c r="A132" s="8" t="s">
        <v>104</v>
      </c>
      <c r="B132" s="15">
        <v>526979</v>
      </c>
      <c r="C132" s="15">
        <v>2756187</v>
      </c>
      <c r="D132" s="15">
        <v>0</v>
      </c>
      <c r="E132" s="14">
        <v>52692.7</v>
      </c>
      <c r="F132" s="7">
        <v>682</v>
      </c>
      <c r="G132" s="16">
        <f t="shared" ref="G132:G163" si="11">C132/F132</f>
        <v>4041.3299120234606</v>
      </c>
      <c r="H132" s="16">
        <f t="shared" si="10"/>
        <v>77.262023460410546</v>
      </c>
      <c r="I132" s="17">
        <f t="shared" ref="I132:I163" si="12">E132/(C132+E132)</f>
        <v>1.8759329564737141E-2</v>
      </c>
    </row>
    <row r="133" spans="1:9" x14ac:dyDescent="0.25">
      <c r="A133" s="8" t="s">
        <v>227</v>
      </c>
      <c r="B133" s="15">
        <v>24207149.399999999</v>
      </c>
      <c r="C133" s="15">
        <v>16842655</v>
      </c>
      <c r="D133" s="15">
        <v>117802.5</v>
      </c>
      <c r="E133" s="14">
        <v>729576.4</v>
      </c>
      <c r="F133" s="7">
        <v>2810</v>
      </c>
      <c r="G133" s="16">
        <f t="shared" si="11"/>
        <v>5993.8274021352318</v>
      </c>
      <c r="H133" s="16">
        <f t="shared" si="10"/>
        <v>259.63572953736656</v>
      </c>
      <c r="I133" s="17">
        <f t="shared" si="12"/>
        <v>4.1518711163796768E-2</v>
      </c>
    </row>
    <row r="134" spans="1:9" x14ac:dyDescent="0.25">
      <c r="A134" s="8" t="s">
        <v>105</v>
      </c>
      <c r="B134" s="15">
        <v>509311</v>
      </c>
      <c r="C134" s="15">
        <v>6157489</v>
      </c>
      <c r="D134" s="15">
        <v>970.7</v>
      </c>
      <c r="E134" s="14">
        <v>135976.9</v>
      </c>
      <c r="F134" s="7">
        <v>996</v>
      </c>
      <c r="G134" s="16">
        <f t="shared" si="11"/>
        <v>6182.2178714859438</v>
      </c>
      <c r="H134" s="16">
        <f t="shared" si="10"/>
        <v>136.52299196787149</v>
      </c>
      <c r="I134" s="17">
        <f t="shared" si="12"/>
        <v>2.1606043817604538E-2</v>
      </c>
    </row>
    <row r="135" spans="1:9" x14ac:dyDescent="0.25">
      <c r="A135" s="8" t="s">
        <v>106</v>
      </c>
      <c r="B135" s="15">
        <v>120711</v>
      </c>
      <c r="C135" s="15">
        <v>463063</v>
      </c>
      <c r="D135" s="15">
        <v>2265.5</v>
      </c>
      <c r="E135" s="14">
        <v>9165.6</v>
      </c>
      <c r="F135" s="7">
        <v>61</v>
      </c>
      <c r="G135" s="16">
        <f t="shared" si="11"/>
        <v>7591.1967213114758</v>
      </c>
      <c r="H135" s="16">
        <f t="shared" si="10"/>
        <v>150.25573770491803</v>
      </c>
      <c r="I135" s="17">
        <f t="shared" si="12"/>
        <v>1.9409243743390384E-2</v>
      </c>
    </row>
    <row r="136" spans="1:9" x14ac:dyDescent="0.25">
      <c r="A136" s="8" t="s">
        <v>107</v>
      </c>
      <c r="B136" s="15">
        <v>3264187</v>
      </c>
      <c r="C136" s="15">
        <v>7039665</v>
      </c>
      <c r="D136" s="15">
        <v>28375.7</v>
      </c>
      <c r="E136" s="14">
        <v>207437.9</v>
      </c>
      <c r="F136" s="7">
        <v>723</v>
      </c>
      <c r="G136" s="16">
        <f t="shared" si="11"/>
        <v>9736.7427385892115</v>
      </c>
      <c r="H136" s="16">
        <f t="shared" si="10"/>
        <v>286.91272475795296</v>
      </c>
      <c r="I136" s="17">
        <f t="shared" si="12"/>
        <v>2.8623562113351528E-2</v>
      </c>
    </row>
    <row r="137" spans="1:9" x14ac:dyDescent="0.25">
      <c r="A137" s="8" t="s">
        <v>228</v>
      </c>
      <c r="B137" s="15">
        <v>3271</v>
      </c>
      <c r="C137" s="15">
        <v>240498</v>
      </c>
      <c r="D137" s="15">
        <v>0</v>
      </c>
      <c r="E137" s="14">
        <v>4000.9</v>
      </c>
      <c r="F137" s="7">
        <v>95</v>
      </c>
      <c r="G137" s="16">
        <f t="shared" si="11"/>
        <v>2531.5578947368422</v>
      </c>
      <c r="H137" s="16">
        <f t="shared" si="10"/>
        <v>42.114736842105266</v>
      </c>
      <c r="I137" s="17">
        <f t="shared" si="12"/>
        <v>1.6363672801799928E-2</v>
      </c>
    </row>
    <row r="138" spans="1:9" x14ac:dyDescent="0.25">
      <c r="A138" s="8" t="s">
        <v>108</v>
      </c>
      <c r="B138" s="15">
        <v>4039836</v>
      </c>
      <c r="C138" s="15">
        <v>6985726</v>
      </c>
      <c r="D138" s="15">
        <v>8493.6</v>
      </c>
      <c r="E138" s="14">
        <v>155080.20000000001</v>
      </c>
      <c r="F138" s="7">
        <v>1169</v>
      </c>
      <c r="G138" s="16">
        <f t="shared" si="11"/>
        <v>5975.8135158254918</v>
      </c>
      <c r="H138" s="16">
        <f t="shared" si="10"/>
        <v>132.66056458511548</v>
      </c>
      <c r="I138" s="17">
        <f t="shared" si="12"/>
        <v>2.1717463778809738E-2</v>
      </c>
    </row>
    <row r="139" spans="1:9" x14ac:dyDescent="0.25">
      <c r="A139" s="8" t="s">
        <v>109</v>
      </c>
      <c r="B139" s="15">
        <v>1593655</v>
      </c>
      <c r="C139" s="15">
        <v>7774948</v>
      </c>
      <c r="D139" s="15">
        <v>453.1</v>
      </c>
      <c r="E139" s="14">
        <v>206663.4</v>
      </c>
      <c r="F139" s="7">
        <v>1153</v>
      </c>
      <c r="G139" s="16">
        <f t="shared" si="11"/>
        <v>6743.2333044232437</v>
      </c>
      <c r="H139" s="16">
        <f t="shared" si="10"/>
        <v>179.23972246313963</v>
      </c>
      <c r="I139" s="17">
        <f t="shared" si="12"/>
        <v>2.5892440716920893E-2</v>
      </c>
    </row>
    <row r="140" spans="1:9" x14ac:dyDescent="0.25">
      <c r="A140" s="8" t="s">
        <v>110</v>
      </c>
      <c r="B140" s="15">
        <v>35517590</v>
      </c>
      <c r="C140" s="15">
        <v>17273971</v>
      </c>
      <c r="D140" s="15">
        <v>280729.09999999998</v>
      </c>
      <c r="E140" s="14">
        <v>521151.9</v>
      </c>
      <c r="F140" s="7">
        <v>2909</v>
      </c>
      <c r="G140" s="16">
        <f t="shared" si="11"/>
        <v>5938.1130972842902</v>
      </c>
      <c r="H140" s="16">
        <f t="shared" si="10"/>
        <v>179.15156411137849</v>
      </c>
      <c r="I140" s="17">
        <f t="shared" si="12"/>
        <v>2.9286220889207799E-2</v>
      </c>
    </row>
    <row r="141" spans="1:9" x14ac:dyDescent="0.25">
      <c r="A141" s="8" t="s">
        <v>241</v>
      </c>
      <c r="B141" s="15">
        <v>1452747</v>
      </c>
      <c r="C141" s="15">
        <v>4532620</v>
      </c>
      <c r="D141" s="15">
        <v>2007.3</v>
      </c>
      <c r="E141" s="14">
        <v>47805.599999999999</v>
      </c>
      <c r="F141" s="7">
        <v>869</v>
      </c>
      <c r="G141" s="16">
        <f t="shared" si="11"/>
        <v>5215.9033371691603</v>
      </c>
      <c r="H141" s="16">
        <f t="shared" si="10"/>
        <v>55.01219792865362</v>
      </c>
      <c r="I141" s="17">
        <f t="shared" si="12"/>
        <v>1.0436934070056723E-2</v>
      </c>
    </row>
    <row r="142" spans="1:9" x14ac:dyDescent="0.25">
      <c r="A142" s="8" t="s">
        <v>111</v>
      </c>
      <c r="B142" s="15">
        <v>21383882</v>
      </c>
      <c r="C142" s="15">
        <v>13792718</v>
      </c>
      <c r="D142" s="15">
        <v>201011.7</v>
      </c>
      <c r="E142" s="14">
        <v>793829.1</v>
      </c>
      <c r="F142" s="7">
        <v>2155</v>
      </c>
      <c r="G142" s="16">
        <f t="shared" si="11"/>
        <v>6400.3331786542922</v>
      </c>
      <c r="H142" s="16">
        <f t="shared" si="10"/>
        <v>368.36617169373551</v>
      </c>
      <c r="I142" s="17">
        <f t="shared" si="12"/>
        <v>5.4422002311979648E-2</v>
      </c>
    </row>
    <row r="143" spans="1:9" x14ac:dyDescent="0.25">
      <c r="A143" s="8" t="s">
        <v>229</v>
      </c>
      <c r="B143" s="15">
        <v>410997</v>
      </c>
      <c r="C143" s="15">
        <v>590722</v>
      </c>
      <c r="D143" s="15">
        <v>0</v>
      </c>
      <c r="E143" s="14">
        <v>5451.3</v>
      </c>
      <c r="F143" s="7">
        <v>185</v>
      </c>
      <c r="G143" s="16">
        <f t="shared" si="11"/>
        <v>3193.0918918918919</v>
      </c>
      <c r="H143" s="16">
        <f t="shared" si="10"/>
        <v>29.466486486486488</v>
      </c>
      <c r="I143" s="17">
        <f t="shared" si="12"/>
        <v>9.1438177456118885E-3</v>
      </c>
    </row>
    <row r="144" spans="1:9" x14ac:dyDescent="0.25">
      <c r="A144" s="8" t="s">
        <v>112</v>
      </c>
      <c r="B144" s="15">
        <v>4172256</v>
      </c>
      <c r="C144" s="15">
        <v>13505961</v>
      </c>
      <c r="D144" s="15">
        <v>86700.1</v>
      </c>
      <c r="E144" s="14">
        <v>165222.29999999999</v>
      </c>
      <c r="F144" s="7">
        <v>1581</v>
      </c>
      <c r="G144" s="16">
        <f t="shared" si="11"/>
        <v>8542.6698292220117</v>
      </c>
      <c r="H144" s="16">
        <f t="shared" si="10"/>
        <v>104.50493358633776</v>
      </c>
      <c r="I144" s="17">
        <f t="shared" si="12"/>
        <v>1.2085442523471979E-2</v>
      </c>
    </row>
    <row r="145" spans="1:9" x14ac:dyDescent="0.25">
      <c r="A145" s="8" t="s">
        <v>113</v>
      </c>
      <c r="B145" s="15">
        <v>599477</v>
      </c>
      <c r="C145" s="15">
        <v>333785</v>
      </c>
      <c r="D145" s="15">
        <v>42</v>
      </c>
      <c r="E145" s="14">
        <v>10904.7</v>
      </c>
      <c r="F145" s="7">
        <v>32</v>
      </c>
      <c r="G145" s="16">
        <f t="shared" si="11"/>
        <v>10430.78125</v>
      </c>
      <c r="H145" s="16">
        <f t="shared" si="10"/>
        <v>340.77187500000002</v>
      </c>
      <c r="I145" s="17">
        <f t="shared" si="12"/>
        <v>3.1636280399443328E-2</v>
      </c>
    </row>
    <row r="146" spans="1:9" x14ac:dyDescent="0.25">
      <c r="A146" s="8" t="s">
        <v>114</v>
      </c>
      <c r="B146" s="15">
        <v>8855104</v>
      </c>
      <c r="C146" s="15">
        <v>4618891</v>
      </c>
      <c r="D146" s="15">
        <v>1024.5999999999999</v>
      </c>
      <c r="E146" s="14">
        <v>206044.1</v>
      </c>
      <c r="F146" s="7">
        <v>803</v>
      </c>
      <c r="G146" s="16">
        <f t="shared" si="11"/>
        <v>5752.043586550436</v>
      </c>
      <c r="H146" s="16">
        <f t="shared" si="10"/>
        <v>256.59290161892903</v>
      </c>
      <c r="I146" s="17">
        <f t="shared" si="12"/>
        <v>4.2704014816696709E-2</v>
      </c>
    </row>
    <row r="147" spans="1:9" x14ac:dyDescent="0.25">
      <c r="A147" s="8" t="s">
        <v>115</v>
      </c>
      <c r="B147" s="15">
        <v>1060110</v>
      </c>
      <c r="C147" s="15">
        <v>5112282</v>
      </c>
      <c r="D147" s="15">
        <v>3999.9</v>
      </c>
      <c r="E147" s="14">
        <v>90067</v>
      </c>
      <c r="F147" s="7">
        <v>604</v>
      </c>
      <c r="G147" s="16">
        <f t="shared" si="11"/>
        <v>8464.0430463576158</v>
      </c>
      <c r="H147" s="16">
        <f t="shared" si="10"/>
        <v>149.11754966887418</v>
      </c>
      <c r="I147" s="17">
        <f t="shared" si="12"/>
        <v>1.7312756218392882E-2</v>
      </c>
    </row>
    <row r="148" spans="1:9" x14ac:dyDescent="0.25">
      <c r="A148" s="8" t="s">
        <v>116</v>
      </c>
      <c r="B148" s="15">
        <v>1080933</v>
      </c>
      <c r="C148" s="15">
        <v>2935549</v>
      </c>
      <c r="D148" s="15">
        <v>39202.9</v>
      </c>
      <c r="E148" s="14">
        <v>37376.199999999997</v>
      </c>
      <c r="F148" s="7">
        <v>261</v>
      </c>
      <c r="G148" s="16">
        <f t="shared" si="11"/>
        <v>11247.314176245211</v>
      </c>
      <c r="H148" s="16">
        <f t="shared" si="10"/>
        <v>143.20383141762451</v>
      </c>
      <c r="I148" s="17">
        <f t="shared" si="12"/>
        <v>1.2572196569224141E-2</v>
      </c>
    </row>
    <row r="149" spans="1:9" x14ac:dyDescent="0.25">
      <c r="A149" s="8" t="s">
        <v>117</v>
      </c>
      <c r="B149" s="15">
        <v>2333412</v>
      </c>
      <c r="C149" s="15">
        <v>6322489</v>
      </c>
      <c r="D149" s="15">
        <v>21849.4</v>
      </c>
      <c r="E149" s="14">
        <v>75981.5</v>
      </c>
      <c r="F149" s="7">
        <v>733</v>
      </c>
      <c r="G149" s="16">
        <f t="shared" si="11"/>
        <v>8625.4965893587996</v>
      </c>
      <c r="H149" s="16">
        <f t="shared" si="10"/>
        <v>103.65825375170532</v>
      </c>
      <c r="I149" s="17">
        <f t="shared" si="12"/>
        <v>1.1874947301859094E-2</v>
      </c>
    </row>
    <row r="150" spans="1:9" x14ac:dyDescent="0.25">
      <c r="A150" s="8" t="s">
        <v>118</v>
      </c>
      <c r="B150" s="15">
        <v>404363</v>
      </c>
      <c r="C150" s="15">
        <v>2120787</v>
      </c>
      <c r="D150" s="15">
        <v>0</v>
      </c>
      <c r="E150" s="14">
        <v>37186</v>
      </c>
      <c r="F150" s="7">
        <v>348</v>
      </c>
      <c r="G150" s="16">
        <f t="shared" si="11"/>
        <v>6094.2155172413795</v>
      </c>
      <c r="H150" s="16">
        <f t="shared" si="10"/>
        <v>106.85632183908046</v>
      </c>
      <c r="I150" s="17">
        <f t="shared" si="12"/>
        <v>1.7231911613351976E-2</v>
      </c>
    </row>
    <row r="151" spans="1:9" x14ac:dyDescent="0.25">
      <c r="A151" s="8" t="s">
        <v>119</v>
      </c>
      <c r="B151" s="15">
        <v>6785034</v>
      </c>
      <c r="C151" s="15">
        <v>9692619</v>
      </c>
      <c r="D151" s="15">
        <v>65976.5</v>
      </c>
      <c r="E151" s="14">
        <v>93373.6</v>
      </c>
      <c r="F151" s="7">
        <v>1074</v>
      </c>
      <c r="G151" s="16">
        <f t="shared" si="11"/>
        <v>9024.7849162011171</v>
      </c>
      <c r="H151" s="16">
        <f t="shared" si="10"/>
        <v>86.94003724394787</v>
      </c>
      <c r="I151" s="17">
        <f t="shared" si="12"/>
        <v>9.5415563670056339E-3</v>
      </c>
    </row>
    <row r="152" spans="1:9" x14ac:dyDescent="0.25">
      <c r="A152" s="8" t="s">
        <v>120</v>
      </c>
      <c r="B152" s="15">
        <v>2515586</v>
      </c>
      <c r="C152" s="15">
        <v>2691382</v>
      </c>
      <c r="D152" s="15">
        <v>492.4</v>
      </c>
      <c r="E152" s="14">
        <v>37219.9</v>
      </c>
      <c r="F152" s="7">
        <v>415</v>
      </c>
      <c r="G152" s="16">
        <f t="shared" si="11"/>
        <v>6485.2578313253016</v>
      </c>
      <c r="H152" s="16">
        <f t="shared" si="10"/>
        <v>89.686506024096389</v>
      </c>
      <c r="I152" s="17">
        <f t="shared" si="12"/>
        <v>1.3640648714640272E-2</v>
      </c>
    </row>
    <row r="153" spans="1:9" x14ac:dyDescent="0.25">
      <c r="A153" s="8" t="s">
        <v>121</v>
      </c>
      <c r="B153" s="15">
        <v>2656850</v>
      </c>
      <c r="C153" s="15">
        <v>8743183</v>
      </c>
      <c r="D153" s="15">
        <v>829.2</v>
      </c>
      <c r="E153" s="14">
        <v>234023</v>
      </c>
      <c r="F153" s="7">
        <v>1240</v>
      </c>
      <c r="G153" s="16">
        <f t="shared" si="11"/>
        <v>7050.9540322580642</v>
      </c>
      <c r="H153" s="16">
        <f t="shared" si="10"/>
        <v>188.7282258064516</v>
      </c>
      <c r="I153" s="17">
        <f t="shared" si="12"/>
        <v>2.606857857556126E-2</v>
      </c>
    </row>
    <row r="154" spans="1:9" x14ac:dyDescent="0.25">
      <c r="A154" s="8" t="s">
        <v>122</v>
      </c>
      <c r="B154" s="15">
        <v>1499859</v>
      </c>
      <c r="C154" s="15">
        <v>4757192</v>
      </c>
      <c r="D154" s="15">
        <v>13970.3</v>
      </c>
      <c r="E154" s="14">
        <v>201206.5</v>
      </c>
      <c r="F154" s="7">
        <v>767</v>
      </c>
      <c r="G154" s="16">
        <f t="shared" si="11"/>
        <v>6202.3363754889178</v>
      </c>
      <c r="H154" s="16">
        <f t="shared" si="10"/>
        <v>262.32920469361147</v>
      </c>
      <c r="I154" s="17">
        <f t="shared" si="12"/>
        <v>4.0578928861808909E-2</v>
      </c>
    </row>
    <row r="155" spans="1:9" x14ac:dyDescent="0.25">
      <c r="A155" s="8" t="s">
        <v>123</v>
      </c>
      <c r="B155" s="15">
        <v>1447020</v>
      </c>
      <c r="C155" s="15">
        <v>5300782</v>
      </c>
      <c r="D155" s="15">
        <v>246</v>
      </c>
      <c r="E155" s="14">
        <v>74899.100000000006</v>
      </c>
      <c r="F155" s="7">
        <v>650</v>
      </c>
      <c r="G155" s="16">
        <f t="shared" si="11"/>
        <v>8155.0492307692311</v>
      </c>
      <c r="H155" s="16">
        <f t="shared" si="10"/>
        <v>115.22938461538462</v>
      </c>
      <c r="I155" s="17">
        <f t="shared" si="12"/>
        <v>1.3932950747394597E-2</v>
      </c>
    </row>
    <row r="156" spans="1:9" x14ac:dyDescent="0.25">
      <c r="A156" s="8" t="s">
        <v>124</v>
      </c>
      <c r="B156" s="15">
        <v>1020340</v>
      </c>
      <c r="C156" s="15">
        <v>4410082</v>
      </c>
      <c r="D156" s="15">
        <v>1395.8</v>
      </c>
      <c r="E156" s="14">
        <v>57975</v>
      </c>
      <c r="F156" s="7">
        <v>538</v>
      </c>
      <c r="G156" s="16">
        <f t="shared" si="11"/>
        <v>8197.1784386617092</v>
      </c>
      <c r="H156" s="16">
        <f t="shared" si="10"/>
        <v>107.76022304832713</v>
      </c>
      <c r="I156" s="17">
        <f t="shared" si="12"/>
        <v>1.2975438764545752E-2</v>
      </c>
    </row>
    <row r="157" spans="1:9" x14ac:dyDescent="0.25">
      <c r="A157" s="8" t="s">
        <v>125</v>
      </c>
      <c r="B157" s="15">
        <v>10214669</v>
      </c>
      <c r="C157" s="15">
        <v>12705217</v>
      </c>
      <c r="D157" s="15">
        <v>155744.5</v>
      </c>
      <c r="E157" s="14">
        <v>280233.5</v>
      </c>
      <c r="F157" s="7">
        <v>1855</v>
      </c>
      <c r="G157" s="16">
        <f t="shared" si="11"/>
        <v>6849.1735849056604</v>
      </c>
      <c r="H157" s="16">
        <f t="shared" si="10"/>
        <v>151.06927223719677</v>
      </c>
      <c r="I157" s="17">
        <f t="shared" si="12"/>
        <v>2.1580575891456365E-2</v>
      </c>
    </row>
    <row r="158" spans="1:9" x14ac:dyDescent="0.25">
      <c r="A158" s="8" t="s">
        <v>126</v>
      </c>
      <c r="B158" s="15">
        <v>2706872</v>
      </c>
      <c r="C158" s="15">
        <v>11156556</v>
      </c>
      <c r="D158" s="15">
        <v>1679.3</v>
      </c>
      <c r="E158" s="14">
        <v>317356.7</v>
      </c>
      <c r="F158" s="7">
        <v>1545</v>
      </c>
      <c r="G158" s="16">
        <f t="shared" si="11"/>
        <v>7221.0718446601941</v>
      </c>
      <c r="H158" s="16">
        <f t="shared" si="10"/>
        <v>205.40886731391586</v>
      </c>
      <c r="I158" s="17">
        <f t="shared" si="12"/>
        <v>2.7658978092102795E-2</v>
      </c>
    </row>
    <row r="159" spans="1:9" x14ac:dyDescent="0.25">
      <c r="A159" s="8" t="s">
        <v>127</v>
      </c>
      <c r="B159" s="15">
        <v>2023387.4620000001</v>
      </c>
      <c r="C159" s="15">
        <v>9063939</v>
      </c>
      <c r="D159" s="15">
        <v>492.4</v>
      </c>
      <c r="E159" s="14">
        <v>66490.600000000006</v>
      </c>
      <c r="F159" s="7">
        <v>1361</v>
      </c>
      <c r="G159" s="16">
        <f t="shared" si="11"/>
        <v>6659.7641440117559</v>
      </c>
      <c r="H159" s="16">
        <f t="shared" si="10"/>
        <v>48.854224834680387</v>
      </c>
      <c r="I159" s="17">
        <f t="shared" si="12"/>
        <v>7.2823079431005092E-3</v>
      </c>
    </row>
    <row r="160" spans="1:9" x14ac:dyDescent="0.25">
      <c r="A160" s="8" t="s">
        <v>128</v>
      </c>
      <c r="B160" s="15">
        <v>27562303</v>
      </c>
      <c r="C160" s="15">
        <v>8308812</v>
      </c>
      <c r="D160" s="15">
        <v>53867.3</v>
      </c>
      <c r="E160" s="14">
        <v>419309.6</v>
      </c>
      <c r="F160" s="7">
        <v>1250</v>
      </c>
      <c r="G160" s="16">
        <f t="shared" si="11"/>
        <v>6647.0496000000003</v>
      </c>
      <c r="H160" s="16">
        <f t="shared" si="10"/>
        <v>335.44767999999999</v>
      </c>
      <c r="I160" s="17">
        <f t="shared" si="12"/>
        <v>4.8041218857445799E-2</v>
      </c>
    </row>
    <row r="161" spans="1:9" x14ac:dyDescent="0.25">
      <c r="A161" s="8" t="s">
        <v>129</v>
      </c>
      <c r="B161" s="15">
        <v>36793304</v>
      </c>
      <c r="C161" s="15">
        <v>17815141</v>
      </c>
      <c r="D161" s="15">
        <v>162657.29999999999</v>
      </c>
      <c r="E161" s="14">
        <v>557321.69999999995</v>
      </c>
      <c r="F161" s="7">
        <v>2431</v>
      </c>
      <c r="G161" s="16">
        <f t="shared" si="11"/>
        <v>7328.3179761415058</v>
      </c>
      <c r="H161" s="16">
        <f t="shared" si="10"/>
        <v>229.25614973262032</v>
      </c>
      <c r="I161" s="17">
        <f t="shared" si="12"/>
        <v>3.0334621389651806E-2</v>
      </c>
    </row>
    <row r="162" spans="1:9" x14ac:dyDescent="0.25">
      <c r="A162" s="8" t="s">
        <v>130</v>
      </c>
      <c r="B162" s="15">
        <v>594131</v>
      </c>
      <c r="C162" s="15">
        <v>2958897</v>
      </c>
      <c r="D162" s="15">
        <v>2894.4</v>
      </c>
      <c r="E162" s="14">
        <v>52557.5</v>
      </c>
      <c r="F162" s="7">
        <v>402</v>
      </c>
      <c r="G162" s="16">
        <f t="shared" si="11"/>
        <v>7360.440298507463</v>
      </c>
      <c r="H162" s="16">
        <f t="shared" si="10"/>
        <v>130.74004975124379</v>
      </c>
      <c r="I162" s="17">
        <f t="shared" si="12"/>
        <v>1.7452529998377861E-2</v>
      </c>
    </row>
    <row r="163" spans="1:9" x14ac:dyDescent="0.25">
      <c r="A163" s="8" t="s">
        <v>131</v>
      </c>
      <c r="B163" s="18">
        <v>108903</v>
      </c>
      <c r="C163" s="15">
        <v>1558903</v>
      </c>
      <c r="D163" s="15">
        <v>0</v>
      </c>
      <c r="E163" s="14">
        <v>44361.1</v>
      </c>
      <c r="F163" s="7">
        <v>1303</v>
      </c>
      <c r="G163" s="16">
        <f t="shared" si="11"/>
        <v>1196.3952417498081</v>
      </c>
      <c r="H163" s="16">
        <f t="shared" si="10"/>
        <v>34.045356868764387</v>
      </c>
      <c r="I163" s="17">
        <f t="shared" si="12"/>
        <v>2.7669240520011643E-2</v>
      </c>
    </row>
    <row r="164" spans="1:9" x14ac:dyDescent="0.25">
      <c r="A164" s="8" t="s">
        <v>132</v>
      </c>
      <c r="B164" s="15">
        <v>12162432</v>
      </c>
      <c r="C164" s="15">
        <v>6522748</v>
      </c>
      <c r="D164" s="15">
        <v>329190.5</v>
      </c>
      <c r="E164" s="14">
        <v>194302.3</v>
      </c>
      <c r="F164" s="7">
        <v>1021</v>
      </c>
      <c r="G164" s="16">
        <f t="shared" ref="G164:G195" si="13">C164/F164</f>
        <v>6388.5876591576889</v>
      </c>
      <c r="H164" s="16">
        <f t="shared" si="10"/>
        <v>190.30587659157686</v>
      </c>
      <c r="I164" s="17">
        <f t="shared" ref="I164:I195" si="14">E164/(C164+E164)</f>
        <v>2.8926729936799789E-2</v>
      </c>
    </row>
    <row r="165" spans="1:9" x14ac:dyDescent="0.25">
      <c r="A165" s="8" t="s">
        <v>133</v>
      </c>
      <c r="B165" s="15">
        <v>5460624</v>
      </c>
      <c r="C165" s="15">
        <v>13471932</v>
      </c>
      <c r="D165" s="15">
        <v>57684.2</v>
      </c>
      <c r="E165" s="14">
        <v>401917.7</v>
      </c>
      <c r="F165" s="7">
        <v>1822</v>
      </c>
      <c r="G165" s="16">
        <f t="shared" si="13"/>
        <v>7394.0351262349068</v>
      </c>
      <c r="H165" s="16">
        <f t="shared" si="10"/>
        <v>220.59149286498354</v>
      </c>
      <c r="I165" s="17">
        <f t="shared" si="14"/>
        <v>2.8969443138770635E-2</v>
      </c>
    </row>
    <row r="166" spans="1:9" x14ac:dyDescent="0.25">
      <c r="A166" s="8" t="s">
        <v>134</v>
      </c>
      <c r="B166" s="15">
        <v>767413</v>
      </c>
      <c r="C166" s="15">
        <v>1767126</v>
      </c>
      <c r="D166" s="15">
        <v>38629.4</v>
      </c>
      <c r="E166" s="14">
        <v>66402.399999999994</v>
      </c>
      <c r="F166" s="7">
        <v>292</v>
      </c>
      <c r="G166" s="16">
        <f t="shared" si="13"/>
        <v>6051.8013698630139</v>
      </c>
      <c r="H166" s="16">
        <f t="shared" si="10"/>
        <v>227.40547945205478</v>
      </c>
      <c r="I166" s="17">
        <f t="shared" si="14"/>
        <v>3.6215637565253964E-2</v>
      </c>
    </row>
    <row r="167" spans="1:9" x14ac:dyDescent="0.25">
      <c r="A167" s="8" t="s">
        <v>135</v>
      </c>
      <c r="B167" s="15">
        <v>1800025</v>
      </c>
      <c r="C167" s="15">
        <v>4310292</v>
      </c>
      <c r="D167" s="15">
        <v>1752.2</v>
      </c>
      <c r="E167" s="14">
        <v>58156.6</v>
      </c>
      <c r="F167" s="7">
        <v>741</v>
      </c>
      <c r="G167" s="16">
        <f t="shared" si="13"/>
        <v>5816.8582995951419</v>
      </c>
      <c r="H167" s="16">
        <f t="shared" si="10"/>
        <v>78.483940620782718</v>
      </c>
      <c r="I167" s="17">
        <f t="shared" si="14"/>
        <v>1.3312872675210143E-2</v>
      </c>
    </row>
    <row r="168" spans="1:9" x14ac:dyDescent="0.25">
      <c r="A168" s="8" t="s">
        <v>136</v>
      </c>
      <c r="B168" s="15">
        <v>18956867</v>
      </c>
      <c r="C168" s="15">
        <v>16112589</v>
      </c>
      <c r="D168" s="15">
        <v>284399.40000000002</v>
      </c>
      <c r="E168" s="14">
        <v>209462.8</v>
      </c>
      <c r="F168" s="7">
        <v>2341</v>
      </c>
      <c r="G168" s="16">
        <f t="shared" si="13"/>
        <v>6882.7804357112345</v>
      </c>
      <c r="H168" s="16">
        <f t="shared" si="10"/>
        <v>89.475779581375477</v>
      </c>
      <c r="I168" s="17">
        <f t="shared" si="14"/>
        <v>1.283311697368832E-2</v>
      </c>
    </row>
    <row r="169" spans="1:9" x14ac:dyDescent="0.25">
      <c r="A169" s="8" t="s">
        <v>137</v>
      </c>
      <c r="B169" s="15">
        <v>390507</v>
      </c>
      <c r="C169" s="15">
        <v>1434517</v>
      </c>
      <c r="D169" s="15">
        <v>0</v>
      </c>
      <c r="E169" s="14">
        <v>55742.9</v>
      </c>
      <c r="F169" s="7">
        <v>239</v>
      </c>
      <c r="G169" s="16">
        <f t="shared" si="13"/>
        <v>6002.1631799163179</v>
      </c>
      <c r="H169" s="16">
        <f t="shared" si="10"/>
        <v>233.23389121338911</v>
      </c>
      <c r="I169" s="17">
        <f t="shared" si="14"/>
        <v>3.7404817777087075E-2</v>
      </c>
    </row>
    <row r="170" spans="1:9" x14ac:dyDescent="0.25">
      <c r="A170" s="8" t="s">
        <v>138</v>
      </c>
      <c r="B170" s="15">
        <v>8778236</v>
      </c>
      <c r="C170" s="15">
        <v>8699994</v>
      </c>
      <c r="D170" s="15">
        <v>82349.7</v>
      </c>
      <c r="E170" s="14">
        <v>107631.3</v>
      </c>
      <c r="F170" s="7">
        <v>1345</v>
      </c>
      <c r="G170" s="16">
        <f t="shared" si="13"/>
        <v>6468.397026022305</v>
      </c>
      <c r="H170" s="16">
        <f t="shared" si="10"/>
        <v>80.023271375464688</v>
      </c>
      <c r="I170" s="17">
        <f t="shared" si="14"/>
        <v>1.2220240568135884E-2</v>
      </c>
    </row>
    <row r="171" spans="1:9" x14ac:dyDescent="0.25">
      <c r="A171" s="8" t="s">
        <v>139</v>
      </c>
      <c r="B171" s="15">
        <v>453319</v>
      </c>
      <c r="C171" s="15">
        <v>3578486</v>
      </c>
      <c r="D171" s="15">
        <v>0</v>
      </c>
      <c r="E171" s="14">
        <v>29239.1</v>
      </c>
      <c r="F171" s="7">
        <v>424</v>
      </c>
      <c r="G171" s="16">
        <f t="shared" si="13"/>
        <v>8439.8254716981137</v>
      </c>
      <c r="H171" s="16">
        <f t="shared" si="10"/>
        <v>68.960141509433953</v>
      </c>
      <c r="I171" s="17">
        <f t="shared" si="14"/>
        <v>8.1045809172101274E-3</v>
      </c>
    </row>
    <row r="172" spans="1:9" x14ac:dyDescent="0.25">
      <c r="A172" s="8" t="s">
        <v>140</v>
      </c>
      <c r="B172" s="15">
        <v>192062954</v>
      </c>
      <c r="C172" s="15">
        <v>63101654</v>
      </c>
      <c r="D172" s="15">
        <v>3696859.7</v>
      </c>
      <c r="E172" s="14">
        <v>1154642.3999999999</v>
      </c>
      <c r="F172" s="7">
        <v>9048</v>
      </c>
      <c r="G172" s="16">
        <f t="shared" si="13"/>
        <v>6974.0996905393458</v>
      </c>
      <c r="H172" s="16">
        <f t="shared" si="10"/>
        <v>127.61299734748009</v>
      </c>
      <c r="I172" s="17">
        <f t="shared" si="14"/>
        <v>1.7969326971667789E-2</v>
      </c>
    </row>
    <row r="173" spans="1:9" x14ac:dyDescent="0.25">
      <c r="A173" s="8" t="s">
        <v>245</v>
      </c>
      <c r="B173" s="15">
        <v>4754868</v>
      </c>
      <c r="C173" s="15">
        <v>1350729</v>
      </c>
      <c r="D173" s="15">
        <v>128173.5</v>
      </c>
      <c r="E173" s="14">
        <v>33463.9</v>
      </c>
      <c r="F173" s="7">
        <v>203</v>
      </c>
      <c r="G173" s="16">
        <f t="shared" si="13"/>
        <v>6653.8374384236449</v>
      </c>
      <c r="H173" s="16">
        <f t="shared" si="10"/>
        <v>164.84679802955665</v>
      </c>
      <c r="I173" s="17">
        <f t="shared" si="14"/>
        <v>2.4175748914764702E-2</v>
      </c>
    </row>
    <row r="174" spans="1:9" x14ac:dyDescent="0.25">
      <c r="A174" s="8" t="s">
        <v>141</v>
      </c>
      <c r="B174" s="15">
        <v>1096973</v>
      </c>
      <c r="C174" s="15">
        <v>4191274</v>
      </c>
      <c r="D174" s="15">
        <v>48601.8</v>
      </c>
      <c r="E174" s="14">
        <v>27737.200000000001</v>
      </c>
      <c r="F174" s="7">
        <v>586</v>
      </c>
      <c r="G174" s="16">
        <f t="shared" si="13"/>
        <v>7152.3447098976112</v>
      </c>
      <c r="H174" s="16">
        <f t="shared" si="10"/>
        <v>47.333105802047783</v>
      </c>
      <c r="I174" s="17">
        <f t="shared" si="14"/>
        <v>6.5743366597367644E-3</v>
      </c>
    </row>
    <row r="175" spans="1:9" x14ac:dyDescent="0.25">
      <c r="A175" s="8" t="s">
        <v>142</v>
      </c>
      <c r="B175" s="15">
        <v>1477901</v>
      </c>
      <c r="C175" s="15">
        <v>4615626</v>
      </c>
      <c r="D175" s="15">
        <v>305.39999999999998</v>
      </c>
      <c r="E175" s="14">
        <v>81542</v>
      </c>
      <c r="F175" s="7">
        <v>606</v>
      </c>
      <c r="G175" s="16">
        <f t="shared" si="13"/>
        <v>7616.5445544554459</v>
      </c>
      <c r="H175" s="16">
        <f t="shared" si="10"/>
        <v>134.55775577557756</v>
      </c>
      <c r="I175" s="17">
        <f t="shared" si="14"/>
        <v>1.7359821918228175E-2</v>
      </c>
    </row>
    <row r="176" spans="1:9" x14ac:dyDescent="0.25">
      <c r="A176" s="8" t="s">
        <v>143</v>
      </c>
      <c r="B176" s="15">
        <v>33761</v>
      </c>
      <c r="C176" s="15">
        <v>650930</v>
      </c>
      <c r="D176" s="15">
        <v>0</v>
      </c>
      <c r="E176" s="14">
        <v>4241.8</v>
      </c>
      <c r="F176" s="7">
        <v>150</v>
      </c>
      <c r="G176" s="16">
        <f t="shared" si="13"/>
        <v>4339.5333333333338</v>
      </c>
      <c r="H176" s="16">
        <f t="shared" si="10"/>
        <v>28.278666666666666</v>
      </c>
      <c r="I176" s="17">
        <f t="shared" si="14"/>
        <v>6.4743323812166513E-3</v>
      </c>
    </row>
    <row r="177" spans="1:9" x14ac:dyDescent="0.25">
      <c r="A177" s="8" t="s">
        <v>144</v>
      </c>
      <c r="B177" s="15">
        <v>76119</v>
      </c>
      <c r="C177" s="15">
        <v>399505</v>
      </c>
      <c r="D177" s="15">
        <v>0</v>
      </c>
      <c r="E177" s="14">
        <v>6637</v>
      </c>
      <c r="F177" s="7">
        <v>71</v>
      </c>
      <c r="G177" s="16">
        <f t="shared" si="13"/>
        <v>5626.8309859154933</v>
      </c>
      <c r="H177" s="16">
        <f t="shared" si="10"/>
        <v>93.478873239436624</v>
      </c>
      <c r="I177" s="17">
        <f t="shared" si="14"/>
        <v>1.6341575114122646E-2</v>
      </c>
    </row>
    <row r="178" spans="1:9" x14ac:dyDescent="0.25">
      <c r="A178" s="8" t="s">
        <v>145</v>
      </c>
      <c r="B178" s="15">
        <v>5785597</v>
      </c>
      <c r="C178" s="15">
        <v>12845265</v>
      </c>
      <c r="D178" s="15">
        <v>70088.100000000006</v>
      </c>
      <c r="E178" s="14">
        <v>465761.3</v>
      </c>
      <c r="F178" s="7">
        <v>1656</v>
      </c>
      <c r="G178" s="16">
        <f t="shared" si="13"/>
        <v>7756.802536231884</v>
      </c>
      <c r="H178" s="16">
        <f t="shared" si="10"/>
        <v>281.25682367149756</v>
      </c>
      <c r="I178" s="17">
        <f t="shared" si="14"/>
        <v>3.499063779928073E-2</v>
      </c>
    </row>
    <row r="179" spans="1:9" x14ac:dyDescent="0.25">
      <c r="A179" s="8" t="s">
        <v>146</v>
      </c>
      <c r="B179" s="15">
        <v>1818414</v>
      </c>
      <c r="C179" s="15">
        <v>4622025</v>
      </c>
      <c r="D179" s="15">
        <v>57499.9</v>
      </c>
      <c r="E179" s="14">
        <v>54013.2</v>
      </c>
      <c r="F179" s="7">
        <v>655</v>
      </c>
      <c r="G179" s="16">
        <f t="shared" si="13"/>
        <v>7056.5267175572517</v>
      </c>
      <c r="H179" s="16">
        <f t="shared" si="10"/>
        <v>82.462900763358775</v>
      </c>
      <c r="I179" s="17">
        <f t="shared" si="14"/>
        <v>1.1551060468239971E-2</v>
      </c>
    </row>
    <row r="180" spans="1:9" x14ac:dyDescent="0.25">
      <c r="A180" s="8" t="s">
        <v>147</v>
      </c>
      <c r="B180" s="15">
        <v>313166</v>
      </c>
      <c r="C180" s="15">
        <v>2099176</v>
      </c>
      <c r="D180" s="15">
        <v>906.2</v>
      </c>
      <c r="E180" s="14">
        <v>25205.200000000001</v>
      </c>
      <c r="F180" s="7">
        <v>319</v>
      </c>
      <c r="G180" s="16">
        <f t="shared" si="13"/>
        <v>6580.4890282131664</v>
      </c>
      <c r="H180" s="16">
        <f t="shared" si="10"/>
        <v>79.013166144200625</v>
      </c>
      <c r="I180" s="17">
        <f t="shared" si="14"/>
        <v>1.1864725596328944E-2</v>
      </c>
    </row>
    <row r="181" spans="1:9" x14ac:dyDescent="0.25">
      <c r="A181" s="8" t="s">
        <v>148</v>
      </c>
      <c r="B181" s="15">
        <v>28976016</v>
      </c>
      <c r="C181" s="15">
        <v>25759841</v>
      </c>
      <c r="D181" s="15">
        <v>355781.1</v>
      </c>
      <c r="E181" s="14">
        <v>796180</v>
      </c>
      <c r="F181" s="7">
        <v>2764</v>
      </c>
      <c r="G181" s="16">
        <f t="shared" si="13"/>
        <v>9319.7688133140382</v>
      </c>
      <c r="H181" s="16">
        <f t="shared" si="10"/>
        <v>288.05354558610708</v>
      </c>
      <c r="I181" s="17">
        <f t="shared" si="14"/>
        <v>2.9981148154687783E-2</v>
      </c>
    </row>
    <row r="182" spans="1:9" x14ac:dyDescent="0.25">
      <c r="A182" s="8" t="s">
        <v>149</v>
      </c>
      <c r="B182" s="15">
        <v>58670420</v>
      </c>
      <c r="C182" s="15">
        <v>6993916</v>
      </c>
      <c r="D182" s="15">
        <v>387952.7</v>
      </c>
      <c r="E182" s="14">
        <v>129678.9</v>
      </c>
      <c r="F182" s="7">
        <v>783</v>
      </c>
      <c r="G182" s="16">
        <f t="shared" si="13"/>
        <v>8932.2043422733077</v>
      </c>
      <c r="H182" s="16">
        <f t="shared" si="10"/>
        <v>165.61800766283525</v>
      </c>
      <c r="I182" s="17">
        <f t="shared" si="14"/>
        <v>1.820413735205521E-2</v>
      </c>
    </row>
    <row r="183" spans="1:9" x14ac:dyDescent="0.25">
      <c r="A183" s="8" t="s">
        <v>150</v>
      </c>
      <c r="B183" s="15">
        <v>2553548</v>
      </c>
      <c r="C183" s="15">
        <v>5642473</v>
      </c>
      <c r="D183" s="15">
        <v>290030.09999999998</v>
      </c>
      <c r="E183" s="14">
        <v>104057.3</v>
      </c>
      <c r="F183" s="7">
        <v>600</v>
      </c>
      <c r="G183" s="16">
        <f t="shared" si="13"/>
        <v>9404.121666666666</v>
      </c>
      <c r="H183" s="16">
        <f t="shared" si="10"/>
        <v>173.42883333333333</v>
      </c>
      <c r="I183" s="17">
        <f t="shared" si="14"/>
        <v>1.8107848487286322E-2</v>
      </c>
    </row>
    <row r="184" spans="1:9" x14ac:dyDescent="0.25">
      <c r="A184" s="8" t="s">
        <v>151</v>
      </c>
      <c r="B184" s="15">
        <v>543178</v>
      </c>
      <c r="C184" s="15">
        <v>4142397</v>
      </c>
      <c r="D184" s="15">
        <v>1607.3</v>
      </c>
      <c r="E184" s="14">
        <v>74350.5</v>
      </c>
      <c r="F184" s="7">
        <v>540</v>
      </c>
      <c r="G184" s="16">
        <f t="shared" si="13"/>
        <v>7671.1055555555558</v>
      </c>
      <c r="H184" s="16">
        <f t="shared" si="10"/>
        <v>137.6861111111111</v>
      </c>
      <c r="I184" s="17">
        <f t="shared" si="14"/>
        <v>1.763219163585204E-2</v>
      </c>
    </row>
    <row r="185" spans="1:9" x14ac:dyDescent="0.25">
      <c r="A185" s="8" t="s">
        <v>152</v>
      </c>
      <c r="B185" s="15">
        <v>0</v>
      </c>
      <c r="C185" s="15">
        <v>2442</v>
      </c>
      <c r="D185" s="15">
        <v>0</v>
      </c>
      <c r="E185" s="14"/>
      <c r="F185" s="7">
        <v>2</v>
      </c>
      <c r="G185" s="16">
        <f t="shared" si="13"/>
        <v>1221</v>
      </c>
      <c r="H185" s="16">
        <f t="shared" si="10"/>
        <v>0</v>
      </c>
      <c r="I185" s="17">
        <f t="shared" si="14"/>
        <v>0</v>
      </c>
    </row>
    <row r="186" spans="1:9" x14ac:dyDescent="0.25">
      <c r="A186" s="8" t="s">
        <v>153</v>
      </c>
      <c r="B186" s="15">
        <v>182494485</v>
      </c>
      <c r="C186" s="15">
        <v>52207291</v>
      </c>
      <c r="D186" s="15">
        <v>2677895.1</v>
      </c>
      <c r="E186" s="14">
        <v>1896720.1</v>
      </c>
      <c r="F186" s="7">
        <v>7681</v>
      </c>
      <c r="G186" s="16">
        <f t="shared" si="13"/>
        <v>6796.9393308162998</v>
      </c>
      <c r="H186" s="16">
        <f t="shared" si="10"/>
        <v>246.93660981643018</v>
      </c>
      <c r="I186" s="17">
        <f t="shared" si="14"/>
        <v>3.5056922055082158E-2</v>
      </c>
    </row>
    <row r="187" spans="1:9" x14ac:dyDescent="0.25">
      <c r="A187" s="8" t="s">
        <v>242</v>
      </c>
      <c r="B187" s="15">
        <v>2584343</v>
      </c>
      <c r="C187" s="15">
        <v>6673464</v>
      </c>
      <c r="D187" s="15">
        <v>6300</v>
      </c>
      <c r="E187" s="14">
        <v>103890.8</v>
      </c>
      <c r="F187" s="7">
        <v>1028</v>
      </c>
      <c r="G187" s="16">
        <f t="shared" si="13"/>
        <v>6491.6964980544744</v>
      </c>
      <c r="H187" s="16">
        <f t="shared" si="10"/>
        <v>101.06108949416343</v>
      </c>
      <c r="I187" s="17">
        <f t="shared" si="14"/>
        <v>1.5329107456496155E-2</v>
      </c>
    </row>
    <row r="188" spans="1:9" x14ac:dyDescent="0.25">
      <c r="A188" s="8" t="s">
        <v>154</v>
      </c>
      <c r="B188" s="15">
        <v>44268407</v>
      </c>
      <c r="C188" s="15">
        <v>28720608</v>
      </c>
      <c r="D188" s="15">
        <v>1031776</v>
      </c>
      <c r="E188" s="14">
        <v>396377</v>
      </c>
      <c r="F188" s="7">
        <v>4159</v>
      </c>
      <c r="G188" s="16">
        <f t="shared" si="13"/>
        <v>6905.6523202692952</v>
      </c>
      <c r="H188" s="16">
        <f t="shared" si="10"/>
        <v>95.305842750661213</v>
      </c>
      <c r="I188" s="17">
        <f t="shared" si="14"/>
        <v>1.3613257004459768E-2</v>
      </c>
    </row>
    <row r="189" spans="1:9" x14ac:dyDescent="0.25">
      <c r="A189" s="8" t="s">
        <v>230</v>
      </c>
      <c r="B189" s="15">
        <v>117360396</v>
      </c>
      <c r="C189" s="15">
        <v>38315976</v>
      </c>
      <c r="D189" s="15">
        <v>876412.4</v>
      </c>
      <c r="E189" s="14">
        <v>2459080.6</v>
      </c>
      <c r="F189" s="7">
        <v>5643</v>
      </c>
      <c r="G189" s="16">
        <f t="shared" si="13"/>
        <v>6790.0010632642216</v>
      </c>
      <c r="H189" s="16">
        <f t="shared" si="10"/>
        <v>435.77540315435056</v>
      </c>
      <c r="I189" s="17">
        <f t="shared" si="14"/>
        <v>6.0308453379314252E-2</v>
      </c>
    </row>
    <row r="190" spans="1:9" x14ac:dyDescent="0.25">
      <c r="A190" s="8" t="s">
        <v>231</v>
      </c>
      <c r="B190" s="15">
        <v>497010</v>
      </c>
      <c r="C190" s="15">
        <v>2153538</v>
      </c>
      <c r="D190" s="15">
        <v>124411.1</v>
      </c>
      <c r="E190" s="14">
        <v>28931.9</v>
      </c>
      <c r="F190" s="7">
        <v>297</v>
      </c>
      <c r="G190" s="16">
        <f t="shared" si="13"/>
        <v>7250.969696969697</v>
      </c>
      <c r="H190" s="16">
        <f t="shared" si="10"/>
        <v>97.413804713804723</v>
      </c>
      <c r="I190" s="17">
        <f t="shared" si="14"/>
        <v>1.3256494396555024E-2</v>
      </c>
    </row>
    <row r="191" spans="1:9" x14ac:dyDescent="0.25">
      <c r="A191" s="8" t="s">
        <v>232</v>
      </c>
      <c r="B191" s="15">
        <v>64862334</v>
      </c>
      <c r="C191" s="15">
        <v>23413783</v>
      </c>
      <c r="D191" s="15">
        <v>435042.7</v>
      </c>
      <c r="E191" s="14">
        <v>731348.8</v>
      </c>
      <c r="F191" s="7">
        <v>3668</v>
      </c>
      <c r="G191" s="16">
        <f t="shared" si="13"/>
        <v>6383.2559978189747</v>
      </c>
      <c r="H191" s="16">
        <f t="shared" si="10"/>
        <v>199.38625954198474</v>
      </c>
      <c r="I191" s="17">
        <f t="shared" si="14"/>
        <v>3.0289700054567523E-2</v>
      </c>
    </row>
    <row r="192" spans="1:9" x14ac:dyDescent="0.25">
      <c r="A192" s="8" t="s">
        <v>155</v>
      </c>
      <c r="B192" s="15">
        <v>1045631</v>
      </c>
      <c r="C192" s="15">
        <v>2998872</v>
      </c>
      <c r="D192" s="15">
        <v>0</v>
      </c>
      <c r="E192" s="14">
        <v>847.5</v>
      </c>
      <c r="F192" s="7">
        <v>52</v>
      </c>
      <c r="G192" s="16">
        <f t="shared" si="13"/>
        <v>57670.615384615383</v>
      </c>
      <c r="H192" s="16">
        <f t="shared" si="10"/>
        <v>16.298076923076923</v>
      </c>
      <c r="I192" s="17">
        <f t="shared" si="14"/>
        <v>2.8252641621991656E-4</v>
      </c>
    </row>
    <row r="193" spans="1:9" x14ac:dyDescent="0.25">
      <c r="A193" s="8" t="s">
        <v>156</v>
      </c>
      <c r="B193" s="15">
        <v>0</v>
      </c>
      <c r="C193" s="15">
        <v>136433</v>
      </c>
      <c r="D193" s="15">
        <v>0</v>
      </c>
      <c r="E193" s="14">
        <v>239.1</v>
      </c>
      <c r="F193" s="7">
        <v>20</v>
      </c>
      <c r="G193" s="16">
        <f t="shared" si="13"/>
        <v>6821.65</v>
      </c>
      <c r="H193" s="16">
        <f t="shared" si="10"/>
        <v>11.955</v>
      </c>
      <c r="I193" s="17">
        <f t="shared" si="14"/>
        <v>1.7494426441095146E-3</v>
      </c>
    </row>
    <row r="194" spans="1:9" x14ac:dyDescent="0.25">
      <c r="A194" s="8" t="s">
        <v>157</v>
      </c>
      <c r="B194" s="15">
        <v>699622</v>
      </c>
      <c r="C194" s="15">
        <v>6028976</v>
      </c>
      <c r="D194" s="15">
        <v>1006.8</v>
      </c>
      <c r="E194" s="14">
        <v>103458.3</v>
      </c>
      <c r="F194" s="7">
        <v>786</v>
      </c>
      <c r="G194" s="16">
        <f t="shared" si="13"/>
        <v>7670.4529262086517</v>
      </c>
      <c r="H194" s="16">
        <f t="shared" si="10"/>
        <v>131.6263358778626</v>
      </c>
      <c r="I194" s="17">
        <f t="shared" si="14"/>
        <v>1.6870674016026557E-2</v>
      </c>
    </row>
    <row r="195" spans="1:9" x14ac:dyDescent="0.25">
      <c r="A195" s="8" t="s">
        <v>158</v>
      </c>
      <c r="B195" s="15">
        <v>637403</v>
      </c>
      <c r="C195" s="15">
        <v>3230979</v>
      </c>
      <c r="D195" s="15">
        <v>0</v>
      </c>
      <c r="E195" s="14">
        <v>30684.3</v>
      </c>
      <c r="F195" s="7">
        <v>503</v>
      </c>
      <c r="G195" s="16">
        <f t="shared" si="13"/>
        <v>6423.4174950298211</v>
      </c>
      <c r="H195" s="16">
        <f t="shared" ref="H195:H250" si="15">E195/F195</f>
        <v>61.002584493041745</v>
      </c>
      <c r="I195" s="17">
        <f t="shared" si="14"/>
        <v>9.4075620864974025E-3</v>
      </c>
    </row>
    <row r="196" spans="1:9" x14ac:dyDescent="0.25">
      <c r="A196" s="8" t="s">
        <v>159</v>
      </c>
      <c r="B196" s="15">
        <v>39629751</v>
      </c>
      <c r="C196" s="15">
        <v>24727636</v>
      </c>
      <c r="D196" s="15">
        <v>334742.8</v>
      </c>
      <c r="E196" s="14">
        <v>486860.5</v>
      </c>
      <c r="F196" s="7">
        <v>3702</v>
      </c>
      <c r="G196" s="16">
        <f t="shared" ref="G196:G227" si="16">C196/F196</f>
        <v>6679.5343057806595</v>
      </c>
      <c r="H196" s="16">
        <f t="shared" si="15"/>
        <v>131.51283090221503</v>
      </c>
      <c r="I196" s="17">
        <f t="shared" ref="I196:I227" si="17">E196/(C196+E196)</f>
        <v>1.9308753597360152E-2</v>
      </c>
    </row>
    <row r="197" spans="1:9" x14ac:dyDescent="0.25">
      <c r="A197" s="8" t="s">
        <v>160</v>
      </c>
      <c r="B197" s="15">
        <v>666400</v>
      </c>
      <c r="C197" s="15">
        <v>3415864</v>
      </c>
      <c r="D197" s="15">
        <v>9508.9</v>
      </c>
      <c r="E197" s="14">
        <v>39384.1</v>
      </c>
      <c r="F197" s="7">
        <v>532</v>
      </c>
      <c r="G197" s="16">
        <f t="shared" si="16"/>
        <v>6420.7969924812032</v>
      </c>
      <c r="H197" s="16">
        <f t="shared" si="15"/>
        <v>74.030263157894737</v>
      </c>
      <c r="I197" s="17">
        <f t="shared" si="17"/>
        <v>1.1398342133521467E-2</v>
      </c>
    </row>
    <row r="198" spans="1:9" x14ac:dyDescent="0.25">
      <c r="A198" s="8" t="s">
        <v>161</v>
      </c>
      <c r="B198" s="15">
        <v>24087040</v>
      </c>
      <c r="C198" s="15">
        <v>9898266</v>
      </c>
      <c r="D198" s="15">
        <v>62747</v>
      </c>
      <c r="E198" s="14">
        <v>5856.1</v>
      </c>
      <c r="F198" s="7">
        <v>1352</v>
      </c>
      <c r="G198" s="16">
        <f t="shared" si="16"/>
        <v>7321.2026627218938</v>
      </c>
      <c r="H198" s="16">
        <f t="shared" si="15"/>
        <v>4.3314349112426038</v>
      </c>
      <c r="I198" s="17">
        <f t="shared" si="17"/>
        <v>5.9127905945343708E-4</v>
      </c>
    </row>
    <row r="199" spans="1:9" x14ac:dyDescent="0.25">
      <c r="A199" s="8" t="s">
        <v>162</v>
      </c>
      <c r="B199" s="15">
        <v>49090</v>
      </c>
      <c r="C199" s="15">
        <v>1137446</v>
      </c>
      <c r="D199" s="15">
        <v>15342.9</v>
      </c>
      <c r="E199" s="14">
        <v>43242.400000000001</v>
      </c>
      <c r="F199" s="7">
        <v>205</v>
      </c>
      <c r="G199" s="16">
        <f t="shared" si="16"/>
        <v>5548.5170731707321</v>
      </c>
      <c r="H199" s="16">
        <f t="shared" si="15"/>
        <v>210.93853658536585</v>
      </c>
      <c r="I199" s="17">
        <f t="shared" si="17"/>
        <v>3.6624735196856349E-2</v>
      </c>
    </row>
    <row r="200" spans="1:9" x14ac:dyDescent="0.25">
      <c r="A200" s="8" t="s">
        <v>163</v>
      </c>
      <c r="B200" s="15">
        <v>1031029</v>
      </c>
      <c r="C200" s="15">
        <v>3088040</v>
      </c>
      <c r="D200" s="15">
        <v>61248.2</v>
      </c>
      <c r="E200" s="14">
        <v>36105.199999999997</v>
      </c>
      <c r="F200" s="7">
        <v>443</v>
      </c>
      <c r="G200" s="16">
        <f t="shared" si="16"/>
        <v>6970.7449209932283</v>
      </c>
      <c r="H200" s="16">
        <f t="shared" si="15"/>
        <v>81.501580135440179</v>
      </c>
      <c r="I200" s="17">
        <f t="shared" si="17"/>
        <v>1.1556825207740023E-2</v>
      </c>
    </row>
    <row r="201" spans="1:9" x14ac:dyDescent="0.25">
      <c r="A201" s="8" t="s">
        <v>164</v>
      </c>
      <c r="B201" s="15">
        <v>15520949</v>
      </c>
      <c r="C201" s="15">
        <v>3017150</v>
      </c>
      <c r="D201" s="15">
        <v>995.6</v>
      </c>
      <c r="E201" s="14">
        <v>48749.1</v>
      </c>
      <c r="F201" s="7">
        <v>440</v>
      </c>
      <c r="G201" s="16">
        <f t="shared" si="16"/>
        <v>6857.159090909091</v>
      </c>
      <c r="H201" s="16">
        <f t="shared" si="15"/>
        <v>110.79340909090909</v>
      </c>
      <c r="I201" s="17">
        <f t="shared" si="17"/>
        <v>1.5900425424959352E-2</v>
      </c>
    </row>
    <row r="202" spans="1:9" x14ac:dyDescent="0.25">
      <c r="A202" s="8" t="s">
        <v>165</v>
      </c>
      <c r="B202" s="15">
        <v>26484533.5</v>
      </c>
      <c r="C202" s="15">
        <v>20560001</v>
      </c>
      <c r="D202" s="15">
        <v>239411.4</v>
      </c>
      <c r="E202" s="14">
        <v>718759.9</v>
      </c>
      <c r="F202" s="7">
        <v>2967</v>
      </c>
      <c r="G202" s="16">
        <f t="shared" si="16"/>
        <v>6929.5588136164479</v>
      </c>
      <c r="H202" s="16">
        <f t="shared" si="15"/>
        <v>242.25139871924503</v>
      </c>
      <c r="I202" s="17">
        <f t="shared" si="17"/>
        <v>3.3778277944746304E-2</v>
      </c>
    </row>
    <row r="203" spans="1:9" x14ac:dyDescent="0.25">
      <c r="A203" s="8" t="s">
        <v>166</v>
      </c>
      <c r="B203" s="15">
        <v>3380668</v>
      </c>
      <c r="C203" s="15">
        <v>9230247</v>
      </c>
      <c r="D203" s="15">
        <v>20982.7</v>
      </c>
      <c r="E203" s="14">
        <v>76475.7</v>
      </c>
      <c r="F203" s="7">
        <v>1302</v>
      </c>
      <c r="G203" s="16">
        <f t="shared" si="16"/>
        <v>7089.2834101382487</v>
      </c>
      <c r="H203" s="16">
        <f t="shared" si="15"/>
        <v>58.737096774193546</v>
      </c>
      <c r="I203" s="17">
        <f t="shared" si="17"/>
        <v>8.2172535343725244E-3</v>
      </c>
    </row>
    <row r="204" spans="1:9" x14ac:dyDescent="0.25">
      <c r="A204" s="8" t="s">
        <v>167</v>
      </c>
      <c r="B204" s="15">
        <v>49242</v>
      </c>
      <c r="C204" s="15">
        <v>1247391</v>
      </c>
      <c r="D204" s="15">
        <v>0</v>
      </c>
      <c r="E204" s="14">
        <v>18813.8</v>
      </c>
      <c r="F204" s="7">
        <v>195</v>
      </c>
      <c r="G204" s="16">
        <f t="shared" si="16"/>
        <v>6396.876923076923</v>
      </c>
      <c r="H204" s="16">
        <f t="shared" si="15"/>
        <v>96.481025641025639</v>
      </c>
      <c r="I204" s="17">
        <f t="shared" si="17"/>
        <v>1.4858417848360707E-2</v>
      </c>
    </row>
    <row r="205" spans="1:9" x14ac:dyDescent="0.25">
      <c r="A205" s="8" t="s">
        <v>168</v>
      </c>
      <c r="B205" s="15">
        <v>125367</v>
      </c>
      <c r="C205" s="15">
        <v>2035047</v>
      </c>
      <c r="D205" s="15">
        <v>177.6</v>
      </c>
      <c r="E205" s="14">
        <v>54270.1</v>
      </c>
      <c r="F205" s="7">
        <v>359</v>
      </c>
      <c r="G205" s="16">
        <f t="shared" si="16"/>
        <v>5668.6545961002785</v>
      </c>
      <c r="H205" s="16">
        <f t="shared" si="15"/>
        <v>151.17019498607243</v>
      </c>
      <c r="I205" s="17">
        <f t="shared" si="17"/>
        <v>2.5975042275775177E-2</v>
      </c>
    </row>
    <row r="206" spans="1:9" x14ac:dyDescent="0.25">
      <c r="A206" s="8" t="s">
        <v>169</v>
      </c>
      <c r="B206" s="15">
        <v>3504960</v>
      </c>
      <c r="C206" s="15">
        <v>5155619</v>
      </c>
      <c r="D206" s="15">
        <v>134600.4</v>
      </c>
      <c r="E206" s="14">
        <v>103812.8</v>
      </c>
      <c r="F206" s="7">
        <v>792</v>
      </c>
      <c r="G206" s="16">
        <f t="shared" si="16"/>
        <v>6509.6199494949497</v>
      </c>
      <c r="H206" s="16">
        <f t="shared" si="15"/>
        <v>131.07676767676767</v>
      </c>
      <c r="I206" s="17">
        <f t="shared" si="17"/>
        <v>1.9738405962408338E-2</v>
      </c>
    </row>
    <row r="207" spans="1:9" x14ac:dyDescent="0.25">
      <c r="A207" s="8" t="s">
        <v>243</v>
      </c>
      <c r="B207" s="15">
        <v>3183882</v>
      </c>
      <c r="C207" s="15">
        <v>5147044</v>
      </c>
      <c r="D207" s="15">
        <v>42688.7</v>
      </c>
      <c r="E207" s="14">
        <v>161070.1</v>
      </c>
      <c r="F207" s="7">
        <v>799</v>
      </c>
      <c r="G207" s="16">
        <f t="shared" si="16"/>
        <v>6441.8573216520654</v>
      </c>
      <c r="H207" s="16">
        <f t="shared" si="15"/>
        <v>201.58961201501879</v>
      </c>
      <c r="I207" s="17">
        <f t="shared" si="17"/>
        <v>3.0344129188933602E-2</v>
      </c>
    </row>
    <row r="208" spans="1:9" x14ac:dyDescent="0.25">
      <c r="A208" s="8" t="s">
        <v>170</v>
      </c>
      <c r="B208" s="15">
        <v>818320</v>
      </c>
      <c r="C208" s="15">
        <v>3782793</v>
      </c>
      <c r="D208" s="15">
        <v>1637.4</v>
      </c>
      <c r="E208" s="14">
        <v>49076.3</v>
      </c>
      <c r="F208" s="7">
        <v>588</v>
      </c>
      <c r="G208" s="16">
        <f t="shared" si="16"/>
        <v>6433.3214285714284</v>
      </c>
      <c r="H208" s="16">
        <f t="shared" si="15"/>
        <v>83.463095238095249</v>
      </c>
      <c r="I208" s="17">
        <f t="shared" si="17"/>
        <v>1.2807404469667064E-2</v>
      </c>
    </row>
    <row r="209" spans="1:9" x14ac:dyDescent="0.25">
      <c r="A209" s="8" t="s">
        <v>171</v>
      </c>
      <c r="B209" s="15">
        <v>1221673</v>
      </c>
      <c r="C209" s="15">
        <v>10041335</v>
      </c>
      <c r="D209" s="15">
        <v>633.79999999999995</v>
      </c>
      <c r="E209" s="14">
        <v>320161.5</v>
      </c>
      <c r="F209" s="7">
        <v>1239</v>
      </c>
      <c r="G209" s="16">
        <f t="shared" si="16"/>
        <v>8104.3866020984669</v>
      </c>
      <c r="H209" s="16">
        <f t="shared" si="15"/>
        <v>258.40314769975788</v>
      </c>
      <c r="I209" s="17">
        <f t="shared" si="17"/>
        <v>3.0899156313955227E-2</v>
      </c>
    </row>
    <row r="210" spans="1:9" x14ac:dyDescent="0.25">
      <c r="A210" s="8" t="s">
        <v>172</v>
      </c>
      <c r="B210" s="15">
        <v>17525503</v>
      </c>
      <c r="C210" s="15">
        <v>10563125</v>
      </c>
      <c r="D210" s="15">
        <v>97972.3</v>
      </c>
      <c r="E210" s="14">
        <v>431993.2</v>
      </c>
      <c r="F210" s="7">
        <v>1640</v>
      </c>
      <c r="G210" s="16">
        <f t="shared" si="16"/>
        <v>6440.9298780487807</v>
      </c>
      <c r="H210" s="16">
        <f t="shared" si="15"/>
        <v>263.41048780487807</v>
      </c>
      <c r="I210" s="17">
        <f t="shared" si="17"/>
        <v>3.9289545791331287E-2</v>
      </c>
    </row>
    <row r="211" spans="1:9" x14ac:dyDescent="0.25">
      <c r="A211" s="8" t="s">
        <v>173</v>
      </c>
      <c r="B211" s="15">
        <v>10855166</v>
      </c>
      <c r="C211" s="15">
        <v>8233883</v>
      </c>
      <c r="D211" s="15">
        <v>6468.1</v>
      </c>
      <c r="E211" s="14">
        <v>111119</v>
      </c>
      <c r="F211" s="7">
        <v>861</v>
      </c>
      <c r="G211" s="16">
        <f t="shared" si="16"/>
        <v>9563.1626016260161</v>
      </c>
      <c r="H211" s="16">
        <f t="shared" si="15"/>
        <v>129.05807200929152</v>
      </c>
      <c r="I211" s="17">
        <f t="shared" si="17"/>
        <v>1.3315634915366107E-2</v>
      </c>
    </row>
    <row r="212" spans="1:9" x14ac:dyDescent="0.25">
      <c r="A212" s="8" t="s">
        <v>174</v>
      </c>
      <c r="B212" s="15">
        <v>289633</v>
      </c>
      <c r="C212" s="15">
        <v>1719562</v>
      </c>
      <c r="D212" s="15">
        <v>615.5</v>
      </c>
      <c r="E212" s="14">
        <v>28220.799999999999</v>
      </c>
      <c r="F212" s="7">
        <v>302</v>
      </c>
      <c r="G212" s="16">
        <f t="shared" si="16"/>
        <v>5693.9139072847684</v>
      </c>
      <c r="H212" s="16">
        <f t="shared" si="15"/>
        <v>93.446357615894044</v>
      </c>
      <c r="I212" s="17">
        <f t="shared" si="17"/>
        <v>1.6146628745860182E-2</v>
      </c>
    </row>
    <row r="213" spans="1:9" x14ac:dyDescent="0.25">
      <c r="A213" s="8" t="s">
        <v>175</v>
      </c>
      <c r="B213" s="15">
        <v>15922</v>
      </c>
      <c r="C213" s="15">
        <v>221007</v>
      </c>
      <c r="D213" s="15">
        <v>0</v>
      </c>
      <c r="E213" s="14">
        <v>2316.6999999999998</v>
      </c>
      <c r="F213" s="7">
        <v>65</v>
      </c>
      <c r="G213" s="16">
        <f t="shared" si="16"/>
        <v>3400.1076923076921</v>
      </c>
      <c r="H213" s="16">
        <f t="shared" si="15"/>
        <v>35.64153846153846</v>
      </c>
      <c r="I213" s="17">
        <f t="shared" si="17"/>
        <v>1.037373104601079E-2</v>
      </c>
    </row>
    <row r="214" spans="1:9" x14ac:dyDescent="0.25">
      <c r="A214" s="8" t="s">
        <v>176</v>
      </c>
      <c r="B214" s="15">
        <v>8012093</v>
      </c>
      <c r="C214" s="15">
        <v>8293108</v>
      </c>
      <c r="D214" s="15">
        <v>112360.4</v>
      </c>
      <c r="E214" s="14">
        <v>373790.3</v>
      </c>
      <c r="F214" s="7">
        <v>1160</v>
      </c>
      <c r="G214" s="16">
        <f t="shared" si="16"/>
        <v>7149.2310344827583</v>
      </c>
      <c r="H214" s="16">
        <f t="shared" si="15"/>
        <v>322.23301724137929</v>
      </c>
      <c r="I214" s="17">
        <f t="shared" si="17"/>
        <v>4.3128497307970019E-2</v>
      </c>
    </row>
    <row r="215" spans="1:9" x14ac:dyDescent="0.25">
      <c r="A215" s="8" t="s">
        <v>177</v>
      </c>
      <c r="B215" s="15">
        <v>5280</v>
      </c>
      <c r="C215" s="15">
        <v>86954</v>
      </c>
      <c r="D215" s="15">
        <v>0</v>
      </c>
      <c r="E215" s="14">
        <v>4321.8</v>
      </c>
      <c r="F215" s="7">
        <v>15</v>
      </c>
      <c r="G215" s="16">
        <f t="shared" si="16"/>
        <v>5796.9333333333334</v>
      </c>
      <c r="H215" s="16">
        <f t="shared" si="15"/>
        <v>288.12</v>
      </c>
      <c r="I215" s="17">
        <f t="shared" si="17"/>
        <v>4.7348804392840164E-2</v>
      </c>
    </row>
    <row r="216" spans="1:9" x14ac:dyDescent="0.25">
      <c r="A216" s="8" t="s">
        <v>178</v>
      </c>
      <c r="B216" s="15">
        <v>3534634</v>
      </c>
      <c r="C216" s="15">
        <v>8559213</v>
      </c>
      <c r="D216" s="15">
        <v>13000.6</v>
      </c>
      <c r="E216" s="14">
        <v>110868.6</v>
      </c>
      <c r="F216" s="7">
        <v>1142</v>
      </c>
      <c r="G216" s="16">
        <f t="shared" si="16"/>
        <v>7494.9325744308235</v>
      </c>
      <c r="H216" s="16">
        <f t="shared" si="15"/>
        <v>97.082837127845892</v>
      </c>
      <c r="I216" s="17">
        <f t="shared" si="17"/>
        <v>1.2787492103880546E-2</v>
      </c>
    </row>
    <row r="217" spans="1:9" x14ac:dyDescent="0.25">
      <c r="A217" s="8" t="s">
        <v>179</v>
      </c>
      <c r="B217" s="15">
        <v>53682</v>
      </c>
      <c r="C217" s="15">
        <v>1933970</v>
      </c>
      <c r="D217" s="15">
        <v>0</v>
      </c>
      <c r="E217" s="14">
        <v>25841.599999999999</v>
      </c>
      <c r="F217" s="7">
        <v>197</v>
      </c>
      <c r="G217" s="16">
        <f t="shared" si="16"/>
        <v>9817.1065989847721</v>
      </c>
      <c r="H217" s="16">
        <f t="shared" si="15"/>
        <v>131.1756345177665</v>
      </c>
      <c r="I217" s="17">
        <f t="shared" si="17"/>
        <v>1.3185757243196232E-2</v>
      </c>
    </row>
    <row r="218" spans="1:9" x14ac:dyDescent="0.25">
      <c r="A218" s="8" t="s">
        <v>180</v>
      </c>
      <c r="B218" s="15">
        <v>629727</v>
      </c>
      <c r="C218" s="15">
        <v>4960839</v>
      </c>
      <c r="D218" s="15">
        <v>0</v>
      </c>
      <c r="E218" s="14">
        <v>68387.7</v>
      </c>
      <c r="F218" s="7">
        <v>843</v>
      </c>
      <c r="G218" s="16">
        <f t="shared" si="16"/>
        <v>5884.7437722419927</v>
      </c>
      <c r="H218" s="16">
        <f t="shared" si="15"/>
        <v>81.124199288256222</v>
      </c>
      <c r="I218" s="17">
        <f t="shared" si="17"/>
        <v>1.3598054746667115E-2</v>
      </c>
    </row>
    <row r="219" spans="1:9" x14ac:dyDescent="0.25">
      <c r="A219" s="8" t="s">
        <v>181</v>
      </c>
      <c r="B219" s="15">
        <v>27592132</v>
      </c>
      <c r="C219" s="15">
        <v>19566638</v>
      </c>
      <c r="D219" s="15">
        <v>225278.2</v>
      </c>
      <c r="E219" s="14">
        <v>245302.1</v>
      </c>
      <c r="F219" s="7">
        <v>2216</v>
      </c>
      <c r="G219" s="16">
        <f t="shared" si="16"/>
        <v>8829.7102888086647</v>
      </c>
      <c r="H219" s="16">
        <f t="shared" si="15"/>
        <v>110.69589350180506</v>
      </c>
      <c r="I219" s="17">
        <f t="shared" si="17"/>
        <v>1.2381528450108729E-2</v>
      </c>
    </row>
    <row r="220" spans="1:9" x14ac:dyDescent="0.25">
      <c r="A220" s="8" t="s">
        <v>182</v>
      </c>
      <c r="B220" s="15">
        <v>446970</v>
      </c>
      <c r="C220" s="15">
        <v>3243839</v>
      </c>
      <c r="D220" s="15">
        <v>246.2</v>
      </c>
      <c r="E220" s="14">
        <v>74968.100000000006</v>
      </c>
      <c r="F220" s="7">
        <v>416</v>
      </c>
      <c r="G220" s="16">
        <f t="shared" si="16"/>
        <v>7797.6899038461543</v>
      </c>
      <c r="H220" s="16">
        <f t="shared" si="15"/>
        <v>180.21177884615386</v>
      </c>
      <c r="I220" s="17">
        <f t="shared" si="17"/>
        <v>2.2588869356100872E-2</v>
      </c>
    </row>
    <row r="221" spans="1:9" x14ac:dyDescent="0.25">
      <c r="A221" s="8" t="s">
        <v>183</v>
      </c>
      <c r="B221" s="15">
        <v>36697739</v>
      </c>
      <c r="C221" s="15">
        <v>18558526</v>
      </c>
      <c r="D221" s="15">
        <v>868062.9</v>
      </c>
      <c r="E221" s="14">
        <v>703645.3</v>
      </c>
      <c r="F221" s="7">
        <v>2710</v>
      </c>
      <c r="G221" s="16">
        <f t="shared" si="16"/>
        <v>6848.1645756457565</v>
      </c>
      <c r="H221" s="16">
        <f t="shared" si="15"/>
        <v>259.64771217712178</v>
      </c>
      <c r="I221" s="17">
        <f t="shared" si="17"/>
        <v>3.6529905639454054E-2</v>
      </c>
    </row>
    <row r="222" spans="1:9" x14ac:dyDescent="0.25">
      <c r="A222" s="8" t="s">
        <v>184</v>
      </c>
      <c r="B222" s="15">
        <v>1316553</v>
      </c>
      <c r="C222" s="15">
        <v>2174188</v>
      </c>
      <c r="D222" s="15">
        <v>0</v>
      </c>
      <c r="E222" s="14">
        <v>47554.5</v>
      </c>
      <c r="F222" s="7">
        <v>263</v>
      </c>
      <c r="G222" s="16">
        <f t="shared" si="16"/>
        <v>8266.874524714829</v>
      </c>
      <c r="H222" s="16">
        <f t="shared" si="15"/>
        <v>180.81558935361215</v>
      </c>
      <c r="I222" s="17">
        <f t="shared" si="17"/>
        <v>2.1404145619935703E-2</v>
      </c>
    </row>
    <row r="223" spans="1:9" x14ac:dyDescent="0.25">
      <c r="A223" s="8" t="s">
        <v>185</v>
      </c>
      <c r="B223" s="15">
        <v>283697</v>
      </c>
      <c r="C223" s="15">
        <v>2123848</v>
      </c>
      <c r="D223" s="15">
        <v>0</v>
      </c>
      <c r="E223" s="14">
        <v>48085.2</v>
      </c>
      <c r="F223" s="7">
        <v>326</v>
      </c>
      <c r="G223" s="16">
        <f t="shared" si="16"/>
        <v>6514.8711656441719</v>
      </c>
      <c r="H223" s="16">
        <f t="shared" si="15"/>
        <v>147.50061349693252</v>
      </c>
      <c r="I223" s="17">
        <f t="shared" si="17"/>
        <v>2.2139354930437085E-2</v>
      </c>
    </row>
    <row r="224" spans="1:9" x14ac:dyDescent="0.25">
      <c r="A224" s="8" t="s">
        <v>186</v>
      </c>
      <c r="B224" s="15">
        <v>3104837</v>
      </c>
      <c r="C224" s="15">
        <v>10155791</v>
      </c>
      <c r="D224" s="15">
        <v>25310.400000000001</v>
      </c>
      <c r="E224" s="14">
        <v>135457.20000000001</v>
      </c>
      <c r="F224" s="7">
        <v>1392</v>
      </c>
      <c r="G224" s="16">
        <f t="shared" si="16"/>
        <v>7295.8268678160921</v>
      </c>
      <c r="H224" s="16">
        <f t="shared" si="15"/>
        <v>97.311206896551738</v>
      </c>
      <c r="I224" s="17">
        <f t="shared" si="17"/>
        <v>1.3162368389871311E-2</v>
      </c>
    </row>
    <row r="225" spans="1:9" x14ac:dyDescent="0.25">
      <c r="A225" s="8" t="s">
        <v>187</v>
      </c>
      <c r="B225" s="15">
        <v>650233</v>
      </c>
      <c r="C225" s="15">
        <v>4987696</v>
      </c>
      <c r="D225" s="15">
        <v>301.60000000000002</v>
      </c>
      <c r="E225" s="14">
        <v>40910.800000000003</v>
      </c>
      <c r="F225" s="7">
        <v>827</v>
      </c>
      <c r="G225" s="16">
        <f t="shared" si="16"/>
        <v>6031.0713422007257</v>
      </c>
      <c r="H225" s="16">
        <f t="shared" si="15"/>
        <v>49.468923821039908</v>
      </c>
      <c r="I225" s="17">
        <f t="shared" si="17"/>
        <v>8.1356132279024086E-3</v>
      </c>
    </row>
    <row r="226" spans="1:9" x14ac:dyDescent="0.25">
      <c r="A226" s="8" t="s">
        <v>188</v>
      </c>
      <c r="B226" s="15">
        <v>421982</v>
      </c>
      <c r="C226" s="15">
        <v>2194422</v>
      </c>
      <c r="D226" s="15">
        <v>0</v>
      </c>
      <c r="E226" s="14">
        <v>17635.099999999999</v>
      </c>
      <c r="F226" s="7">
        <v>335</v>
      </c>
      <c r="G226" s="16">
        <f t="shared" si="16"/>
        <v>6550.5134328358208</v>
      </c>
      <c r="H226" s="16">
        <f t="shared" si="15"/>
        <v>52.642089552238801</v>
      </c>
      <c r="I226" s="17">
        <f t="shared" si="17"/>
        <v>7.9722625604917701E-3</v>
      </c>
    </row>
    <row r="227" spans="1:9" x14ac:dyDescent="0.25">
      <c r="A227" s="8" t="s">
        <v>189</v>
      </c>
      <c r="B227" s="15">
        <v>39523</v>
      </c>
      <c r="C227" s="15">
        <v>613080</v>
      </c>
      <c r="D227" s="15">
        <v>151435.79999999999</v>
      </c>
      <c r="E227" s="14">
        <v>44048.1</v>
      </c>
      <c r="F227" s="7">
        <v>64</v>
      </c>
      <c r="G227" s="16">
        <f t="shared" si="16"/>
        <v>9579.375</v>
      </c>
      <c r="H227" s="16">
        <f t="shared" si="15"/>
        <v>688.25156249999998</v>
      </c>
      <c r="I227" s="17">
        <f t="shared" si="17"/>
        <v>6.7031222679413652E-2</v>
      </c>
    </row>
    <row r="228" spans="1:9" x14ac:dyDescent="0.25">
      <c r="A228" s="8" t="s">
        <v>190</v>
      </c>
      <c r="B228" s="15">
        <v>5564077</v>
      </c>
      <c r="C228" s="15">
        <v>7430782</v>
      </c>
      <c r="D228" s="15">
        <v>6264.3</v>
      </c>
      <c r="E228" s="14">
        <v>98833.2</v>
      </c>
      <c r="F228" s="7">
        <v>1072</v>
      </c>
      <c r="G228" s="16">
        <f t="shared" ref="G228:G250" si="18">C228/F228</f>
        <v>6931.6996268656712</v>
      </c>
      <c r="H228" s="16">
        <f t="shared" si="15"/>
        <v>92.195149253731344</v>
      </c>
      <c r="I228" s="17">
        <f t="shared" ref="I228:I250" si="19">E228/(C228+E228)</f>
        <v>1.3125929728786139E-2</v>
      </c>
    </row>
    <row r="229" spans="1:9" x14ac:dyDescent="0.25">
      <c r="A229" s="8" t="s">
        <v>191</v>
      </c>
      <c r="B229" s="15">
        <v>3890242</v>
      </c>
      <c r="C229" s="15">
        <v>4961107</v>
      </c>
      <c r="D229" s="15">
        <v>2427.9</v>
      </c>
      <c r="E229" s="14">
        <v>94877.6</v>
      </c>
      <c r="F229" s="7">
        <v>676</v>
      </c>
      <c r="G229" s="16">
        <f t="shared" si="18"/>
        <v>7338.915680473373</v>
      </c>
      <c r="H229" s="16">
        <f t="shared" si="15"/>
        <v>140.35147928994084</v>
      </c>
      <c r="I229" s="17">
        <f t="shared" si="19"/>
        <v>1.8765405258552411E-2</v>
      </c>
    </row>
    <row r="230" spans="1:9" x14ac:dyDescent="0.25">
      <c r="A230" s="8" t="s">
        <v>192</v>
      </c>
      <c r="B230" s="15">
        <v>739962</v>
      </c>
      <c r="C230" s="15">
        <v>2106137</v>
      </c>
      <c r="D230" s="15">
        <v>5726.5</v>
      </c>
      <c r="E230" s="14">
        <v>34084.800000000003</v>
      </c>
      <c r="F230" s="7">
        <v>319</v>
      </c>
      <c r="G230" s="16">
        <f t="shared" si="18"/>
        <v>6602.3103448275861</v>
      </c>
      <c r="H230" s="16">
        <f t="shared" si="15"/>
        <v>106.84890282131663</v>
      </c>
      <c r="I230" s="17">
        <f t="shared" si="19"/>
        <v>1.5925826005510273E-2</v>
      </c>
    </row>
    <row r="231" spans="1:9" x14ac:dyDescent="0.25">
      <c r="A231" s="8" t="s">
        <v>193</v>
      </c>
      <c r="B231" s="15">
        <v>669327</v>
      </c>
      <c r="C231" s="15">
        <v>6625176</v>
      </c>
      <c r="D231" s="15">
        <v>1849.7</v>
      </c>
      <c r="E231" s="14">
        <v>154866.9</v>
      </c>
      <c r="F231" s="7">
        <v>815</v>
      </c>
      <c r="G231" s="16">
        <f t="shared" si="18"/>
        <v>8129.050306748466</v>
      </c>
      <c r="H231" s="16">
        <f t="shared" si="15"/>
        <v>190.02073619631901</v>
      </c>
      <c r="I231" s="17">
        <f t="shared" si="19"/>
        <v>2.2841581135128214E-2</v>
      </c>
    </row>
    <row r="232" spans="1:9" x14ac:dyDescent="0.25">
      <c r="A232" s="8" t="s">
        <v>194</v>
      </c>
      <c r="B232" s="15">
        <v>5631528</v>
      </c>
      <c r="C232" s="15">
        <v>10164773</v>
      </c>
      <c r="D232" s="15">
        <v>27287.1</v>
      </c>
      <c r="E232" s="14">
        <v>249140.3</v>
      </c>
      <c r="F232" s="7">
        <v>1292</v>
      </c>
      <c r="G232" s="16">
        <f t="shared" si="18"/>
        <v>7867.4713622291019</v>
      </c>
      <c r="H232" s="16">
        <f t="shared" si="15"/>
        <v>192.83304953560369</v>
      </c>
      <c r="I232" s="17">
        <f t="shared" si="19"/>
        <v>2.3923792413366833E-2</v>
      </c>
    </row>
    <row r="233" spans="1:9" x14ac:dyDescent="0.25">
      <c r="A233" s="8" t="s">
        <v>195</v>
      </c>
      <c r="B233" s="15">
        <v>47140</v>
      </c>
      <c r="C233" s="15">
        <v>247459</v>
      </c>
      <c r="D233" s="15">
        <v>0</v>
      </c>
      <c r="E233" s="14"/>
      <c r="F233" s="7">
        <v>90</v>
      </c>
      <c r="G233" s="16">
        <f t="shared" si="18"/>
        <v>2749.5444444444443</v>
      </c>
      <c r="H233" s="16">
        <f t="shared" si="15"/>
        <v>0</v>
      </c>
      <c r="I233" s="17">
        <f t="shared" si="19"/>
        <v>0</v>
      </c>
    </row>
    <row r="234" spans="1:9" x14ac:dyDescent="0.25">
      <c r="A234" s="8" t="s">
        <v>196</v>
      </c>
      <c r="B234" s="15">
        <v>1239881</v>
      </c>
      <c r="C234" s="15">
        <v>3771509</v>
      </c>
      <c r="D234" s="15">
        <v>5708.7</v>
      </c>
      <c r="E234" s="14">
        <v>50621.1</v>
      </c>
      <c r="F234" s="7">
        <v>557</v>
      </c>
      <c r="G234" s="16">
        <f t="shared" si="18"/>
        <v>6771.1113105924596</v>
      </c>
      <c r="H234" s="16">
        <f t="shared" si="15"/>
        <v>90.881687612208253</v>
      </c>
      <c r="I234" s="17">
        <f t="shared" si="19"/>
        <v>1.324421165046161E-2</v>
      </c>
    </row>
    <row r="235" spans="1:9" x14ac:dyDescent="0.25">
      <c r="A235" s="8" t="s">
        <v>197</v>
      </c>
      <c r="B235" s="15">
        <v>138052</v>
      </c>
      <c r="C235" s="15">
        <v>724593</v>
      </c>
      <c r="D235" s="15">
        <v>0</v>
      </c>
      <c r="E235" s="14">
        <v>16009.9</v>
      </c>
      <c r="F235" s="7">
        <v>73</v>
      </c>
      <c r="G235" s="16">
        <f t="shared" si="18"/>
        <v>9925.9315068493142</v>
      </c>
      <c r="H235" s="16">
        <f t="shared" si="15"/>
        <v>219.31369863013697</v>
      </c>
      <c r="I235" s="17">
        <f t="shared" si="19"/>
        <v>2.1617387671584866E-2</v>
      </c>
    </row>
    <row r="236" spans="1:9" x14ac:dyDescent="0.25">
      <c r="A236" s="8" t="s">
        <v>198</v>
      </c>
      <c r="B236" s="15">
        <v>112976</v>
      </c>
      <c r="C236" s="15">
        <v>447339</v>
      </c>
      <c r="D236" s="15">
        <v>0</v>
      </c>
      <c r="E236" s="14">
        <v>8472.4</v>
      </c>
      <c r="F236" s="7">
        <v>73</v>
      </c>
      <c r="G236" s="16">
        <f t="shared" si="18"/>
        <v>6127.9315068493152</v>
      </c>
      <c r="H236" s="16">
        <f t="shared" si="15"/>
        <v>116.06027397260273</v>
      </c>
      <c r="I236" s="17">
        <f t="shared" si="19"/>
        <v>1.8587512291267833E-2</v>
      </c>
    </row>
    <row r="237" spans="1:9" x14ac:dyDescent="0.25">
      <c r="A237" s="8" t="s">
        <v>199</v>
      </c>
      <c r="B237" s="15">
        <v>290430</v>
      </c>
      <c r="C237" s="15">
        <v>1851770</v>
      </c>
      <c r="D237" s="15">
        <v>0</v>
      </c>
      <c r="E237" s="14">
        <v>47699.7</v>
      </c>
      <c r="F237" s="7">
        <v>174</v>
      </c>
      <c r="G237" s="16">
        <f t="shared" si="18"/>
        <v>10642.356321839081</v>
      </c>
      <c r="H237" s="16">
        <f t="shared" si="15"/>
        <v>274.1362068965517</v>
      </c>
      <c r="I237" s="17">
        <f t="shared" si="19"/>
        <v>2.5112114186396341E-2</v>
      </c>
    </row>
    <row r="238" spans="1:9" x14ac:dyDescent="0.25">
      <c r="A238" s="8" t="s">
        <v>200</v>
      </c>
      <c r="B238" s="18">
        <v>120422</v>
      </c>
      <c r="C238" s="15">
        <v>1690916</v>
      </c>
      <c r="D238" s="15">
        <v>738.7</v>
      </c>
      <c r="E238" s="14">
        <v>55268</v>
      </c>
      <c r="F238" s="7">
        <v>490</v>
      </c>
      <c r="G238" s="16">
        <f t="shared" si="18"/>
        <v>3450.8489795918367</v>
      </c>
      <c r="H238" s="16">
        <f t="shared" si="15"/>
        <v>112.79183673469387</v>
      </c>
      <c r="I238" s="17">
        <f t="shared" si="19"/>
        <v>3.1650730965350732E-2</v>
      </c>
    </row>
    <row r="239" spans="1:9" x14ac:dyDescent="0.25">
      <c r="A239" s="8" t="s">
        <v>201</v>
      </c>
      <c r="B239" s="15">
        <v>3378666</v>
      </c>
      <c r="C239" s="15">
        <v>10192759</v>
      </c>
      <c r="D239" s="15">
        <v>317108.59999999998</v>
      </c>
      <c r="E239" s="14">
        <v>159354.1</v>
      </c>
      <c r="F239" s="7">
        <v>1343</v>
      </c>
      <c r="G239" s="16">
        <f t="shared" si="18"/>
        <v>7589.5450483991062</v>
      </c>
      <c r="H239" s="16">
        <f t="shared" si="15"/>
        <v>118.65532390171259</v>
      </c>
      <c r="I239" s="17">
        <f t="shared" si="19"/>
        <v>1.5393388621304767E-2</v>
      </c>
    </row>
    <row r="240" spans="1:9" x14ac:dyDescent="0.25">
      <c r="A240" s="8" t="s">
        <v>202</v>
      </c>
      <c r="B240" s="15">
        <v>97834414</v>
      </c>
      <c r="C240" s="15">
        <v>27051279</v>
      </c>
      <c r="D240" s="15">
        <v>995794.3</v>
      </c>
      <c r="E240" s="14">
        <v>657603.19999999995</v>
      </c>
      <c r="F240" s="7">
        <v>3409</v>
      </c>
      <c r="G240" s="16">
        <f t="shared" si="18"/>
        <v>7935.2534467585801</v>
      </c>
      <c r="H240" s="16">
        <f t="shared" si="15"/>
        <v>192.9020827222059</v>
      </c>
      <c r="I240" s="17">
        <f t="shared" si="19"/>
        <v>2.373257770751936E-2</v>
      </c>
    </row>
    <row r="241" spans="1:9" x14ac:dyDescent="0.25">
      <c r="A241" s="8" t="s">
        <v>203</v>
      </c>
      <c r="B241" s="15">
        <v>7632500</v>
      </c>
      <c r="C241" s="15">
        <v>18005595</v>
      </c>
      <c r="D241" s="15">
        <v>25806.799999999999</v>
      </c>
      <c r="E241" s="14">
        <v>287138.09999999998</v>
      </c>
      <c r="F241" s="7">
        <v>2619</v>
      </c>
      <c r="G241" s="16">
        <f t="shared" si="18"/>
        <v>6874.9885452462768</v>
      </c>
      <c r="H241" s="16">
        <f t="shared" si="15"/>
        <v>109.6365406643757</v>
      </c>
      <c r="I241" s="17">
        <f t="shared" si="19"/>
        <v>1.5696839746707939E-2</v>
      </c>
    </row>
    <row r="242" spans="1:9" x14ac:dyDescent="0.25">
      <c r="A242" s="8" t="s">
        <v>204</v>
      </c>
      <c r="B242" s="15">
        <v>128714</v>
      </c>
      <c r="C242" s="15">
        <v>1566351</v>
      </c>
      <c r="D242" s="15">
        <v>0</v>
      </c>
      <c r="E242" s="14">
        <v>4872</v>
      </c>
      <c r="F242" s="7">
        <v>289</v>
      </c>
      <c r="G242" s="16">
        <f t="shared" si="18"/>
        <v>5419.8996539792388</v>
      </c>
      <c r="H242" s="16">
        <f t="shared" si="15"/>
        <v>16.858131487889274</v>
      </c>
      <c r="I242" s="17">
        <f t="shared" si="19"/>
        <v>3.1007692733622154E-3</v>
      </c>
    </row>
    <row r="243" spans="1:9" x14ac:dyDescent="0.25">
      <c r="A243" s="8" t="s">
        <v>205</v>
      </c>
      <c r="B243" s="15">
        <v>17693222</v>
      </c>
      <c r="C243" s="15">
        <v>11364913</v>
      </c>
      <c r="D243" s="15">
        <v>24723.7</v>
      </c>
      <c r="E243" s="14">
        <v>332147.90000000002</v>
      </c>
      <c r="F243" s="7">
        <v>1663</v>
      </c>
      <c r="G243" s="16">
        <f t="shared" si="18"/>
        <v>6833.9825616355984</v>
      </c>
      <c r="H243" s="16">
        <f t="shared" si="15"/>
        <v>199.72814191220687</v>
      </c>
      <c r="I243" s="17">
        <f t="shared" si="19"/>
        <v>2.8395842582985956E-2</v>
      </c>
    </row>
    <row r="244" spans="1:9" x14ac:dyDescent="0.25">
      <c r="A244" s="8" t="s">
        <v>206</v>
      </c>
      <c r="B244" s="15">
        <v>1566469</v>
      </c>
      <c r="C244" s="15">
        <v>12461340</v>
      </c>
      <c r="D244" s="15">
        <v>369.3</v>
      </c>
      <c r="E244" s="14">
        <v>30097.7</v>
      </c>
      <c r="F244" s="7">
        <v>1316</v>
      </c>
      <c r="G244" s="16">
        <f t="shared" si="18"/>
        <v>9469.1033434650453</v>
      </c>
      <c r="H244" s="16">
        <f t="shared" si="15"/>
        <v>22.870592705167173</v>
      </c>
      <c r="I244" s="17">
        <f t="shared" si="19"/>
        <v>2.4094664459640225E-3</v>
      </c>
    </row>
    <row r="245" spans="1:9" x14ac:dyDescent="0.25">
      <c r="A245" s="8" t="s">
        <v>207</v>
      </c>
      <c r="B245" s="15">
        <v>27273035</v>
      </c>
      <c r="C245" s="15">
        <v>16382619</v>
      </c>
      <c r="D245" s="15">
        <v>869170.6</v>
      </c>
      <c r="E245" s="14">
        <v>1565996.9</v>
      </c>
      <c r="F245" s="7">
        <v>2988</v>
      </c>
      <c r="G245" s="16">
        <f t="shared" si="18"/>
        <v>5482.8042168674701</v>
      </c>
      <c r="H245" s="16">
        <f t="shared" si="15"/>
        <v>524.09534805890223</v>
      </c>
      <c r="I245" s="17">
        <f t="shared" si="19"/>
        <v>8.724889477410902E-2</v>
      </c>
    </row>
    <row r="246" spans="1:9" x14ac:dyDescent="0.25">
      <c r="A246" s="8" t="s">
        <v>208</v>
      </c>
      <c r="B246" s="15">
        <v>1124148</v>
      </c>
      <c r="C246" s="15">
        <v>4731490</v>
      </c>
      <c r="D246" s="15">
        <v>8199.2000000000007</v>
      </c>
      <c r="E246" s="14">
        <v>155460.5</v>
      </c>
      <c r="F246" s="7">
        <v>713</v>
      </c>
      <c r="G246" s="16">
        <f t="shared" si="18"/>
        <v>6636.0308555399715</v>
      </c>
      <c r="H246" s="16">
        <f t="shared" si="15"/>
        <v>218.03716690042074</v>
      </c>
      <c r="I246" s="17">
        <f t="shared" si="19"/>
        <v>3.1811351475731137E-2</v>
      </c>
    </row>
    <row r="247" spans="1:9" x14ac:dyDescent="0.25">
      <c r="A247" s="8" t="s">
        <v>209</v>
      </c>
      <c r="B247" s="15">
        <v>331163</v>
      </c>
      <c r="C247" s="15">
        <v>2366578</v>
      </c>
      <c r="D247" s="15">
        <v>3080.7</v>
      </c>
      <c r="E247" s="14">
        <v>47138.3</v>
      </c>
      <c r="F247" s="7">
        <v>365</v>
      </c>
      <c r="G247" s="16">
        <f t="shared" si="18"/>
        <v>6483.7753424657531</v>
      </c>
      <c r="H247" s="16">
        <f t="shared" si="15"/>
        <v>129.14602739726027</v>
      </c>
      <c r="I247" s="17">
        <f t="shared" si="19"/>
        <v>1.9529345681594812E-2</v>
      </c>
    </row>
    <row r="248" spans="1:9" x14ac:dyDescent="0.25">
      <c r="A248" s="8" t="s">
        <v>210</v>
      </c>
      <c r="B248" s="15">
        <v>476982</v>
      </c>
      <c r="C248" s="15">
        <v>894887</v>
      </c>
      <c r="D248" s="15">
        <v>73451.100000000006</v>
      </c>
      <c r="E248" s="14">
        <v>220433.7</v>
      </c>
      <c r="F248" s="7">
        <v>213</v>
      </c>
      <c r="G248" s="16">
        <f t="shared" si="18"/>
        <v>4201.3474178403758</v>
      </c>
      <c r="H248" s="16">
        <f t="shared" si="15"/>
        <v>1034.9000000000001</v>
      </c>
      <c r="I248" s="17">
        <f t="shared" si="19"/>
        <v>0.19764153933482989</v>
      </c>
    </row>
    <row r="249" spans="1:9" x14ac:dyDescent="0.25">
      <c r="A249" s="8" t="s">
        <v>211</v>
      </c>
      <c r="B249" s="15">
        <v>16490674</v>
      </c>
      <c r="C249" s="15">
        <v>13401710</v>
      </c>
      <c r="D249" s="15">
        <v>342933</v>
      </c>
      <c r="E249" s="14">
        <v>190406.6</v>
      </c>
      <c r="F249" s="7">
        <v>1869</v>
      </c>
      <c r="G249" s="16">
        <f t="shared" si="18"/>
        <v>7170.5243445692886</v>
      </c>
      <c r="H249" s="16">
        <f t="shared" si="15"/>
        <v>101.87619047619047</v>
      </c>
      <c r="I249" s="17">
        <f t="shared" si="19"/>
        <v>1.4008605547130166E-2</v>
      </c>
    </row>
    <row r="250" spans="1:9" ht="13.8" thickBot="1" x14ac:dyDescent="0.3">
      <c r="A250" s="9" t="s">
        <v>212</v>
      </c>
      <c r="B250" s="22">
        <v>475669</v>
      </c>
      <c r="C250" s="22">
        <v>3081300</v>
      </c>
      <c r="D250" s="22">
        <v>677</v>
      </c>
      <c r="E250" s="23">
        <v>97168</v>
      </c>
      <c r="F250" s="19">
        <v>474</v>
      </c>
      <c r="G250" s="20">
        <f t="shared" si="18"/>
        <v>6500.6329113924048</v>
      </c>
      <c r="H250" s="20">
        <f t="shared" si="15"/>
        <v>204.99578059071729</v>
      </c>
      <c r="I250" s="21">
        <f t="shared" si="19"/>
        <v>3.0570702615222177E-2</v>
      </c>
    </row>
    <row r="251" spans="1:9" x14ac:dyDescent="0.25">
      <c r="B251" s="73"/>
      <c r="C251" s="73"/>
      <c r="F251" s="1"/>
    </row>
    <row r="252" spans="1:9" x14ac:dyDescent="0.25">
      <c r="B252" s="74"/>
      <c r="C252" s="74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pane xSplit="1" ySplit="2" topLeftCell="B3" activePane="bottomRight" state="frozen"/>
      <selection activeCell="B116" sqref="B116"/>
      <selection pane="topRight" activeCell="B116" sqref="B116"/>
      <selection pane="bottomLeft" activeCell="B116" sqref="B116"/>
      <selection pane="bottomRight" activeCell="B1" sqref="B1:E1"/>
    </sheetView>
  </sheetViews>
  <sheetFormatPr defaultRowHeight="13.2" x14ac:dyDescent="0.25"/>
  <cols>
    <col min="1" max="1" width="19.5546875" customWidth="1"/>
    <col min="2" max="2" width="14.109375" customWidth="1"/>
    <col min="3" max="3" width="15.109375" customWidth="1"/>
    <col min="4" max="4" width="14.109375" customWidth="1"/>
    <col min="5" max="5" width="12.109375" customWidth="1"/>
    <col min="6" max="6" width="11.88671875" customWidth="1"/>
    <col min="7" max="7" width="15.5546875" customWidth="1"/>
    <col min="8" max="8" width="13.5546875" customWidth="1"/>
    <col min="9" max="9" width="12.88671875" customWidth="1"/>
  </cols>
  <sheetData>
    <row r="1" spans="1:9" ht="13.8" thickBot="1" x14ac:dyDescent="0.3">
      <c r="A1" s="10"/>
      <c r="B1" s="26" t="s">
        <v>269</v>
      </c>
      <c r="C1" s="27"/>
      <c r="D1" s="26" t="s">
        <v>270</v>
      </c>
      <c r="E1" s="28"/>
      <c r="F1" s="3" t="s">
        <v>254</v>
      </c>
      <c r="G1" s="4"/>
      <c r="H1" s="4"/>
      <c r="I1" s="5"/>
    </row>
    <row r="2" spans="1:9" ht="53.4" thickBot="1" x14ac:dyDescent="0.3">
      <c r="A2" s="11" t="s">
        <v>233</v>
      </c>
      <c r="B2" s="33" t="s">
        <v>261</v>
      </c>
      <c r="C2" s="34" t="s">
        <v>262</v>
      </c>
      <c r="D2" s="35" t="s">
        <v>263</v>
      </c>
      <c r="E2" s="36" t="s">
        <v>264</v>
      </c>
      <c r="F2" s="37" t="s">
        <v>268</v>
      </c>
      <c r="G2" s="38" t="s">
        <v>259</v>
      </c>
      <c r="H2" s="38" t="s">
        <v>249</v>
      </c>
      <c r="I2" s="39" t="s">
        <v>255</v>
      </c>
    </row>
    <row r="3" spans="1:9" x14ac:dyDescent="0.25">
      <c r="A3" s="12" t="s">
        <v>0</v>
      </c>
      <c r="B3" s="15">
        <v>2972518</v>
      </c>
      <c r="C3" s="15">
        <v>3772117</v>
      </c>
      <c r="D3" s="24">
        <v>2533.1</v>
      </c>
      <c r="E3" s="14">
        <v>84128.5</v>
      </c>
      <c r="F3" s="7">
        <v>494</v>
      </c>
      <c r="G3" s="16">
        <f t="shared" ref="G3:G66" si="0">C3/F3</f>
        <v>7635.8643724696358</v>
      </c>
      <c r="H3" s="16">
        <f t="shared" ref="H3:H66" si="1">E3/F3</f>
        <v>170.3006072874494</v>
      </c>
      <c r="I3" s="17">
        <f t="shared" ref="I3:I34" si="2">E3/(C3+E3)</f>
        <v>2.1816168083696953E-2</v>
      </c>
    </row>
    <row r="4" spans="1:9" x14ac:dyDescent="0.25">
      <c r="A4" s="12" t="s">
        <v>247</v>
      </c>
      <c r="B4" s="15">
        <v>537496</v>
      </c>
      <c r="C4" s="15">
        <v>2765121</v>
      </c>
      <c r="D4" s="24">
        <v>0</v>
      </c>
      <c r="E4" s="14">
        <v>66145.3</v>
      </c>
      <c r="F4" s="7">
        <v>482</v>
      </c>
      <c r="G4" s="16">
        <f t="shared" si="0"/>
        <v>5736.7655601659753</v>
      </c>
      <c r="H4" s="16">
        <f t="shared" si="1"/>
        <v>137.23091286307056</v>
      </c>
      <c r="I4" s="17">
        <f t="shared" si="2"/>
        <v>2.3362443864782343E-2</v>
      </c>
    </row>
    <row r="5" spans="1:9" x14ac:dyDescent="0.25">
      <c r="A5" s="12" t="s">
        <v>1</v>
      </c>
      <c r="B5" s="15">
        <v>3829667</v>
      </c>
      <c r="C5" s="15">
        <v>8009325</v>
      </c>
      <c r="D5" s="24">
        <v>4345.6000000000004</v>
      </c>
      <c r="E5" s="14">
        <v>163129.20000000001</v>
      </c>
      <c r="F5" s="7">
        <v>1351</v>
      </c>
      <c r="G5" s="16">
        <f t="shared" si="0"/>
        <v>5928.4418948926723</v>
      </c>
      <c r="H5" s="16">
        <f t="shared" si="1"/>
        <v>120.74700222057736</v>
      </c>
      <c r="I5" s="17">
        <f t="shared" si="2"/>
        <v>1.9960858269477976E-2</v>
      </c>
    </row>
    <row r="6" spans="1:9" x14ac:dyDescent="0.25">
      <c r="A6" s="12" t="s">
        <v>2</v>
      </c>
      <c r="B6" s="15">
        <v>29913</v>
      </c>
      <c r="C6" s="15">
        <v>1591885</v>
      </c>
      <c r="D6" s="24">
        <v>5524.8</v>
      </c>
      <c r="E6" s="14">
        <v>25394.7</v>
      </c>
      <c r="F6" s="7">
        <v>263</v>
      </c>
      <c r="G6" s="16">
        <f t="shared" si="0"/>
        <v>6052.7946768060838</v>
      </c>
      <c r="H6" s="16">
        <f t="shared" si="1"/>
        <v>96.557794676806083</v>
      </c>
      <c r="I6" s="17">
        <f t="shared" si="2"/>
        <v>1.5702107681188356E-2</v>
      </c>
    </row>
    <row r="7" spans="1:9" x14ac:dyDescent="0.25">
      <c r="A7" s="12" t="s">
        <v>3</v>
      </c>
      <c r="B7" s="15">
        <v>20806690</v>
      </c>
      <c r="C7" s="15">
        <v>10293659</v>
      </c>
      <c r="D7" s="24">
        <v>1830884.1</v>
      </c>
      <c r="E7" s="14">
        <v>394261.3</v>
      </c>
      <c r="F7" s="7">
        <v>1466</v>
      </c>
      <c r="G7" s="16">
        <f t="shared" si="0"/>
        <v>7021.5954979536154</v>
      </c>
      <c r="H7" s="16">
        <f t="shared" si="1"/>
        <v>268.93676671214189</v>
      </c>
      <c r="I7" s="17">
        <f t="shared" si="2"/>
        <v>3.6888495510206974E-2</v>
      </c>
    </row>
    <row r="8" spans="1:9" x14ac:dyDescent="0.25">
      <c r="A8" s="12" t="s">
        <v>4</v>
      </c>
      <c r="B8" s="15">
        <v>56328</v>
      </c>
      <c r="C8" s="15">
        <v>503983</v>
      </c>
      <c r="D8" s="24">
        <v>0</v>
      </c>
      <c r="E8" s="14">
        <v>460.9</v>
      </c>
      <c r="F8" s="7">
        <v>91</v>
      </c>
      <c r="G8" s="16">
        <f t="shared" si="0"/>
        <v>5538.2747252747249</v>
      </c>
      <c r="H8" s="16">
        <f t="shared" si="1"/>
        <v>5.0648351648351646</v>
      </c>
      <c r="I8" s="17">
        <f t="shared" si="2"/>
        <v>9.1367940022666532E-4</v>
      </c>
    </row>
    <row r="9" spans="1:9" x14ac:dyDescent="0.25">
      <c r="A9" s="12" t="s">
        <v>214</v>
      </c>
      <c r="B9" s="15">
        <v>36440</v>
      </c>
      <c r="C9" s="15">
        <v>76443</v>
      </c>
      <c r="D9" s="24">
        <v>1750</v>
      </c>
      <c r="E9" s="14">
        <v>0</v>
      </c>
      <c r="F9" s="7">
        <v>47</v>
      </c>
      <c r="G9" s="16">
        <f t="shared" si="0"/>
        <v>1626.4468085106382</v>
      </c>
      <c r="H9" s="16">
        <f t="shared" si="1"/>
        <v>0</v>
      </c>
      <c r="I9" s="17">
        <f t="shared" si="2"/>
        <v>0</v>
      </c>
    </row>
    <row r="10" spans="1:9" x14ac:dyDescent="0.25">
      <c r="A10" s="12" t="s">
        <v>5</v>
      </c>
      <c r="B10" s="15">
        <v>598800</v>
      </c>
      <c r="C10" s="15">
        <v>2802535</v>
      </c>
      <c r="D10" s="24">
        <v>32958.5</v>
      </c>
      <c r="E10" s="14">
        <v>96343.5</v>
      </c>
      <c r="F10" s="7">
        <v>389</v>
      </c>
      <c r="G10" s="16">
        <f t="shared" si="0"/>
        <v>7204.4601542416449</v>
      </c>
      <c r="H10" s="16">
        <f t="shared" si="1"/>
        <v>247.66966580976865</v>
      </c>
      <c r="I10" s="17">
        <f t="shared" si="2"/>
        <v>3.3234749231470032E-2</v>
      </c>
    </row>
    <row r="11" spans="1:9" x14ac:dyDescent="0.25">
      <c r="A11" s="12" t="s">
        <v>6</v>
      </c>
      <c r="B11" s="15">
        <v>7332</v>
      </c>
      <c r="C11" s="15">
        <v>253871</v>
      </c>
      <c r="D11" s="24">
        <v>0</v>
      </c>
      <c r="E11" s="14">
        <v>780.7</v>
      </c>
      <c r="F11" s="7">
        <v>31</v>
      </c>
      <c r="G11" s="16">
        <f t="shared" si="0"/>
        <v>8189.3870967741932</v>
      </c>
      <c r="H11" s="16">
        <f t="shared" si="1"/>
        <v>25.183870967741935</v>
      </c>
      <c r="I11" s="17">
        <f t="shared" si="2"/>
        <v>3.0657560895921763E-3</v>
      </c>
    </row>
    <row r="12" spans="1:9" x14ac:dyDescent="0.25">
      <c r="A12" s="12" t="s">
        <v>7</v>
      </c>
      <c r="B12" s="15">
        <v>1460537</v>
      </c>
      <c r="C12" s="15">
        <v>4430818</v>
      </c>
      <c r="D12" s="24">
        <v>1615.8</v>
      </c>
      <c r="E12" s="14">
        <v>46053.8</v>
      </c>
      <c r="F12" s="7">
        <v>631</v>
      </c>
      <c r="G12" s="16">
        <f t="shared" si="0"/>
        <v>7021.8985736925515</v>
      </c>
      <c r="H12" s="16">
        <f t="shared" si="1"/>
        <v>72.985419968304285</v>
      </c>
      <c r="I12" s="17">
        <f t="shared" si="2"/>
        <v>1.0287049095308023E-2</v>
      </c>
    </row>
    <row r="13" spans="1:9" x14ac:dyDescent="0.25">
      <c r="A13" s="12" t="s">
        <v>8</v>
      </c>
      <c r="B13" s="15">
        <v>1625986</v>
      </c>
      <c r="C13" s="15">
        <v>5690761</v>
      </c>
      <c r="D13" s="24">
        <v>12881.9</v>
      </c>
      <c r="E13" s="14">
        <v>138434.20000000001</v>
      </c>
      <c r="F13" s="7">
        <v>850</v>
      </c>
      <c r="G13" s="16">
        <f t="shared" si="0"/>
        <v>6695.012941176471</v>
      </c>
      <c r="H13" s="16">
        <f t="shared" si="1"/>
        <v>162.86376470588237</v>
      </c>
      <c r="I13" s="17">
        <f t="shared" si="2"/>
        <v>2.3748424139236238E-2</v>
      </c>
    </row>
    <row r="14" spans="1:9" x14ac:dyDescent="0.25">
      <c r="A14" s="12" t="s">
        <v>9</v>
      </c>
      <c r="B14" s="15">
        <v>57366077</v>
      </c>
      <c r="C14" s="15">
        <v>54712070</v>
      </c>
      <c r="D14" s="24">
        <v>754271.2</v>
      </c>
      <c r="E14" s="14">
        <v>2255379.6</v>
      </c>
      <c r="F14" s="7">
        <v>8020</v>
      </c>
      <c r="G14" s="16">
        <f t="shared" si="0"/>
        <v>6821.9538653366581</v>
      </c>
      <c r="H14" s="16">
        <f t="shared" si="1"/>
        <v>281.21940149625937</v>
      </c>
      <c r="I14" s="17">
        <f t="shared" si="2"/>
        <v>3.9590671793037407E-2</v>
      </c>
    </row>
    <row r="15" spans="1:9" x14ac:dyDescent="0.25">
      <c r="A15" s="12" t="s">
        <v>215</v>
      </c>
      <c r="B15" s="15">
        <v>3815912</v>
      </c>
      <c r="C15" s="15">
        <v>6924581</v>
      </c>
      <c r="D15" s="24">
        <v>177.7</v>
      </c>
      <c r="E15" s="14">
        <v>170332.3</v>
      </c>
      <c r="F15" s="7">
        <v>1400</v>
      </c>
      <c r="G15" s="16">
        <f t="shared" si="0"/>
        <v>4946.1292857142853</v>
      </c>
      <c r="H15" s="16">
        <f t="shared" si="1"/>
        <v>121.66592857142857</v>
      </c>
      <c r="I15" s="17">
        <f t="shared" si="2"/>
        <v>2.4007664758919606E-2</v>
      </c>
    </row>
    <row r="16" spans="1:9" x14ac:dyDescent="0.25">
      <c r="A16" s="12" t="s">
        <v>216</v>
      </c>
      <c r="B16" s="15">
        <v>59450</v>
      </c>
      <c r="C16" s="15">
        <v>957986</v>
      </c>
      <c r="D16" s="24">
        <v>0</v>
      </c>
      <c r="E16" s="14">
        <v>27656.1</v>
      </c>
      <c r="F16" s="7">
        <v>178</v>
      </c>
      <c r="G16" s="16">
        <f t="shared" si="0"/>
        <v>5381.9438202247193</v>
      </c>
      <c r="H16" s="16">
        <f t="shared" si="1"/>
        <v>155.37134831460673</v>
      </c>
      <c r="I16" s="17">
        <f t="shared" si="2"/>
        <v>2.8058967854558973E-2</v>
      </c>
    </row>
    <row r="17" spans="1:9" x14ac:dyDescent="0.25">
      <c r="A17" s="12" t="s">
        <v>10</v>
      </c>
      <c r="B17" s="15">
        <v>103686460</v>
      </c>
      <c r="C17" s="15">
        <v>42366782</v>
      </c>
      <c r="D17" s="24">
        <v>1183817.8999999999</v>
      </c>
      <c r="E17" s="14">
        <v>2062755.1</v>
      </c>
      <c r="F17" s="7">
        <v>6337</v>
      </c>
      <c r="G17" s="16">
        <f t="shared" si="0"/>
        <v>6685.6212718952183</v>
      </c>
      <c r="H17" s="16">
        <f t="shared" si="1"/>
        <v>325.50972068802275</v>
      </c>
      <c r="I17" s="17">
        <f t="shared" si="2"/>
        <v>4.6427562262403133E-2</v>
      </c>
    </row>
    <row r="18" spans="1:9" x14ac:dyDescent="0.25">
      <c r="A18" s="12" t="s">
        <v>11</v>
      </c>
      <c r="B18" s="15">
        <v>634272</v>
      </c>
      <c r="C18" s="15">
        <v>1581778</v>
      </c>
      <c r="D18" s="24">
        <v>1312.5</v>
      </c>
      <c r="E18" s="14">
        <v>80952.7</v>
      </c>
      <c r="F18" s="7">
        <v>252</v>
      </c>
      <c r="G18" s="16">
        <f t="shared" si="0"/>
        <v>6276.8968253968251</v>
      </c>
      <c r="H18" s="16">
        <f t="shared" si="1"/>
        <v>321.24087301587298</v>
      </c>
      <c r="I18" s="17">
        <f t="shared" si="2"/>
        <v>4.8686597294438597E-2</v>
      </c>
    </row>
    <row r="19" spans="1:9" x14ac:dyDescent="0.25">
      <c r="A19" s="12" t="s">
        <v>244</v>
      </c>
      <c r="B19" s="15">
        <v>3016960</v>
      </c>
      <c r="C19" s="15">
        <v>4836552</v>
      </c>
      <c r="D19" s="24">
        <v>106326.3</v>
      </c>
      <c r="E19" s="14">
        <v>32753.3</v>
      </c>
      <c r="F19" s="7">
        <v>602</v>
      </c>
      <c r="G19" s="16">
        <f t="shared" si="0"/>
        <v>8034.1395348837214</v>
      </c>
      <c r="H19" s="16">
        <f t="shared" si="1"/>
        <v>54.407475083056475</v>
      </c>
      <c r="I19" s="17">
        <f t="shared" si="2"/>
        <v>6.7264831391862E-3</v>
      </c>
    </row>
    <row r="20" spans="1:9" x14ac:dyDescent="0.25">
      <c r="A20" s="12" t="s">
        <v>12</v>
      </c>
      <c r="B20" s="15">
        <v>37026408</v>
      </c>
      <c r="C20" s="15">
        <v>7332468</v>
      </c>
      <c r="D20" s="24">
        <v>100265.4</v>
      </c>
      <c r="E20" s="14">
        <v>165653</v>
      </c>
      <c r="F20" s="7">
        <v>851</v>
      </c>
      <c r="G20" s="16">
        <f t="shared" si="0"/>
        <v>8616.2961222091653</v>
      </c>
      <c r="H20" s="16">
        <f t="shared" si="1"/>
        <v>194.65687426556991</v>
      </c>
      <c r="I20" s="17">
        <f t="shared" si="2"/>
        <v>2.2092601599787466E-2</v>
      </c>
    </row>
    <row r="21" spans="1:9" x14ac:dyDescent="0.25">
      <c r="A21" s="12" t="s">
        <v>13</v>
      </c>
      <c r="B21" s="15">
        <v>15211900</v>
      </c>
      <c r="C21" s="15">
        <v>6278142</v>
      </c>
      <c r="D21" s="24">
        <v>17847</v>
      </c>
      <c r="E21" s="14">
        <v>142018.4</v>
      </c>
      <c r="F21" s="7">
        <v>936</v>
      </c>
      <c r="G21" s="16">
        <f t="shared" si="0"/>
        <v>6707.416666666667</v>
      </c>
      <c r="H21" s="16">
        <f t="shared" si="1"/>
        <v>151.72905982905982</v>
      </c>
      <c r="I21" s="17">
        <f t="shared" si="2"/>
        <v>2.2120693433142258E-2</v>
      </c>
    </row>
    <row r="22" spans="1:9" x14ac:dyDescent="0.25">
      <c r="A22" s="12" t="s">
        <v>14</v>
      </c>
      <c r="B22" s="15">
        <v>228737</v>
      </c>
      <c r="C22" s="15">
        <v>782894</v>
      </c>
      <c r="D22" s="24">
        <v>0</v>
      </c>
      <c r="E22" s="14">
        <v>1503.3</v>
      </c>
      <c r="F22" s="7">
        <v>144</v>
      </c>
      <c r="G22" s="16">
        <f t="shared" si="0"/>
        <v>5436.7638888888887</v>
      </c>
      <c r="H22" s="16">
        <f t="shared" si="1"/>
        <v>10.439583333333333</v>
      </c>
      <c r="I22" s="17">
        <f t="shared" si="2"/>
        <v>1.9165032822015067E-3</v>
      </c>
    </row>
    <row r="23" spans="1:9" x14ac:dyDescent="0.25">
      <c r="A23" s="12" t="s">
        <v>15</v>
      </c>
      <c r="B23" s="15">
        <v>3176166</v>
      </c>
      <c r="C23" s="15">
        <v>4043162</v>
      </c>
      <c r="D23" s="24">
        <v>54478.5</v>
      </c>
      <c r="E23" s="14">
        <v>14724.2</v>
      </c>
      <c r="F23" s="7">
        <v>446</v>
      </c>
      <c r="G23" s="16">
        <f t="shared" si="0"/>
        <v>9065.3856502242161</v>
      </c>
      <c r="H23" s="16">
        <f t="shared" si="1"/>
        <v>33.01390134529148</v>
      </c>
      <c r="I23" s="17">
        <f t="shared" si="2"/>
        <v>3.6285394104940646E-3</v>
      </c>
    </row>
    <row r="24" spans="1:9" x14ac:dyDescent="0.25">
      <c r="A24" s="12" t="s">
        <v>16</v>
      </c>
      <c r="B24" s="15">
        <v>9685658</v>
      </c>
      <c r="C24" s="15">
        <v>7958672</v>
      </c>
      <c r="D24" s="24">
        <v>40779.1</v>
      </c>
      <c r="E24" s="14">
        <v>293492.3</v>
      </c>
      <c r="F24" s="7">
        <v>1213</v>
      </c>
      <c r="G24" s="16">
        <f t="shared" si="0"/>
        <v>6561.1475680131907</v>
      </c>
      <c r="H24" s="16">
        <f t="shared" si="1"/>
        <v>241.95572959604286</v>
      </c>
      <c r="I24" s="17">
        <f t="shared" si="2"/>
        <v>3.5565494012279902E-2</v>
      </c>
    </row>
    <row r="25" spans="1:9" x14ac:dyDescent="0.25">
      <c r="A25" s="12" t="s">
        <v>17</v>
      </c>
      <c r="B25" s="15">
        <v>410635</v>
      </c>
      <c r="C25" s="15">
        <v>1205351</v>
      </c>
      <c r="D25" s="24">
        <v>38606.6</v>
      </c>
      <c r="E25" s="14">
        <v>68664.600000000006</v>
      </c>
      <c r="F25" s="7">
        <v>180</v>
      </c>
      <c r="G25" s="16">
        <f t="shared" si="0"/>
        <v>6696.3944444444442</v>
      </c>
      <c r="H25" s="16">
        <f t="shared" si="1"/>
        <v>381.47</v>
      </c>
      <c r="I25" s="17">
        <f t="shared" si="2"/>
        <v>5.3896200329101154E-2</v>
      </c>
    </row>
    <row r="26" spans="1:9" x14ac:dyDescent="0.25">
      <c r="A26" s="12" t="s">
        <v>18</v>
      </c>
      <c r="B26" s="15">
        <v>13087215</v>
      </c>
      <c r="C26" s="15">
        <v>16491996</v>
      </c>
      <c r="D26" s="24">
        <v>84732.9</v>
      </c>
      <c r="E26" s="14">
        <v>591785.9</v>
      </c>
      <c r="F26" s="7">
        <v>2294</v>
      </c>
      <c r="G26" s="16">
        <f t="shared" si="0"/>
        <v>7189.187445510026</v>
      </c>
      <c r="H26" s="16">
        <f t="shared" si="1"/>
        <v>257.97118570183085</v>
      </c>
      <c r="I26" s="17">
        <f t="shared" si="2"/>
        <v>3.4640216286067199E-2</v>
      </c>
    </row>
    <row r="27" spans="1:9" x14ac:dyDescent="0.25">
      <c r="A27" s="12" t="s">
        <v>19</v>
      </c>
      <c r="B27" s="15">
        <v>130721449</v>
      </c>
      <c r="C27" s="15">
        <v>38937755</v>
      </c>
      <c r="D27" s="24">
        <v>4067851.4</v>
      </c>
      <c r="E27" s="14">
        <v>1849474.2</v>
      </c>
      <c r="F27" s="7">
        <v>6203</v>
      </c>
      <c r="G27" s="16">
        <f t="shared" si="0"/>
        <v>6277.2456875705302</v>
      </c>
      <c r="H27" s="16">
        <f t="shared" si="1"/>
        <v>298.15802031275189</v>
      </c>
      <c r="I27" s="17">
        <f t="shared" si="2"/>
        <v>4.5344443255292265E-2</v>
      </c>
    </row>
    <row r="28" spans="1:9" x14ac:dyDescent="0.25">
      <c r="A28" s="12" t="s">
        <v>20</v>
      </c>
      <c r="B28" s="15">
        <v>3102680</v>
      </c>
      <c r="C28" s="15">
        <v>3976369</v>
      </c>
      <c r="D28" s="24">
        <v>4146.1000000000004</v>
      </c>
      <c r="E28" s="14">
        <v>36831.800000000003</v>
      </c>
      <c r="F28" s="7">
        <v>569</v>
      </c>
      <c r="G28" s="16">
        <f t="shared" si="0"/>
        <v>6988.3462214411247</v>
      </c>
      <c r="H28" s="16">
        <f t="shared" si="1"/>
        <v>64.730755711775046</v>
      </c>
      <c r="I28" s="17">
        <f t="shared" si="2"/>
        <v>9.1776618802627587E-3</v>
      </c>
    </row>
    <row r="29" spans="1:9" x14ac:dyDescent="0.25">
      <c r="A29" s="12" t="s">
        <v>21</v>
      </c>
      <c r="B29" s="15">
        <v>1574363</v>
      </c>
      <c r="C29" s="15">
        <v>5856790</v>
      </c>
      <c r="D29" s="24">
        <v>3651.5</v>
      </c>
      <c r="E29" s="14">
        <v>102388.4</v>
      </c>
      <c r="F29" s="7">
        <v>556</v>
      </c>
      <c r="G29" s="16">
        <f t="shared" si="0"/>
        <v>10533.794964028777</v>
      </c>
      <c r="H29" s="16">
        <f t="shared" si="1"/>
        <v>184.15179856115108</v>
      </c>
      <c r="I29" s="17">
        <f t="shared" si="2"/>
        <v>1.7181630273059117E-2</v>
      </c>
    </row>
    <row r="30" spans="1:9" x14ac:dyDescent="0.25">
      <c r="A30" s="12" t="s">
        <v>22</v>
      </c>
      <c r="B30" s="15">
        <v>10782263</v>
      </c>
      <c r="C30" s="15">
        <v>14724269</v>
      </c>
      <c r="D30" s="24">
        <v>14452.2</v>
      </c>
      <c r="E30" s="14">
        <v>597811.1</v>
      </c>
      <c r="F30" s="7">
        <v>2062</v>
      </c>
      <c r="G30" s="16">
        <f t="shared" si="0"/>
        <v>7140.7706110572262</v>
      </c>
      <c r="H30" s="16">
        <f t="shared" si="1"/>
        <v>289.91808923375362</v>
      </c>
      <c r="I30" s="17">
        <f t="shared" si="2"/>
        <v>3.9016314762641134E-2</v>
      </c>
    </row>
    <row r="31" spans="1:9" x14ac:dyDescent="0.25">
      <c r="A31" s="12" t="s">
        <v>23</v>
      </c>
      <c r="B31" s="15">
        <v>636185</v>
      </c>
      <c r="C31" s="15">
        <v>4072133</v>
      </c>
      <c r="D31" s="24">
        <v>22369.200000000001</v>
      </c>
      <c r="E31" s="14">
        <v>109350.5</v>
      </c>
      <c r="F31" s="7">
        <v>567</v>
      </c>
      <c r="G31" s="16">
        <f t="shared" si="0"/>
        <v>7181.8924162257499</v>
      </c>
      <c r="H31" s="16">
        <f t="shared" si="1"/>
        <v>192.85802469135803</v>
      </c>
      <c r="I31" s="17">
        <f t="shared" si="2"/>
        <v>2.6151125551493865E-2</v>
      </c>
    </row>
    <row r="32" spans="1:9" x14ac:dyDescent="0.25">
      <c r="A32" s="12" t="s">
        <v>24</v>
      </c>
      <c r="B32" s="15">
        <v>75813</v>
      </c>
      <c r="C32" s="15">
        <v>878570</v>
      </c>
      <c r="D32" s="24">
        <v>0</v>
      </c>
      <c r="E32" s="14">
        <v>2979.5</v>
      </c>
      <c r="F32" s="7">
        <v>158</v>
      </c>
      <c r="G32" s="16">
        <f t="shared" si="0"/>
        <v>5560.5696202531644</v>
      </c>
      <c r="H32" s="16">
        <f t="shared" si="1"/>
        <v>18.85759493670886</v>
      </c>
      <c r="I32" s="17">
        <f t="shared" si="2"/>
        <v>3.3798442401702911E-3</v>
      </c>
    </row>
    <row r="33" spans="1:9" x14ac:dyDescent="0.25">
      <c r="A33" s="12" t="s">
        <v>217</v>
      </c>
      <c r="B33" s="15">
        <v>582641</v>
      </c>
      <c r="C33" s="15">
        <v>2125350</v>
      </c>
      <c r="D33" s="24">
        <v>0</v>
      </c>
      <c r="E33" s="14">
        <v>4368.3999999999996</v>
      </c>
      <c r="F33" s="7">
        <v>343</v>
      </c>
      <c r="G33" s="16">
        <f t="shared" si="0"/>
        <v>6196.3556851311951</v>
      </c>
      <c r="H33" s="16">
        <f t="shared" si="1"/>
        <v>12.735860058309036</v>
      </c>
      <c r="I33" s="17">
        <f t="shared" si="2"/>
        <v>2.0511631960356824E-3</v>
      </c>
    </row>
    <row r="34" spans="1:9" x14ac:dyDescent="0.25">
      <c r="A34" s="12" t="s">
        <v>218</v>
      </c>
      <c r="B34" s="15">
        <v>278405</v>
      </c>
      <c r="C34" s="15">
        <v>289368</v>
      </c>
      <c r="D34" s="24">
        <v>0</v>
      </c>
      <c r="E34" s="14">
        <v>829.3</v>
      </c>
      <c r="F34" s="7">
        <v>50</v>
      </c>
      <c r="G34" s="16">
        <f t="shared" si="0"/>
        <v>5787.36</v>
      </c>
      <c r="H34" s="16">
        <f t="shared" si="1"/>
        <v>16.585999999999999</v>
      </c>
      <c r="I34" s="17">
        <f t="shared" si="2"/>
        <v>2.8577109435546093E-3</v>
      </c>
    </row>
    <row r="35" spans="1:9" x14ac:dyDescent="0.25">
      <c r="A35" s="12" t="s">
        <v>25</v>
      </c>
      <c r="B35" s="15">
        <v>0</v>
      </c>
      <c r="C35" s="15">
        <v>14176</v>
      </c>
      <c r="D35" s="24">
        <v>0</v>
      </c>
      <c r="E35" s="14">
        <v>0</v>
      </c>
      <c r="F35" s="7">
        <v>5</v>
      </c>
      <c r="G35" s="16">
        <f t="shared" si="0"/>
        <v>2835.2</v>
      </c>
      <c r="H35" s="16">
        <f t="shared" si="1"/>
        <v>0</v>
      </c>
      <c r="I35" s="17">
        <f t="shared" ref="I35:I66" si="3">E35/(C35+E35)</f>
        <v>0</v>
      </c>
    </row>
    <row r="36" spans="1:9" x14ac:dyDescent="0.25">
      <c r="A36" s="12" t="s">
        <v>219</v>
      </c>
      <c r="B36" s="15">
        <v>2021973</v>
      </c>
      <c r="C36" s="15">
        <v>7972804</v>
      </c>
      <c r="D36" s="24">
        <v>6524</v>
      </c>
      <c r="E36" s="14">
        <v>149166</v>
      </c>
      <c r="F36" s="7">
        <v>1333</v>
      </c>
      <c r="G36" s="16">
        <f t="shared" si="0"/>
        <v>5981.0982745686424</v>
      </c>
      <c r="H36" s="16">
        <f t="shared" si="1"/>
        <v>111.90247561890473</v>
      </c>
      <c r="I36" s="17">
        <f t="shared" si="3"/>
        <v>1.8365741316454014E-2</v>
      </c>
    </row>
    <row r="37" spans="1:9" x14ac:dyDescent="0.25">
      <c r="A37" s="12" t="s">
        <v>26</v>
      </c>
      <c r="B37" s="15">
        <v>271513034</v>
      </c>
      <c r="C37" s="15">
        <v>87702905</v>
      </c>
      <c r="D37" s="24">
        <v>2942000</v>
      </c>
      <c r="E37" s="14">
        <v>3227000</v>
      </c>
      <c r="F37" s="7">
        <v>16060</v>
      </c>
      <c r="G37" s="16">
        <f t="shared" si="0"/>
        <v>5460.9529887920298</v>
      </c>
      <c r="H37" s="16">
        <f t="shared" si="1"/>
        <v>200.93399750933997</v>
      </c>
      <c r="I37" s="17">
        <f t="shared" si="3"/>
        <v>3.5488874644705723E-2</v>
      </c>
    </row>
    <row r="38" spans="1:9" x14ac:dyDescent="0.25">
      <c r="A38" s="12" t="s">
        <v>27</v>
      </c>
      <c r="B38" s="15">
        <v>12735605</v>
      </c>
      <c r="C38" s="15">
        <v>3493347</v>
      </c>
      <c r="D38" s="24">
        <v>176601.8</v>
      </c>
      <c r="E38" s="14">
        <v>221080.7</v>
      </c>
      <c r="F38" s="7">
        <v>469</v>
      </c>
      <c r="G38" s="16">
        <f t="shared" si="0"/>
        <v>7448.5010660980806</v>
      </c>
      <c r="H38" s="16">
        <f t="shared" si="1"/>
        <v>471.38742004264395</v>
      </c>
      <c r="I38" s="17">
        <f t="shared" si="3"/>
        <v>5.9519451677576066E-2</v>
      </c>
    </row>
    <row r="39" spans="1:9" x14ac:dyDescent="0.25">
      <c r="A39" s="12" t="s">
        <v>28</v>
      </c>
      <c r="B39" s="15">
        <v>370483</v>
      </c>
      <c r="C39" s="15">
        <v>3653129</v>
      </c>
      <c r="D39" s="24">
        <v>533</v>
      </c>
      <c r="E39" s="14">
        <v>286411.3</v>
      </c>
      <c r="F39" s="7">
        <v>613</v>
      </c>
      <c r="G39" s="16">
        <f t="shared" si="0"/>
        <v>5959.4274061990209</v>
      </c>
      <c r="H39" s="16">
        <f t="shared" si="1"/>
        <v>467.22887438825444</v>
      </c>
      <c r="I39" s="17">
        <f t="shared" si="3"/>
        <v>7.270170583100774E-2</v>
      </c>
    </row>
    <row r="40" spans="1:9" x14ac:dyDescent="0.25">
      <c r="A40" s="12" t="s">
        <v>29</v>
      </c>
      <c r="B40" s="15">
        <v>12930275</v>
      </c>
      <c r="C40" s="15">
        <v>14865400</v>
      </c>
      <c r="D40" s="24">
        <v>33278.1</v>
      </c>
      <c r="E40" s="14">
        <v>675854.3</v>
      </c>
      <c r="F40" s="7">
        <v>2088</v>
      </c>
      <c r="G40" s="16">
        <f t="shared" si="0"/>
        <v>7119.4444444444443</v>
      </c>
      <c r="H40" s="16">
        <f t="shared" si="1"/>
        <v>323.68500957854411</v>
      </c>
      <c r="I40" s="17">
        <f t="shared" si="3"/>
        <v>4.3487757612974652E-2</v>
      </c>
    </row>
    <row r="41" spans="1:9" x14ac:dyDescent="0.25">
      <c r="A41" s="12" t="s">
        <v>248</v>
      </c>
      <c r="B41" s="15">
        <v>13125532</v>
      </c>
      <c r="C41" s="15">
        <v>2920269</v>
      </c>
      <c r="D41" s="24">
        <v>469083.5</v>
      </c>
      <c r="E41" s="14">
        <v>14106</v>
      </c>
      <c r="F41" s="7">
        <v>550</v>
      </c>
      <c r="G41" s="16">
        <f t="shared" si="0"/>
        <v>5309.58</v>
      </c>
      <c r="H41" s="16">
        <f t="shared" si="1"/>
        <v>25.647272727272728</v>
      </c>
      <c r="I41" s="17">
        <f t="shared" si="3"/>
        <v>4.8071565495207665E-3</v>
      </c>
    </row>
    <row r="42" spans="1:9" x14ac:dyDescent="0.25">
      <c r="A42" s="12" t="s">
        <v>30</v>
      </c>
      <c r="B42" s="15">
        <v>11397709</v>
      </c>
      <c r="C42" s="15">
        <v>12697764</v>
      </c>
      <c r="D42" s="24">
        <v>231614.6</v>
      </c>
      <c r="E42" s="14">
        <v>341074.8</v>
      </c>
      <c r="F42" s="7">
        <v>1838</v>
      </c>
      <c r="G42" s="16">
        <f t="shared" si="0"/>
        <v>6908.4678998911859</v>
      </c>
      <c r="H42" s="16">
        <f t="shared" si="1"/>
        <v>185.56844396082698</v>
      </c>
      <c r="I42" s="17">
        <f t="shared" si="3"/>
        <v>2.6158372323768584E-2</v>
      </c>
    </row>
    <row r="43" spans="1:9" x14ac:dyDescent="0.25">
      <c r="A43" s="12" t="s">
        <v>31</v>
      </c>
      <c r="B43" s="15">
        <v>5527151</v>
      </c>
      <c r="C43" s="15">
        <v>3713826</v>
      </c>
      <c r="D43" s="24">
        <v>523858</v>
      </c>
      <c r="E43" s="14">
        <v>143589.20000000001</v>
      </c>
      <c r="F43" s="7">
        <v>596</v>
      </c>
      <c r="G43" s="16">
        <f t="shared" si="0"/>
        <v>6231.2516778523486</v>
      </c>
      <c r="H43" s="16">
        <f t="shared" si="1"/>
        <v>240.92147651006712</v>
      </c>
      <c r="I43" s="17">
        <f t="shared" si="3"/>
        <v>3.7224201325281245E-2</v>
      </c>
    </row>
    <row r="44" spans="1:9" x14ac:dyDescent="0.25">
      <c r="A44" s="12" t="s">
        <v>220</v>
      </c>
      <c r="B44" s="15">
        <v>1207275</v>
      </c>
      <c r="C44" s="15">
        <v>3412585</v>
      </c>
      <c r="D44" s="24">
        <v>40383.199999999997</v>
      </c>
      <c r="E44" s="14">
        <v>131913.9</v>
      </c>
      <c r="F44" s="7">
        <v>588</v>
      </c>
      <c r="G44" s="16">
        <f t="shared" si="0"/>
        <v>5803.7159863945581</v>
      </c>
      <c r="H44" s="16">
        <f t="shared" si="1"/>
        <v>224.34336734693878</v>
      </c>
      <c r="I44" s="17">
        <f t="shared" si="3"/>
        <v>3.7216515993276231E-2</v>
      </c>
    </row>
    <row r="45" spans="1:9" x14ac:dyDescent="0.25">
      <c r="A45" s="12" t="s">
        <v>32</v>
      </c>
      <c r="B45" s="15">
        <v>3064393</v>
      </c>
      <c r="C45" s="15">
        <v>15534672</v>
      </c>
      <c r="D45" s="24">
        <v>6481.8</v>
      </c>
      <c r="E45" s="14">
        <v>763691.3</v>
      </c>
      <c r="F45" s="7">
        <v>1728</v>
      </c>
      <c r="G45" s="16">
        <f t="shared" si="0"/>
        <v>8989.9722222222226</v>
      </c>
      <c r="H45" s="16">
        <f t="shared" si="1"/>
        <v>441.95098379629633</v>
      </c>
      <c r="I45" s="17">
        <f t="shared" si="3"/>
        <v>4.6856931947271051E-2</v>
      </c>
    </row>
    <row r="46" spans="1:9" x14ac:dyDescent="0.25">
      <c r="A46" s="12" t="s">
        <v>33</v>
      </c>
      <c r="B46" s="15">
        <v>2118293</v>
      </c>
      <c r="C46" s="15">
        <v>3732911.5</v>
      </c>
      <c r="D46" s="24">
        <v>9490.1</v>
      </c>
      <c r="E46" s="14">
        <v>82410.8</v>
      </c>
      <c r="F46" s="7">
        <v>615</v>
      </c>
      <c r="G46" s="16">
        <f t="shared" si="0"/>
        <v>6069.7747967479672</v>
      </c>
      <c r="H46" s="16">
        <f t="shared" si="1"/>
        <v>134.00130081300813</v>
      </c>
      <c r="I46" s="17">
        <f t="shared" si="3"/>
        <v>2.1599957623501431E-2</v>
      </c>
    </row>
    <row r="47" spans="1:9" x14ac:dyDescent="0.25">
      <c r="A47" s="12" t="s">
        <v>34</v>
      </c>
      <c r="B47" s="15">
        <v>7125855</v>
      </c>
      <c r="C47" s="15">
        <v>14017531</v>
      </c>
      <c r="D47" s="24">
        <v>26802.2</v>
      </c>
      <c r="E47" s="14">
        <v>391427.8</v>
      </c>
      <c r="F47" s="7">
        <v>2019</v>
      </c>
      <c r="G47" s="16">
        <f t="shared" si="0"/>
        <v>6942.8088162456661</v>
      </c>
      <c r="H47" s="16">
        <f t="shared" si="1"/>
        <v>193.87211490837046</v>
      </c>
      <c r="I47" s="17">
        <f t="shared" si="3"/>
        <v>2.7165585344029158E-2</v>
      </c>
    </row>
    <row r="48" spans="1:9" x14ac:dyDescent="0.25">
      <c r="A48" s="12" t="s">
        <v>35</v>
      </c>
      <c r="B48" s="15">
        <v>1075392</v>
      </c>
      <c r="C48" s="15">
        <v>4801958</v>
      </c>
      <c r="D48" s="24">
        <v>355.3</v>
      </c>
      <c r="E48" s="14">
        <v>63001</v>
      </c>
      <c r="F48" s="7">
        <v>636</v>
      </c>
      <c r="G48" s="16">
        <f t="shared" si="0"/>
        <v>7550.2484276729556</v>
      </c>
      <c r="H48" s="16">
        <f t="shared" si="1"/>
        <v>99.058176100628927</v>
      </c>
      <c r="I48" s="17">
        <f t="shared" si="3"/>
        <v>1.294995497392681E-2</v>
      </c>
    </row>
    <row r="49" spans="1:9" x14ac:dyDescent="0.25">
      <c r="A49" s="12" t="s">
        <v>36</v>
      </c>
      <c r="B49" s="15">
        <v>12327434</v>
      </c>
      <c r="C49" s="15">
        <v>9306106</v>
      </c>
      <c r="D49" s="24">
        <v>141945.29999999999</v>
      </c>
      <c r="E49" s="14">
        <v>150428.1</v>
      </c>
      <c r="F49" s="7">
        <v>1143</v>
      </c>
      <c r="G49" s="16">
        <f t="shared" si="0"/>
        <v>8141.825021872266</v>
      </c>
      <c r="H49" s="16">
        <f t="shared" si="1"/>
        <v>131.60813648293964</v>
      </c>
      <c r="I49" s="17">
        <f t="shared" si="3"/>
        <v>1.5907318517468256E-2</v>
      </c>
    </row>
    <row r="50" spans="1:9" x14ac:dyDescent="0.25">
      <c r="A50" s="12" t="s">
        <v>37</v>
      </c>
      <c r="B50" s="15">
        <v>82438074</v>
      </c>
      <c r="C50" s="15">
        <v>49548247</v>
      </c>
      <c r="D50" s="24">
        <v>4520542.8</v>
      </c>
      <c r="E50" s="14">
        <v>4749069.8</v>
      </c>
      <c r="F50" s="7">
        <v>7035</v>
      </c>
      <c r="G50" s="16">
        <f t="shared" si="0"/>
        <v>7043.1054726368156</v>
      </c>
      <c r="H50" s="16">
        <f t="shared" si="1"/>
        <v>675.06322672352519</v>
      </c>
      <c r="I50" s="17">
        <f t="shared" si="3"/>
        <v>8.7464170973546154E-2</v>
      </c>
    </row>
    <row r="51" spans="1:9" x14ac:dyDescent="0.25">
      <c r="A51" s="12" t="s">
        <v>38</v>
      </c>
      <c r="B51" s="15">
        <v>1041052</v>
      </c>
      <c r="C51" s="15">
        <v>5532518</v>
      </c>
      <c r="D51" s="24">
        <v>494.7</v>
      </c>
      <c r="E51" s="14">
        <v>91928.3</v>
      </c>
      <c r="F51" s="7">
        <v>834</v>
      </c>
      <c r="G51" s="16">
        <f t="shared" si="0"/>
        <v>6633.7146282973617</v>
      </c>
      <c r="H51" s="16">
        <f t="shared" si="1"/>
        <v>110.22577937649881</v>
      </c>
      <c r="I51" s="17">
        <f t="shared" si="3"/>
        <v>1.6344417760731398E-2</v>
      </c>
    </row>
    <row r="52" spans="1:9" x14ac:dyDescent="0.25">
      <c r="A52" s="12" t="s">
        <v>39</v>
      </c>
      <c r="B52" s="15">
        <v>756541</v>
      </c>
      <c r="C52" s="15">
        <v>5146736</v>
      </c>
      <c r="D52" s="24">
        <v>2141.8000000000002</v>
      </c>
      <c r="E52" s="14">
        <v>113202.2</v>
      </c>
      <c r="F52" s="7">
        <v>787</v>
      </c>
      <c r="G52" s="16">
        <f t="shared" si="0"/>
        <v>6539.6899618805592</v>
      </c>
      <c r="H52" s="16">
        <f t="shared" si="1"/>
        <v>143.84015247776367</v>
      </c>
      <c r="I52" s="17">
        <f t="shared" si="3"/>
        <v>2.1521583656629272E-2</v>
      </c>
    </row>
    <row r="53" spans="1:9" x14ac:dyDescent="0.25">
      <c r="A53" s="12" t="s">
        <v>40</v>
      </c>
      <c r="B53" s="15">
        <v>276194</v>
      </c>
      <c r="C53" s="15">
        <v>1462331</v>
      </c>
      <c r="D53" s="24">
        <v>5012.8999999999996</v>
      </c>
      <c r="E53" s="14">
        <v>8049.9</v>
      </c>
      <c r="F53" s="7">
        <v>141</v>
      </c>
      <c r="G53" s="16">
        <f t="shared" si="0"/>
        <v>10371.141843971631</v>
      </c>
      <c r="H53" s="16">
        <f t="shared" si="1"/>
        <v>57.091489361702124</v>
      </c>
      <c r="I53" s="17">
        <f t="shared" si="3"/>
        <v>5.4747038675488783E-3</v>
      </c>
    </row>
    <row r="54" spans="1:9" x14ac:dyDescent="0.25">
      <c r="A54" s="12" t="s">
        <v>234</v>
      </c>
      <c r="B54" s="15">
        <v>2376740</v>
      </c>
      <c r="C54" s="15">
        <v>3274760</v>
      </c>
      <c r="D54" s="24">
        <v>28443.5</v>
      </c>
      <c r="E54" s="14">
        <v>54578.8</v>
      </c>
      <c r="F54" s="7">
        <v>473</v>
      </c>
      <c r="G54" s="16">
        <f t="shared" si="0"/>
        <v>6923.3826638477803</v>
      </c>
      <c r="H54" s="16">
        <f t="shared" si="1"/>
        <v>115.38858350951375</v>
      </c>
      <c r="I54" s="17">
        <f t="shared" si="3"/>
        <v>1.6393285057081007E-2</v>
      </c>
    </row>
    <row r="55" spans="1:9" x14ac:dyDescent="0.25">
      <c r="A55" s="12" t="s">
        <v>41</v>
      </c>
      <c r="B55" s="15">
        <v>1068988</v>
      </c>
      <c r="C55" s="15">
        <v>3717160</v>
      </c>
      <c r="D55" s="24">
        <v>15825.5</v>
      </c>
      <c r="E55" s="14">
        <v>214152.8</v>
      </c>
      <c r="F55" s="7">
        <v>548</v>
      </c>
      <c r="G55" s="16">
        <f t="shared" si="0"/>
        <v>6783.1386861313867</v>
      </c>
      <c r="H55" s="16">
        <f t="shared" si="1"/>
        <v>390.7897810218978</v>
      </c>
      <c r="I55" s="17">
        <f t="shared" si="3"/>
        <v>5.447360993508326E-2</v>
      </c>
    </row>
    <row r="56" spans="1:9" x14ac:dyDescent="0.25">
      <c r="A56" s="12" t="s">
        <v>42</v>
      </c>
      <c r="B56" s="15">
        <v>3015813</v>
      </c>
      <c r="C56" s="15">
        <v>5852632</v>
      </c>
      <c r="D56" s="24">
        <v>236.9</v>
      </c>
      <c r="E56" s="14">
        <v>50812</v>
      </c>
      <c r="F56" s="7">
        <v>763</v>
      </c>
      <c r="G56" s="16">
        <f t="shared" si="0"/>
        <v>7670.5530799475755</v>
      </c>
      <c r="H56" s="16">
        <f t="shared" si="1"/>
        <v>66.595019659239838</v>
      </c>
      <c r="I56" s="17">
        <f t="shared" si="3"/>
        <v>8.6071791313680618E-3</v>
      </c>
    </row>
    <row r="57" spans="1:9" x14ac:dyDescent="0.25">
      <c r="A57" s="12" t="s">
        <v>43</v>
      </c>
      <c r="B57" s="15">
        <v>2886067</v>
      </c>
      <c r="C57" s="15">
        <v>9253383</v>
      </c>
      <c r="D57" s="24">
        <v>3171.4</v>
      </c>
      <c r="E57" s="14">
        <v>256680.8</v>
      </c>
      <c r="F57" s="7">
        <v>1252</v>
      </c>
      <c r="G57" s="16">
        <f t="shared" si="0"/>
        <v>7390.8809904153359</v>
      </c>
      <c r="H57" s="16">
        <f t="shared" si="1"/>
        <v>205.01661341853034</v>
      </c>
      <c r="I57" s="17">
        <f t="shared" si="3"/>
        <v>2.6990439328072643E-2</v>
      </c>
    </row>
    <row r="58" spans="1:9" x14ac:dyDescent="0.25">
      <c r="A58" s="12" t="s">
        <v>44</v>
      </c>
      <c r="B58" s="15">
        <v>23334829</v>
      </c>
      <c r="C58" s="15">
        <v>14781182</v>
      </c>
      <c r="D58" s="24">
        <v>1108602.7</v>
      </c>
      <c r="E58" s="14">
        <v>834671.3</v>
      </c>
      <c r="F58" s="7">
        <v>2370</v>
      </c>
      <c r="G58" s="16">
        <f t="shared" si="0"/>
        <v>6236.7856540084385</v>
      </c>
      <c r="H58" s="16">
        <f t="shared" si="1"/>
        <v>352.18198312236291</v>
      </c>
      <c r="I58" s="17">
        <f t="shared" si="3"/>
        <v>5.3450252379099901E-2</v>
      </c>
    </row>
    <row r="59" spans="1:9" x14ac:dyDescent="0.25">
      <c r="A59" s="12" t="s">
        <v>45</v>
      </c>
      <c r="B59" s="15">
        <v>3976002</v>
      </c>
      <c r="C59" s="15">
        <v>12757398</v>
      </c>
      <c r="D59" s="24">
        <v>74027.3</v>
      </c>
      <c r="E59" s="14">
        <v>291789.5</v>
      </c>
      <c r="F59" s="7">
        <v>1375</v>
      </c>
      <c r="G59" s="16">
        <f t="shared" si="0"/>
        <v>9278.1076363636366</v>
      </c>
      <c r="H59" s="16">
        <f t="shared" si="1"/>
        <v>212.21054545454547</v>
      </c>
      <c r="I59" s="17">
        <f t="shared" si="3"/>
        <v>2.2360740850723464E-2</v>
      </c>
    </row>
    <row r="60" spans="1:9" x14ac:dyDescent="0.25">
      <c r="A60" s="12" t="s">
        <v>46</v>
      </c>
      <c r="B60" s="15">
        <v>25050246</v>
      </c>
      <c r="C60" s="15">
        <v>19779756</v>
      </c>
      <c r="D60" s="24">
        <v>325657.8</v>
      </c>
      <c r="E60" s="14">
        <v>328857.8</v>
      </c>
      <c r="F60" s="7">
        <v>3066</v>
      </c>
      <c r="G60" s="16">
        <f t="shared" si="0"/>
        <v>6451.3228962818002</v>
      </c>
      <c r="H60" s="16">
        <f t="shared" si="1"/>
        <v>107.25955642530985</v>
      </c>
      <c r="I60" s="17">
        <f t="shared" si="3"/>
        <v>1.6354076082559205E-2</v>
      </c>
    </row>
    <row r="61" spans="1:9" x14ac:dyDescent="0.25">
      <c r="A61" s="12" t="s">
        <v>47</v>
      </c>
      <c r="B61" s="15">
        <v>1831501</v>
      </c>
      <c r="C61" s="15">
        <v>6237297</v>
      </c>
      <c r="D61" s="24">
        <v>473.8</v>
      </c>
      <c r="E61" s="14">
        <v>55468.3</v>
      </c>
      <c r="F61" s="7">
        <v>720</v>
      </c>
      <c r="G61" s="16">
        <f t="shared" si="0"/>
        <v>8662.9125000000004</v>
      </c>
      <c r="H61" s="16">
        <f t="shared" si="1"/>
        <v>77.039305555555558</v>
      </c>
      <c r="I61" s="17">
        <f t="shared" si="3"/>
        <v>8.8146144589247594E-3</v>
      </c>
    </row>
    <row r="62" spans="1:9" x14ac:dyDescent="0.25">
      <c r="A62" s="12" t="s">
        <v>48</v>
      </c>
      <c r="B62" s="15">
        <v>539107</v>
      </c>
      <c r="C62" s="15">
        <v>1074575</v>
      </c>
      <c r="D62" s="24">
        <v>8671.2000000000007</v>
      </c>
      <c r="E62" s="14">
        <v>37896</v>
      </c>
      <c r="F62" s="7">
        <v>155</v>
      </c>
      <c r="G62" s="16">
        <f t="shared" si="0"/>
        <v>6932.7419354838712</v>
      </c>
      <c r="H62" s="16">
        <f t="shared" si="1"/>
        <v>244.49032258064517</v>
      </c>
      <c r="I62" s="17">
        <f t="shared" si="3"/>
        <v>3.4064708203629578E-2</v>
      </c>
    </row>
    <row r="63" spans="1:9" x14ac:dyDescent="0.25">
      <c r="A63" s="12" t="s">
        <v>49</v>
      </c>
      <c r="B63" s="15">
        <v>67754</v>
      </c>
      <c r="C63" s="15">
        <v>916746</v>
      </c>
      <c r="D63" s="24">
        <v>0</v>
      </c>
      <c r="E63" s="14">
        <v>4885.5</v>
      </c>
      <c r="F63" s="7">
        <v>146</v>
      </c>
      <c r="G63" s="16">
        <f t="shared" si="0"/>
        <v>6279.0821917808216</v>
      </c>
      <c r="H63" s="16">
        <f t="shared" si="1"/>
        <v>33.462328767123289</v>
      </c>
      <c r="I63" s="17">
        <f t="shared" si="3"/>
        <v>5.3009255868533139E-3</v>
      </c>
    </row>
    <row r="64" spans="1:9" x14ac:dyDescent="0.25">
      <c r="A64" s="12" t="s">
        <v>50</v>
      </c>
      <c r="B64" s="15">
        <v>2590861</v>
      </c>
      <c r="C64" s="15">
        <v>5954958</v>
      </c>
      <c r="D64" s="24">
        <v>928</v>
      </c>
      <c r="E64" s="14">
        <v>267206</v>
      </c>
      <c r="F64" s="7">
        <v>792</v>
      </c>
      <c r="G64" s="16">
        <f t="shared" si="0"/>
        <v>7518.886363636364</v>
      </c>
      <c r="H64" s="16">
        <f t="shared" si="1"/>
        <v>337.38131313131311</v>
      </c>
      <c r="I64" s="17">
        <f t="shared" si="3"/>
        <v>4.2944223263803399E-2</v>
      </c>
    </row>
    <row r="65" spans="1:9" x14ac:dyDescent="0.25">
      <c r="A65" s="12" t="s">
        <v>235</v>
      </c>
      <c r="B65" s="15">
        <v>623566</v>
      </c>
      <c r="C65" s="15">
        <v>3796186</v>
      </c>
      <c r="D65" s="24">
        <v>0</v>
      </c>
      <c r="E65" s="14">
        <v>55335.199999999997</v>
      </c>
      <c r="F65" s="7">
        <v>648</v>
      </c>
      <c r="G65" s="16">
        <f t="shared" si="0"/>
        <v>5858.3117283950614</v>
      </c>
      <c r="H65" s="16">
        <f t="shared" si="1"/>
        <v>85.393827160493828</v>
      </c>
      <c r="I65" s="17">
        <f t="shared" si="3"/>
        <v>1.4367102536005772E-2</v>
      </c>
    </row>
    <row r="66" spans="1:9" x14ac:dyDescent="0.25">
      <c r="A66" s="12" t="s">
        <v>51</v>
      </c>
      <c r="B66" s="15">
        <v>4923</v>
      </c>
      <c r="C66" s="15">
        <v>353960</v>
      </c>
      <c r="D66" s="24">
        <v>0</v>
      </c>
      <c r="E66" s="14">
        <v>8546.9</v>
      </c>
      <c r="F66" s="7">
        <v>63</v>
      </c>
      <c r="G66" s="16">
        <f t="shared" si="0"/>
        <v>5618.4126984126988</v>
      </c>
      <c r="H66" s="16">
        <f t="shared" si="1"/>
        <v>135.66507936507935</v>
      </c>
      <c r="I66" s="17">
        <f t="shared" si="3"/>
        <v>2.3577206392485218E-2</v>
      </c>
    </row>
    <row r="67" spans="1:9" x14ac:dyDescent="0.25">
      <c r="A67" s="8" t="s">
        <v>52</v>
      </c>
      <c r="B67" s="15">
        <v>10955319</v>
      </c>
      <c r="C67" s="15">
        <v>12032498</v>
      </c>
      <c r="D67" s="24">
        <v>320204</v>
      </c>
      <c r="E67" s="14">
        <v>745293.3</v>
      </c>
      <c r="F67" s="7">
        <v>1468</v>
      </c>
      <c r="G67" s="16">
        <f t="shared" ref="G67:G130" si="4">C67/F67</f>
        <v>8196.5245231607623</v>
      </c>
      <c r="H67" s="16">
        <f t="shared" ref="H67:H130" si="5">E67/F67</f>
        <v>507.6929836512262</v>
      </c>
      <c r="I67" s="18" t="s">
        <v>250</v>
      </c>
    </row>
    <row r="68" spans="1:9" x14ac:dyDescent="0.25">
      <c r="A68" s="12" t="s">
        <v>53</v>
      </c>
      <c r="B68" s="15">
        <v>36002999</v>
      </c>
      <c r="C68" s="15">
        <v>24896166</v>
      </c>
      <c r="D68" s="24">
        <v>1796195.7</v>
      </c>
      <c r="E68" s="14">
        <v>1216681.8</v>
      </c>
      <c r="F68" s="7">
        <v>3186</v>
      </c>
      <c r="G68" s="16">
        <f t="shared" si="4"/>
        <v>7814.2391713747647</v>
      </c>
      <c r="H68" s="16">
        <f t="shared" si="5"/>
        <v>381.88380414312621</v>
      </c>
      <c r="I68" s="17">
        <f t="shared" ref="I68:I99" si="6">E68/(C68+E68)</f>
        <v>4.659322527051224E-2</v>
      </c>
    </row>
    <row r="69" spans="1:9" x14ac:dyDescent="0.25">
      <c r="A69" s="12" t="s">
        <v>54</v>
      </c>
      <c r="B69" s="15">
        <f>26371598</f>
        <v>26371598</v>
      </c>
      <c r="C69" s="15">
        <v>31861910</v>
      </c>
      <c r="D69" s="24">
        <v>5686527</v>
      </c>
      <c r="E69" s="14">
        <v>2385787</v>
      </c>
      <c r="F69" s="7">
        <v>4606</v>
      </c>
      <c r="G69" s="16">
        <f t="shared" si="4"/>
        <v>6917.4793747286149</v>
      </c>
      <c r="H69" s="16">
        <f t="shared" si="5"/>
        <v>517.97372991749887</v>
      </c>
      <c r="I69" s="17">
        <f t="shared" si="6"/>
        <v>6.9662698779424492E-2</v>
      </c>
    </row>
    <row r="70" spans="1:9" x14ac:dyDescent="0.25">
      <c r="A70" s="12" t="s">
        <v>55</v>
      </c>
      <c r="B70" s="15">
        <v>8339547</v>
      </c>
      <c r="C70" s="15">
        <v>11958795</v>
      </c>
      <c r="D70" s="24">
        <v>2250</v>
      </c>
      <c r="E70" s="14">
        <v>477334.7</v>
      </c>
      <c r="F70" s="7">
        <v>1464</v>
      </c>
      <c r="G70" s="16">
        <f t="shared" si="4"/>
        <v>8168.5758196721308</v>
      </c>
      <c r="H70" s="16">
        <f t="shared" si="5"/>
        <v>326.04829234972681</v>
      </c>
      <c r="I70" s="17">
        <f t="shared" si="6"/>
        <v>3.8382898177718429E-2</v>
      </c>
    </row>
    <row r="71" spans="1:9" x14ac:dyDescent="0.25">
      <c r="A71" s="12" t="s">
        <v>56</v>
      </c>
      <c r="B71" s="15">
        <v>5348641</v>
      </c>
      <c r="C71" s="15">
        <v>13121380</v>
      </c>
      <c r="D71" s="24">
        <v>384628</v>
      </c>
      <c r="E71" s="14">
        <v>670012.5</v>
      </c>
      <c r="F71" s="7">
        <v>1693</v>
      </c>
      <c r="G71" s="16">
        <f t="shared" si="4"/>
        <v>7750.3721204961603</v>
      </c>
      <c r="H71" s="16">
        <f t="shared" si="5"/>
        <v>395.75457767277021</v>
      </c>
      <c r="I71" s="17">
        <f t="shared" si="6"/>
        <v>4.8581932535093901E-2</v>
      </c>
    </row>
    <row r="72" spans="1:9" x14ac:dyDescent="0.25">
      <c r="A72" s="12" t="s">
        <v>57</v>
      </c>
      <c r="B72" s="15">
        <v>2319972</v>
      </c>
      <c r="C72" s="15">
        <v>6960292</v>
      </c>
      <c r="D72" s="24">
        <v>128011.1</v>
      </c>
      <c r="E72" s="14">
        <v>287952.5</v>
      </c>
      <c r="F72" s="7">
        <v>873</v>
      </c>
      <c r="G72" s="16">
        <f t="shared" si="4"/>
        <v>7972.8430698739976</v>
      </c>
      <c r="H72" s="16">
        <f t="shared" si="5"/>
        <v>329.84249713631158</v>
      </c>
      <c r="I72" s="17">
        <f t="shared" si="6"/>
        <v>3.9727205670283337E-2</v>
      </c>
    </row>
    <row r="73" spans="1:9" x14ac:dyDescent="0.25">
      <c r="A73" s="12" t="s">
        <v>58</v>
      </c>
      <c r="B73" s="15">
        <v>6081913</v>
      </c>
      <c r="C73" s="15">
        <v>3801132</v>
      </c>
      <c r="D73" s="24">
        <v>23876.3</v>
      </c>
      <c r="E73" s="14">
        <v>56813.8</v>
      </c>
      <c r="F73" s="7">
        <v>567</v>
      </c>
      <c r="G73" s="16">
        <f t="shared" si="4"/>
        <v>6703.936507936508</v>
      </c>
      <c r="H73" s="16">
        <f t="shared" si="5"/>
        <v>100.20070546737215</v>
      </c>
      <c r="I73" s="17">
        <f t="shared" si="6"/>
        <v>1.4726438095631102E-2</v>
      </c>
    </row>
    <row r="74" spans="1:9" x14ac:dyDescent="0.25">
      <c r="A74" s="12" t="s">
        <v>59</v>
      </c>
      <c r="B74" s="15">
        <v>0</v>
      </c>
      <c r="C74" s="15">
        <v>4635</v>
      </c>
      <c r="D74" s="24">
        <v>857.4</v>
      </c>
      <c r="E74" s="14">
        <v>31037.3</v>
      </c>
      <c r="F74" s="7">
        <v>590</v>
      </c>
      <c r="G74" s="16">
        <f t="shared" si="4"/>
        <v>7.8559322033898304</v>
      </c>
      <c r="H74" s="16">
        <f t="shared" si="5"/>
        <v>52.605593220338982</v>
      </c>
      <c r="I74" s="17">
        <f t="shared" si="6"/>
        <v>0.87006725106034644</v>
      </c>
    </row>
    <row r="75" spans="1:9" x14ac:dyDescent="0.25">
      <c r="A75" s="12" t="s">
        <v>221</v>
      </c>
      <c r="B75" s="15">
        <v>18367</v>
      </c>
      <c r="C75" s="15">
        <v>96011</v>
      </c>
      <c r="D75" s="24">
        <v>0</v>
      </c>
      <c r="E75" s="14">
        <v>0</v>
      </c>
      <c r="F75" s="7">
        <v>20</v>
      </c>
      <c r="G75" s="16">
        <f t="shared" si="4"/>
        <v>4800.55</v>
      </c>
      <c r="H75" s="16">
        <f t="shared" si="5"/>
        <v>0</v>
      </c>
      <c r="I75" s="17">
        <f t="shared" si="6"/>
        <v>0</v>
      </c>
    </row>
    <row r="76" spans="1:9" x14ac:dyDescent="0.25">
      <c r="A76" s="12" t="s">
        <v>222</v>
      </c>
      <c r="B76" s="15">
        <v>6697356</v>
      </c>
      <c r="C76" s="15">
        <v>11645516</v>
      </c>
      <c r="D76" s="24">
        <v>113397.7</v>
      </c>
      <c r="E76" s="14">
        <v>446904.1</v>
      </c>
      <c r="F76" s="7">
        <v>1443</v>
      </c>
      <c r="G76" s="16">
        <f t="shared" si="4"/>
        <v>8070.3506583506587</v>
      </c>
      <c r="H76" s="16">
        <f t="shared" si="5"/>
        <v>309.70485100485098</v>
      </c>
      <c r="I76" s="17">
        <f t="shared" si="6"/>
        <v>3.6957374644964576E-2</v>
      </c>
    </row>
    <row r="77" spans="1:9" x14ac:dyDescent="0.25">
      <c r="A77" s="12" t="s">
        <v>60</v>
      </c>
      <c r="B77" s="15">
        <v>456393</v>
      </c>
      <c r="C77" s="15">
        <v>4180622</v>
      </c>
      <c r="D77" s="24">
        <v>55516.9</v>
      </c>
      <c r="E77" s="14">
        <v>13713.2</v>
      </c>
      <c r="F77" s="7">
        <v>556</v>
      </c>
      <c r="G77" s="16">
        <f t="shared" si="4"/>
        <v>7519.1043165467627</v>
      </c>
      <c r="H77" s="16">
        <f t="shared" si="5"/>
        <v>24.664028776978419</v>
      </c>
      <c r="I77" s="17">
        <f t="shared" si="6"/>
        <v>3.2694573385551066E-3</v>
      </c>
    </row>
    <row r="78" spans="1:9" x14ac:dyDescent="0.25">
      <c r="A78" s="12" t="s">
        <v>236</v>
      </c>
      <c r="B78" s="15">
        <v>2222272</v>
      </c>
      <c r="C78" s="15">
        <v>4520257</v>
      </c>
      <c r="D78" s="24">
        <v>245.2</v>
      </c>
      <c r="E78" s="14">
        <v>222542.8</v>
      </c>
      <c r="F78" s="7">
        <v>769</v>
      </c>
      <c r="G78" s="16">
        <f t="shared" si="4"/>
        <v>5878.0975292587773</v>
      </c>
      <c r="H78" s="16">
        <f t="shared" si="5"/>
        <v>289.39245773732119</v>
      </c>
      <c r="I78" s="17">
        <f t="shared" si="6"/>
        <v>4.6922242005660877E-2</v>
      </c>
    </row>
    <row r="79" spans="1:9" x14ac:dyDescent="0.25">
      <c r="A79" s="12" t="s">
        <v>61</v>
      </c>
      <c r="B79" s="15">
        <v>25528089</v>
      </c>
      <c r="C79" s="15">
        <v>13731190</v>
      </c>
      <c r="D79" s="24">
        <v>1314399.2</v>
      </c>
      <c r="E79" s="14">
        <v>164554.6</v>
      </c>
      <c r="F79" s="7">
        <v>1645</v>
      </c>
      <c r="G79" s="16">
        <f t="shared" si="4"/>
        <v>8347.2279635258365</v>
      </c>
      <c r="H79" s="16">
        <f t="shared" si="5"/>
        <v>100.03319148936171</v>
      </c>
      <c r="I79" s="17">
        <f t="shared" si="6"/>
        <v>1.1842085813810943E-2</v>
      </c>
    </row>
    <row r="80" spans="1:9" x14ac:dyDescent="0.25">
      <c r="A80" s="12" t="s">
        <v>237</v>
      </c>
      <c r="B80" s="15">
        <v>1373920</v>
      </c>
      <c r="C80" s="15">
        <v>3590515</v>
      </c>
      <c r="D80" s="24">
        <v>0</v>
      </c>
      <c r="E80" s="14">
        <v>109943.3</v>
      </c>
      <c r="F80" s="7">
        <v>697</v>
      </c>
      <c r="G80" s="16">
        <f t="shared" si="4"/>
        <v>5151.3845050215205</v>
      </c>
      <c r="H80" s="16">
        <f t="shared" si="5"/>
        <v>157.73787661406027</v>
      </c>
      <c r="I80" s="17">
        <f t="shared" si="6"/>
        <v>2.9710725290432272E-2</v>
      </c>
    </row>
    <row r="81" spans="1:9" x14ac:dyDescent="0.25">
      <c r="A81" s="12" t="s">
        <v>62</v>
      </c>
      <c r="B81" s="15">
        <v>103645</v>
      </c>
      <c r="C81" s="15">
        <v>205341</v>
      </c>
      <c r="D81" s="24">
        <v>0</v>
      </c>
      <c r="E81" s="14">
        <v>610.5</v>
      </c>
      <c r="F81" s="7">
        <v>47</v>
      </c>
      <c r="G81" s="16">
        <f t="shared" si="4"/>
        <v>4368.9574468085102</v>
      </c>
      <c r="H81" s="16">
        <f t="shared" si="5"/>
        <v>12.98936170212766</v>
      </c>
      <c r="I81" s="17">
        <f t="shared" si="6"/>
        <v>2.9642901362699472E-3</v>
      </c>
    </row>
    <row r="82" spans="1:9" x14ac:dyDescent="0.25">
      <c r="A82" s="12" t="s">
        <v>63</v>
      </c>
      <c r="B82" s="15">
        <v>1567764</v>
      </c>
      <c r="C82" s="15">
        <v>3091694</v>
      </c>
      <c r="D82" s="24">
        <v>13435.2</v>
      </c>
      <c r="E82" s="14">
        <v>28772.9</v>
      </c>
      <c r="F82" s="7">
        <v>464</v>
      </c>
      <c r="G82" s="16">
        <f t="shared" si="4"/>
        <v>6663.1336206896549</v>
      </c>
      <c r="H82" s="16">
        <f t="shared" si="5"/>
        <v>62.010560344827589</v>
      </c>
      <c r="I82" s="17">
        <f t="shared" si="6"/>
        <v>9.2207034787005759E-3</v>
      </c>
    </row>
    <row r="83" spans="1:9" x14ac:dyDescent="0.25">
      <c r="A83" s="12" t="s">
        <v>64</v>
      </c>
      <c r="B83" s="15">
        <v>11258</v>
      </c>
      <c r="C83" s="15">
        <v>266998</v>
      </c>
      <c r="D83" s="24">
        <v>0</v>
      </c>
      <c r="E83" s="14">
        <v>174.1</v>
      </c>
      <c r="F83" s="7">
        <v>51</v>
      </c>
      <c r="G83" s="16">
        <f t="shared" si="4"/>
        <v>5235.2549019607841</v>
      </c>
      <c r="H83" s="16">
        <f t="shared" si="5"/>
        <v>3.4137254901960783</v>
      </c>
      <c r="I83" s="17">
        <f t="shared" si="6"/>
        <v>6.5163989802827465E-4</v>
      </c>
    </row>
    <row r="84" spans="1:9" x14ac:dyDescent="0.25">
      <c r="A84" s="12" t="s">
        <v>213</v>
      </c>
      <c r="B84" s="15">
        <v>3708894</v>
      </c>
      <c r="C84" s="15">
        <v>7548851</v>
      </c>
      <c r="D84" s="24">
        <v>10182</v>
      </c>
      <c r="E84" s="14">
        <v>223664.1</v>
      </c>
      <c r="F84" s="7">
        <v>1111</v>
      </c>
      <c r="G84" s="16">
        <f t="shared" si="4"/>
        <v>6794.6453645364536</v>
      </c>
      <c r="H84" s="16">
        <f t="shared" si="5"/>
        <v>201.31782178217821</v>
      </c>
      <c r="I84" s="17">
        <f t="shared" si="6"/>
        <v>2.877628375401934E-2</v>
      </c>
    </row>
    <row r="85" spans="1:9" x14ac:dyDescent="0.25">
      <c r="A85" s="12" t="s">
        <v>65</v>
      </c>
      <c r="B85" s="15">
        <v>150886</v>
      </c>
      <c r="C85" s="15">
        <v>1201093</v>
      </c>
      <c r="D85" s="24">
        <v>284.2</v>
      </c>
      <c r="E85" s="14">
        <v>22725.8</v>
      </c>
      <c r="F85" s="7">
        <v>213</v>
      </c>
      <c r="G85" s="16">
        <f t="shared" si="4"/>
        <v>5638.9342723004693</v>
      </c>
      <c r="H85" s="16">
        <f t="shared" si="5"/>
        <v>106.69389671361502</v>
      </c>
      <c r="I85" s="17">
        <f t="shared" si="6"/>
        <v>1.8569579091283775E-2</v>
      </c>
    </row>
    <row r="86" spans="1:9" x14ac:dyDescent="0.25">
      <c r="A86" s="12" t="s">
        <v>66</v>
      </c>
      <c r="B86" s="15">
        <v>1616196</v>
      </c>
      <c r="C86" s="15">
        <v>3123162</v>
      </c>
      <c r="D86" s="24">
        <v>1236.4000000000001</v>
      </c>
      <c r="E86" s="14">
        <v>296689.59999999998</v>
      </c>
      <c r="F86" s="7">
        <v>478</v>
      </c>
      <c r="G86" s="16">
        <f t="shared" si="4"/>
        <v>6533.8117154811716</v>
      </c>
      <c r="H86" s="16">
        <f t="shared" si="5"/>
        <v>620.68953974895396</v>
      </c>
      <c r="I86" s="17">
        <f t="shared" si="6"/>
        <v>8.6755109490715909E-2</v>
      </c>
    </row>
    <row r="87" spans="1:9" x14ac:dyDescent="0.25">
      <c r="A87" s="12" t="s">
        <v>67</v>
      </c>
      <c r="B87" s="15">
        <v>513862</v>
      </c>
      <c r="C87" s="15">
        <v>3149560</v>
      </c>
      <c r="D87" s="24">
        <v>5829.6</v>
      </c>
      <c r="E87" s="14">
        <v>39776.800000000003</v>
      </c>
      <c r="F87" s="7">
        <v>503</v>
      </c>
      <c r="G87" s="16">
        <f t="shared" si="4"/>
        <v>6261.5506958250498</v>
      </c>
      <c r="H87" s="16">
        <f t="shared" si="5"/>
        <v>79.079125248508959</v>
      </c>
      <c r="I87" s="17">
        <f t="shared" si="6"/>
        <v>1.2471809186160586E-2</v>
      </c>
    </row>
    <row r="88" spans="1:9" x14ac:dyDescent="0.25">
      <c r="A88" s="12" t="s">
        <v>68</v>
      </c>
      <c r="B88" s="15">
        <v>110166</v>
      </c>
      <c r="C88" s="15">
        <v>855630</v>
      </c>
      <c r="D88" s="24">
        <v>0</v>
      </c>
      <c r="E88" s="14">
        <v>14451.1</v>
      </c>
      <c r="F88" s="7">
        <v>134</v>
      </c>
      <c r="G88" s="16">
        <f t="shared" si="4"/>
        <v>6385.2985074626868</v>
      </c>
      <c r="H88" s="16">
        <f t="shared" si="5"/>
        <v>107.84402985074627</v>
      </c>
      <c r="I88" s="17">
        <f t="shared" si="6"/>
        <v>1.6608911514110581E-2</v>
      </c>
    </row>
    <row r="89" spans="1:9" x14ac:dyDescent="0.25">
      <c r="A89" s="12" t="s">
        <v>69</v>
      </c>
      <c r="B89" s="15">
        <v>711229</v>
      </c>
      <c r="C89" s="15">
        <v>2089387</v>
      </c>
      <c r="D89" s="24">
        <v>16257.8</v>
      </c>
      <c r="E89" s="14">
        <v>7671</v>
      </c>
      <c r="F89" s="7">
        <v>335</v>
      </c>
      <c r="G89" s="16">
        <f t="shared" si="4"/>
        <v>6236.9761194029852</v>
      </c>
      <c r="H89" s="16">
        <f t="shared" si="5"/>
        <v>22.898507462686567</v>
      </c>
      <c r="I89" s="17">
        <f t="shared" si="6"/>
        <v>3.657981801170974E-3</v>
      </c>
    </row>
    <row r="90" spans="1:9" x14ac:dyDescent="0.25">
      <c r="A90" s="12" t="s">
        <v>70</v>
      </c>
      <c r="B90" s="15">
        <v>285677</v>
      </c>
      <c r="C90" s="15">
        <v>2992657</v>
      </c>
      <c r="D90" s="24">
        <v>0</v>
      </c>
      <c r="E90" s="14">
        <v>15659</v>
      </c>
      <c r="F90" s="7">
        <v>510</v>
      </c>
      <c r="G90" s="16">
        <f t="shared" si="4"/>
        <v>5867.9549019607839</v>
      </c>
      <c r="H90" s="16">
        <f t="shared" si="5"/>
        <v>30.70392156862745</v>
      </c>
      <c r="I90" s="17">
        <f t="shared" si="6"/>
        <v>5.2052377476302361E-3</v>
      </c>
    </row>
    <row r="91" spans="1:9" x14ac:dyDescent="0.25">
      <c r="A91" s="12" t="s">
        <v>71</v>
      </c>
      <c r="B91" s="15">
        <v>334414</v>
      </c>
      <c r="C91" s="15">
        <v>1293426</v>
      </c>
      <c r="D91" s="24">
        <v>4919.8999999999996</v>
      </c>
      <c r="E91" s="14">
        <v>7836.5</v>
      </c>
      <c r="F91" s="7">
        <v>208</v>
      </c>
      <c r="G91" s="16">
        <f t="shared" si="4"/>
        <v>6218.3942307692305</v>
      </c>
      <c r="H91" s="16">
        <f t="shared" si="5"/>
        <v>37.675480769230766</v>
      </c>
      <c r="I91" s="17">
        <f t="shared" si="6"/>
        <v>6.0222284127914236E-3</v>
      </c>
    </row>
    <row r="92" spans="1:9" x14ac:dyDescent="0.25">
      <c r="A92" s="12" t="s">
        <v>72</v>
      </c>
      <c r="B92" s="15">
        <v>5206936</v>
      </c>
      <c r="C92" s="15">
        <v>10910279</v>
      </c>
      <c r="D92" s="24">
        <v>282751.59999999998</v>
      </c>
      <c r="E92" s="14">
        <v>921597.7</v>
      </c>
      <c r="F92" s="7">
        <v>1660</v>
      </c>
      <c r="G92" s="16">
        <f t="shared" si="4"/>
        <v>6572.4572289156622</v>
      </c>
      <c r="H92" s="16">
        <f t="shared" si="5"/>
        <v>555.17933734939754</v>
      </c>
      <c r="I92" s="17">
        <f t="shared" si="6"/>
        <v>7.7891083837951083E-2</v>
      </c>
    </row>
    <row r="93" spans="1:9" x14ac:dyDescent="0.25">
      <c r="A93" s="12" t="s">
        <v>73</v>
      </c>
      <c r="B93" s="15">
        <v>56263165</v>
      </c>
      <c r="C93" s="15">
        <v>42011653</v>
      </c>
      <c r="D93" s="24">
        <v>1014215.3</v>
      </c>
      <c r="E93" s="14">
        <v>700004.2</v>
      </c>
      <c r="F93" s="7">
        <v>5597</v>
      </c>
      <c r="G93" s="16">
        <f t="shared" si="4"/>
        <v>7506.1020189387173</v>
      </c>
      <c r="H93" s="16">
        <f t="shared" si="5"/>
        <v>125.0677505806682</v>
      </c>
      <c r="I93" s="17">
        <f t="shared" si="6"/>
        <v>1.6389066730007375E-2</v>
      </c>
    </row>
    <row r="94" spans="1:9" x14ac:dyDescent="0.25">
      <c r="A94" s="12" t="s">
        <v>74</v>
      </c>
      <c r="B94" s="15">
        <v>3529490</v>
      </c>
      <c r="C94" s="15">
        <v>11379126</v>
      </c>
      <c r="D94" s="24">
        <v>86807.5</v>
      </c>
      <c r="E94" s="14">
        <v>184649.60000000001</v>
      </c>
      <c r="F94" s="7">
        <v>1497</v>
      </c>
      <c r="G94" s="16">
        <f t="shared" si="4"/>
        <v>7601.2865731462925</v>
      </c>
      <c r="H94" s="16">
        <f t="shared" si="5"/>
        <v>123.34642618570474</v>
      </c>
      <c r="I94" s="17">
        <f t="shared" si="6"/>
        <v>1.5967933518184148E-2</v>
      </c>
    </row>
    <row r="95" spans="1:9" x14ac:dyDescent="0.25">
      <c r="A95" s="12" t="s">
        <v>75</v>
      </c>
      <c r="B95" s="15">
        <v>10147022.6</v>
      </c>
      <c r="C95" s="15">
        <v>11470828</v>
      </c>
      <c r="D95" s="24">
        <v>67520</v>
      </c>
      <c r="E95" s="14">
        <v>431409.7</v>
      </c>
      <c r="F95" s="7">
        <v>1508</v>
      </c>
      <c r="G95" s="16">
        <f t="shared" si="4"/>
        <v>7606.6498673740052</v>
      </c>
      <c r="H95" s="16">
        <f t="shared" si="5"/>
        <v>286.08070291777187</v>
      </c>
      <c r="I95" s="17">
        <f t="shared" si="6"/>
        <v>3.6246100176607968E-2</v>
      </c>
    </row>
    <row r="96" spans="1:9" x14ac:dyDescent="0.25">
      <c r="A96" s="12" t="s">
        <v>76</v>
      </c>
      <c r="B96" s="15">
        <v>17000715</v>
      </c>
      <c r="C96" s="15">
        <v>13732963</v>
      </c>
      <c r="D96" s="24">
        <v>315769.2</v>
      </c>
      <c r="E96" s="14">
        <v>323931</v>
      </c>
      <c r="F96" s="7">
        <v>1858</v>
      </c>
      <c r="G96" s="16">
        <f t="shared" si="4"/>
        <v>7391.2610333692146</v>
      </c>
      <c r="H96" s="16">
        <f t="shared" si="5"/>
        <v>174.34391819160388</v>
      </c>
      <c r="I96" s="17">
        <f t="shared" si="6"/>
        <v>2.3044279909914665E-2</v>
      </c>
    </row>
    <row r="97" spans="1:9" x14ac:dyDescent="0.25">
      <c r="A97" s="12" t="s">
        <v>223</v>
      </c>
      <c r="B97" s="15">
        <v>1177003</v>
      </c>
      <c r="C97" s="15">
        <v>2081239</v>
      </c>
      <c r="D97" s="24">
        <v>0</v>
      </c>
      <c r="E97" s="14">
        <v>7571.8</v>
      </c>
      <c r="F97" s="7">
        <v>362</v>
      </c>
      <c r="G97" s="16">
        <f t="shared" si="4"/>
        <v>5749.2790055248615</v>
      </c>
      <c r="H97" s="16">
        <f t="shared" si="5"/>
        <v>20.91657458563536</v>
      </c>
      <c r="I97" s="17">
        <f t="shared" si="6"/>
        <v>3.6249333831479616E-3</v>
      </c>
    </row>
    <row r="98" spans="1:9" x14ac:dyDescent="0.25">
      <c r="A98" s="12" t="s">
        <v>77</v>
      </c>
      <c r="B98" s="15">
        <v>434491</v>
      </c>
      <c r="C98" s="15">
        <v>2697545</v>
      </c>
      <c r="D98" s="24">
        <v>0</v>
      </c>
      <c r="E98" s="14">
        <v>29217.8</v>
      </c>
      <c r="F98" s="7">
        <v>525</v>
      </c>
      <c r="G98" s="16">
        <f t="shared" si="4"/>
        <v>5138.1809523809525</v>
      </c>
      <c r="H98" s="16">
        <f t="shared" si="5"/>
        <v>55.652952380952378</v>
      </c>
      <c r="I98" s="17">
        <f t="shared" si="6"/>
        <v>1.0715196789394369E-2</v>
      </c>
    </row>
    <row r="99" spans="1:9" x14ac:dyDescent="0.25">
      <c r="A99" s="12" t="s">
        <v>78</v>
      </c>
      <c r="B99" s="15">
        <v>571214</v>
      </c>
      <c r="C99" s="15">
        <v>5736342</v>
      </c>
      <c r="D99" s="24">
        <v>10011.9</v>
      </c>
      <c r="E99" s="14">
        <v>176323.3</v>
      </c>
      <c r="F99" s="7">
        <v>804</v>
      </c>
      <c r="G99" s="16">
        <f t="shared" si="4"/>
        <v>7134.753731343284</v>
      </c>
      <c r="H99" s="16">
        <f t="shared" si="5"/>
        <v>219.3075870646766</v>
      </c>
      <c r="I99" s="17">
        <f t="shared" si="6"/>
        <v>2.982128888641811E-2</v>
      </c>
    </row>
    <row r="100" spans="1:9" x14ac:dyDescent="0.25">
      <c r="A100" s="12" t="s">
        <v>79</v>
      </c>
      <c r="B100" s="15">
        <v>3522292</v>
      </c>
      <c r="C100" s="15">
        <v>9200870</v>
      </c>
      <c r="D100" s="24">
        <v>261731.6</v>
      </c>
      <c r="E100" s="14">
        <v>468917</v>
      </c>
      <c r="F100" s="7">
        <v>1327</v>
      </c>
      <c r="G100" s="16">
        <f t="shared" si="4"/>
        <v>6933.5870384325544</v>
      </c>
      <c r="H100" s="16">
        <f t="shared" si="5"/>
        <v>353.36623963828185</v>
      </c>
      <c r="I100" s="17">
        <f t="shared" ref="I100:I131" si="7">E100/(C100+E100)</f>
        <v>4.8493001965813722E-2</v>
      </c>
    </row>
    <row r="101" spans="1:9" x14ac:dyDescent="0.25">
      <c r="A101" s="12" t="s">
        <v>80</v>
      </c>
      <c r="B101" s="15">
        <v>87951</v>
      </c>
      <c r="C101" s="15">
        <v>1423634</v>
      </c>
      <c r="D101" s="24">
        <v>8763.6</v>
      </c>
      <c r="E101" s="14">
        <v>18822.400000000001</v>
      </c>
      <c r="F101" s="7">
        <v>181</v>
      </c>
      <c r="G101" s="16">
        <f t="shared" si="4"/>
        <v>7865.3812154696134</v>
      </c>
      <c r="H101" s="16">
        <f t="shared" si="5"/>
        <v>103.99116022099449</v>
      </c>
      <c r="I101" s="17">
        <f t="shared" si="7"/>
        <v>1.3048851944502449E-2</v>
      </c>
    </row>
    <row r="102" spans="1:9" x14ac:dyDescent="0.25">
      <c r="A102" s="12" t="s">
        <v>238</v>
      </c>
      <c r="B102" s="15">
        <v>2323634</v>
      </c>
      <c r="C102" s="15">
        <v>3451118</v>
      </c>
      <c r="D102" s="24">
        <v>10362.9</v>
      </c>
      <c r="E102" s="14">
        <v>89875.4</v>
      </c>
      <c r="F102" s="7">
        <v>453</v>
      </c>
      <c r="G102" s="16">
        <f t="shared" si="4"/>
        <v>7618.3620309050775</v>
      </c>
      <c r="H102" s="16">
        <f t="shared" si="5"/>
        <v>198.40044150110373</v>
      </c>
      <c r="I102" s="17">
        <f t="shared" si="7"/>
        <v>2.5381408505308144E-2</v>
      </c>
    </row>
    <row r="103" spans="1:9" x14ac:dyDescent="0.25">
      <c r="A103" s="12" t="s">
        <v>246</v>
      </c>
      <c r="B103" s="15">
        <v>2049106</v>
      </c>
      <c r="C103" s="15">
        <v>3673492</v>
      </c>
      <c r="D103" s="24">
        <v>474</v>
      </c>
      <c r="E103" s="14">
        <v>102580</v>
      </c>
      <c r="F103" s="7">
        <v>837</v>
      </c>
      <c r="G103" s="16">
        <f t="shared" si="4"/>
        <v>4388.879330943847</v>
      </c>
      <c r="H103" s="16">
        <f t="shared" si="5"/>
        <v>122.55675029868578</v>
      </c>
      <c r="I103" s="17">
        <f t="shared" si="7"/>
        <v>2.71657955674574E-2</v>
      </c>
    </row>
    <row r="104" spans="1:9" x14ac:dyDescent="0.25">
      <c r="A104" s="12" t="s">
        <v>81</v>
      </c>
      <c r="B104" s="15">
        <v>658338</v>
      </c>
      <c r="C104" s="15">
        <v>2482009</v>
      </c>
      <c r="D104" s="24">
        <v>0</v>
      </c>
      <c r="E104" s="14">
        <v>28745.200000000001</v>
      </c>
      <c r="F104" s="7">
        <v>460</v>
      </c>
      <c r="G104" s="16">
        <f t="shared" si="4"/>
        <v>5395.6717391304346</v>
      </c>
      <c r="H104" s="16">
        <f t="shared" si="5"/>
        <v>62.489565217391309</v>
      </c>
      <c r="I104" s="17">
        <f t="shared" si="7"/>
        <v>1.1448830793551993E-2</v>
      </c>
    </row>
    <row r="105" spans="1:9" x14ac:dyDescent="0.25">
      <c r="A105" s="12" t="s">
        <v>82</v>
      </c>
      <c r="B105" s="15">
        <v>1338936</v>
      </c>
      <c r="C105" s="15">
        <v>6750053</v>
      </c>
      <c r="D105" s="24">
        <v>128140.6</v>
      </c>
      <c r="E105" s="14">
        <v>99110</v>
      </c>
      <c r="F105" s="7">
        <v>1013</v>
      </c>
      <c r="G105" s="16">
        <f t="shared" si="4"/>
        <v>6663.4284304047387</v>
      </c>
      <c r="H105" s="16">
        <f t="shared" si="5"/>
        <v>97.838104639684104</v>
      </c>
      <c r="I105" s="17">
        <f t="shared" si="7"/>
        <v>1.4470381271404988E-2</v>
      </c>
    </row>
    <row r="106" spans="1:9" x14ac:dyDescent="0.25">
      <c r="A106" s="12" t="s">
        <v>239</v>
      </c>
      <c r="B106" s="15">
        <v>6539139</v>
      </c>
      <c r="C106" s="15">
        <v>3022950</v>
      </c>
      <c r="D106" s="24">
        <v>0</v>
      </c>
      <c r="E106" s="14">
        <v>28452.7</v>
      </c>
      <c r="F106" s="7">
        <v>632</v>
      </c>
      <c r="G106" s="16">
        <f t="shared" si="4"/>
        <v>4783.1487341772154</v>
      </c>
      <c r="H106" s="16">
        <f t="shared" si="5"/>
        <v>45.020094936708865</v>
      </c>
      <c r="I106" s="17">
        <f t="shared" si="7"/>
        <v>9.3244657612710381E-3</v>
      </c>
    </row>
    <row r="107" spans="1:9" x14ac:dyDescent="0.25">
      <c r="A107" s="12" t="s">
        <v>83</v>
      </c>
      <c r="B107" s="15">
        <v>5691281</v>
      </c>
      <c r="C107" s="15">
        <v>15292349</v>
      </c>
      <c r="D107" s="24">
        <v>45913.7</v>
      </c>
      <c r="E107" s="14">
        <v>633845</v>
      </c>
      <c r="F107" s="7">
        <v>1916</v>
      </c>
      <c r="G107" s="16">
        <f t="shared" si="4"/>
        <v>7981.3930062630479</v>
      </c>
      <c r="H107" s="16">
        <f t="shared" si="5"/>
        <v>330.81680584551151</v>
      </c>
      <c r="I107" s="17">
        <f t="shared" si="7"/>
        <v>3.9798899850146244E-2</v>
      </c>
    </row>
    <row r="108" spans="1:9" x14ac:dyDescent="0.25">
      <c r="A108" s="12" t="s">
        <v>84</v>
      </c>
      <c r="B108" s="18">
        <v>4809658</v>
      </c>
      <c r="C108" s="15">
        <v>5891932</v>
      </c>
      <c r="D108" s="24">
        <v>222405.5</v>
      </c>
      <c r="E108" s="14">
        <v>327858</v>
      </c>
      <c r="F108" s="7">
        <v>1311</v>
      </c>
      <c r="G108" s="16">
        <f t="shared" si="4"/>
        <v>4494.2273073989318</v>
      </c>
      <c r="H108" s="16">
        <f t="shared" si="5"/>
        <v>250.08237986270024</v>
      </c>
      <c r="I108" s="17">
        <f t="shared" si="7"/>
        <v>5.2712069056993889E-2</v>
      </c>
    </row>
    <row r="109" spans="1:9" x14ac:dyDescent="0.25">
      <c r="A109" s="12" t="s">
        <v>85</v>
      </c>
      <c r="B109" s="15">
        <v>38071039</v>
      </c>
      <c r="C109" s="15">
        <v>17263942</v>
      </c>
      <c r="D109" s="24">
        <v>553555.69999999995</v>
      </c>
      <c r="E109" s="14">
        <v>384344.7</v>
      </c>
      <c r="F109" s="7">
        <v>2563</v>
      </c>
      <c r="G109" s="16">
        <f t="shared" si="4"/>
        <v>6735.8337885290675</v>
      </c>
      <c r="H109" s="16">
        <f t="shared" si="5"/>
        <v>149.95891533359344</v>
      </c>
      <c r="I109" s="17">
        <f t="shared" si="7"/>
        <v>2.1778017692788275E-2</v>
      </c>
    </row>
    <row r="110" spans="1:9" x14ac:dyDescent="0.25">
      <c r="A110" s="12" t="s">
        <v>86</v>
      </c>
      <c r="B110" s="15">
        <v>152086</v>
      </c>
      <c r="C110" s="15">
        <v>1281044</v>
      </c>
      <c r="D110" s="24">
        <v>15211.3</v>
      </c>
      <c r="E110" s="14">
        <v>2487.4</v>
      </c>
      <c r="F110" s="7">
        <v>124</v>
      </c>
      <c r="G110" s="16">
        <f t="shared" si="4"/>
        <v>10331</v>
      </c>
      <c r="H110" s="16">
        <f t="shared" si="5"/>
        <v>20.059677419354838</v>
      </c>
      <c r="I110" s="17">
        <f t="shared" si="7"/>
        <v>1.9379346699270469E-3</v>
      </c>
    </row>
    <row r="111" spans="1:9" x14ac:dyDescent="0.25">
      <c r="A111" s="12" t="s">
        <v>87</v>
      </c>
      <c r="B111" s="15">
        <v>169877</v>
      </c>
      <c r="C111" s="15">
        <v>2141199</v>
      </c>
      <c r="D111" s="24">
        <v>236.8</v>
      </c>
      <c r="E111" s="14">
        <v>6121.9</v>
      </c>
      <c r="F111" s="7">
        <v>348</v>
      </c>
      <c r="G111" s="16">
        <f t="shared" si="4"/>
        <v>6152.8706896551721</v>
      </c>
      <c r="H111" s="16">
        <f t="shared" si="5"/>
        <v>17.591666666666665</v>
      </c>
      <c r="I111" s="17">
        <f t="shared" si="7"/>
        <v>2.8509478951189828E-3</v>
      </c>
    </row>
    <row r="112" spans="1:9" x14ac:dyDescent="0.25">
      <c r="A112" s="12" t="s">
        <v>224</v>
      </c>
      <c r="B112" s="15">
        <v>10779</v>
      </c>
      <c r="C112" s="15">
        <v>415866</v>
      </c>
      <c r="D112" s="24">
        <v>0</v>
      </c>
      <c r="E112" s="14">
        <v>59.2</v>
      </c>
      <c r="F112" s="7">
        <v>72</v>
      </c>
      <c r="G112" s="16">
        <f t="shared" si="4"/>
        <v>5775.916666666667</v>
      </c>
      <c r="H112" s="16">
        <f t="shared" si="5"/>
        <v>0.8222222222222223</v>
      </c>
      <c r="I112" s="17">
        <f t="shared" si="7"/>
        <v>1.4233328492719365E-4</v>
      </c>
    </row>
    <row r="113" spans="1:9" x14ac:dyDescent="0.25">
      <c r="A113" s="12" t="s">
        <v>88</v>
      </c>
      <c r="B113" s="15">
        <v>195163</v>
      </c>
      <c r="C113" s="15">
        <v>913296</v>
      </c>
      <c r="D113" s="24">
        <v>1076.0999999999999</v>
      </c>
      <c r="E113" s="14">
        <v>5217.2</v>
      </c>
      <c r="F113" s="7">
        <v>140</v>
      </c>
      <c r="G113" s="16">
        <f t="shared" si="4"/>
        <v>6523.5428571428574</v>
      </c>
      <c r="H113" s="16">
        <f t="shared" si="5"/>
        <v>37.265714285714282</v>
      </c>
      <c r="I113" s="17">
        <f t="shared" si="7"/>
        <v>5.6800490183483484E-3</v>
      </c>
    </row>
    <row r="114" spans="1:9" x14ac:dyDescent="0.25">
      <c r="A114" s="12" t="s">
        <v>89</v>
      </c>
      <c r="B114" s="15">
        <v>4889723</v>
      </c>
      <c r="C114" s="15">
        <v>10771636</v>
      </c>
      <c r="D114" s="24">
        <v>584900.6</v>
      </c>
      <c r="E114" s="14">
        <v>319660.90000000002</v>
      </c>
      <c r="F114" s="7">
        <v>1404</v>
      </c>
      <c r="G114" s="16">
        <f t="shared" si="4"/>
        <v>7672.1054131054134</v>
      </c>
      <c r="H114" s="16">
        <f t="shared" si="5"/>
        <v>227.67870370370372</v>
      </c>
      <c r="I114" s="17">
        <f t="shared" si="7"/>
        <v>2.8820876664116712E-2</v>
      </c>
    </row>
    <row r="115" spans="1:9" x14ac:dyDescent="0.25">
      <c r="A115" s="12" t="s">
        <v>240</v>
      </c>
      <c r="B115" s="15">
        <v>354655</v>
      </c>
      <c r="C115" s="15">
        <v>2578902</v>
      </c>
      <c r="D115" s="24">
        <v>0</v>
      </c>
      <c r="E115" s="14">
        <v>135189.29999999999</v>
      </c>
      <c r="F115" s="7">
        <v>412</v>
      </c>
      <c r="G115" s="16">
        <f t="shared" si="4"/>
        <v>6259.4708737864075</v>
      </c>
      <c r="H115" s="16">
        <f t="shared" si="5"/>
        <v>328.1293689320388</v>
      </c>
      <c r="I115" s="17">
        <f t="shared" si="7"/>
        <v>4.9810151928197849E-2</v>
      </c>
    </row>
    <row r="116" spans="1:9" x14ac:dyDescent="0.25">
      <c r="A116" s="12" t="s">
        <v>90</v>
      </c>
      <c r="B116" s="15">
        <v>28287889</v>
      </c>
      <c r="C116" s="15">
        <v>18002591</v>
      </c>
      <c r="D116" s="24">
        <v>834347.6</v>
      </c>
      <c r="E116" s="14">
        <v>1113052.3999999999</v>
      </c>
      <c r="F116" s="7">
        <v>3642</v>
      </c>
      <c r="G116" s="16">
        <f t="shared" si="4"/>
        <v>4943.0507962657884</v>
      </c>
      <c r="H116" s="16">
        <f t="shared" si="5"/>
        <v>305.61570565623282</v>
      </c>
      <c r="I116" s="17">
        <f t="shared" si="7"/>
        <v>5.8227305077264625E-2</v>
      </c>
    </row>
    <row r="117" spans="1:9" x14ac:dyDescent="0.25">
      <c r="A117" s="12" t="s">
        <v>91</v>
      </c>
      <c r="B117" s="15">
        <v>779889</v>
      </c>
      <c r="C117" s="15">
        <v>4741909</v>
      </c>
      <c r="D117" s="24">
        <v>3152</v>
      </c>
      <c r="E117" s="14">
        <v>28310.9</v>
      </c>
      <c r="F117" s="7">
        <v>762</v>
      </c>
      <c r="G117" s="16">
        <f t="shared" si="4"/>
        <v>6222.9776902887143</v>
      </c>
      <c r="H117" s="16">
        <f t="shared" si="5"/>
        <v>37.153412073490813</v>
      </c>
      <c r="I117" s="17">
        <f t="shared" si="7"/>
        <v>5.9349255576247126E-3</v>
      </c>
    </row>
    <row r="118" spans="1:9" x14ac:dyDescent="0.25">
      <c r="A118" s="12" t="s">
        <v>92</v>
      </c>
      <c r="B118" s="15">
        <v>29774510</v>
      </c>
      <c r="C118" s="15">
        <v>16954203</v>
      </c>
      <c r="D118" s="24">
        <v>979031.7</v>
      </c>
      <c r="E118" s="14">
        <v>565310.80000000005</v>
      </c>
      <c r="F118" s="7">
        <v>2569</v>
      </c>
      <c r="G118" s="16">
        <f t="shared" si="4"/>
        <v>6599.5340599455039</v>
      </c>
      <c r="H118" s="16">
        <f t="shared" si="5"/>
        <v>220.05091475282214</v>
      </c>
      <c r="I118" s="17">
        <f t="shared" si="7"/>
        <v>3.2267493633299345E-2</v>
      </c>
    </row>
    <row r="119" spans="1:9" x14ac:dyDescent="0.25">
      <c r="A119" s="12" t="s">
        <v>225</v>
      </c>
      <c r="B119" s="15">
        <v>144181</v>
      </c>
      <c r="C119" s="15">
        <v>981888</v>
      </c>
      <c r="D119" s="24">
        <v>0</v>
      </c>
      <c r="E119" s="14">
        <v>2697.8</v>
      </c>
      <c r="F119" s="7">
        <v>270</v>
      </c>
      <c r="G119" s="16">
        <f t="shared" si="4"/>
        <v>3636.6222222222223</v>
      </c>
      <c r="H119" s="16">
        <f t="shared" si="5"/>
        <v>9.9918518518518518</v>
      </c>
      <c r="I119" s="17">
        <f t="shared" si="7"/>
        <v>2.740035454502797E-3</v>
      </c>
    </row>
    <row r="120" spans="1:9" x14ac:dyDescent="0.25">
      <c r="A120" s="12" t="s">
        <v>93</v>
      </c>
      <c r="B120" s="15">
        <v>35403791</v>
      </c>
      <c r="C120" s="15">
        <v>21607453</v>
      </c>
      <c r="D120" s="24">
        <v>2371230.2000000002</v>
      </c>
      <c r="E120" s="14">
        <v>1048601.8</v>
      </c>
      <c r="F120" s="7">
        <v>2544</v>
      </c>
      <c r="G120" s="16">
        <f t="shared" si="4"/>
        <v>8493.4956761006288</v>
      </c>
      <c r="H120" s="16">
        <f t="shared" si="5"/>
        <v>412.18624213836478</v>
      </c>
      <c r="I120" s="17">
        <f t="shared" si="7"/>
        <v>4.6283512697012016E-2</v>
      </c>
    </row>
    <row r="121" spans="1:9" x14ac:dyDescent="0.25">
      <c r="A121" s="12" t="s">
        <v>94</v>
      </c>
      <c r="B121" s="15">
        <v>1260664</v>
      </c>
      <c r="C121" s="15">
        <v>2779025</v>
      </c>
      <c r="D121" s="24">
        <v>21314.799999999999</v>
      </c>
      <c r="E121" s="14">
        <v>107385.2</v>
      </c>
      <c r="F121" s="7">
        <v>498</v>
      </c>
      <c r="G121" s="16">
        <f t="shared" si="4"/>
        <v>5580.371485943775</v>
      </c>
      <c r="H121" s="16">
        <f t="shared" si="5"/>
        <v>215.63293172690763</v>
      </c>
      <c r="I121" s="17">
        <f t="shared" si="7"/>
        <v>3.7203721078868136E-2</v>
      </c>
    </row>
    <row r="122" spans="1:9" x14ac:dyDescent="0.25">
      <c r="A122" s="12" t="s">
        <v>95</v>
      </c>
      <c r="B122" s="15">
        <v>1279855</v>
      </c>
      <c r="C122" s="15">
        <v>4618687</v>
      </c>
      <c r="D122" s="24">
        <v>826.6</v>
      </c>
      <c r="E122" s="14">
        <v>174384.3</v>
      </c>
      <c r="F122" s="7">
        <v>713</v>
      </c>
      <c r="G122" s="16">
        <f t="shared" si="4"/>
        <v>6477.8218793828892</v>
      </c>
      <c r="H122" s="16">
        <f t="shared" si="5"/>
        <v>244.57826086956521</v>
      </c>
      <c r="I122" s="17">
        <f t="shared" si="7"/>
        <v>3.6382579996254175E-2</v>
      </c>
    </row>
    <row r="123" spans="1:9" x14ac:dyDescent="0.25">
      <c r="A123" s="12" t="s">
        <v>96</v>
      </c>
      <c r="B123" s="15">
        <v>1408359</v>
      </c>
      <c r="C123" s="15">
        <v>2625553</v>
      </c>
      <c r="D123" s="24">
        <v>2958.9</v>
      </c>
      <c r="E123" s="14">
        <v>87466.5</v>
      </c>
      <c r="F123" s="7">
        <v>375</v>
      </c>
      <c r="G123" s="16">
        <f t="shared" si="4"/>
        <v>7001.474666666667</v>
      </c>
      <c r="H123" s="16">
        <f t="shared" si="5"/>
        <v>233.244</v>
      </c>
      <c r="I123" s="17">
        <f t="shared" si="7"/>
        <v>3.2239539745291181E-2</v>
      </c>
    </row>
    <row r="124" spans="1:9" x14ac:dyDescent="0.25">
      <c r="A124" s="12" t="s">
        <v>97</v>
      </c>
      <c r="B124" s="15">
        <v>84335770</v>
      </c>
      <c r="C124" s="15">
        <v>25291539</v>
      </c>
      <c r="D124" s="24">
        <v>1704509.2</v>
      </c>
      <c r="E124" s="14">
        <v>1441465.5</v>
      </c>
      <c r="F124" s="7">
        <v>3501</v>
      </c>
      <c r="G124" s="16">
        <f t="shared" si="4"/>
        <v>7224.0899742930587</v>
      </c>
      <c r="H124" s="16">
        <f t="shared" si="5"/>
        <v>411.72964867180804</v>
      </c>
      <c r="I124" s="17">
        <f t="shared" si="7"/>
        <v>5.3920819113317399E-2</v>
      </c>
    </row>
    <row r="125" spans="1:9" x14ac:dyDescent="0.25">
      <c r="A125" s="12" t="s">
        <v>98</v>
      </c>
      <c r="B125" s="15">
        <v>815571</v>
      </c>
      <c r="C125" s="15">
        <v>1884096</v>
      </c>
      <c r="D125" s="24">
        <v>91268.6</v>
      </c>
      <c r="E125" s="14">
        <v>84946.4</v>
      </c>
      <c r="F125" s="7">
        <v>174</v>
      </c>
      <c r="G125" s="16">
        <f t="shared" si="4"/>
        <v>10828.137931034482</v>
      </c>
      <c r="H125" s="16">
        <f t="shared" si="5"/>
        <v>488.19770114942526</v>
      </c>
      <c r="I125" s="17">
        <f t="shared" si="7"/>
        <v>4.3140970453454934E-2</v>
      </c>
    </row>
    <row r="126" spans="1:9" x14ac:dyDescent="0.25">
      <c r="A126" s="12" t="s">
        <v>99</v>
      </c>
      <c r="B126" s="15">
        <v>387368</v>
      </c>
      <c r="C126" s="15">
        <v>2695990</v>
      </c>
      <c r="D126" s="24">
        <v>218.7</v>
      </c>
      <c r="E126" s="14">
        <v>49668.4</v>
      </c>
      <c r="F126" s="7">
        <v>398</v>
      </c>
      <c r="G126" s="16">
        <f t="shared" si="4"/>
        <v>6773.844221105528</v>
      </c>
      <c r="H126" s="16">
        <f t="shared" si="5"/>
        <v>124.79497487437186</v>
      </c>
      <c r="I126" s="17">
        <f t="shared" si="7"/>
        <v>1.808979587555393E-2</v>
      </c>
    </row>
    <row r="127" spans="1:9" x14ac:dyDescent="0.25">
      <c r="A127" s="12" t="s">
        <v>100</v>
      </c>
      <c r="B127" s="15">
        <v>33288411</v>
      </c>
      <c r="C127" s="15">
        <v>32620835</v>
      </c>
      <c r="D127" s="24">
        <v>2490156.1</v>
      </c>
      <c r="E127" s="14">
        <v>1556854.7</v>
      </c>
      <c r="F127" s="7">
        <v>4189</v>
      </c>
      <c r="G127" s="16">
        <f t="shared" si="4"/>
        <v>7787.2606827405107</v>
      </c>
      <c r="H127" s="16">
        <f t="shared" si="5"/>
        <v>371.6530675578897</v>
      </c>
      <c r="I127" s="17">
        <f t="shared" si="7"/>
        <v>4.5551782863778527E-2</v>
      </c>
    </row>
    <row r="128" spans="1:9" x14ac:dyDescent="0.25">
      <c r="A128" s="12" t="s">
        <v>101</v>
      </c>
      <c r="B128" s="15">
        <v>718806</v>
      </c>
      <c r="C128" s="15">
        <v>6787538</v>
      </c>
      <c r="D128" s="24">
        <v>4563.5</v>
      </c>
      <c r="E128" s="14">
        <v>111596.5</v>
      </c>
      <c r="F128" s="7">
        <v>810</v>
      </c>
      <c r="G128" s="16">
        <f t="shared" si="4"/>
        <v>8379.6765432098764</v>
      </c>
      <c r="H128" s="16">
        <f t="shared" si="5"/>
        <v>137.77345679012345</v>
      </c>
      <c r="I128" s="17">
        <f t="shared" si="7"/>
        <v>1.6175434759244076E-2</v>
      </c>
    </row>
    <row r="129" spans="1:9" x14ac:dyDescent="0.25">
      <c r="A129" s="12" t="s">
        <v>226</v>
      </c>
      <c r="B129" s="15">
        <v>1396890</v>
      </c>
      <c r="C129" s="15">
        <v>4228929</v>
      </c>
      <c r="D129" s="24">
        <v>3172.4</v>
      </c>
      <c r="E129" s="14">
        <v>235093.1</v>
      </c>
      <c r="F129" s="7">
        <v>700</v>
      </c>
      <c r="G129" s="16">
        <f t="shared" si="4"/>
        <v>6041.3271428571425</v>
      </c>
      <c r="H129" s="16">
        <f t="shared" si="5"/>
        <v>335.8472857142857</v>
      </c>
      <c r="I129" s="17">
        <f t="shared" si="7"/>
        <v>5.2663964186019603E-2</v>
      </c>
    </row>
    <row r="130" spans="1:9" x14ac:dyDescent="0.25">
      <c r="A130" s="12" t="s">
        <v>102</v>
      </c>
      <c r="B130" s="15">
        <v>55623865</v>
      </c>
      <c r="C130" s="15">
        <v>27935716</v>
      </c>
      <c r="D130" s="24">
        <v>1757831.3</v>
      </c>
      <c r="E130" s="14">
        <v>2916176.5</v>
      </c>
      <c r="F130" s="7">
        <v>4999</v>
      </c>
      <c r="G130" s="16">
        <f t="shared" si="4"/>
        <v>5588.2608521704342</v>
      </c>
      <c r="H130" s="16">
        <f t="shared" si="5"/>
        <v>583.35197039407876</v>
      </c>
      <c r="I130" s="17">
        <f t="shared" si="7"/>
        <v>9.452180283592003E-2</v>
      </c>
    </row>
    <row r="131" spans="1:9" x14ac:dyDescent="0.25">
      <c r="A131" s="12" t="s">
        <v>103</v>
      </c>
      <c r="B131" s="15">
        <v>2325454</v>
      </c>
      <c r="C131" s="15">
        <v>6102412</v>
      </c>
      <c r="D131" s="24">
        <v>199873</v>
      </c>
      <c r="E131" s="14">
        <v>287275.2</v>
      </c>
      <c r="F131" s="7">
        <v>936</v>
      </c>
      <c r="G131" s="16">
        <f t="shared" ref="G131:G194" si="8">C131/F131</f>
        <v>6519.6709401709404</v>
      </c>
      <c r="H131" s="16">
        <f t="shared" ref="H131:H194" si="9">E131/F131</f>
        <v>306.91794871794872</v>
      </c>
      <c r="I131" s="17">
        <f t="shared" si="7"/>
        <v>4.4959196124655369E-2</v>
      </c>
    </row>
    <row r="132" spans="1:9" x14ac:dyDescent="0.25">
      <c r="A132" s="12" t="s">
        <v>104</v>
      </c>
      <c r="B132" s="15">
        <v>540086</v>
      </c>
      <c r="C132" s="15">
        <v>2722080</v>
      </c>
      <c r="D132" s="24">
        <v>0</v>
      </c>
      <c r="E132" s="14">
        <v>116475.6</v>
      </c>
      <c r="F132" s="7">
        <v>682</v>
      </c>
      <c r="G132" s="16">
        <f t="shared" si="8"/>
        <v>3991.3196480938418</v>
      </c>
      <c r="H132" s="16">
        <f t="shared" si="9"/>
        <v>170.78533724340176</v>
      </c>
      <c r="I132" s="17">
        <f t="shared" ref="I132:I163" si="10">E132/(C132+E132)</f>
        <v>4.1033404454011754E-2</v>
      </c>
    </row>
    <row r="133" spans="1:9" x14ac:dyDescent="0.25">
      <c r="A133" s="12" t="s">
        <v>227</v>
      </c>
      <c r="B133" s="15">
        <v>22579400.300000001</v>
      </c>
      <c r="C133" s="15">
        <v>16201043</v>
      </c>
      <c r="D133" s="24">
        <v>169798.6</v>
      </c>
      <c r="E133" s="14">
        <v>1008243.9</v>
      </c>
      <c r="F133" s="7">
        <v>2810</v>
      </c>
      <c r="G133" s="16">
        <f t="shared" si="8"/>
        <v>5765.495729537367</v>
      </c>
      <c r="H133" s="16">
        <f t="shared" si="9"/>
        <v>358.80565836298933</v>
      </c>
      <c r="I133" s="17">
        <f t="shared" si="10"/>
        <v>5.8587198055254697E-2</v>
      </c>
    </row>
    <row r="134" spans="1:9" x14ac:dyDescent="0.25">
      <c r="A134" s="12" t="s">
        <v>105</v>
      </c>
      <c r="B134" s="15">
        <v>534890</v>
      </c>
      <c r="C134" s="15">
        <v>6113489</v>
      </c>
      <c r="D134" s="24">
        <v>236.9</v>
      </c>
      <c r="E134" s="14">
        <v>175633.6</v>
      </c>
      <c r="F134" s="7">
        <v>996</v>
      </c>
      <c r="G134" s="16">
        <f t="shared" si="8"/>
        <v>6138.0411646586344</v>
      </c>
      <c r="H134" s="16">
        <f t="shared" si="9"/>
        <v>176.33895582329319</v>
      </c>
      <c r="I134" s="17">
        <f t="shared" si="10"/>
        <v>2.7926566418024674E-2</v>
      </c>
    </row>
    <row r="135" spans="1:9" x14ac:dyDescent="0.25">
      <c r="A135" s="12" t="s">
        <v>106</v>
      </c>
      <c r="B135" s="15">
        <v>176859</v>
      </c>
      <c r="C135" s="15">
        <v>462302</v>
      </c>
      <c r="D135" s="24">
        <v>0</v>
      </c>
      <c r="E135" s="14">
        <v>2795.4</v>
      </c>
      <c r="F135" s="7">
        <v>61</v>
      </c>
      <c r="G135" s="16">
        <f t="shared" si="8"/>
        <v>7578.7213114754095</v>
      </c>
      <c r="H135" s="16">
        <f t="shared" si="9"/>
        <v>45.826229508196725</v>
      </c>
      <c r="I135" s="17">
        <f t="shared" si="10"/>
        <v>6.0103539602672472E-3</v>
      </c>
    </row>
    <row r="136" spans="1:9" x14ac:dyDescent="0.25">
      <c r="A136" s="12" t="s">
        <v>107</v>
      </c>
      <c r="B136" s="15">
        <v>3247034</v>
      </c>
      <c r="C136" s="15">
        <v>7005723</v>
      </c>
      <c r="D136" s="24">
        <v>18771.5</v>
      </c>
      <c r="E136" s="14">
        <v>242920.5</v>
      </c>
      <c r="F136" s="7">
        <v>723</v>
      </c>
      <c r="G136" s="16">
        <f t="shared" si="8"/>
        <v>9689.796680497926</v>
      </c>
      <c r="H136" s="16">
        <f t="shared" si="9"/>
        <v>335.98962655601662</v>
      </c>
      <c r="I136" s="17">
        <f t="shared" si="10"/>
        <v>3.3512546175018816E-2</v>
      </c>
    </row>
    <row r="137" spans="1:9" x14ac:dyDescent="0.25">
      <c r="A137" s="12" t="s">
        <v>228</v>
      </c>
      <c r="B137" s="15">
        <v>2338</v>
      </c>
      <c r="C137" s="15">
        <v>242636</v>
      </c>
      <c r="D137" s="24">
        <v>9824.2999999999993</v>
      </c>
      <c r="E137" s="14">
        <v>5711.4</v>
      </c>
      <c r="F137" s="7">
        <v>95</v>
      </c>
      <c r="G137" s="16">
        <f t="shared" si="8"/>
        <v>2554.0631578947368</v>
      </c>
      <c r="H137" s="16">
        <f t="shared" si="9"/>
        <v>60.12</v>
      </c>
      <c r="I137" s="17">
        <f t="shared" si="10"/>
        <v>2.2997623490320415E-2</v>
      </c>
    </row>
    <row r="138" spans="1:9" x14ac:dyDescent="0.25">
      <c r="A138" s="12" t="s">
        <v>108</v>
      </c>
      <c r="B138" s="15">
        <v>3867189</v>
      </c>
      <c r="C138" s="15">
        <v>6785825</v>
      </c>
      <c r="D138" s="24">
        <v>65173.1</v>
      </c>
      <c r="E138" s="14">
        <v>183290.5</v>
      </c>
      <c r="F138" s="7">
        <v>1169</v>
      </c>
      <c r="G138" s="16">
        <f t="shared" si="8"/>
        <v>5804.8118049615059</v>
      </c>
      <c r="H138" s="16">
        <f t="shared" si="9"/>
        <v>156.79255774165955</v>
      </c>
      <c r="I138" s="17">
        <f t="shared" si="10"/>
        <v>2.6300396370242392E-2</v>
      </c>
    </row>
    <row r="139" spans="1:9" x14ac:dyDescent="0.25">
      <c r="A139" s="12" t="s">
        <v>109</v>
      </c>
      <c r="B139" s="15">
        <v>1530257</v>
      </c>
      <c r="C139" s="15">
        <v>7549595</v>
      </c>
      <c r="D139" s="24">
        <v>61607.6</v>
      </c>
      <c r="E139" s="14">
        <v>307848.90000000002</v>
      </c>
      <c r="F139" s="7">
        <v>1153</v>
      </c>
      <c r="G139" s="16">
        <f t="shared" si="8"/>
        <v>6547.7840416305289</v>
      </c>
      <c r="H139" s="16">
        <f t="shared" si="9"/>
        <v>266.99817866435387</v>
      </c>
      <c r="I139" s="17">
        <f t="shared" si="10"/>
        <v>3.9179267955066155E-2</v>
      </c>
    </row>
    <row r="140" spans="1:9" x14ac:dyDescent="0.25">
      <c r="A140" s="12" t="s">
        <v>110</v>
      </c>
      <c r="B140" s="15">
        <v>34680477</v>
      </c>
      <c r="C140" s="15">
        <v>17383785</v>
      </c>
      <c r="D140" s="24">
        <v>2896622.4</v>
      </c>
      <c r="E140" s="14">
        <v>1438385</v>
      </c>
      <c r="F140" s="7">
        <v>2909</v>
      </c>
      <c r="G140" s="16">
        <f t="shared" si="8"/>
        <v>5975.8628394637335</v>
      </c>
      <c r="H140" s="16">
        <f t="shared" si="9"/>
        <v>494.46029563423855</v>
      </c>
      <c r="I140" s="17">
        <f t="shared" si="10"/>
        <v>7.6419722061802656E-2</v>
      </c>
    </row>
    <row r="141" spans="1:9" x14ac:dyDescent="0.25">
      <c r="A141" s="12" t="s">
        <v>241</v>
      </c>
      <c r="B141" s="15">
        <v>1400157</v>
      </c>
      <c r="C141" s="15">
        <v>4468131</v>
      </c>
      <c r="D141" s="24">
        <v>296.10000000000002</v>
      </c>
      <c r="E141" s="14">
        <v>76948.800000000003</v>
      </c>
      <c r="F141" s="7">
        <v>869</v>
      </c>
      <c r="G141" s="16">
        <f t="shared" si="8"/>
        <v>5141.692750287687</v>
      </c>
      <c r="H141" s="16">
        <f t="shared" si="9"/>
        <v>88.548676639815881</v>
      </c>
      <c r="I141" s="17">
        <f t="shared" si="10"/>
        <v>1.6930131787785112E-2</v>
      </c>
    </row>
    <row r="142" spans="1:9" x14ac:dyDescent="0.25">
      <c r="A142" s="12" t="s">
        <v>111</v>
      </c>
      <c r="B142" s="15">
        <v>25797688</v>
      </c>
      <c r="C142" s="15">
        <v>13504743</v>
      </c>
      <c r="D142" s="24">
        <v>851383.8</v>
      </c>
      <c r="E142" s="14">
        <v>823660.8</v>
      </c>
      <c r="F142" s="7">
        <v>2155</v>
      </c>
      <c r="G142" s="16">
        <f t="shared" si="8"/>
        <v>6266.7020881670533</v>
      </c>
      <c r="H142" s="16">
        <f t="shared" si="9"/>
        <v>382.20918793503483</v>
      </c>
      <c r="I142" s="17">
        <f t="shared" si="10"/>
        <v>5.7484477091579451E-2</v>
      </c>
    </row>
    <row r="143" spans="1:9" x14ac:dyDescent="0.25">
      <c r="A143" s="12" t="s">
        <v>229</v>
      </c>
      <c r="B143" s="15">
        <v>390222</v>
      </c>
      <c r="C143" s="15">
        <v>623610</v>
      </c>
      <c r="D143" s="24">
        <v>0</v>
      </c>
      <c r="E143" s="14">
        <v>5825.4</v>
      </c>
      <c r="F143" s="7">
        <v>185</v>
      </c>
      <c r="G143" s="16">
        <f t="shared" si="8"/>
        <v>3370.864864864865</v>
      </c>
      <c r="H143" s="16">
        <f t="shared" si="9"/>
        <v>31.488648648648645</v>
      </c>
      <c r="I143" s="17">
        <f t="shared" si="10"/>
        <v>9.2549608744598721E-3</v>
      </c>
    </row>
    <row r="144" spans="1:9" x14ac:dyDescent="0.25">
      <c r="A144" s="12" t="s">
        <v>112</v>
      </c>
      <c r="B144" s="15">
        <v>4078365</v>
      </c>
      <c r="C144" s="15">
        <v>12797069</v>
      </c>
      <c r="D144" s="24">
        <v>62215.5</v>
      </c>
      <c r="E144" s="14">
        <v>184622.4</v>
      </c>
      <c r="F144" s="7">
        <v>1581</v>
      </c>
      <c r="G144" s="16">
        <f t="shared" si="8"/>
        <v>8094.2877925363691</v>
      </c>
      <c r="H144" s="16">
        <f t="shared" si="9"/>
        <v>116.77571157495255</v>
      </c>
      <c r="I144" s="17">
        <f t="shared" si="10"/>
        <v>1.4221752336525268E-2</v>
      </c>
    </row>
    <row r="145" spans="1:9" x14ac:dyDescent="0.25">
      <c r="A145" s="12" t="s">
        <v>113</v>
      </c>
      <c r="B145" s="15">
        <v>636408</v>
      </c>
      <c r="C145" s="15">
        <v>327508</v>
      </c>
      <c r="D145" s="24">
        <v>0</v>
      </c>
      <c r="E145" s="14">
        <v>3706.2</v>
      </c>
      <c r="F145" s="7">
        <v>32</v>
      </c>
      <c r="G145" s="16">
        <f t="shared" si="8"/>
        <v>10234.625</v>
      </c>
      <c r="H145" s="16">
        <f t="shared" si="9"/>
        <v>115.81874999999999</v>
      </c>
      <c r="I145" s="17">
        <f t="shared" si="10"/>
        <v>1.1189737638060204E-2</v>
      </c>
    </row>
    <row r="146" spans="1:9" x14ac:dyDescent="0.25">
      <c r="A146" s="12" t="s">
        <v>114</v>
      </c>
      <c r="B146" s="15">
        <v>8878309</v>
      </c>
      <c r="C146" s="15">
        <v>4831235</v>
      </c>
      <c r="D146" s="24">
        <v>62323.8</v>
      </c>
      <c r="E146" s="14">
        <v>248466.1</v>
      </c>
      <c r="F146" s="7">
        <v>803</v>
      </c>
      <c r="G146" s="16">
        <f t="shared" si="8"/>
        <v>6016.4819427148195</v>
      </c>
      <c r="H146" s="16">
        <f t="shared" si="9"/>
        <v>309.42229140722293</v>
      </c>
      <c r="I146" s="17">
        <f t="shared" si="10"/>
        <v>4.8913527608937468E-2</v>
      </c>
    </row>
    <row r="147" spans="1:9" x14ac:dyDescent="0.25">
      <c r="A147" s="12" t="s">
        <v>115</v>
      </c>
      <c r="B147" s="15">
        <v>1020512</v>
      </c>
      <c r="C147" s="15">
        <v>5171863</v>
      </c>
      <c r="D147" s="24">
        <v>2545.6999999999998</v>
      </c>
      <c r="E147" s="14">
        <v>129467.1</v>
      </c>
      <c r="F147" s="7">
        <v>604</v>
      </c>
      <c r="G147" s="16">
        <f t="shared" si="8"/>
        <v>8562.6870860927156</v>
      </c>
      <c r="H147" s="16">
        <f t="shared" si="9"/>
        <v>214.34950331125827</v>
      </c>
      <c r="I147" s="17">
        <f t="shared" si="10"/>
        <v>2.4421625810473493E-2</v>
      </c>
    </row>
    <row r="148" spans="1:9" x14ac:dyDescent="0.25">
      <c r="A148" s="12" t="s">
        <v>116</v>
      </c>
      <c r="B148" s="15">
        <v>1124201</v>
      </c>
      <c r="C148" s="15">
        <v>2962391</v>
      </c>
      <c r="D148" s="24">
        <v>0</v>
      </c>
      <c r="E148" s="14">
        <v>51596.1</v>
      </c>
      <c r="F148" s="7">
        <v>261</v>
      </c>
      <c r="G148" s="16">
        <f t="shared" si="8"/>
        <v>11350.157088122605</v>
      </c>
      <c r="H148" s="16">
        <f t="shared" si="9"/>
        <v>197.68620689655171</v>
      </c>
      <c r="I148" s="17">
        <f t="shared" si="10"/>
        <v>1.7118885478972355E-2</v>
      </c>
    </row>
    <row r="149" spans="1:9" x14ac:dyDescent="0.25">
      <c r="A149" s="12" t="s">
        <v>117</v>
      </c>
      <c r="B149" s="15">
        <v>2113125</v>
      </c>
      <c r="C149" s="15">
        <v>6386240</v>
      </c>
      <c r="D149" s="24">
        <v>59.2</v>
      </c>
      <c r="E149" s="14">
        <v>104344.8</v>
      </c>
      <c r="F149" s="7">
        <v>733</v>
      </c>
      <c r="G149" s="16">
        <f t="shared" si="8"/>
        <v>8712.4693042291947</v>
      </c>
      <c r="H149" s="16">
        <f t="shared" si="9"/>
        <v>142.3530695770805</v>
      </c>
      <c r="I149" s="17">
        <f t="shared" si="10"/>
        <v>1.6076332597950188E-2</v>
      </c>
    </row>
    <row r="150" spans="1:9" x14ac:dyDescent="0.25">
      <c r="A150" s="12" t="s">
        <v>118</v>
      </c>
      <c r="B150" s="15">
        <v>387431</v>
      </c>
      <c r="C150" s="15">
        <v>2071898</v>
      </c>
      <c r="D150" s="24">
        <v>142.19999999999999</v>
      </c>
      <c r="E150" s="14">
        <v>29082.2</v>
      </c>
      <c r="F150" s="7">
        <v>348</v>
      </c>
      <c r="G150" s="16">
        <f t="shared" si="8"/>
        <v>5953.7298850574716</v>
      </c>
      <c r="H150" s="16">
        <f t="shared" si="9"/>
        <v>83.569540229885064</v>
      </c>
      <c r="I150" s="17">
        <f t="shared" si="10"/>
        <v>1.3842205652390249E-2</v>
      </c>
    </row>
    <row r="151" spans="1:9" x14ac:dyDescent="0.25">
      <c r="A151" s="12" t="s">
        <v>119</v>
      </c>
      <c r="B151" s="15">
        <v>5538320</v>
      </c>
      <c r="C151" s="15">
        <v>9446203</v>
      </c>
      <c r="D151" s="24">
        <v>150781.6</v>
      </c>
      <c r="E151" s="14">
        <v>207235.8</v>
      </c>
      <c r="F151" s="7">
        <v>1074</v>
      </c>
      <c r="G151" s="16">
        <f t="shared" si="8"/>
        <v>8795.3472998137804</v>
      </c>
      <c r="H151" s="16">
        <f t="shared" si="9"/>
        <v>192.95698324022345</v>
      </c>
      <c r="I151" s="17">
        <f t="shared" si="10"/>
        <v>2.1467562419311133E-2</v>
      </c>
    </row>
    <row r="152" spans="1:9" x14ac:dyDescent="0.25">
      <c r="A152" s="12" t="s">
        <v>120</v>
      </c>
      <c r="B152" s="15">
        <v>2366699</v>
      </c>
      <c r="C152" s="15">
        <v>2798809</v>
      </c>
      <c r="D152" s="24">
        <v>971.4</v>
      </c>
      <c r="E152" s="14">
        <v>34587.300000000003</v>
      </c>
      <c r="F152" s="7">
        <v>415</v>
      </c>
      <c r="G152" s="16">
        <f t="shared" si="8"/>
        <v>6744.1180722891568</v>
      </c>
      <c r="H152" s="16">
        <f t="shared" si="9"/>
        <v>83.342891566265067</v>
      </c>
      <c r="I152" s="17">
        <f t="shared" si="10"/>
        <v>1.2207011070071633E-2</v>
      </c>
    </row>
    <row r="153" spans="1:9" x14ac:dyDescent="0.25">
      <c r="A153" s="12" t="s">
        <v>121</v>
      </c>
      <c r="B153" s="15">
        <v>2584054</v>
      </c>
      <c r="C153" s="15">
        <v>8736674</v>
      </c>
      <c r="D153" s="24">
        <v>6620.9</v>
      </c>
      <c r="E153" s="14">
        <v>233029.8</v>
      </c>
      <c r="F153" s="7">
        <v>1240</v>
      </c>
      <c r="G153" s="16">
        <f t="shared" si="8"/>
        <v>7045.7048387096775</v>
      </c>
      <c r="H153" s="16">
        <f t="shared" si="9"/>
        <v>187.92725806451611</v>
      </c>
      <c r="I153" s="17">
        <f t="shared" si="10"/>
        <v>2.5979653865493304E-2</v>
      </c>
    </row>
    <row r="154" spans="1:9" x14ac:dyDescent="0.25">
      <c r="A154" s="12" t="s">
        <v>122</v>
      </c>
      <c r="B154" s="15">
        <v>1560095</v>
      </c>
      <c r="C154" s="15">
        <v>4671689</v>
      </c>
      <c r="D154" s="24">
        <v>1299</v>
      </c>
      <c r="E154" s="14">
        <v>254169.8</v>
      </c>
      <c r="F154" s="7">
        <v>767</v>
      </c>
      <c r="G154" s="16">
        <f t="shared" si="8"/>
        <v>6090.8591916558016</v>
      </c>
      <c r="H154" s="16">
        <f t="shared" si="9"/>
        <v>331.38174706649284</v>
      </c>
      <c r="I154" s="17">
        <f t="shared" si="10"/>
        <v>5.1599083595331642E-2</v>
      </c>
    </row>
    <row r="155" spans="1:9" x14ac:dyDescent="0.25">
      <c r="A155" s="12" t="s">
        <v>123</v>
      </c>
      <c r="B155" s="15">
        <v>1578543</v>
      </c>
      <c r="C155" s="15">
        <v>5306854</v>
      </c>
      <c r="D155" s="24">
        <v>1985.3</v>
      </c>
      <c r="E155" s="14">
        <v>118196.5</v>
      </c>
      <c r="F155" s="7">
        <v>650</v>
      </c>
      <c r="G155" s="16">
        <f t="shared" si="8"/>
        <v>8164.3907692307694</v>
      </c>
      <c r="H155" s="16">
        <f t="shared" si="9"/>
        <v>181.84076923076924</v>
      </c>
      <c r="I155" s="17">
        <f t="shared" si="10"/>
        <v>2.1787170460440874E-2</v>
      </c>
    </row>
    <row r="156" spans="1:9" x14ac:dyDescent="0.25">
      <c r="A156" s="12" t="s">
        <v>124</v>
      </c>
      <c r="B156" s="15">
        <v>944287</v>
      </c>
      <c r="C156" s="15">
        <v>4227374</v>
      </c>
      <c r="D156" s="24">
        <v>34271.4</v>
      </c>
      <c r="E156" s="14">
        <v>65834.3</v>
      </c>
      <c r="F156" s="7">
        <v>538</v>
      </c>
      <c r="G156" s="16">
        <f t="shared" si="8"/>
        <v>7857.5724907063195</v>
      </c>
      <c r="H156" s="16">
        <f t="shared" si="9"/>
        <v>122.3685873605948</v>
      </c>
      <c r="I156" s="17">
        <f t="shared" si="10"/>
        <v>1.5334522669212208E-2</v>
      </c>
    </row>
    <row r="157" spans="1:9" x14ac:dyDescent="0.25">
      <c r="A157" s="12" t="s">
        <v>125</v>
      </c>
      <c r="B157" s="15">
        <v>10140305</v>
      </c>
      <c r="C157" s="15">
        <v>12647151</v>
      </c>
      <c r="D157" s="24">
        <v>73999.5</v>
      </c>
      <c r="E157" s="14">
        <v>266790.7</v>
      </c>
      <c r="F157" s="7">
        <v>1855</v>
      </c>
      <c r="G157" s="16">
        <f t="shared" si="8"/>
        <v>6817.8711590296498</v>
      </c>
      <c r="H157" s="16">
        <f t="shared" si="9"/>
        <v>143.82247978436658</v>
      </c>
      <c r="I157" s="17">
        <f t="shared" si="10"/>
        <v>2.0659122226020274E-2</v>
      </c>
    </row>
    <row r="158" spans="1:9" x14ac:dyDescent="0.25">
      <c r="A158" s="12" t="s">
        <v>126</v>
      </c>
      <c r="B158" s="15">
        <v>3087746</v>
      </c>
      <c r="C158" s="15">
        <v>11970076</v>
      </c>
      <c r="D158" s="24">
        <v>20883.400000000001</v>
      </c>
      <c r="E158" s="14">
        <v>224956</v>
      </c>
      <c r="F158" s="7">
        <v>1545</v>
      </c>
      <c r="G158" s="16">
        <f t="shared" si="8"/>
        <v>7747.6220064724921</v>
      </c>
      <c r="H158" s="16">
        <f t="shared" si="9"/>
        <v>145.60258899676376</v>
      </c>
      <c r="I158" s="17">
        <f t="shared" si="10"/>
        <v>1.8446528061590983E-2</v>
      </c>
    </row>
    <row r="159" spans="1:9" x14ac:dyDescent="0.25">
      <c r="A159" s="12" t="s">
        <v>127</v>
      </c>
      <c r="B159" s="15">
        <v>1843079.8370000001</v>
      </c>
      <c r="C159" s="15">
        <v>8181230</v>
      </c>
      <c r="D159" s="24">
        <v>842.1</v>
      </c>
      <c r="E159" s="14">
        <v>81330.399999999994</v>
      </c>
      <c r="F159" s="7">
        <v>1361</v>
      </c>
      <c r="G159" s="16">
        <f t="shared" si="8"/>
        <v>6011.1903012490811</v>
      </c>
      <c r="H159" s="16">
        <f t="shared" si="9"/>
        <v>59.757825128581921</v>
      </c>
      <c r="I159" s="17">
        <f t="shared" si="10"/>
        <v>9.8432442321389861E-3</v>
      </c>
    </row>
    <row r="160" spans="1:9" x14ac:dyDescent="0.25">
      <c r="A160" s="12" t="s">
        <v>128</v>
      </c>
      <c r="B160" s="15">
        <v>27405705</v>
      </c>
      <c r="C160" s="15">
        <v>8252837</v>
      </c>
      <c r="D160" s="24">
        <v>36934.6</v>
      </c>
      <c r="E160" s="14">
        <v>401844.6</v>
      </c>
      <c r="F160" s="7">
        <v>1250</v>
      </c>
      <c r="G160" s="16">
        <f t="shared" si="8"/>
        <v>6602.2695999999996</v>
      </c>
      <c r="H160" s="16">
        <f t="shared" si="9"/>
        <v>321.47567999999995</v>
      </c>
      <c r="I160" s="17">
        <f t="shared" si="10"/>
        <v>4.6430893540901609E-2</v>
      </c>
    </row>
    <row r="161" spans="1:9" x14ac:dyDescent="0.25">
      <c r="A161" s="12" t="s">
        <v>129</v>
      </c>
      <c r="B161" s="15">
        <v>33049396</v>
      </c>
      <c r="C161" s="15">
        <v>17591957</v>
      </c>
      <c r="D161" s="24">
        <v>661173.69999999995</v>
      </c>
      <c r="E161" s="14">
        <v>832600.4</v>
      </c>
      <c r="F161" s="7">
        <v>2431</v>
      </c>
      <c r="G161" s="16">
        <f t="shared" si="8"/>
        <v>7236.5104895104896</v>
      </c>
      <c r="H161" s="16">
        <f t="shared" si="9"/>
        <v>342.49296585767178</v>
      </c>
      <c r="I161" s="17">
        <f t="shared" si="10"/>
        <v>4.5189709686051946E-2</v>
      </c>
    </row>
    <row r="162" spans="1:9" x14ac:dyDescent="0.25">
      <c r="A162" s="12" t="s">
        <v>130</v>
      </c>
      <c r="B162" s="15">
        <v>650534</v>
      </c>
      <c r="C162" s="15">
        <v>2852518</v>
      </c>
      <c r="D162" s="24">
        <v>165.7</v>
      </c>
      <c r="E162" s="14">
        <v>56140.5</v>
      </c>
      <c r="F162" s="7">
        <v>402</v>
      </c>
      <c r="G162" s="16">
        <f t="shared" si="8"/>
        <v>7095.8159203980103</v>
      </c>
      <c r="H162" s="16">
        <f t="shared" si="9"/>
        <v>139.65298507462686</v>
      </c>
      <c r="I162" s="17">
        <f t="shared" si="10"/>
        <v>1.9301165812349575E-2</v>
      </c>
    </row>
    <row r="163" spans="1:9" x14ac:dyDescent="0.25">
      <c r="A163" s="12" t="s">
        <v>131</v>
      </c>
      <c r="B163" s="15">
        <v>1262586</v>
      </c>
      <c r="C163" s="15">
        <v>4740927</v>
      </c>
      <c r="D163" s="24">
        <v>5673.9</v>
      </c>
      <c r="E163" s="14">
        <v>61796.5</v>
      </c>
      <c r="F163" s="7">
        <v>1303</v>
      </c>
      <c r="G163" s="16">
        <f t="shared" si="8"/>
        <v>3638.470452801228</v>
      </c>
      <c r="H163" s="16">
        <f t="shared" si="9"/>
        <v>47.426323867996928</v>
      </c>
      <c r="I163" s="17">
        <f t="shared" si="10"/>
        <v>1.2866970168072344E-2</v>
      </c>
    </row>
    <row r="164" spans="1:9" x14ac:dyDescent="0.25">
      <c r="A164" s="12" t="s">
        <v>132</v>
      </c>
      <c r="B164" s="15">
        <v>11856110</v>
      </c>
      <c r="C164" s="15">
        <v>6702092</v>
      </c>
      <c r="D164" s="24">
        <v>48886.7</v>
      </c>
      <c r="E164" s="14">
        <v>811940.6</v>
      </c>
      <c r="F164" s="7">
        <v>1021</v>
      </c>
      <c r="G164" s="16">
        <f t="shared" si="8"/>
        <v>6564.2428991185116</v>
      </c>
      <c r="H164" s="16">
        <f t="shared" si="9"/>
        <v>795.24054848188052</v>
      </c>
      <c r="I164" s="17">
        <f t="shared" ref="I164:I195" si="11">E164/(C164+E164)</f>
        <v>0.10805657138085879</v>
      </c>
    </row>
    <row r="165" spans="1:9" x14ac:dyDescent="0.25">
      <c r="A165" s="12" t="s">
        <v>133</v>
      </c>
      <c r="B165" s="15">
        <v>5463691</v>
      </c>
      <c r="C165" s="15">
        <v>13263403</v>
      </c>
      <c r="D165" s="24">
        <v>78178.8</v>
      </c>
      <c r="E165" s="14">
        <v>578177.6</v>
      </c>
      <c r="F165" s="7">
        <v>1822</v>
      </c>
      <c r="G165" s="16">
        <f t="shared" si="8"/>
        <v>7279.5845225027442</v>
      </c>
      <c r="H165" s="16">
        <f t="shared" si="9"/>
        <v>317.33128430296375</v>
      </c>
      <c r="I165" s="17">
        <f t="shared" si="11"/>
        <v>4.1771067677054165E-2</v>
      </c>
    </row>
    <row r="166" spans="1:9" x14ac:dyDescent="0.25">
      <c r="A166" s="12" t="s">
        <v>134</v>
      </c>
      <c r="B166" s="15">
        <v>779289</v>
      </c>
      <c r="C166" s="15">
        <v>1762347</v>
      </c>
      <c r="D166" s="24">
        <v>309</v>
      </c>
      <c r="E166" s="14">
        <v>82717.5</v>
      </c>
      <c r="F166" s="7">
        <v>292</v>
      </c>
      <c r="G166" s="16">
        <f t="shared" si="8"/>
        <v>6035.4349315068494</v>
      </c>
      <c r="H166" s="16">
        <f t="shared" si="9"/>
        <v>283.27910958904107</v>
      </c>
      <c r="I166" s="17">
        <f t="shared" si="11"/>
        <v>4.483176604395131E-2</v>
      </c>
    </row>
    <row r="167" spans="1:9" x14ac:dyDescent="0.25">
      <c r="A167" s="12" t="s">
        <v>135</v>
      </c>
      <c r="B167" s="15">
        <v>1869784</v>
      </c>
      <c r="C167" s="15">
        <v>4349162</v>
      </c>
      <c r="D167" s="24">
        <v>6024.9</v>
      </c>
      <c r="E167" s="14">
        <v>64451.7</v>
      </c>
      <c r="F167" s="7">
        <v>741</v>
      </c>
      <c r="G167" s="16">
        <f t="shared" si="8"/>
        <v>5869.3144399460189</v>
      </c>
      <c r="H167" s="16">
        <f t="shared" si="9"/>
        <v>86.97935222672065</v>
      </c>
      <c r="I167" s="17">
        <f t="shared" si="11"/>
        <v>1.4602931833386323E-2</v>
      </c>
    </row>
    <row r="168" spans="1:9" x14ac:dyDescent="0.25">
      <c r="A168" s="12" t="s">
        <v>136</v>
      </c>
      <c r="B168" s="15">
        <v>18672778</v>
      </c>
      <c r="C168" s="15">
        <v>15910019</v>
      </c>
      <c r="D168" s="24">
        <v>79701.8</v>
      </c>
      <c r="E168" s="14">
        <v>152276</v>
      </c>
      <c r="F168" s="7">
        <v>2341</v>
      </c>
      <c r="G168" s="16">
        <f t="shared" si="8"/>
        <v>6796.2490388722772</v>
      </c>
      <c r="H168" s="16">
        <f t="shared" si="9"/>
        <v>65.047415634344304</v>
      </c>
      <c r="I168" s="17">
        <f t="shared" si="11"/>
        <v>9.480338893041125E-3</v>
      </c>
    </row>
    <row r="169" spans="1:9" x14ac:dyDescent="0.25">
      <c r="A169" s="12" t="s">
        <v>137</v>
      </c>
      <c r="B169" s="15">
        <v>402622</v>
      </c>
      <c r="C169" s="15">
        <v>1411645</v>
      </c>
      <c r="D169" s="24">
        <v>0</v>
      </c>
      <c r="E169" s="14">
        <v>70763.199999999997</v>
      </c>
      <c r="F169" s="7">
        <v>239</v>
      </c>
      <c r="G169" s="16">
        <f t="shared" si="8"/>
        <v>5906.4644351464431</v>
      </c>
      <c r="H169" s="16">
        <f t="shared" si="9"/>
        <v>296.08033472803345</v>
      </c>
      <c r="I169" s="17">
        <f t="shared" si="11"/>
        <v>4.7735299899177568E-2</v>
      </c>
    </row>
    <row r="170" spans="1:9" x14ac:dyDescent="0.25">
      <c r="A170" s="12" t="s">
        <v>138</v>
      </c>
      <c r="B170" s="15">
        <v>8638513</v>
      </c>
      <c r="C170" s="15">
        <v>8640516</v>
      </c>
      <c r="D170" s="24">
        <v>26683.599999999999</v>
      </c>
      <c r="E170" s="14">
        <v>155857.5</v>
      </c>
      <c r="F170" s="7">
        <v>1345</v>
      </c>
      <c r="G170" s="16">
        <f t="shared" si="8"/>
        <v>6424.1754646840145</v>
      </c>
      <c r="H170" s="16">
        <f t="shared" si="9"/>
        <v>115.87918215613382</v>
      </c>
      <c r="I170" s="17">
        <f t="shared" si="11"/>
        <v>1.7718381330669962E-2</v>
      </c>
    </row>
    <row r="171" spans="1:9" x14ac:dyDescent="0.25">
      <c r="A171" s="12" t="s">
        <v>139</v>
      </c>
      <c r="B171" s="15">
        <v>419817</v>
      </c>
      <c r="C171" s="15">
        <v>3560778</v>
      </c>
      <c r="D171" s="24">
        <v>177.7</v>
      </c>
      <c r="E171" s="14">
        <v>40704.800000000003</v>
      </c>
      <c r="F171" s="7">
        <v>424</v>
      </c>
      <c r="G171" s="16">
        <f t="shared" si="8"/>
        <v>8398.0613207547176</v>
      </c>
      <c r="H171" s="16">
        <f t="shared" si="9"/>
        <v>96.001886792452837</v>
      </c>
      <c r="I171" s="17">
        <f t="shared" si="11"/>
        <v>1.1302233624439358E-2</v>
      </c>
    </row>
    <row r="172" spans="1:9" x14ac:dyDescent="0.25">
      <c r="A172" s="12" t="s">
        <v>140</v>
      </c>
      <c r="B172" s="15">
        <v>184989384</v>
      </c>
      <c r="C172" s="15">
        <v>62631891</v>
      </c>
      <c r="D172" s="24">
        <v>3056483.6</v>
      </c>
      <c r="E172" s="14">
        <v>2371642.7000000002</v>
      </c>
      <c r="F172" s="7">
        <v>9048</v>
      </c>
      <c r="G172" s="16">
        <f t="shared" si="8"/>
        <v>6922.1807029177717</v>
      </c>
      <c r="H172" s="16">
        <f t="shared" si="9"/>
        <v>262.11789345711759</v>
      </c>
      <c r="I172" s="17">
        <f t="shared" si="11"/>
        <v>3.6484827285628012E-2</v>
      </c>
    </row>
    <row r="173" spans="1:9" x14ac:dyDescent="0.25">
      <c r="A173" s="12" t="s">
        <v>245</v>
      </c>
      <c r="B173" s="15">
        <v>4388696</v>
      </c>
      <c r="C173" s="15">
        <v>1347063</v>
      </c>
      <c r="D173" s="24">
        <v>107822.2</v>
      </c>
      <c r="E173" s="14">
        <v>32206.3</v>
      </c>
      <c r="F173" s="7">
        <v>203</v>
      </c>
      <c r="G173" s="16">
        <f t="shared" si="8"/>
        <v>6635.7783251231531</v>
      </c>
      <c r="H173" s="16">
        <f t="shared" si="9"/>
        <v>158.65172413793104</v>
      </c>
      <c r="I173" s="17">
        <f t="shared" si="11"/>
        <v>2.3350262345431742E-2</v>
      </c>
    </row>
    <row r="174" spans="1:9" x14ac:dyDescent="0.25">
      <c r="A174" s="12" t="s">
        <v>141</v>
      </c>
      <c r="B174" s="15">
        <v>1133946</v>
      </c>
      <c r="C174" s="15">
        <v>4162515</v>
      </c>
      <c r="D174" s="24">
        <v>490.4</v>
      </c>
      <c r="E174" s="14">
        <v>46412.9</v>
      </c>
      <c r="F174" s="7">
        <v>586</v>
      </c>
      <c r="G174" s="16">
        <f t="shared" si="8"/>
        <v>7103.2679180887371</v>
      </c>
      <c r="H174" s="16">
        <f t="shared" si="9"/>
        <v>79.202901023890789</v>
      </c>
      <c r="I174" s="17">
        <f t="shared" si="11"/>
        <v>1.1027249955980476E-2</v>
      </c>
    </row>
    <row r="175" spans="1:9" x14ac:dyDescent="0.25">
      <c r="A175" s="12" t="s">
        <v>142</v>
      </c>
      <c r="B175" s="15">
        <v>1454914</v>
      </c>
      <c r="C175" s="15">
        <v>4690357</v>
      </c>
      <c r="D175" s="24">
        <v>309</v>
      </c>
      <c r="E175" s="14">
        <v>125029</v>
      </c>
      <c r="F175" s="7">
        <v>606</v>
      </c>
      <c r="G175" s="16">
        <f t="shared" si="8"/>
        <v>7739.86303630363</v>
      </c>
      <c r="H175" s="16">
        <f t="shared" si="9"/>
        <v>206.31848184818483</v>
      </c>
      <c r="I175" s="17">
        <f t="shared" si="11"/>
        <v>2.5964481352066065E-2</v>
      </c>
    </row>
    <row r="176" spans="1:9" x14ac:dyDescent="0.25">
      <c r="A176" s="12" t="s">
        <v>143</v>
      </c>
      <c r="B176" s="15">
        <v>36684</v>
      </c>
      <c r="C176" s="15">
        <v>680588</v>
      </c>
      <c r="D176" s="24">
        <v>0</v>
      </c>
      <c r="E176" s="14">
        <v>1278.3</v>
      </c>
      <c r="F176" s="7">
        <v>150</v>
      </c>
      <c r="G176" s="16">
        <f t="shared" si="8"/>
        <v>4537.2533333333331</v>
      </c>
      <c r="H176" s="16">
        <f t="shared" si="9"/>
        <v>8.5220000000000002</v>
      </c>
      <c r="I176" s="17">
        <f t="shared" si="11"/>
        <v>1.8747076956288937E-3</v>
      </c>
    </row>
    <row r="177" spans="1:9" x14ac:dyDescent="0.25">
      <c r="A177" s="12" t="s">
        <v>144</v>
      </c>
      <c r="B177" s="15">
        <v>81175</v>
      </c>
      <c r="C177" s="15">
        <v>399583</v>
      </c>
      <c r="D177" s="24">
        <v>0</v>
      </c>
      <c r="E177" s="14">
        <v>1676.1</v>
      </c>
      <c r="F177" s="7">
        <v>71</v>
      </c>
      <c r="G177" s="16">
        <f t="shared" si="8"/>
        <v>5627.929577464789</v>
      </c>
      <c r="H177" s="16">
        <f t="shared" si="9"/>
        <v>23.607042253521126</v>
      </c>
      <c r="I177" s="17">
        <f t="shared" si="11"/>
        <v>4.1771015286631505E-3</v>
      </c>
    </row>
    <row r="178" spans="1:9" x14ac:dyDescent="0.25">
      <c r="A178" s="12" t="s">
        <v>145</v>
      </c>
      <c r="B178" s="15">
        <v>5875233</v>
      </c>
      <c r="C178" s="15">
        <v>12801478</v>
      </c>
      <c r="D178" s="24">
        <v>296943.09999999998</v>
      </c>
      <c r="E178" s="14">
        <v>326365</v>
      </c>
      <c r="F178" s="7">
        <v>1656</v>
      </c>
      <c r="G178" s="16">
        <f t="shared" si="8"/>
        <v>7730.3611111111113</v>
      </c>
      <c r="H178" s="16">
        <f t="shared" si="9"/>
        <v>197.08031400966183</v>
      </c>
      <c r="I178" s="17">
        <f t="shared" si="11"/>
        <v>2.4860519736562968E-2</v>
      </c>
    </row>
    <row r="179" spans="1:9" x14ac:dyDescent="0.25">
      <c r="A179" s="12" t="s">
        <v>146</v>
      </c>
      <c r="B179" s="15">
        <v>1818955</v>
      </c>
      <c r="C179" s="15">
        <v>4672842</v>
      </c>
      <c r="D179" s="24">
        <v>0</v>
      </c>
      <c r="E179" s="14">
        <v>32545.4</v>
      </c>
      <c r="F179" s="7">
        <v>655</v>
      </c>
      <c r="G179" s="16">
        <f t="shared" si="8"/>
        <v>7134.1099236641221</v>
      </c>
      <c r="H179" s="16">
        <f t="shared" si="9"/>
        <v>49.687633587786259</v>
      </c>
      <c r="I179" s="17">
        <f t="shared" si="11"/>
        <v>6.9166249733231319E-3</v>
      </c>
    </row>
    <row r="180" spans="1:9" x14ac:dyDescent="0.25">
      <c r="A180" s="12" t="s">
        <v>147</v>
      </c>
      <c r="B180" s="15">
        <v>268519</v>
      </c>
      <c r="C180" s="15">
        <v>2113648</v>
      </c>
      <c r="D180" s="24">
        <v>0</v>
      </c>
      <c r="E180" s="14">
        <v>42858.3</v>
      </c>
      <c r="F180" s="7">
        <v>319</v>
      </c>
      <c r="G180" s="16">
        <f t="shared" si="8"/>
        <v>6625.855799373041</v>
      </c>
      <c r="H180" s="16">
        <f t="shared" si="9"/>
        <v>134.35203761755486</v>
      </c>
      <c r="I180" s="17">
        <f t="shared" si="11"/>
        <v>1.9873950750804673E-2</v>
      </c>
    </row>
    <row r="181" spans="1:9" x14ac:dyDescent="0.25">
      <c r="A181" s="12" t="s">
        <v>148</v>
      </c>
      <c r="B181" s="15">
        <v>27985102</v>
      </c>
      <c r="C181" s="15">
        <v>24759367</v>
      </c>
      <c r="D181" s="24">
        <v>449622.2</v>
      </c>
      <c r="E181" s="14">
        <v>1135701.1000000001</v>
      </c>
      <c r="F181" s="7">
        <v>2764</v>
      </c>
      <c r="G181" s="16">
        <f t="shared" si="8"/>
        <v>8957.8028219971056</v>
      </c>
      <c r="H181" s="16">
        <f t="shared" si="9"/>
        <v>410.89041244573087</v>
      </c>
      <c r="I181" s="17">
        <f t="shared" si="11"/>
        <v>4.3857814762804197E-2</v>
      </c>
    </row>
    <row r="182" spans="1:9" x14ac:dyDescent="0.25">
      <c r="A182" s="12" t="s">
        <v>149</v>
      </c>
      <c r="B182" s="15">
        <v>57825562</v>
      </c>
      <c r="C182" s="15">
        <v>6995231</v>
      </c>
      <c r="D182" s="24">
        <v>341108.2</v>
      </c>
      <c r="E182" s="14">
        <v>216799.8</v>
      </c>
      <c r="F182" s="7">
        <v>783</v>
      </c>
      <c r="G182" s="16">
        <f t="shared" si="8"/>
        <v>8933.8837803320566</v>
      </c>
      <c r="H182" s="16">
        <f t="shared" si="9"/>
        <v>276.88352490421454</v>
      </c>
      <c r="I182" s="17">
        <f t="shared" si="11"/>
        <v>3.0060853317487219E-2</v>
      </c>
    </row>
    <row r="183" spans="1:9" x14ac:dyDescent="0.25">
      <c r="A183" s="12" t="s">
        <v>150</v>
      </c>
      <c r="B183" s="15">
        <v>2659567</v>
      </c>
      <c r="C183" s="15">
        <v>5515156</v>
      </c>
      <c r="D183" s="24">
        <v>37460.199999999997</v>
      </c>
      <c r="E183" s="14">
        <v>164452</v>
      </c>
      <c r="F183" s="7">
        <v>600</v>
      </c>
      <c r="G183" s="16">
        <f t="shared" si="8"/>
        <v>9191.9266666666663</v>
      </c>
      <c r="H183" s="16">
        <f t="shared" si="9"/>
        <v>274.08666666666664</v>
      </c>
      <c r="I183" s="17">
        <f t="shared" si="11"/>
        <v>2.8954815191470959E-2</v>
      </c>
    </row>
    <row r="184" spans="1:9" x14ac:dyDescent="0.25">
      <c r="A184" s="12" t="s">
        <v>151</v>
      </c>
      <c r="B184" s="15">
        <v>671709</v>
      </c>
      <c r="C184" s="15">
        <v>4075853</v>
      </c>
      <c r="D184" s="24">
        <v>651.5</v>
      </c>
      <c r="E184" s="14">
        <v>71413.7</v>
      </c>
      <c r="F184" s="7">
        <v>540</v>
      </c>
      <c r="G184" s="16">
        <f t="shared" si="8"/>
        <v>7547.8759259259259</v>
      </c>
      <c r="H184" s="16">
        <f t="shared" si="9"/>
        <v>132.24759259259258</v>
      </c>
      <c r="I184" s="17">
        <f t="shared" si="11"/>
        <v>1.721946167580686E-2</v>
      </c>
    </row>
    <row r="185" spans="1:9" x14ac:dyDescent="0.25">
      <c r="A185" s="12" t="s">
        <v>152</v>
      </c>
      <c r="B185" s="15">
        <v>0</v>
      </c>
      <c r="C185" s="15">
        <v>2973</v>
      </c>
      <c r="D185" s="24">
        <v>0</v>
      </c>
      <c r="E185" s="14">
        <v>0</v>
      </c>
      <c r="F185" s="7">
        <v>2</v>
      </c>
      <c r="G185" s="16">
        <f t="shared" si="8"/>
        <v>1486.5</v>
      </c>
      <c r="H185" s="16">
        <f t="shared" si="9"/>
        <v>0</v>
      </c>
      <c r="I185" s="17">
        <f t="shared" si="11"/>
        <v>0</v>
      </c>
    </row>
    <row r="186" spans="1:9" x14ac:dyDescent="0.25">
      <c r="A186" s="12" t="s">
        <v>153</v>
      </c>
      <c r="B186" s="15">
        <v>180472304</v>
      </c>
      <c r="C186" s="15">
        <v>51991433</v>
      </c>
      <c r="D186" s="24">
        <v>5089939.0999999996</v>
      </c>
      <c r="E186" s="14">
        <v>2786502.6</v>
      </c>
      <c r="F186" s="7">
        <v>7681</v>
      </c>
      <c r="G186" s="16">
        <f t="shared" si="8"/>
        <v>6768.8364796250489</v>
      </c>
      <c r="H186" s="16">
        <f t="shared" si="9"/>
        <v>362.77862257518552</v>
      </c>
      <c r="I186" s="17">
        <f t="shared" si="11"/>
        <v>5.0869069260799232E-2</v>
      </c>
    </row>
    <row r="187" spans="1:9" x14ac:dyDescent="0.25">
      <c r="A187" s="12" t="s">
        <v>242</v>
      </c>
      <c r="B187" s="15">
        <v>2673343</v>
      </c>
      <c r="C187" s="15">
        <v>6693014</v>
      </c>
      <c r="D187" s="24">
        <v>39343.9</v>
      </c>
      <c r="E187" s="14">
        <v>167805.2</v>
      </c>
      <c r="F187" s="7">
        <v>1028</v>
      </c>
      <c r="G187" s="16">
        <f t="shared" si="8"/>
        <v>6510.7140077821014</v>
      </c>
      <c r="H187" s="16">
        <f t="shared" si="9"/>
        <v>163.23463035019455</v>
      </c>
      <c r="I187" s="17">
        <f t="shared" si="11"/>
        <v>2.4458478660973896E-2</v>
      </c>
    </row>
    <row r="188" spans="1:9" x14ac:dyDescent="0.25">
      <c r="A188" s="12" t="s">
        <v>154</v>
      </c>
      <c r="B188" s="15">
        <v>42495533</v>
      </c>
      <c r="C188" s="15">
        <v>28221911</v>
      </c>
      <c r="D188" s="24">
        <v>558365.19999999995</v>
      </c>
      <c r="E188" s="14">
        <v>708758.8</v>
      </c>
      <c r="F188" s="7">
        <v>4159</v>
      </c>
      <c r="G188" s="16">
        <f t="shared" si="8"/>
        <v>6785.7444097138732</v>
      </c>
      <c r="H188" s="16">
        <f t="shared" si="9"/>
        <v>170.41567684539555</v>
      </c>
      <c r="I188" s="17">
        <f t="shared" si="11"/>
        <v>2.4498527165105595E-2</v>
      </c>
    </row>
    <row r="189" spans="1:9" x14ac:dyDescent="0.25">
      <c r="A189" s="12" t="s">
        <v>230</v>
      </c>
      <c r="B189" s="15">
        <v>121862626</v>
      </c>
      <c r="C189" s="15">
        <v>37880898</v>
      </c>
      <c r="D189" s="24">
        <v>6051669.2999999998</v>
      </c>
      <c r="E189" s="14">
        <v>2433391.2999999998</v>
      </c>
      <c r="F189" s="7">
        <v>5643</v>
      </c>
      <c r="G189" s="16">
        <f t="shared" si="8"/>
        <v>6712.9005847953213</v>
      </c>
      <c r="H189" s="16">
        <f t="shared" si="9"/>
        <v>431.22298422824736</v>
      </c>
      <c r="I189" s="17">
        <f t="shared" si="11"/>
        <v>6.0360515892810246E-2</v>
      </c>
    </row>
    <row r="190" spans="1:9" x14ac:dyDescent="0.25">
      <c r="A190" s="12" t="s">
        <v>231</v>
      </c>
      <c r="B190" s="15">
        <v>564795</v>
      </c>
      <c r="C190" s="15">
        <v>2257234</v>
      </c>
      <c r="D190" s="24">
        <v>0</v>
      </c>
      <c r="E190" s="14">
        <v>93247.5</v>
      </c>
      <c r="F190" s="7">
        <v>297</v>
      </c>
      <c r="G190" s="16">
        <f t="shared" si="8"/>
        <v>7600.1144781144785</v>
      </c>
      <c r="H190" s="16">
        <f t="shared" si="9"/>
        <v>313.96464646464648</v>
      </c>
      <c r="I190" s="17">
        <f t="shared" si="11"/>
        <v>3.9671658764385082E-2</v>
      </c>
    </row>
    <row r="191" spans="1:9" x14ac:dyDescent="0.25">
      <c r="A191" s="12" t="s">
        <v>232</v>
      </c>
      <c r="B191" s="15">
        <v>63728497</v>
      </c>
      <c r="C191" s="15">
        <v>23422938</v>
      </c>
      <c r="D191" s="24">
        <v>936446.4</v>
      </c>
      <c r="E191" s="14">
        <v>954769.3</v>
      </c>
      <c r="F191" s="7">
        <v>3668</v>
      </c>
      <c r="G191" s="16">
        <f t="shared" si="8"/>
        <v>6385.7519083969464</v>
      </c>
      <c r="H191" s="16">
        <f t="shared" si="9"/>
        <v>260.29697382769905</v>
      </c>
      <c r="I191" s="17">
        <f t="shared" si="11"/>
        <v>3.9165672483072268E-2</v>
      </c>
    </row>
    <row r="192" spans="1:9" x14ac:dyDescent="0.25">
      <c r="A192" s="12" t="s">
        <v>155</v>
      </c>
      <c r="B192" s="15">
        <v>996521</v>
      </c>
      <c r="C192" s="15">
        <v>2909045</v>
      </c>
      <c r="D192" s="24">
        <v>0</v>
      </c>
      <c r="E192" s="14">
        <v>2154.9</v>
      </c>
      <c r="F192" s="7">
        <v>52</v>
      </c>
      <c r="G192" s="16">
        <f t="shared" si="8"/>
        <v>55943.173076923078</v>
      </c>
      <c r="H192" s="16">
        <f t="shared" si="9"/>
        <v>41.440384615384616</v>
      </c>
      <c r="I192" s="17">
        <f t="shared" si="11"/>
        <v>7.4021024801491648E-4</v>
      </c>
    </row>
    <row r="193" spans="1:9" x14ac:dyDescent="0.25">
      <c r="A193" s="12" t="s">
        <v>156</v>
      </c>
      <c r="B193" s="15">
        <v>0</v>
      </c>
      <c r="C193" s="15">
        <v>138185</v>
      </c>
      <c r="D193" s="24">
        <v>0</v>
      </c>
      <c r="E193" s="14">
        <v>0</v>
      </c>
      <c r="F193" s="7">
        <v>20</v>
      </c>
      <c r="G193" s="16">
        <f t="shared" si="8"/>
        <v>6909.25</v>
      </c>
      <c r="H193" s="16">
        <f t="shared" si="9"/>
        <v>0</v>
      </c>
      <c r="I193" s="17">
        <f t="shared" si="11"/>
        <v>0</v>
      </c>
    </row>
    <row r="194" spans="1:9" x14ac:dyDescent="0.25">
      <c r="A194" s="12" t="s">
        <v>157</v>
      </c>
      <c r="B194" s="15">
        <v>730027</v>
      </c>
      <c r="C194" s="15">
        <v>6035774</v>
      </c>
      <c r="D194" s="24">
        <v>35155.5</v>
      </c>
      <c r="E194" s="14">
        <v>91562.7</v>
      </c>
      <c r="F194" s="7">
        <v>786</v>
      </c>
      <c r="G194" s="16">
        <f t="shared" si="8"/>
        <v>7679.1017811704833</v>
      </c>
      <c r="H194" s="16">
        <f t="shared" si="9"/>
        <v>116.49198473282442</v>
      </c>
      <c r="I194" s="17">
        <f t="shared" si="11"/>
        <v>1.4943311341124765E-2</v>
      </c>
    </row>
    <row r="195" spans="1:9" x14ac:dyDescent="0.25">
      <c r="A195" s="12" t="s">
        <v>158</v>
      </c>
      <c r="B195" s="15">
        <v>635791</v>
      </c>
      <c r="C195" s="15">
        <v>3330866</v>
      </c>
      <c r="D195" s="24">
        <v>0</v>
      </c>
      <c r="E195" s="14">
        <v>26561.599999999999</v>
      </c>
      <c r="F195" s="7">
        <v>503</v>
      </c>
      <c r="G195" s="16">
        <f t="shared" ref="G195:G250" si="12">C195/F195</f>
        <v>6622</v>
      </c>
      <c r="H195" s="16">
        <f t="shared" ref="H195:H250" si="13">E195/F195</f>
        <v>52.806361829025839</v>
      </c>
      <c r="I195" s="17">
        <f t="shared" si="11"/>
        <v>7.9112949449751339E-3</v>
      </c>
    </row>
    <row r="196" spans="1:9" x14ac:dyDescent="0.25">
      <c r="A196" s="12" t="s">
        <v>159</v>
      </c>
      <c r="B196" s="15">
        <v>41331361</v>
      </c>
      <c r="C196" s="15">
        <v>24562218</v>
      </c>
      <c r="D196" s="24">
        <v>1151221.7</v>
      </c>
      <c r="E196" s="14">
        <v>727496.6</v>
      </c>
      <c r="F196" s="7">
        <v>3702</v>
      </c>
      <c r="G196" s="16">
        <f t="shared" si="12"/>
        <v>6634.8508914100485</v>
      </c>
      <c r="H196" s="16">
        <f t="shared" si="13"/>
        <v>196.51447866018367</v>
      </c>
      <c r="I196" s="17">
        <f t="shared" ref="I196:I227" si="14">E196/(C196+E196)</f>
        <v>2.8766500986926912E-2</v>
      </c>
    </row>
    <row r="197" spans="1:9" x14ac:dyDescent="0.25">
      <c r="A197" s="12" t="s">
        <v>160</v>
      </c>
      <c r="B197" s="15">
        <v>654829</v>
      </c>
      <c r="C197" s="15">
        <v>3406341</v>
      </c>
      <c r="D197" s="24">
        <v>3357.3</v>
      </c>
      <c r="E197" s="14">
        <v>50946</v>
      </c>
      <c r="F197" s="7">
        <v>532</v>
      </c>
      <c r="G197" s="16">
        <f t="shared" si="12"/>
        <v>6402.8966165413531</v>
      </c>
      <c r="H197" s="16">
        <f t="shared" si="13"/>
        <v>95.763157894736835</v>
      </c>
      <c r="I197" s="17">
        <f t="shared" si="14"/>
        <v>1.4735831882050868E-2</v>
      </c>
    </row>
    <row r="198" spans="1:9" x14ac:dyDescent="0.25">
      <c r="A198" s="12" t="s">
        <v>161</v>
      </c>
      <c r="B198" s="15">
        <v>19499655</v>
      </c>
      <c r="C198" s="15">
        <v>9885021</v>
      </c>
      <c r="D198" s="24">
        <v>2054160.7</v>
      </c>
      <c r="E198" s="14">
        <v>9900.1</v>
      </c>
      <c r="F198" s="7">
        <v>1352</v>
      </c>
      <c r="G198" s="16">
        <f t="shared" si="12"/>
        <v>7311.4060650887577</v>
      </c>
      <c r="H198" s="16">
        <f t="shared" si="13"/>
        <v>7.322559171597633</v>
      </c>
      <c r="I198" s="17">
        <f t="shared" si="14"/>
        <v>1.0005233897216221E-3</v>
      </c>
    </row>
    <row r="199" spans="1:9" x14ac:dyDescent="0.25">
      <c r="A199" s="12" t="s">
        <v>162</v>
      </c>
      <c r="B199" s="15">
        <v>58684</v>
      </c>
      <c r="C199" s="15">
        <v>1179365</v>
      </c>
      <c r="D199" s="24">
        <v>0</v>
      </c>
      <c r="E199" s="14">
        <v>5123</v>
      </c>
      <c r="F199" s="7">
        <v>205</v>
      </c>
      <c r="G199" s="16">
        <f t="shared" si="12"/>
        <v>5753</v>
      </c>
      <c r="H199" s="16">
        <f t="shared" si="13"/>
        <v>24.990243902439026</v>
      </c>
      <c r="I199" s="17">
        <f t="shared" si="14"/>
        <v>4.3250754756485503E-3</v>
      </c>
    </row>
    <row r="200" spans="1:9" x14ac:dyDescent="0.25">
      <c r="A200" s="12" t="s">
        <v>163</v>
      </c>
      <c r="B200" s="15">
        <v>1080532</v>
      </c>
      <c r="C200" s="15">
        <v>3017780</v>
      </c>
      <c r="D200" s="24">
        <v>66617.8</v>
      </c>
      <c r="E200" s="14">
        <v>16414.7</v>
      </c>
      <c r="F200" s="7">
        <v>443</v>
      </c>
      <c r="G200" s="16">
        <f t="shared" si="12"/>
        <v>6812.1444695259597</v>
      </c>
      <c r="H200" s="16">
        <f t="shared" si="13"/>
        <v>37.053498871331833</v>
      </c>
      <c r="I200" s="17">
        <f t="shared" si="14"/>
        <v>5.4099033262433689E-3</v>
      </c>
    </row>
    <row r="201" spans="1:9" x14ac:dyDescent="0.25">
      <c r="A201" s="12" t="s">
        <v>164</v>
      </c>
      <c r="B201" s="15">
        <v>9819982</v>
      </c>
      <c r="C201" s="15">
        <v>3023246</v>
      </c>
      <c r="D201" s="24">
        <v>6068.2</v>
      </c>
      <c r="E201" s="14">
        <v>78118.899999999994</v>
      </c>
      <c r="F201" s="7">
        <v>440</v>
      </c>
      <c r="G201" s="16">
        <f t="shared" si="12"/>
        <v>6871.0136363636366</v>
      </c>
      <c r="H201" s="16">
        <f t="shared" si="13"/>
        <v>177.54295454545453</v>
      </c>
      <c r="I201" s="17">
        <f t="shared" si="14"/>
        <v>2.5188554884334958E-2</v>
      </c>
    </row>
    <row r="202" spans="1:9" x14ac:dyDescent="0.25">
      <c r="A202" s="12" t="s">
        <v>165</v>
      </c>
      <c r="B202" s="15">
        <v>27269216.859999999</v>
      </c>
      <c r="C202" s="15">
        <v>20416505</v>
      </c>
      <c r="D202" s="24">
        <v>258288.2</v>
      </c>
      <c r="E202" s="14">
        <v>1253517</v>
      </c>
      <c r="F202" s="7">
        <v>2967</v>
      </c>
      <c r="G202" s="16">
        <f t="shared" si="12"/>
        <v>6881.1948095719581</v>
      </c>
      <c r="H202" s="16">
        <f t="shared" si="13"/>
        <v>422.48634984833166</v>
      </c>
      <c r="I202" s="17">
        <f t="shared" si="14"/>
        <v>5.78456726993632E-2</v>
      </c>
    </row>
    <row r="203" spans="1:9" x14ac:dyDescent="0.25">
      <c r="A203" s="12" t="s">
        <v>166</v>
      </c>
      <c r="B203" s="15">
        <v>3656472</v>
      </c>
      <c r="C203" s="15">
        <v>9015236</v>
      </c>
      <c r="D203" s="24">
        <v>7108.3</v>
      </c>
      <c r="E203" s="14">
        <v>96385.3</v>
      </c>
      <c r="F203" s="7">
        <v>1302</v>
      </c>
      <c r="G203" s="16">
        <f t="shared" si="12"/>
        <v>6924.1443932411676</v>
      </c>
      <c r="H203" s="16">
        <f t="shared" si="13"/>
        <v>74.028648233486948</v>
      </c>
      <c r="I203" s="17">
        <f t="shared" si="14"/>
        <v>1.0578282045150406E-2</v>
      </c>
    </row>
    <row r="204" spans="1:9" x14ac:dyDescent="0.25">
      <c r="A204" s="12" t="s">
        <v>167</v>
      </c>
      <c r="B204" s="15">
        <v>55527</v>
      </c>
      <c r="C204" s="15">
        <v>1304697</v>
      </c>
      <c r="D204" s="24">
        <v>0</v>
      </c>
      <c r="E204" s="14">
        <v>12817.3</v>
      </c>
      <c r="F204" s="7">
        <v>195</v>
      </c>
      <c r="G204" s="16">
        <f t="shared" si="12"/>
        <v>6690.7538461538461</v>
      </c>
      <c r="H204" s="16">
        <f t="shared" si="13"/>
        <v>65.729743589743592</v>
      </c>
      <c r="I204" s="17">
        <f t="shared" si="14"/>
        <v>9.7283953578340653E-3</v>
      </c>
    </row>
    <row r="205" spans="1:9" x14ac:dyDescent="0.25">
      <c r="A205" s="12" t="s">
        <v>168</v>
      </c>
      <c r="B205" s="15">
        <v>130158</v>
      </c>
      <c r="C205" s="15">
        <v>2018077</v>
      </c>
      <c r="D205" s="24">
        <v>0</v>
      </c>
      <c r="E205" s="14">
        <v>64902.5</v>
      </c>
      <c r="F205" s="7">
        <v>359</v>
      </c>
      <c r="G205" s="16">
        <f t="shared" si="12"/>
        <v>5621.3844011142064</v>
      </c>
      <c r="H205" s="16">
        <f t="shared" si="13"/>
        <v>180.78690807799444</v>
      </c>
      <c r="I205" s="17">
        <f t="shared" si="14"/>
        <v>3.1158491958274193E-2</v>
      </c>
    </row>
    <row r="206" spans="1:9" x14ac:dyDescent="0.25">
      <c r="A206" s="12" t="s">
        <v>169</v>
      </c>
      <c r="B206" s="15">
        <v>3655246</v>
      </c>
      <c r="C206" s="15">
        <v>4961629</v>
      </c>
      <c r="D206" s="24">
        <v>469539.6</v>
      </c>
      <c r="E206" s="14">
        <v>220158.3</v>
      </c>
      <c r="F206" s="7">
        <v>792</v>
      </c>
      <c r="G206" s="16">
        <f t="shared" si="12"/>
        <v>6264.6830808080804</v>
      </c>
      <c r="H206" s="16">
        <f t="shared" si="13"/>
        <v>277.97765151515148</v>
      </c>
      <c r="I206" s="17">
        <f t="shared" si="14"/>
        <v>4.2486942680954889E-2</v>
      </c>
    </row>
    <row r="207" spans="1:9" x14ac:dyDescent="0.25">
      <c r="A207" s="12" t="s">
        <v>243</v>
      </c>
      <c r="B207" s="15">
        <v>3212541</v>
      </c>
      <c r="C207" s="15">
        <v>5207743</v>
      </c>
      <c r="D207" s="24">
        <v>11834.5</v>
      </c>
      <c r="E207" s="14">
        <v>349427.9</v>
      </c>
      <c r="F207" s="7">
        <v>799</v>
      </c>
      <c r="G207" s="16">
        <f t="shared" si="12"/>
        <v>6517.8260325406754</v>
      </c>
      <c r="H207" s="16">
        <f t="shared" si="13"/>
        <v>437.33153942428038</v>
      </c>
      <c r="I207" s="17">
        <f t="shared" si="14"/>
        <v>6.2878739252017604E-2</v>
      </c>
    </row>
    <row r="208" spans="1:9" x14ac:dyDescent="0.25">
      <c r="A208" s="12" t="s">
        <v>170</v>
      </c>
      <c r="B208" s="15">
        <v>827767</v>
      </c>
      <c r="C208" s="15">
        <v>3763542.5</v>
      </c>
      <c r="D208" s="24">
        <v>1440.1</v>
      </c>
      <c r="E208" s="14">
        <v>61306.1</v>
      </c>
      <c r="F208" s="7">
        <v>588</v>
      </c>
      <c r="G208" s="16">
        <f t="shared" si="12"/>
        <v>6400.5824829931971</v>
      </c>
      <c r="H208" s="16">
        <f t="shared" si="13"/>
        <v>104.26207482993198</v>
      </c>
      <c r="I208" s="17">
        <f t="shared" si="14"/>
        <v>1.6028372992332299E-2</v>
      </c>
    </row>
    <row r="209" spans="1:9" x14ac:dyDescent="0.25">
      <c r="A209" s="12" t="s">
        <v>171</v>
      </c>
      <c r="B209" s="15">
        <v>1220919</v>
      </c>
      <c r="C209" s="15">
        <v>9780009</v>
      </c>
      <c r="D209" s="24">
        <v>17514.5</v>
      </c>
      <c r="E209" s="14">
        <v>532187</v>
      </c>
      <c r="F209" s="7">
        <v>1239</v>
      </c>
      <c r="G209" s="16">
        <f t="shared" si="12"/>
        <v>7893.469733656174</v>
      </c>
      <c r="H209" s="16">
        <f t="shared" si="13"/>
        <v>429.52945924132365</v>
      </c>
      <c r="I209" s="17">
        <f t="shared" si="14"/>
        <v>5.1607533448743602E-2</v>
      </c>
    </row>
    <row r="210" spans="1:9" x14ac:dyDescent="0.25">
      <c r="A210" s="12" t="s">
        <v>172</v>
      </c>
      <c r="B210" s="15">
        <v>17926415</v>
      </c>
      <c r="C210" s="15">
        <v>10659839</v>
      </c>
      <c r="D210" s="24">
        <v>115632.5</v>
      </c>
      <c r="E210" s="14">
        <v>600023.19999999995</v>
      </c>
      <c r="F210" s="7">
        <v>1640</v>
      </c>
      <c r="G210" s="16">
        <f t="shared" si="12"/>
        <v>6499.9018292682931</v>
      </c>
      <c r="H210" s="16">
        <f t="shared" si="13"/>
        <v>365.86780487804873</v>
      </c>
      <c r="I210" s="17">
        <f t="shared" si="14"/>
        <v>5.3288680566623628E-2</v>
      </c>
    </row>
    <row r="211" spans="1:9" x14ac:dyDescent="0.25">
      <c r="A211" s="12" t="s">
        <v>173</v>
      </c>
      <c r="B211" s="15">
        <v>9973124</v>
      </c>
      <c r="C211" s="15">
        <v>7654581</v>
      </c>
      <c r="D211" s="24">
        <v>22745.200000000001</v>
      </c>
      <c r="E211" s="14">
        <v>91924.2</v>
      </c>
      <c r="F211" s="7">
        <v>861</v>
      </c>
      <c r="G211" s="16">
        <f t="shared" si="12"/>
        <v>8890.3379790940762</v>
      </c>
      <c r="H211" s="16">
        <f t="shared" si="13"/>
        <v>106.76445993031359</v>
      </c>
      <c r="I211" s="17">
        <f t="shared" si="14"/>
        <v>1.1866538216485027E-2</v>
      </c>
    </row>
    <row r="212" spans="1:9" x14ac:dyDescent="0.25">
      <c r="A212" s="12" t="s">
        <v>174</v>
      </c>
      <c r="B212" s="15">
        <v>296024</v>
      </c>
      <c r="C212" s="15">
        <v>1714079</v>
      </c>
      <c r="D212" s="24">
        <v>1967.7</v>
      </c>
      <c r="E212" s="14">
        <v>31875.599999999999</v>
      </c>
      <c r="F212" s="7">
        <v>302</v>
      </c>
      <c r="G212" s="16">
        <f t="shared" si="12"/>
        <v>5675.7582781456949</v>
      </c>
      <c r="H212" s="16">
        <f t="shared" si="13"/>
        <v>105.54834437086092</v>
      </c>
      <c r="I212" s="17">
        <f t="shared" si="14"/>
        <v>1.8256832107776455E-2</v>
      </c>
    </row>
    <row r="213" spans="1:9" x14ac:dyDescent="0.25">
      <c r="A213" s="12" t="s">
        <v>175</v>
      </c>
      <c r="B213" s="15">
        <v>18710</v>
      </c>
      <c r="C213" s="15">
        <v>200954</v>
      </c>
      <c r="D213" s="24">
        <v>0</v>
      </c>
      <c r="E213" s="14">
        <v>1462.9</v>
      </c>
      <c r="F213" s="7">
        <v>65</v>
      </c>
      <c r="G213" s="16">
        <f t="shared" si="12"/>
        <v>3091.6</v>
      </c>
      <c r="H213" s="16">
        <f t="shared" si="13"/>
        <v>22.506153846153847</v>
      </c>
      <c r="I213" s="17">
        <f t="shared" si="14"/>
        <v>7.2271633445626336E-3</v>
      </c>
    </row>
    <row r="214" spans="1:9" x14ac:dyDescent="0.25">
      <c r="A214" s="12" t="s">
        <v>176</v>
      </c>
      <c r="B214" s="15">
        <v>7763409</v>
      </c>
      <c r="C214" s="15">
        <v>8136254</v>
      </c>
      <c r="D214" s="24">
        <v>30464.2</v>
      </c>
      <c r="E214" s="14">
        <v>571632.6</v>
      </c>
      <c r="F214" s="7">
        <v>1160</v>
      </c>
      <c r="G214" s="16">
        <f t="shared" si="12"/>
        <v>7014.0120689655168</v>
      </c>
      <c r="H214" s="16">
        <f t="shared" si="13"/>
        <v>492.786724137931</v>
      </c>
      <c r="I214" s="17">
        <f t="shared" si="14"/>
        <v>6.5645388629659004E-2</v>
      </c>
    </row>
    <row r="215" spans="1:9" x14ac:dyDescent="0.25">
      <c r="A215" s="12" t="s">
        <v>177</v>
      </c>
      <c r="B215" s="15">
        <v>3239</v>
      </c>
      <c r="C215" s="15">
        <v>95393</v>
      </c>
      <c r="D215" s="24">
        <v>0</v>
      </c>
      <c r="E215" s="14">
        <v>1346.5</v>
      </c>
      <c r="F215" s="7">
        <v>15</v>
      </c>
      <c r="G215" s="16">
        <f t="shared" si="12"/>
        <v>6359.5333333333338</v>
      </c>
      <c r="H215" s="16">
        <f t="shared" si="13"/>
        <v>89.766666666666666</v>
      </c>
      <c r="I215" s="17">
        <f t="shared" si="14"/>
        <v>1.3918823231461812E-2</v>
      </c>
    </row>
    <row r="216" spans="1:9" x14ac:dyDescent="0.25">
      <c r="A216" s="12" t="s">
        <v>178</v>
      </c>
      <c r="B216" s="15">
        <v>3837803</v>
      </c>
      <c r="C216" s="15">
        <v>9044009</v>
      </c>
      <c r="D216" s="24">
        <v>19656.599999999999</v>
      </c>
      <c r="E216" s="14">
        <v>129502.9</v>
      </c>
      <c r="F216" s="7">
        <v>1142</v>
      </c>
      <c r="G216" s="16">
        <f t="shared" si="12"/>
        <v>7919.4474605954465</v>
      </c>
      <c r="H216" s="16">
        <f t="shared" si="13"/>
        <v>113.40008756567426</v>
      </c>
      <c r="I216" s="17">
        <f t="shared" si="14"/>
        <v>1.4117047147450693E-2</v>
      </c>
    </row>
    <row r="217" spans="1:9" x14ac:dyDescent="0.25">
      <c r="A217" s="12" t="s">
        <v>179</v>
      </c>
      <c r="B217" s="15">
        <v>50999</v>
      </c>
      <c r="C217" s="15">
        <v>1898916</v>
      </c>
      <c r="D217" s="24">
        <v>0</v>
      </c>
      <c r="E217" s="14">
        <v>43801.5</v>
      </c>
      <c r="F217" s="7">
        <v>197</v>
      </c>
      <c r="G217" s="16">
        <f t="shared" si="12"/>
        <v>9639.1675126903556</v>
      </c>
      <c r="H217" s="16">
        <f t="shared" si="13"/>
        <v>222.34263959390864</v>
      </c>
      <c r="I217" s="17">
        <f t="shared" si="14"/>
        <v>2.2546510236305588E-2</v>
      </c>
    </row>
    <row r="218" spans="1:9" x14ac:dyDescent="0.25">
      <c r="A218" s="12" t="s">
        <v>180</v>
      </c>
      <c r="B218" s="15">
        <v>627569</v>
      </c>
      <c r="C218" s="15">
        <v>4821435</v>
      </c>
      <c r="D218" s="24">
        <v>32075.3</v>
      </c>
      <c r="E218" s="14">
        <v>114874.6</v>
      </c>
      <c r="F218" s="7">
        <v>843</v>
      </c>
      <c r="G218" s="16">
        <f t="shared" si="12"/>
        <v>5719.3772241992883</v>
      </c>
      <c r="H218" s="16">
        <f t="shared" si="13"/>
        <v>136.26880189798339</v>
      </c>
      <c r="I218" s="17">
        <f t="shared" si="14"/>
        <v>2.3271352347915945E-2</v>
      </c>
    </row>
    <row r="219" spans="1:9" x14ac:dyDescent="0.25">
      <c r="A219" s="12" t="s">
        <v>181</v>
      </c>
      <c r="B219" s="15">
        <v>22667774</v>
      </c>
      <c r="C219" s="15">
        <v>19307383</v>
      </c>
      <c r="D219" s="24">
        <v>47181.4</v>
      </c>
      <c r="E219" s="14">
        <v>344213.7</v>
      </c>
      <c r="F219" s="7">
        <v>2216</v>
      </c>
      <c r="G219" s="16">
        <f t="shared" si="12"/>
        <v>8712.7179602888082</v>
      </c>
      <c r="H219" s="16">
        <f t="shared" si="13"/>
        <v>155.33109205776174</v>
      </c>
      <c r="I219" s="17">
        <f t="shared" si="14"/>
        <v>1.7515813358819847E-2</v>
      </c>
    </row>
    <row r="220" spans="1:9" x14ac:dyDescent="0.25">
      <c r="A220" s="12" t="s">
        <v>182</v>
      </c>
      <c r="B220" s="15">
        <v>449012</v>
      </c>
      <c r="C220" s="15">
        <v>3204430</v>
      </c>
      <c r="D220" s="24">
        <v>0</v>
      </c>
      <c r="E220" s="14">
        <v>76207.5</v>
      </c>
      <c r="F220" s="7">
        <v>416</v>
      </c>
      <c r="G220" s="16">
        <f t="shared" si="12"/>
        <v>7702.9567307692305</v>
      </c>
      <c r="H220" s="16">
        <f t="shared" si="13"/>
        <v>183.19110576923077</v>
      </c>
      <c r="I220" s="17">
        <f t="shared" si="14"/>
        <v>2.322947902656115E-2</v>
      </c>
    </row>
    <row r="221" spans="1:9" x14ac:dyDescent="0.25">
      <c r="A221" s="12" t="s">
        <v>183</v>
      </c>
      <c r="B221" s="15">
        <v>37457325.5</v>
      </c>
      <c r="C221" s="15">
        <v>18195330</v>
      </c>
      <c r="D221" s="24">
        <v>329385.7</v>
      </c>
      <c r="E221" s="14">
        <v>906025.4</v>
      </c>
      <c r="F221" s="7">
        <v>2710</v>
      </c>
      <c r="G221" s="16">
        <f t="shared" si="12"/>
        <v>6714.1439114391142</v>
      </c>
      <c r="H221" s="16">
        <f t="shared" si="13"/>
        <v>334.32671586715867</v>
      </c>
      <c r="I221" s="17">
        <f t="shared" si="14"/>
        <v>4.7432518846280414E-2</v>
      </c>
    </row>
    <row r="222" spans="1:9" x14ac:dyDescent="0.25">
      <c r="A222" s="12" t="s">
        <v>184</v>
      </c>
      <c r="B222" s="15">
        <v>1248748</v>
      </c>
      <c r="C222" s="15">
        <v>2180211</v>
      </c>
      <c r="D222" s="24">
        <v>101826.3</v>
      </c>
      <c r="E222" s="14">
        <v>39712.699999999997</v>
      </c>
      <c r="F222" s="7">
        <v>263</v>
      </c>
      <c r="G222" s="16">
        <f t="shared" si="12"/>
        <v>8289.7756653992401</v>
      </c>
      <c r="H222" s="16">
        <f t="shared" si="13"/>
        <v>150.99885931558933</v>
      </c>
      <c r="I222" s="17">
        <f t="shared" si="14"/>
        <v>1.7889218444760057E-2</v>
      </c>
    </row>
    <row r="223" spans="1:9" x14ac:dyDescent="0.25">
      <c r="A223" s="12" t="s">
        <v>185</v>
      </c>
      <c r="B223" s="15">
        <v>242802</v>
      </c>
      <c r="C223" s="15">
        <v>2104687</v>
      </c>
      <c r="D223" s="24">
        <v>0</v>
      </c>
      <c r="E223" s="14">
        <v>67080.600000000006</v>
      </c>
      <c r="F223" s="7">
        <v>326</v>
      </c>
      <c r="G223" s="16">
        <f t="shared" si="12"/>
        <v>6456.0950920245396</v>
      </c>
      <c r="H223" s="16">
        <f t="shared" si="13"/>
        <v>205.76871165644172</v>
      </c>
      <c r="I223" s="17">
        <f t="shared" si="14"/>
        <v>3.088755905558219E-2</v>
      </c>
    </row>
    <row r="224" spans="1:9" x14ac:dyDescent="0.25">
      <c r="A224" s="12" t="s">
        <v>186</v>
      </c>
      <c r="B224" s="15">
        <v>3454769</v>
      </c>
      <c r="C224" s="15">
        <v>10189191</v>
      </c>
      <c r="D224" s="24">
        <v>144827.9</v>
      </c>
      <c r="E224" s="14">
        <v>122098.9</v>
      </c>
      <c r="F224" s="7">
        <v>1392</v>
      </c>
      <c r="G224" s="16">
        <f t="shared" si="12"/>
        <v>7319.8211206896549</v>
      </c>
      <c r="H224" s="16">
        <f t="shared" si="13"/>
        <v>87.714727011494247</v>
      </c>
      <c r="I224" s="17">
        <f t="shared" si="14"/>
        <v>1.1841282825342733E-2</v>
      </c>
    </row>
    <row r="225" spans="1:9" x14ac:dyDescent="0.25">
      <c r="A225" s="12" t="s">
        <v>187</v>
      </c>
      <c r="B225" s="15">
        <v>621310</v>
      </c>
      <c r="C225" s="15">
        <v>4985353</v>
      </c>
      <c r="D225" s="24">
        <v>0</v>
      </c>
      <c r="E225" s="14">
        <v>47638.1</v>
      </c>
      <c r="F225" s="7">
        <v>827</v>
      </c>
      <c r="G225" s="16">
        <f t="shared" si="12"/>
        <v>6028.2382103990331</v>
      </c>
      <c r="H225" s="16">
        <f t="shared" si="13"/>
        <v>57.603506650544134</v>
      </c>
      <c r="I225" s="17">
        <f t="shared" si="14"/>
        <v>9.4651667474635517E-3</v>
      </c>
    </row>
    <row r="226" spans="1:9" x14ac:dyDescent="0.25">
      <c r="A226" s="12" t="s">
        <v>188</v>
      </c>
      <c r="B226" s="15">
        <v>399549</v>
      </c>
      <c r="C226" s="15">
        <v>2154376</v>
      </c>
      <c r="D226" s="24">
        <v>0</v>
      </c>
      <c r="E226" s="14">
        <v>27152</v>
      </c>
      <c r="F226" s="7">
        <v>335</v>
      </c>
      <c r="G226" s="16">
        <f t="shared" si="12"/>
        <v>6430.9731343283584</v>
      </c>
      <c r="H226" s="16">
        <f t="shared" si="13"/>
        <v>81.05074626865671</v>
      </c>
      <c r="I226" s="17">
        <f t="shared" si="14"/>
        <v>1.2446322027496324E-2</v>
      </c>
    </row>
    <row r="227" spans="1:9" x14ac:dyDescent="0.25">
      <c r="A227" s="12" t="s">
        <v>189</v>
      </c>
      <c r="B227" s="15">
        <v>36347</v>
      </c>
      <c r="C227" s="15">
        <v>676318</v>
      </c>
      <c r="D227" s="24">
        <v>1093.8</v>
      </c>
      <c r="E227" s="14">
        <v>20864.400000000001</v>
      </c>
      <c r="F227" s="7">
        <v>64</v>
      </c>
      <c r="G227" s="16">
        <f t="shared" si="12"/>
        <v>10567.46875</v>
      </c>
      <c r="H227" s="16">
        <f t="shared" si="13"/>
        <v>326.00625000000002</v>
      </c>
      <c r="I227" s="17">
        <f t="shared" si="14"/>
        <v>2.9926745138718361E-2</v>
      </c>
    </row>
    <row r="228" spans="1:9" x14ac:dyDescent="0.25">
      <c r="A228" s="12" t="s">
        <v>190</v>
      </c>
      <c r="B228" s="15">
        <v>5553702</v>
      </c>
      <c r="C228" s="15">
        <v>7408126</v>
      </c>
      <c r="D228" s="24">
        <v>75371.600000000006</v>
      </c>
      <c r="E228" s="14">
        <v>150033.20000000001</v>
      </c>
      <c r="F228" s="7">
        <v>1072</v>
      </c>
      <c r="G228" s="16">
        <f t="shared" si="12"/>
        <v>6910.565298507463</v>
      </c>
      <c r="H228" s="16">
        <f t="shared" si="13"/>
        <v>139.9563432835821</v>
      </c>
      <c r="I228" s="17">
        <f t="shared" ref="I228:I250" si="15">E228/(C228+E228)</f>
        <v>1.9850494813604881E-2</v>
      </c>
    </row>
    <row r="229" spans="1:9" x14ac:dyDescent="0.25">
      <c r="A229" s="12" t="s">
        <v>191</v>
      </c>
      <c r="B229" s="15">
        <v>3372233</v>
      </c>
      <c r="C229" s="15">
        <v>4849967</v>
      </c>
      <c r="D229" s="24">
        <v>3774.9</v>
      </c>
      <c r="E229" s="14">
        <v>65490.1</v>
      </c>
      <c r="F229" s="7">
        <v>676</v>
      </c>
      <c r="G229" s="16">
        <f t="shared" si="12"/>
        <v>7174.5073964497042</v>
      </c>
      <c r="H229" s="16">
        <f t="shared" si="13"/>
        <v>96.878846153846155</v>
      </c>
      <c r="I229" s="17">
        <f t="shared" si="15"/>
        <v>1.3323298050958476E-2</v>
      </c>
    </row>
    <row r="230" spans="1:9" x14ac:dyDescent="0.25">
      <c r="A230" s="12" t="s">
        <v>192</v>
      </c>
      <c r="B230" s="15">
        <v>689832</v>
      </c>
      <c r="C230" s="15">
        <v>2031450</v>
      </c>
      <c r="D230" s="24">
        <v>4093</v>
      </c>
      <c r="E230" s="14">
        <v>110727</v>
      </c>
      <c r="F230" s="7">
        <v>319</v>
      </c>
      <c r="G230" s="16">
        <f t="shared" si="12"/>
        <v>6368.181818181818</v>
      </c>
      <c r="H230" s="16">
        <f t="shared" si="13"/>
        <v>347.10658307210031</v>
      </c>
      <c r="I230" s="17">
        <f t="shared" si="15"/>
        <v>5.1689006090533132E-2</v>
      </c>
    </row>
    <row r="231" spans="1:9" x14ac:dyDescent="0.25">
      <c r="A231" s="12" t="s">
        <v>193</v>
      </c>
      <c r="B231" s="15">
        <v>625859</v>
      </c>
      <c r="C231" s="15">
        <v>6574907</v>
      </c>
      <c r="D231" s="24">
        <v>59836.3</v>
      </c>
      <c r="E231" s="14">
        <v>238069.5</v>
      </c>
      <c r="F231" s="7">
        <v>815</v>
      </c>
      <c r="G231" s="16">
        <f t="shared" si="12"/>
        <v>8067.3705521472393</v>
      </c>
      <c r="H231" s="16">
        <f t="shared" si="13"/>
        <v>292.10981595092022</v>
      </c>
      <c r="I231" s="17">
        <f t="shared" si="15"/>
        <v>3.4943537527246715E-2</v>
      </c>
    </row>
    <row r="232" spans="1:9" x14ac:dyDescent="0.25">
      <c r="A232" s="12" t="s">
        <v>194</v>
      </c>
      <c r="B232" s="15">
        <v>5626292</v>
      </c>
      <c r="C232" s="15">
        <v>10197100</v>
      </c>
      <c r="D232" s="24">
        <v>9346.4</v>
      </c>
      <c r="E232" s="14">
        <v>173495.6</v>
      </c>
      <c r="F232" s="7">
        <v>1292</v>
      </c>
      <c r="G232" s="16">
        <f t="shared" si="12"/>
        <v>7892.4922600619193</v>
      </c>
      <c r="H232" s="16">
        <f t="shared" si="13"/>
        <v>134.284520123839</v>
      </c>
      <c r="I232" s="17">
        <f t="shared" si="15"/>
        <v>1.6729569514792382E-2</v>
      </c>
    </row>
    <row r="233" spans="1:9" x14ac:dyDescent="0.25">
      <c r="A233" s="12" t="s">
        <v>195</v>
      </c>
      <c r="B233" s="15">
        <v>53533</v>
      </c>
      <c r="C233" s="15">
        <v>264927</v>
      </c>
      <c r="D233" s="24">
        <v>0</v>
      </c>
      <c r="E233" s="14">
        <v>0</v>
      </c>
      <c r="F233" s="7">
        <v>90</v>
      </c>
      <c r="G233" s="16">
        <f t="shared" si="12"/>
        <v>2943.6333333333332</v>
      </c>
      <c r="H233" s="16">
        <f t="shared" si="13"/>
        <v>0</v>
      </c>
      <c r="I233" s="17">
        <f t="shared" si="15"/>
        <v>0</v>
      </c>
    </row>
    <row r="234" spans="1:9" x14ac:dyDescent="0.25">
      <c r="A234" s="12" t="s">
        <v>196</v>
      </c>
      <c r="B234" s="15">
        <v>1226398</v>
      </c>
      <c r="C234" s="15">
        <v>3631598</v>
      </c>
      <c r="D234" s="24">
        <v>88615.7</v>
      </c>
      <c r="E234" s="14">
        <v>120193</v>
      </c>
      <c r="F234" s="7">
        <v>557</v>
      </c>
      <c r="G234" s="16">
        <f t="shared" si="12"/>
        <v>6519.9245960502694</v>
      </c>
      <c r="H234" s="16">
        <f t="shared" si="13"/>
        <v>215.786355475763</v>
      </c>
      <c r="I234" s="17">
        <f t="shared" si="15"/>
        <v>3.203616619369256E-2</v>
      </c>
    </row>
    <row r="235" spans="1:9" x14ac:dyDescent="0.25">
      <c r="A235" s="12" t="s">
        <v>197</v>
      </c>
      <c r="B235" s="15">
        <v>134304</v>
      </c>
      <c r="C235" s="15">
        <v>699813</v>
      </c>
      <c r="D235" s="24">
        <v>0</v>
      </c>
      <c r="E235" s="14">
        <v>6048.1</v>
      </c>
      <c r="F235" s="7">
        <v>73</v>
      </c>
      <c r="G235" s="16">
        <f t="shared" si="12"/>
        <v>9586.4794520547948</v>
      </c>
      <c r="H235" s="16">
        <f t="shared" si="13"/>
        <v>82.850684931506848</v>
      </c>
      <c r="I235" s="17">
        <f t="shared" si="15"/>
        <v>8.56839964689937E-3</v>
      </c>
    </row>
    <row r="236" spans="1:9" x14ac:dyDescent="0.25">
      <c r="A236" s="12" t="s">
        <v>198</v>
      </c>
      <c r="B236" s="15">
        <v>142652</v>
      </c>
      <c r="C236" s="15">
        <v>460909</v>
      </c>
      <c r="D236" s="24">
        <v>1093.7</v>
      </c>
      <c r="E236" s="14">
        <v>15311.8</v>
      </c>
      <c r="F236" s="7">
        <v>73</v>
      </c>
      <c r="G236" s="16">
        <f t="shared" si="12"/>
        <v>6313.821917808219</v>
      </c>
      <c r="H236" s="16">
        <f t="shared" si="13"/>
        <v>209.75068493150684</v>
      </c>
      <c r="I236" s="17">
        <f t="shared" si="15"/>
        <v>3.2152732513993511E-2</v>
      </c>
    </row>
    <row r="237" spans="1:9" x14ac:dyDescent="0.25">
      <c r="A237" s="12" t="s">
        <v>199</v>
      </c>
      <c r="B237" s="15">
        <v>265932</v>
      </c>
      <c r="C237" s="15">
        <v>1814957</v>
      </c>
      <c r="D237" s="24">
        <v>0</v>
      </c>
      <c r="E237" s="14">
        <v>69077.2</v>
      </c>
      <c r="F237" s="7">
        <v>174</v>
      </c>
      <c r="G237" s="16">
        <f t="shared" si="12"/>
        <v>10430.78735632184</v>
      </c>
      <c r="H237" s="16">
        <f t="shared" si="13"/>
        <v>396.99540229885054</v>
      </c>
      <c r="I237" s="17">
        <f t="shared" si="15"/>
        <v>3.6664514901056468E-2</v>
      </c>
    </row>
    <row r="238" spans="1:9" x14ac:dyDescent="0.25">
      <c r="A238" s="12" t="s">
        <v>200</v>
      </c>
      <c r="B238" s="15">
        <v>822238</v>
      </c>
      <c r="C238" s="15">
        <v>2946028</v>
      </c>
      <c r="D238" s="24">
        <v>245.2</v>
      </c>
      <c r="E238" s="14">
        <v>26396.1</v>
      </c>
      <c r="F238" s="7">
        <v>490</v>
      </c>
      <c r="G238" s="16">
        <f t="shared" si="12"/>
        <v>6012.3020408163266</v>
      </c>
      <c r="H238" s="16">
        <f t="shared" si="13"/>
        <v>53.869591836734692</v>
      </c>
      <c r="I238" s="17">
        <f t="shared" si="15"/>
        <v>8.8803276759867461E-3</v>
      </c>
    </row>
    <row r="239" spans="1:9" x14ac:dyDescent="0.25">
      <c r="A239" s="12" t="s">
        <v>201</v>
      </c>
      <c r="B239" s="15">
        <v>3569489</v>
      </c>
      <c r="C239" s="15">
        <v>10181122</v>
      </c>
      <c r="D239" s="24">
        <v>34788.300000000003</v>
      </c>
      <c r="E239" s="14">
        <v>251612.1</v>
      </c>
      <c r="F239" s="7">
        <v>1343</v>
      </c>
      <c r="G239" s="16">
        <f t="shared" si="12"/>
        <v>7580.8801191362618</v>
      </c>
      <c r="H239" s="16">
        <f t="shared" si="13"/>
        <v>187.35078183172004</v>
      </c>
      <c r="I239" s="17">
        <f t="shared" si="15"/>
        <v>2.4117560899016875E-2</v>
      </c>
    </row>
    <row r="240" spans="1:9" x14ac:dyDescent="0.25">
      <c r="A240" s="12" t="s">
        <v>202</v>
      </c>
      <c r="B240" s="15">
        <v>93878070</v>
      </c>
      <c r="C240" s="15">
        <v>26295198</v>
      </c>
      <c r="D240" s="24">
        <v>1147574</v>
      </c>
      <c r="E240" s="14">
        <v>1053153.1000000001</v>
      </c>
      <c r="F240" s="7">
        <v>3409</v>
      </c>
      <c r="G240" s="16">
        <f t="shared" si="12"/>
        <v>7713.4637723672631</v>
      </c>
      <c r="H240" s="16">
        <f t="shared" si="13"/>
        <v>308.9331475506014</v>
      </c>
      <c r="I240" s="17">
        <f t="shared" si="15"/>
        <v>3.8508833536220033E-2</v>
      </c>
    </row>
    <row r="241" spans="1:9" x14ac:dyDescent="0.25">
      <c r="A241" s="12" t="s">
        <v>203</v>
      </c>
      <c r="B241" s="15">
        <v>7478050</v>
      </c>
      <c r="C241" s="15">
        <v>18381003</v>
      </c>
      <c r="D241" s="24">
        <v>17041.8</v>
      </c>
      <c r="E241" s="14">
        <v>429859.1</v>
      </c>
      <c r="F241" s="7">
        <v>2619</v>
      </c>
      <c r="G241" s="16">
        <f t="shared" si="12"/>
        <v>7018.3287514318445</v>
      </c>
      <c r="H241" s="16">
        <f t="shared" si="13"/>
        <v>164.13100420007635</v>
      </c>
      <c r="I241" s="17">
        <f t="shared" si="15"/>
        <v>2.285164272189311E-2</v>
      </c>
    </row>
    <row r="242" spans="1:9" x14ac:dyDescent="0.25">
      <c r="A242" s="12" t="s">
        <v>204</v>
      </c>
      <c r="B242" s="15">
        <v>127298</v>
      </c>
      <c r="C242" s="15">
        <v>1541385</v>
      </c>
      <c r="D242" s="24">
        <v>0</v>
      </c>
      <c r="E242" s="14">
        <v>10265.200000000001</v>
      </c>
      <c r="F242" s="7">
        <v>289</v>
      </c>
      <c r="G242" s="16">
        <f t="shared" si="12"/>
        <v>5333.5121107266432</v>
      </c>
      <c r="H242" s="16">
        <f t="shared" si="13"/>
        <v>35.519723183391008</v>
      </c>
      <c r="I242" s="17">
        <f t="shared" si="15"/>
        <v>6.6156663402614849E-3</v>
      </c>
    </row>
    <row r="243" spans="1:9" x14ac:dyDescent="0.25">
      <c r="A243" s="12" t="s">
        <v>205</v>
      </c>
      <c r="B243" s="15">
        <v>17713961</v>
      </c>
      <c r="C243" s="15">
        <v>11321490</v>
      </c>
      <c r="D243" s="24">
        <v>339258.3</v>
      </c>
      <c r="E243" s="14">
        <v>379656.2</v>
      </c>
      <c r="F243" s="7">
        <v>1663</v>
      </c>
      <c r="G243" s="16">
        <f t="shared" si="12"/>
        <v>6807.8713168971735</v>
      </c>
      <c r="H243" s="16">
        <f t="shared" si="13"/>
        <v>228.2959711365003</v>
      </c>
      <c r="I243" s="17">
        <f t="shared" si="15"/>
        <v>3.2446069257727937E-2</v>
      </c>
    </row>
    <row r="244" spans="1:9" x14ac:dyDescent="0.25">
      <c r="A244" s="12" t="s">
        <v>206</v>
      </c>
      <c r="B244" s="15">
        <v>1239904</v>
      </c>
      <c r="C244" s="15">
        <v>12364411</v>
      </c>
      <c r="D244" s="24">
        <v>19981.2</v>
      </c>
      <c r="E244" s="14">
        <v>26893.4</v>
      </c>
      <c r="F244" s="7">
        <v>1316</v>
      </c>
      <c r="G244" s="16">
        <f t="shared" si="12"/>
        <v>9395.4490881458969</v>
      </c>
      <c r="H244" s="16">
        <f t="shared" si="13"/>
        <v>20.435714285714287</v>
      </c>
      <c r="I244" s="17">
        <f t="shared" si="15"/>
        <v>2.170344552265216E-3</v>
      </c>
    </row>
    <row r="245" spans="1:9" x14ac:dyDescent="0.25">
      <c r="A245" s="12" t="s">
        <v>207</v>
      </c>
      <c r="B245" s="15">
        <v>26698841</v>
      </c>
      <c r="C245" s="15">
        <v>16415985</v>
      </c>
      <c r="D245" s="24">
        <v>1109009.8</v>
      </c>
      <c r="E245" s="14">
        <v>1209803.2</v>
      </c>
      <c r="F245" s="7">
        <v>2988</v>
      </c>
      <c r="G245" s="16">
        <f t="shared" si="12"/>
        <v>5493.9708835341362</v>
      </c>
      <c r="H245" s="16">
        <f t="shared" si="13"/>
        <v>404.88728246318607</v>
      </c>
      <c r="I245" s="17">
        <f t="shared" si="15"/>
        <v>6.8638246770717462E-2</v>
      </c>
    </row>
    <row r="246" spans="1:9" x14ac:dyDescent="0.25">
      <c r="A246" s="12" t="s">
        <v>208</v>
      </c>
      <c r="B246" s="15">
        <v>1124748</v>
      </c>
      <c r="C246" s="15">
        <v>4742878</v>
      </c>
      <c r="D246" s="24">
        <v>76307.3</v>
      </c>
      <c r="E246" s="14">
        <v>159729.5</v>
      </c>
      <c r="F246" s="7">
        <v>713</v>
      </c>
      <c r="G246" s="16">
        <f t="shared" si="12"/>
        <v>6652.0028050490882</v>
      </c>
      <c r="H246" s="16">
        <f t="shared" si="13"/>
        <v>224.02454417952313</v>
      </c>
      <c r="I246" s="17">
        <f t="shared" si="15"/>
        <v>3.2580519652042304E-2</v>
      </c>
    </row>
    <row r="247" spans="1:9" x14ac:dyDescent="0.25">
      <c r="A247" s="12" t="s">
        <v>209</v>
      </c>
      <c r="B247" s="15">
        <v>341591</v>
      </c>
      <c r="C247" s="15">
        <v>2322147</v>
      </c>
      <c r="D247" s="24">
        <v>0</v>
      </c>
      <c r="E247" s="14">
        <v>55215.199999999997</v>
      </c>
      <c r="F247" s="7">
        <v>365</v>
      </c>
      <c r="G247" s="16">
        <f t="shared" si="12"/>
        <v>6362.046575342466</v>
      </c>
      <c r="H247" s="16">
        <f t="shared" si="13"/>
        <v>151.2745205479452</v>
      </c>
      <c r="I247" s="17">
        <f t="shared" si="15"/>
        <v>2.3225405030836276E-2</v>
      </c>
    </row>
    <row r="248" spans="1:9" x14ac:dyDescent="0.25">
      <c r="A248" s="12" t="s">
        <v>210</v>
      </c>
      <c r="B248" s="15">
        <v>460683</v>
      </c>
      <c r="C248" s="15">
        <v>921756</v>
      </c>
      <c r="D248" s="24">
        <v>789.1</v>
      </c>
      <c r="E248" s="14">
        <v>284.2</v>
      </c>
      <c r="F248" s="7">
        <v>213</v>
      </c>
      <c r="G248" s="16">
        <f t="shared" si="12"/>
        <v>4327.4929577464791</v>
      </c>
      <c r="H248" s="16">
        <f t="shared" si="13"/>
        <v>1.3342723004694834</v>
      </c>
      <c r="I248" s="17">
        <f t="shared" si="15"/>
        <v>3.0822951103433451E-4</v>
      </c>
    </row>
    <row r="249" spans="1:9" x14ac:dyDescent="0.25">
      <c r="A249" s="12" t="s">
        <v>211</v>
      </c>
      <c r="B249" s="15">
        <v>16207063</v>
      </c>
      <c r="C249" s="15">
        <v>13377111</v>
      </c>
      <c r="D249" s="24">
        <v>18883.400000000001</v>
      </c>
      <c r="E249" s="14">
        <v>205371</v>
      </c>
      <c r="F249" s="7">
        <v>1869</v>
      </c>
      <c r="G249" s="16">
        <f t="shared" si="12"/>
        <v>7157.3627608346706</v>
      </c>
      <c r="H249" s="16">
        <f t="shared" si="13"/>
        <v>109.88282504012841</v>
      </c>
      <c r="I249" s="17">
        <f t="shared" si="15"/>
        <v>1.5120285084861514E-2</v>
      </c>
    </row>
    <row r="250" spans="1:9" ht="13.8" thickBot="1" x14ac:dyDescent="0.3">
      <c r="A250" s="13" t="s">
        <v>212</v>
      </c>
      <c r="B250" s="22">
        <v>472891</v>
      </c>
      <c r="C250" s="22">
        <v>3051286</v>
      </c>
      <c r="D250" s="22">
        <v>2605.8000000000002</v>
      </c>
      <c r="E250" s="23">
        <v>162696.5</v>
      </c>
      <c r="F250" s="19">
        <v>474</v>
      </c>
      <c r="G250" s="20">
        <f t="shared" si="12"/>
        <v>6437.3122362869199</v>
      </c>
      <c r="H250" s="20">
        <f t="shared" si="13"/>
        <v>343.24156118143458</v>
      </c>
      <c r="I250" s="21">
        <f t="shared" si="15"/>
        <v>5.0621464180343231E-2</v>
      </c>
    </row>
    <row r="251" spans="1:9" x14ac:dyDescent="0.25">
      <c r="B251" s="73"/>
      <c r="C251" s="73"/>
      <c r="D251" s="1"/>
      <c r="F251" s="1"/>
    </row>
    <row r="252" spans="1:9" x14ac:dyDescent="0.25">
      <c r="B252" s="74"/>
      <c r="C252" s="74"/>
      <c r="G252" s="1"/>
    </row>
    <row r="253" spans="1:9" x14ac:dyDescent="0.25">
      <c r="B253" s="74"/>
      <c r="C253" s="74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"/>
  <sheetViews>
    <sheetView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P16" sqref="P16"/>
    </sheetView>
  </sheetViews>
  <sheetFormatPr defaultRowHeight="13.2" x14ac:dyDescent="0.25"/>
  <cols>
    <col min="1" max="1" width="22.6640625" bestFit="1" customWidth="1"/>
    <col min="2" max="3" width="13.44140625" bestFit="1" customWidth="1"/>
    <col min="4" max="4" width="12.88671875" customWidth="1"/>
    <col min="5" max="5" width="10.6640625" customWidth="1"/>
    <col min="6" max="6" width="12.5546875" customWidth="1"/>
    <col min="7" max="7" width="11.33203125" customWidth="1"/>
    <col min="8" max="8" width="11.5546875" customWidth="1"/>
    <col min="9" max="9" width="9.6640625" customWidth="1"/>
    <col min="10" max="10" width="10.6640625" customWidth="1"/>
  </cols>
  <sheetData>
    <row r="1" spans="1:11" ht="13.8" thickBot="1" x14ac:dyDescent="0.3">
      <c r="A1" s="25"/>
      <c r="B1" s="26" t="s">
        <v>256</v>
      </c>
      <c r="C1" s="27"/>
      <c r="D1" s="26" t="s">
        <v>257</v>
      </c>
      <c r="E1" s="28"/>
      <c r="F1" s="29" t="s">
        <v>275</v>
      </c>
      <c r="G1" s="30"/>
      <c r="H1" s="30"/>
      <c r="I1" s="31"/>
      <c r="J1" s="26" t="s">
        <v>258</v>
      </c>
      <c r="K1" s="28"/>
    </row>
    <row r="2" spans="1:11" ht="66.599999999999994" thickBot="1" x14ac:dyDescent="0.3">
      <c r="A2" s="32" t="s">
        <v>233</v>
      </c>
      <c r="B2" s="33" t="s">
        <v>261</v>
      </c>
      <c r="C2" s="34" t="s">
        <v>262</v>
      </c>
      <c r="D2" s="35" t="s">
        <v>263</v>
      </c>
      <c r="E2" s="36" t="s">
        <v>264</v>
      </c>
      <c r="F2" s="37" t="s">
        <v>265</v>
      </c>
      <c r="G2" s="38" t="s">
        <v>259</v>
      </c>
      <c r="H2" s="38" t="s">
        <v>249</v>
      </c>
      <c r="I2" s="39" t="s">
        <v>255</v>
      </c>
      <c r="J2" s="40" t="s">
        <v>266</v>
      </c>
      <c r="K2" s="41" t="s">
        <v>267</v>
      </c>
    </row>
    <row r="3" spans="1:11" x14ac:dyDescent="0.25">
      <c r="A3" s="42" t="s">
        <v>0</v>
      </c>
      <c r="B3" s="43">
        <v>2953842</v>
      </c>
      <c r="C3" s="44">
        <v>3567974</v>
      </c>
      <c r="D3" s="45">
        <f>[1]SavingsFINAL!D2</f>
        <v>9001.5</v>
      </c>
      <c r="E3" s="46">
        <f>[1]SavingsFINAL!E2</f>
        <v>83381.7</v>
      </c>
      <c r="F3" s="47">
        <f>[1]PremiseFINAL!C2</f>
        <v>468</v>
      </c>
      <c r="G3" s="48">
        <f t="shared" ref="G3:G66" si="0">C3/F3</f>
        <v>7623.8760683760684</v>
      </c>
      <c r="H3" s="48">
        <f t="shared" ref="H3:H66" si="1">E3/F3</f>
        <v>178.16602564102564</v>
      </c>
      <c r="I3" s="75">
        <f t="shared" ref="I3:I66" si="2">H3/G3</f>
        <v>2.3369480831418616E-2</v>
      </c>
      <c r="J3" s="49">
        <f>[1]SavingsFINAL!B2</f>
        <v>-5.2785000000000002</v>
      </c>
      <c r="K3" s="50">
        <f>[1]SavingsFINAL!C2</f>
        <v>123.44199999999999</v>
      </c>
    </row>
    <row r="4" spans="1:11" x14ac:dyDescent="0.25">
      <c r="A4" s="42" t="s">
        <v>247</v>
      </c>
      <c r="B4" s="51">
        <v>513794</v>
      </c>
      <c r="C4" s="52">
        <v>2833630</v>
      </c>
      <c r="D4" s="53">
        <f>[1]SavingsFINAL!D3</f>
        <v>13188.7</v>
      </c>
      <c r="E4" s="54">
        <f>[1]SavingsFINAL!E3</f>
        <v>17746.7</v>
      </c>
      <c r="F4" s="55">
        <f>[1]PremiseFINAL!C3</f>
        <v>483</v>
      </c>
      <c r="G4" s="56">
        <f t="shared" si="0"/>
        <v>5866.7287784679093</v>
      </c>
      <c r="H4" s="56">
        <f t="shared" si="1"/>
        <v>36.742650103519672</v>
      </c>
      <c r="I4" s="76">
        <f t="shared" si="2"/>
        <v>6.2628854155270799E-3</v>
      </c>
      <c r="J4" s="57">
        <f>[1]SavingsFINAL!B3</f>
        <v>-7.1935000000000002</v>
      </c>
      <c r="K4" s="58">
        <f>[1]SavingsFINAL!C3</f>
        <v>-0.47099999999999997</v>
      </c>
    </row>
    <row r="5" spans="1:11" x14ac:dyDescent="0.25">
      <c r="A5" s="42" t="s">
        <v>1</v>
      </c>
      <c r="B5" s="53">
        <v>3602862</v>
      </c>
      <c r="C5" s="54">
        <v>7925249</v>
      </c>
      <c r="D5" s="53">
        <f>[1]SavingsFINAL!D4</f>
        <v>1844.2</v>
      </c>
      <c r="E5" s="54">
        <f>[1]SavingsFINAL!E4</f>
        <v>70500</v>
      </c>
      <c r="F5" s="55">
        <f>[1]PremiseFINAL!C4</f>
        <v>1345</v>
      </c>
      <c r="G5" s="56">
        <f t="shared" si="0"/>
        <v>5892.3784386617099</v>
      </c>
      <c r="H5" s="56">
        <f t="shared" si="1"/>
        <v>52.416356877323423</v>
      </c>
      <c r="I5" s="76">
        <f t="shared" si="2"/>
        <v>8.8956195571899387E-3</v>
      </c>
      <c r="J5" s="57">
        <f>[1]SavingsFINAL!B4</f>
        <v>-1.522</v>
      </c>
      <c r="K5" s="58">
        <f>[1]SavingsFINAL!C4</f>
        <v>-4.82</v>
      </c>
    </row>
    <row r="6" spans="1:11" x14ac:dyDescent="0.25">
      <c r="A6" s="42" t="s">
        <v>2</v>
      </c>
      <c r="B6" s="53">
        <v>30857</v>
      </c>
      <c r="C6" s="54">
        <v>1612016</v>
      </c>
      <c r="D6" s="53">
        <f>[1]SavingsFINAL!D5</f>
        <v>629.5</v>
      </c>
      <c r="E6" s="54">
        <f>[1]SavingsFINAL!E5</f>
        <v>6688.9</v>
      </c>
      <c r="F6" s="55">
        <f>[1]PremiseFINAL!C5</f>
        <v>272</v>
      </c>
      <c r="G6" s="56">
        <f t="shared" si="0"/>
        <v>5926.5294117647063</v>
      </c>
      <c r="H6" s="56">
        <f t="shared" si="1"/>
        <v>24.591544117647057</v>
      </c>
      <c r="I6" s="76">
        <f t="shared" si="2"/>
        <v>4.1494005022282652E-3</v>
      </c>
      <c r="J6" s="57">
        <f>[1]SavingsFINAL!B5</f>
        <v>0.34499999999999997</v>
      </c>
      <c r="K6" s="58">
        <f>[1]SavingsFINAL!C5</f>
        <v>63.14</v>
      </c>
    </row>
    <row r="7" spans="1:11" x14ac:dyDescent="0.25">
      <c r="A7" s="42" t="s">
        <v>3</v>
      </c>
      <c r="B7" s="53">
        <v>17399484</v>
      </c>
      <c r="C7" s="54">
        <v>10432315</v>
      </c>
      <c r="D7" s="53">
        <f>[1]SavingsFINAL!D6</f>
        <v>118497.7</v>
      </c>
      <c r="E7" s="54">
        <f>[1]SavingsFINAL!E6</f>
        <v>273584.09999999998</v>
      </c>
      <c r="F7" s="55">
        <f>[1]PremiseFINAL!C6</f>
        <v>1455</v>
      </c>
      <c r="G7" s="56">
        <f t="shared" si="0"/>
        <v>7169.9759450171823</v>
      </c>
      <c r="H7" s="56">
        <f t="shared" si="1"/>
        <v>188.0303092783505</v>
      </c>
      <c r="I7" s="76">
        <f t="shared" si="2"/>
        <v>2.6224677839961692E-2</v>
      </c>
      <c r="J7" s="57">
        <f>[1]SavingsFINAL!B6</f>
        <v>-81.362899999999996</v>
      </c>
      <c r="K7" s="58">
        <f>[1]SavingsFINAL!C6</f>
        <v>-44.128</v>
      </c>
    </row>
    <row r="8" spans="1:11" x14ac:dyDescent="0.25">
      <c r="A8" s="42" t="s">
        <v>4</v>
      </c>
      <c r="B8" s="53">
        <v>66977</v>
      </c>
      <c r="C8" s="54">
        <v>497735</v>
      </c>
      <c r="D8" s="53">
        <f>[1]SavingsFINAL!D7</f>
        <v>0</v>
      </c>
      <c r="E8" s="54">
        <f>[1]SavingsFINAL!E7</f>
        <v>700.6</v>
      </c>
      <c r="F8" s="55">
        <f>[1]PremiseFINAL!C7</f>
        <v>90</v>
      </c>
      <c r="G8" s="56">
        <f t="shared" si="0"/>
        <v>5530.3888888888887</v>
      </c>
      <c r="H8" s="56">
        <f t="shared" si="1"/>
        <v>7.7844444444444445</v>
      </c>
      <c r="I8" s="76">
        <f t="shared" si="2"/>
        <v>1.4075763207329203E-3</v>
      </c>
      <c r="J8" s="57">
        <f>[1]SavingsFINAL!B7</f>
        <v>0</v>
      </c>
      <c r="K8" s="58">
        <f>[1]SavingsFINAL!C7</f>
        <v>0</v>
      </c>
    </row>
    <row r="9" spans="1:11" x14ac:dyDescent="0.25">
      <c r="A9" s="42" t="s">
        <v>214</v>
      </c>
      <c r="B9" s="53">
        <v>30320</v>
      </c>
      <c r="C9" s="54">
        <v>77873</v>
      </c>
      <c r="D9" s="53">
        <v>0</v>
      </c>
      <c r="E9" s="54">
        <v>0</v>
      </c>
      <c r="F9" s="55">
        <f>[1]PremiseFINAL!C8</f>
        <v>48</v>
      </c>
      <c r="G9" s="56">
        <f t="shared" si="0"/>
        <v>1622.3541666666667</v>
      </c>
      <c r="H9" s="56">
        <f t="shared" si="1"/>
        <v>0</v>
      </c>
      <c r="I9" s="76">
        <f t="shared" si="2"/>
        <v>0</v>
      </c>
      <c r="J9" s="57">
        <v>0</v>
      </c>
      <c r="K9" s="58">
        <v>0</v>
      </c>
    </row>
    <row r="10" spans="1:11" x14ac:dyDescent="0.25">
      <c r="A10" s="42" t="s">
        <v>5</v>
      </c>
      <c r="B10" s="53">
        <v>496846</v>
      </c>
      <c r="C10" s="54">
        <v>2921817</v>
      </c>
      <c r="D10" s="53">
        <f>[1]SavingsFINAL!D8</f>
        <v>0</v>
      </c>
      <c r="E10" s="54">
        <f>[1]SavingsFINAL!E8</f>
        <v>44314.7</v>
      </c>
      <c r="F10" s="55">
        <f>[1]PremiseFINAL!C9</f>
        <v>393</v>
      </c>
      <c r="G10" s="56">
        <f t="shared" si="0"/>
        <v>7434.6488549618325</v>
      </c>
      <c r="H10" s="56">
        <f t="shared" si="1"/>
        <v>112.76005089058523</v>
      </c>
      <c r="I10" s="76">
        <f t="shared" si="2"/>
        <v>1.5166829407865035E-2</v>
      </c>
      <c r="J10" s="57">
        <f>[1]SavingsFINAL!B8</f>
        <v>0</v>
      </c>
      <c r="K10" s="58">
        <f>[1]SavingsFINAL!C8</f>
        <v>-3.0329999999999999</v>
      </c>
    </row>
    <row r="11" spans="1:11" x14ac:dyDescent="0.25">
      <c r="A11" s="42" t="s">
        <v>6</v>
      </c>
      <c r="B11" s="53">
        <v>6686</v>
      </c>
      <c r="C11" s="54">
        <v>240694</v>
      </c>
      <c r="D11" s="53">
        <f>[1]SavingsFINAL!D9</f>
        <v>223.1</v>
      </c>
      <c r="E11" s="54">
        <f>[1]SavingsFINAL!E9</f>
        <v>578</v>
      </c>
      <c r="F11" s="55">
        <f>[1]PremiseFINAL!C10</f>
        <v>30</v>
      </c>
      <c r="G11" s="56">
        <f t="shared" si="0"/>
        <v>8023.1333333333332</v>
      </c>
      <c r="H11" s="56">
        <f t="shared" si="1"/>
        <v>19.266666666666666</v>
      </c>
      <c r="I11" s="76">
        <f t="shared" si="2"/>
        <v>2.4013893158948705E-3</v>
      </c>
      <c r="J11" s="57">
        <f>[1]SavingsFINAL!B9</f>
        <v>0.34499999999999997</v>
      </c>
      <c r="K11" s="58">
        <f>[1]SavingsFINAL!C9</f>
        <v>0.69</v>
      </c>
    </row>
    <row r="12" spans="1:11" x14ac:dyDescent="0.25">
      <c r="A12" s="42" t="s">
        <v>7</v>
      </c>
      <c r="B12" s="53">
        <v>1271039</v>
      </c>
      <c r="C12" s="54">
        <v>4385652</v>
      </c>
      <c r="D12" s="53">
        <f>[1]SavingsFINAL!D10</f>
        <v>2877</v>
      </c>
      <c r="E12" s="54">
        <f>[1]SavingsFINAL!E10</f>
        <v>17123.2</v>
      </c>
      <c r="F12" s="55">
        <f>[1]PremiseFINAL!C11</f>
        <v>631</v>
      </c>
      <c r="G12" s="56">
        <f t="shared" si="0"/>
        <v>6950.3201267828845</v>
      </c>
      <c r="H12" s="56">
        <f t="shared" si="1"/>
        <v>27.136608557844692</v>
      </c>
      <c r="I12" s="76">
        <f t="shared" si="2"/>
        <v>3.904368153241525E-3</v>
      </c>
      <c r="J12" s="57">
        <f>[1]SavingsFINAL!B10</f>
        <v>-2.8963999999999999</v>
      </c>
      <c r="K12" s="58">
        <f>[1]SavingsFINAL!C10</f>
        <v>0.625</v>
      </c>
    </row>
    <row r="13" spans="1:11" x14ac:dyDescent="0.25">
      <c r="A13" s="42" t="s">
        <v>8</v>
      </c>
      <c r="B13" s="53">
        <v>1653181</v>
      </c>
      <c r="C13" s="54">
        <v>5528567</v>
      </c>
      <c r="D13" s="53">
        <f>[1]SavingsFINAL!D11</f>
        <v>2028.5</v>
      </c>
      <c r="E13" s="54">
        <f>[1]SavingsFINAL!E11</f>
        <v>71782.5</v>
      </c>
      <c r="F13" s="55">
        <f>[1]PremiseFINAL!C12</f>
        <v>866</v>
      </c>
      <c r="G13" s="56">
        <f t="shared" si="0"/>
        <v>6384.0265588914554</v>
      </c>
      <c r="H13" s="56">
        <f t="shared" si="1"/>
        <v>82.889722863741341</v>
      </c>
      <c r="I13" s="76">
        <f t="shared" si="2"/>
        <v>1.2983925129242352E-2</v>
      </c>
      <c r="J13" s="57">
        <f>[1]SavingsFINAL!B11</f>
        <v>-0.11</v>
      </c>
      <c r="K13" s="58">
        <f>[1]SavingsFINAL!C11</f>
        <v>-7.3450000000000006</v>
      </c>
    </row>
    <row r="14" spans="1:11" x14ac:dyDescent="0.25">
      <c r="A14" s="42" t="s">
        <v>9</v>
      </c>
      <c r="B14" s="53">
        <v>55249137</v>
      </c>
      <c r="C14" s="54">
        <v>54601627</v>
      </c>
      <c r="D14" s="53">
        <f>[1]SavingsFINAL!D12</f>
        <v>824098.5</v>
      </c>
      <c r="E14" s="54">
        <f>[1]SavingsFINAL!E12</f>
        <v>1409203.5999999999</v>
      </c>
      <c r="F14" s="55">
        <f>[1]PremiseFINAL!C13</f>
        <v>8042</v>
      </c>
      <c r="G14" s="56">
        <f t="shared" si="0"/>
        <v>6789.5581944789856</v>
      </c>
      <c r="H14" s="56">
        <f t="shared" si="1"/>
        <v>175.23048992787861</v>
      </c>
      <c r="I14" s="76">
        <f t="shared" si="2"/>
        <v>2.5808820678548641E-2</v>
      </c>
      <c r="J14" s="57">
        <f>[1]SavingsFINAL!B12</f>
        <v>-364.06889999999999</v>
      </c>
      <c r="K14" s="58">
        <f>[1]SavingsFINAL!C12</f>
        <v>355.82789999999994</v>
      </c>
    </row>
    <row r="15" spans="1:11" x14ac:dyDescent="0.25">
      <c r="A15" s="42" t="s">
        <v>215</v>
      </c>
      <c r="B15" s="53">
        <v>3901404</v>
      </c>
      <c r="C15" s="54">
        <v>6969356</v>
      </c>
      <c r="D15" s="53">
        <f>[1]SavingsFINAL!D13</f>
        <v>18.600000000000001</v>
      </c>
      <c r="E15" s="54">
        <f>[1]SavingsFINAL!E13</f>
        <v>67078.600000000006</v>
      </c>
      <c r="F15" s="55">
        <f>[1]PremiseFINAL!C14</f>
        <v>1405</v>
      </c>
      <c r="G15" s="56">
        <f t="shared" si="0"/>
        <v>4960.3957295373666</v>
      </c>
      <c r="H15" s="56">
        <f t="shared" si="1"/>
        <v>47.742775800711748</v>
      </c>
      <c r="I15" s="76">
        <f t="shared" si="2"/>
        <v>9.6247917311154726E-3</v>
      </c>
      <c r="J15" s="57">
        <f>[1]SavingsFINAL!B13</f>
        <v>0</v>
      </c>
      <c r="K15" s="58">
        <f>[1]SavingsFINAL!C13</f>
        <v>10.326000000000001</v>
      </c>
    </row>
    <row r="16" spans="1:11" x14ac:dyDescent="0.25">
      <c r="A16" s="42" t="s">
        <v>216</v>
      </c>
      <c r="B16" s="53">
        <v>66922</v>
      </c>
      <c r="C16" s="54">
        <v>944877</v>
      </c>
      <c r="D16" s="53">
        <f>[1]SavingsFINAL!D14</f>
        <v>0</v>
      </c>
      <c r="E16" s="54">
        <f>[1]SavingsFINAL!E14</f>
        <v>9363.0999999999985</v>
      </c>
      <c r="F16" s="55">
        <f>[1]PremiseFINAL!C15</f>
        <v>182</v>
      </c>
      <c r="G16" s="56">
        <f t="shared" si="0"/>
        <v>5191.631868131868</v>
      </c>
      <c r="H16" s="56">
        <f t="shared" si="1"/>
        <v>51.445604395604384</v>
      </c>
      <c r="I16" s="76">
        <f t="shared" si="2"/>
        <v>9.9093321141270219E-3</v>
      </c>
      <c r="J16" s="57">
        <f>[1]SavingsFINAL!B14</f>
        <v>0</v>
      </c>
      <c r="K16" s="58">
        <f>[1]SavingsFINAL!C14</f>
        <v>-0.104</v>
      </c>
    </row>
    <row r="17" spans="1:11" x14ac:dyDescent="0.25">
      <c r="A17" s="42" t="s">
        <v>10</v>
      </c>
      <c r="B17" s="53">
        <v>97677961</v>
      </c>
      <c r="C17" s="54">
        <v>42734109</v>
      </c>
      <c r="D17" s="53">
        <f>[1]SavingsFINAL!D15</f>
        <v>1466944.1</v>
      </c>
      <c r="E17" s="54">
        <f>[1]SavingsFINAL!E15</f>
        <v>1165645.2</v>
      </c>
      <c r="F17" s="55">
        <f>[1]PremiseFINAL!C16</f>
        <v>6358</v>
      </c>
      <c r="G17" s="56">
        <f t="shared" si="0"/>
        <v>6721.3131487889277</v>
      </c>
      <c r="H17" s="56">
        <f t="shared" si="1"/>
        <v>183.33519974834854</v>
      </c>
      <c r="I17" s="76">
        <f t="shared" si="2"/>
        <v>2.7276693659390439E-2</v>
      </c>
      <c r="J17" s="57">
        <f>[1]SavingsFINAL!B15</f>
        <v>752.93939999999998</v>
      </c>
      <c r="K17" s="58">
        <f>[1]SavingsFINAL!C15</f>
        <v>266.74149999999997</v>
      </c>
    </row>
    <row r="18" spans="1:11" x14ac:dyDescent="0.25">
      <c r="A18" s="42" t="s">
        <v>11</v>
      </c>
      <c r="B18" s="53">
        <v>571927</v>
      </c>
      <c r="C18" s="54">
        <v>1499476</v>
      </c>
      <c r="D18" s="53">
        <f>[1]SavingsFINAL!D16</f>
        <v>51531.3</v>
      </c>
      <c r="E18" s="54">
        <f>[1]SavingsFINAL!E16</f>
        <v>61799.8</v>
      </c>
      <c r="F18" s="55">
        <f>[1]PremiseFINAL!C17</f>
        <v>268</v>
      </c>
      <c r="G18" s="56">
        <f t="shared" si="0"/>
        <v>5595.059701492537</v>
      </c>
      <c r="H18" s="56">
        <f t="shared" si="1"/>
        <v>230.59626865671643</v>
      </c>
      <c r="I18" s="76">
        <f t="shared" si="2"/>
        <v>4.1214264182954582E-2</v>
      </c>
      <c r="J18" s="57">
        <f>[1]SavingsFINAL!B16</f>
        <v>-16.803599999999999</v>
      </c>
      <c r="K18" s="58">
        <f>[1]SavingsFINAL!C16</f>
        <v>-12.65</v>
      </c>
    </row>
    <row r="19" spans="1:11" x14ac:dyDescent="0.25">
      <c r="A19" s="42" t="s">
        <v>244</v>
      </c>
      <c r="B19" s="53">
        <v>2728117</v>
      </c>
      <c r="C19" s="54">
        <v>4717618</v>
      </c>
      <c r="D19" s="53">
        <f>[1]SavingsFINAL!D17</f>
        <v>43983.3</v>
      </c>
      <c r="E19" s="54">
        <f>[1]SavingsFINAL!E17</f>
        <v>13211.599999999999</v>
      </c>
      <c r="F19" s="55">
        <f>[1]PremiseFINAL!C18</f>
        <v>603</v>
      </c>
      <c r="G19" s="56">
        <f t="shared" si="0"/>
        <v>7823.5787728026535</v>
      </c>
      <c r="H19" s="56">
        <f t="shared" si="1"/>
        <v>21.909784411276945</v>
      </c>
      <c r="I19" s="76">
        <f t="shared" si="2"/>
        <v>2.8004810902451192E-3</v>
      </c>
      <c r="J19" s="57">
        <f>[1]SavingsFINAL!B17</f>
        <v>0</v>
      </c>
      <c r="K19" s="58">
        <f>[1]SavingsFINAL!C17</f>
        <v>1.9750000000000001</v>
      </c>
    </row>
    <row r="20" spans="1:11" x14ac:dyDescent="0.25">
      <c r="A20" s="42" t="s">
        <v>12</v>
      </c>
      <c r="B20" s="53">
        <v>37021775</v>
      </c>
      <c r="C20" s="54">
        <v>7247946</v>
      </c>
      <c r="D20" s="53">
        <f>[1]SavingsFINAL!D18</f>
        <v>511745.2</v>
      </c>
      <c r="E20" s="54">
        <f>[1]SavingsFINAL!E18</f>
        <v>220397.1</v>
      </c>
      <c r="F20" s="55">
        <f>[1]PremiseFINAL!C19</f>
        <v>993</v>
      </c>
      <c r="G20" s="56">
        <f t="shared" si="0"/>
        <v>7299.0392749244711</v>
      </c>
      <c r="H20" s="56">
        <f t="shared" si="1"/>
        <v>221.95075528700906</v>
      </c>
      <c r="I20" s="76">
        <f t="shared" si="2"/>
        <v>3.0408214961866437E-2</v>
      </c>
      <c r="J20" s="57">
        <f>[1]SavingsFINAL!B18</f>
        <v>-367.33049999999997</v>
      </c>
      <c r="K20" s="58">
        <f>[1]SavingsFINAL!C18</f>
        <v>374.63</v>
      </c>
    </row>
    <row r="21" spans="1:11" x14ac:dyDescent="0.25">
      <c r="A21" s="42" t="s">
        <v>13</v>
      </c>
      <c r="B21" s="53">
        <v>15072085</v>
      </c>
      <c r="C21" s="54">
        <v>6342164</v>
      </c>
      <c r="D21" s="53">
        <f>[1]SavingsFINAL!D19</f>
        <v>323052.59999999998</v>
      </c>
      <c r="E21" s="54">
        <f>[1]SavingsFINAL!E19</f>
        <v>59962</v>
      </c>
      <c r="F21" s="55">
        <f>[1]PremiseFINAL!C20</f>
        <v>944</v>
      </c>
      <c r="G21" s="56">
        <f t="shared" si="0"/>
        <v>6718.3940677966102</v>
      </c>
      <c r="H21" s="56">
        <f t="shared" si="1"/>
        <v>63.519067796610166</v>
      </c>
      <c r="I21" s="76">
        <f t="shared" si="2"/>
        <v>9.4545016495946807E-3</v>
      </c>
      <c r="J21" s="57">
        <f>[1]SavingsFINAL!B19</f>
        <v>-332.2953</v>
      </c>
      <c r="K21" s="58">
        <f>[1]SavingsFINAL!C19</f>
        <v>91.463999999999999</v>
      </c>
    </row>
    <row r="22" spans="1:11" x14ac:dyDescent="0.25">
      <c r="A22" s="42" t="s">
        <v>14</v>
      </c>
      <c r="B22" s="53">
        <v>209658</v>
      </c>
      <c r="C22" s="54">
        <v>740998</v>
      </c>
      <c r="D22" s="53">
        <f>[1]SavingsFINAL!D20</f>
        <v>0</v>
      </c>
      <c r="E22" s="54">
        <f>[1]SavingsFINAL!E20</f>
        <v>5956.1</v>
      </c>
      <c r="F22" s="55">
        <f>[1]PremiseFINAL!C21</f>
        <v>142</v>
      </c>
      <c r="G22" s="56">
        <f t="shared" si="0"/>
        <v>5218.2957746478869</v>
      </c>
      <c r="H22" s="56">
        <f t="shared" si="1"/>
        <v>41.944366197183101</v>
      </c>
      <c r="I22" s="76">
        <f t="shared" si="2"/>
        <v>8.0379434222494529E-3</v>
      </c>
      <c r="J22" s="57">
        <f>[1]SavingsFINAL!B20</f>
        <v>0</v>
      </c>
      <c r="K22" s="58">
        <f>[1]SavingsFINAL!C20</f>
        <v>0</v>
      </c>
    </row>
    <row r="23" spans="1:11" x14ac:dyDescent="0.25">
      <c r="A23" s="42" t="s">
        <v>15</v>
      </c>
      <c r="B23" s="53">
        <v>2767796</v>
      </c>
      <c r="C23" s="54">
        <v>4067392</v>
      </c>
      <c r="D23" s="53">
        <f>[1]SavingsFINAL!D21</f>
        <v>85036.7</v>
      </c>
      <c r="E23" s="54">
        <f>[1]SavingsFINAL!E21</f>
        <v>16306.4</v>
      </c>
      <c r="F23" s="55">
        <f>[1]PremiseFINAL!C22</f>
        <v>571</v>
      </c>
      <c r="G23" s="56">
        <f t="shared" si="0"/>
        <v>7123.2784588441327</v>
      </c>
      <c r="H23" s="56">
        <f t="shared" si="1"/>
        <v>28.557618213660245</v>
      </c>
      <c r="I23" s="76">
        <f t="shared" si="2"/>
        <v>4.0090554340471733E-3</v>
      </c>
      <c r="J23" s="57">
        <f>[1]SavingsFINAL!B21</f>
        <v>504.9</v>
      </c>
      <c r="K23" s="58">
        <f>[1]SavingsFINAL!C21</f>
        <v>48.889000000000003</v>
      </c>
    </row>
    <row r="24" spans="1:11" x14ac:dyDescent="0.25">
      <c r="A24" s="42" t="s">
        <v>16</v>
      </c>
      <c r="B24" s="53">
        <v>9045265</v>
      </c>
      <c r="C24" s="54">
        <v>8063627</v>
      </c>
      <c r="D24" s="53">
        <f>[1]SavingsFINAL!D22</f>
        <v>87549.7</v>
      </c>
      <c r="E24" s="54">
        <f>[1]SavingsFINAL!E22</f>
        <v>273144.7</v>
      </c>
      <c r="F24" s="55">
        <f>[1]PremiseFINAL!C23</f>
        <v>1222</v>
      </c>
      <c r="G24" s="56">
        <f t="shared" si="0"/>
        <v>6598.7127659574471</v>
      </c>
      <c r="H24" s="56">
        <f t="shared" si="1"/>
        <v>223.52266775777414</v>
      </c>
      <c r="I24" s="76">
        <f t="shared" si="2"/>
        <v>3.3873677440685188E-2</v>
      </c>
      <c r="J24" s="57">
        <f>[1]SavingsFINAL!B22</f>
        <v>-47.4056</v>
      </c>
      <c r="K24" s="58">
        <f>[1]SavingsFINAL!C22</f>
        <v>-55.378</v>
      </c>
    </row>
    <row r="25" spans="1:11" x14ac:dyDescent="0.25">
      <c r="A25" s="42" t="s">
        <v>17</v>
      </c>
      <c r="B25" s="53">
        <v>415502</v>
      </c>
      <c r="C25" s="54">
        <v>1133901</v>
      </c>
      <c r="D25" s="53">
        <f>[1]SavingsFINAL!D23</f>
        <v>47.3</v>
      </c>
      <c r="E25" s="54">
        <f>[1]SavingsFINAL!E23</f>
        <v>37627.5</v>
      </c>
      <c r="F25" s="55">
        <f>[1]PremiseFINAL!C24</f>
        <v>182</v>
      </c>
      <c r="G25" s="56">
        <f t="shared" si="0"/>
        <v>6230.2252747252751</v>
      </c>
      <c r="H25" s="56">
        <f t="shared" si="1"/>
        <v>206.74450549450549</v>
      </c>
      <c r="I25" s="76">
        <f t="shared" si="2"/>
        <v>3.3184113957038575E-2</v>
      </c>
      <c r="J25" s="57">
        <f>[1]SavingsFINAL!B23</f>
        <v>0</v>
      </c>
      <c r="K25" s="58">
        <f>[1]SavingsFINAL!C23</f>
        <v>-10.212999999999999</v>
      </c>
    </row>
    <row r="26" spans="1:11" x14ac:dyDescent="0.25">
      <c r="A26" s="42" t="s">
        <v>18</v>
      </c>
      <c r="B26" s="53">
        <v>12171904</v>
      </c>
      <c r="C26" s="54">
        <v>17506258</v>
      </c>
      <c r="D26" s="53">
        <f>[1]SavingsFINAL!D24</f>
        <v>25876.400000000001</v>
      </c>
      <c r="E26" s="54">
        <f>[1]SavingsFINAL!E24</f>
        <v>256451.09999999998</v>
      </c>
      <c r="F26" s="55">
        <f>[1]PremiseFINAL!C25</f>
        <v>2284</v>
      </c>
      <c r="G26" s="56">
        <f t="shared" si="0"/>
        <v>7664.7364273204903</v>
      </c>
      <c r="H26" s="56">
        <f t="shared" si="1"/>
        <v>112.28156742556916</v>
      </c>
      <c r="I26" s="76">
        <f t="shared" si="2"/>
        <v>1.4649110049674806E-2</v>
      </c>
      <c r="J26" s="57">
        <f>[1]SavingsFINAL!B24</f>
        <v>44.622100000000003</v>
      </c>
      <c r="K26" s="58">
        <f>[1]SavingsFINAL!C24</f>
        <v>29.437999999999999</v>
      </c>
    </row>
    <row r="27" spans="1:11" x14ac:dyDescent="0.25">
      <c r="A27" s="42" t="s">
        <v>19</v>
      </c>
      <c r="B27" s="53">
        <v>128907042</v>
      </c>
      <c r="C27" s="54">
        <v>38740891</v>
      </c>
      <c r="D27" s="53">
        <f>[1]SavingsFINAL!D25</f>
        <v>1198668.8</v>
      </c>
      <c r="E27" s="54">
        <f>[1]SavingsFINAL!E25</f>
        <v>1210269.9000000001</v>
      </c>
      <c r="F27" s="55">
        <f>[1]PremiseFINAL!C26</f>
        <v>6254</v>
      </c>
      <c r="G27" s="56">
        <f t="shared" si="0"/>
        <v>6194.5780300607612</v>
      </c>
      <c r="H27" s="56">
        <f t="shared" si="1"/>
        <v>193.51933162775825</v>
      </c>
      <c r="I27" s="76">
        <f t="shared" si="2"/>
        <v>3.1240115257029067E-2</v>
      </c>
      <c r="J27" s="57">
        <f>[1]SavingsFINAL!B25</f>
        <v>-106.005</v>
      </c>
      <c r="K27" s="58">
        <f>[1]SavingsFINAL!C25</f>
        <v>1281.7900999999999</v>
      </c>
    </row>
    <row r="28" spans="1:11" x14ac:dyDescent="0.25">
      <c r="A28" s="42" t="s">
        <v>20</v>
      </c>
      <c r="B28" s="53">
        <v>3541826</v>
      </c>
      <c r="C28" s="54">
        <v>3986400</v>
      </c>
      <c r="D28" s="53">
        <f>[1]SavingsFINAL!D26</f>
        <v>44977</v>
      </c>
      <c r="E28" s="54">
        <f>[1]SavingsFINAL!E26</f>
        <v>12829.5</v>
      </c>
      <c r="F28" s="55">
        <f>[1]PremiseFINAL!C27</f>
        <v>573</v>
      </c>
      <c r="G28" s="56">
        <f t="shared" si="0"/>
        <v>6957.0680628272248</v>
      </c>
      <c r="H28" s="56">
        <f t="shared" si="1"/>
        <v>22.390052356020941</v>
      </c>
      <c r="I28" s="76">
        <f t="shared" si="2"/>
        <v>3.2183172787477424E-3</v>
      </c>
      <c r="J28" s="57">
        <f>[1]SavingsFINAL!B26</f>
        <v>0.69</v>
      </c>
      <c r="K28" s="58">
        <f>[1]SavingsFINAL!C26</f>
        <v>0.57099999999999995</v>
      </c>
    </row>
    <row r="29" spans="1:11" x14ac:dyDescent="0.25">
      <c r="A29" s="42" t="s">
        <v>21</v>
      </c>
      <c r="B29" s="53">
        <v>1517430</v>
      </c>
      <c r="C29" s="54">
        <v>5709005</v>
      </c>
      <c r="D29" s="53">
        <f>[1]SavingsFINAL!D27</f>
        <v>11202.6</v>
      </c>
      <c r="E29" s="54">
        <f>[1]SavingsFINAL!E27</f>
        <v>64156.3</v>
      </c>
      <c r="F29" s="55">
        <f>[1]PremiseFINAL!C28</f>
        <v>551</v>
      </c>
      <c r="G29" s="56">
        <f t="shared" si="0"/>
        <v>10361.170598911071</v>
      </c>
      <c r="H29" s="56">
        <f t="shared" si="1"/>
        <v>116.4361161524501</v>
      </c>
      <c r="I29" s="76">
        <f t="shared" si="2"/>
        <v>1.1237737574235792E-2</v>
      </c>
      <c r="J29" s="57">
        <f>[1]SavingsFINAL!B27</f>
        <v>171.1464</v>
      </c>
      <c r="K29" s="58">
        <f>[1]SavingsFINAL!C27</f>
        <v>117.158</v>
      </c>
    </row>
    <row r="30" spans="1:11" x14ac:dyDescent="0.25">
      <c r="A30" s="42" t="s">
        <v>22</v>
      </c>
      <c r="B30" s="53">
        <v>9224390</v>
      </c>
      <c r="C30" s="54">
        <v>14636732</v>
      </c>
      <c r="D30" s="53">
        <f>[1]SavingsFINAL!D28</f>
        <v>79162.5</v>
      </c>
      <c r="E30" s="54">
        <f>[1]SavingsFINAL!E28</f>
        <v>301881.40000000002</v>
      </c>
      <c r="F30" s="55">
        <f>[1]PremiseFINAL!C29</f>
        <v>2067</v>
      </c>
      <c r="G30" s="56">
        <f t="shared" si="0"/>
        <v>7081.1475568456699</v>
      </c>
      <c r="H30" s="56">
        <f t="shared" si="1"/>
        <v>146.04808901790034</v>
      </c>
      <c r="I30" s="76">
        <f t="shared" si="2"/>
        <v>2.0624918185288901E-2</v>
      </c>
      <c r="J30" s="57">
        <f>[1]SavingsFINAL!B28</f>
        <v>-65.648499999999999</v>
      </c>
      <c r="K30" s="58">
        <f>[1]SavingsFINAL!C28</f>
        <v>248.13399999999999</v>
      </c>
    </row>
    <row r="31" spans="1:11" x14ac:dyDescent="0.25">
      <c r="A31" s="42" t="s">
        <v>23</v>
      </c>
      <c r="B31" s="53">
        <v>554950</v>
      </c>
      <c r="C31" s="54">
        <v>4210646</v>
      </c>
      <c r="D31" s="53">
        <f>[1]SavingsFINAL!D29</f>
        <v>2217.4</v>
      </c>
      <c r="E31" s="54">
        <f>[1]SavingsFINAL!E29</f>
        <v>49903.5</v>
      </c>
      <c r="F31" s="55">
        <f>[1]PremiseFINAL!C30</f>
        <v>568</v>
      </c>
      <c r="G31" s="56">
        <f t="shared" si="0"/>
        <v>7413.109154929577</v>
      </c>
      <c r="H31" s="56">
        <f t="shared" si="1"/>
        <v>87.858274647887328</v>
      </c>
      <c r="I31" s="76">
        <f t="shared" si="2"/>
        <v>1.185174436416645E-2</v>
      </c>
      <c r="J31" s="57">
        <f>[1]SavingsFINAL!B29</f>
        <v>-1.65</v>
      </c>
      <c r="K31" s="58">
        <f>[1]SavingsFINAL!C29</f>
        <v>127.55200000000001</v>
      </c>
    </row>
    <row r="32" spans="1:11" x14ac:dyDescent="0.25">
      <c r="A32" s="42" t="s">
        <v>24</v>
      </c>
      <c r="B32" s="53">
        <v>55766</v>
      </c>
      <c r="C32" s="54">
        <v>839343</v>
      </c>
      <c r="D32" s="53">
        <f>[1]SavingsFINAL!D30</f>
        <v>40.6</v>
      </c>
      <c r="E32" s="54">
        <f>[1]SavingsFINAL!E30</f>
        <v>1462.8</v>
      </c>
      <c r="F32" s="55">
        <f>[1]PremiseFINAL!C31</f>
        <v>160</v>
      </c>
      <c r="G32" s="56">
        <f t="shared" si="0"/>
        <v>5245.8937500000002</v>
      </c>
      <c r="H32" s="56">
        <f t="shared" si="1"/>
        <v>9.1425000000000001</v>
      </c>
      <c r="I32" s="76">
        <f t="shared" si="2"/>
        <v>1.7427916834953051E-3</v>
      </c>
      <c r="J32" s="57">
        <f>[1]SavingsFINAL!B30</f>
        <v>0</v>
      </c>
      <c r="K32" s="58">
        <f>[1]SavingsFINAL!C30</f>
        <v>0.69</v>
      </c>
    </row>
    <row r="33" spans="1:11" x14ac:dyDescent="0.25">
      <c r="A33" s="42" t="s">
        <v>217</v>
      </c>
      <c r="B33" s="53">
        <v>641286</v>
      </c>
      <c r="C33" s="54">
        <v>2186314</v>
      </c>
      <c r="D33" s="53">
        <f>[1]SavingsFINAL!D31</f>
        <v>94.6</v>
      </c>
      <c r="E33" s="54">
        <f>[1]SavingsFINAL!E31</f>
        <v>7117.5</v>
      </c>
      <c r="F33" s="55">
        <f>[1]PremiseFINAL!C32</f>
        <v>348</v>
      </c>
      <c r="G33" s="56">
        <f t="shared" si="0"/>
        <v>6282.5114942528735</v>
      </c>
      <c r="H33" s="56">
        <f t="shared" si="1"/>
        <v>20.452586206896552</v>
      </c>
      <c r="I33" s="76">
        <f t="shared" si="2"/>
        <v>3.2554793135844166E-3</v>
      </c>
      <c r="J33" s="57">
        <f>[1]SavingsFINAL!B31</f>
        <v>0</v>
      </c>
      <c r="K33" s="58">
        <f>[1]SavingsFINAL!C31</f>
        <v>63.825000000000003</v>
      </c>
    </row>
    <row r="34" spans="1:11" x14ac:dyDescent="0.25">
      <c r="A34" s="42" t="s">
        <v>218</v>
      </c>
      <c r="B34" s="53">
        <v>259545</v>
      </c>
      <c r="C34" s="54">
        <v>274305</v>
      </c>
      <c r="D34" s="53">
        <f>[1]SavingsFINAL!D32</f>
        <v>175.9</v>
      </c>
      <c r="E34" s="54">
        <f>[1]SavingsFINAL!E32</f>
        <v>777.9</v>
      </c>
      <c r="F34" s="55">
        <f>[1]PremiseFINAL!C33</f>
        <v>48</v>
      </c>
      <c r="G34" s="56">
        <f t="shared" si="0"/>
        <v>5714.6875</v>
      </c>
      <c r="H34" s="56">
        <f t="shared" si="1"/>
        <v>16.206250000000001</v>
      </c>
      <c r="I34" s="76">
        <f t="shared" si="2"/>
        <v>2.8358943511784329E-3</v>
      </c>
      <c r="J34" s="57">
        <f>[1]SavingsFINAL!B32</f>
        <v>0</v>
      </c>
      <c r="K34" s="58">
        <f>[1]SavingsFINAL!C32</f>
        <v>0.34499999999999997</v>
      </c>
    </row>
    <row r="35" spans="1:11" x14ac:dyDescent="0.25">
      <c r="A35" s="42" t="s">
        <v>25</v>
      </c>
      <c r="B35" s="53">
        <v>0</v>
      </c>
      <c r="C35" s="54">
        <v>14937</v>
      </c>
      <c r="D35" s="53">
        <f>[1]SavingsFINAL!D33</f>
        <v>0</v>
      </c>
      <c r="E35" s="54">
        <f>[1]SavingsFINAL!E33</f>
        <v>401.1</v>
      </c>
      <c r="F35" s="55">
        <f>[1]PremiseFINAL!C34</f>
        <v>5</v>
      </c>
      <c r="G35" s="56">
        <f t="shared" si="0"/>
        <v>2987.4</v>
      </c>
      <c r="H35" s="56">
        <f t="shared" si="1"/>
        <v>80.22</v>
      </c>
      <c r="I35" s="76">
        <f t="shared" si="2"/>
        <v>2.6852781683068889E-2</v>
      </c>
      <c r="J35" s="57">
        <f>[1]SavingsFINAL!B33</f>
        <v>0</v>
      </c>
      <c r="K35" s="58">
        <f>[1]SavingsFINAL!C33</f>
        <v>0.34499999999999997</v>
      </c>
    </row>
    <row r="36" spans="1:11" x14ac:dyDescent="0.25">
      <c r="A36" s="42" t="s">
        <v>219</v>
      </c>
      <c r="B36" s="53">
        <v>1980679</v>
      </c>
      <c r="C36" s="54">
        <v>7809729</v>
      </c>
      <c r="D36" s="53">
        <f>[1]SavingsFINAL!D34</f>
        <v>0</v>
      </c>
      <c r="E36" s="54">
        <f>[1]SavingsFINAL!E34</f>
        <v>94591.8</v>
      </c>
      <c r="F36" s="55">
        <f>[1]PremiseFINAL!C35</f>
        <v>1362</v>
      </c>
      <c r="G36" s="56">
        <f t="shared" si="0"/>
        <v>5734.0154185022029</v>
      </c>
      <c r="H36" s="56">
        <f t="shared" si="1"/>
        <v>69.450660792951538</v>
      </c>
      <c r="I36" s="76">
        <f t="shared" si="2"/>
        <v>1.211204639751264E-2</v>
      </c>
      <c r="J36" s="57">
        <f>[1]SavingsFINAL!B34</f>
        <v>0</v>
      </c>
      <c r="K36" s="58">
        <f>[1]SavingsFINAL!C34</f>
        <v>229.18799999999999</v>
      </c>
    </row>
    <row r="37" spans="1:11" x14ac:dyDescent="0.25">
      <c r="A37" s="59" t="s">
        <v>26</v>
      </c>
      <c r="B37" s="60">
        <v>261050319</v>
      </c>
      <c r="C37" s="61">
        <v>85581711</v>
      </c>
      <c r="D37" s="60">
        <v>3683000</v>
      </c>
      <c r="E37" s="61">
        <v>1698000</v>
      </c>
      <c r="F37" s="62">
        <f>[1]PremiseFINAL!C36</f>
        <v>16101</v>
      </c>
      <c r="G37" s="63">
        <f t="shared" si="0"/>
        <v>5315.3040804918946</v>
      </c>
      <c r="H37" s="63">
        <f t="shared" si="1"/>
        <v>105.45928824296628</v>
      </c>
      <c r="I37" s="77">
        <f t="shared" si="2"/>
        <v>1.9840687690854886E-2</v>
      </c>
      <c r="J37" s="64">
        <f>[1]SavingsFINAL!B35</f>
        <v>136.20099999999999</v>
      </c>
      <c r="K37" s="65">
        <v>57</v>
      </c>
    </row>
    <row r="38" spans="1:11" x14ac:dyDescent="0.25">
      <c r="A38" s="42" t="s">
        <v>27</v>
      </c>
      <c r="B38" s="53">
        <v>12672743</v>
      </c>
      <c r="C38" s="54">
        <v>3536468</v>
      </c>
      <c r="D38" s="53">
        <f>[1]SavingsFINAL!D36</f>
        <v>408166.3</v>
      </c>
      <c r="E38" s="54">
        <f>[1]SavingsFINAL!E36</f>
        <v>36909.599999999999</v>
      </c>
      <c r="F38" s="55">
        <f>[1]PremiseFINAL!C37</f>
        <v>481</v>
      </c>
      <c r="G38" s="56">
        <f t="shared" si="0"/>
        <v>7352.3243243243242</v>
      </c>
      <c r="H38" s="56">
        <f t="shared" si="1"/>
        <v>76.735135135135138</v>
      </c>
      <c r="I38" s="76">
        <f t="shared" si="2"/>
        <v>1.0436853945801291E-2</v>
      </c>
      <c r="J38" s="57">
        <f>[1]SavingsFINAL!B36</f>
        <v>-95.599800000000002</v>
      </c>
      <c r="K38" s="58">
        <f>[1]SavingsFINAL!C36</f>
        <v>-2.2559999999999998</v>
      </c>
    </row>
    <row r="39" spans="1:11" x14ac:dyDescent="0.25">
      <c r="A39" s="42" t="s">
        <v>28</v>
      </c>
      <c r="B39" s="53">
        <v>373952</v>
      </c>
      <c r="C39" s="54">
        <v>3611446</v>
      </c>
      <c r="D39" s="53">
        <f>[1]SavingsFINAL!D37</f>
        <v>223.1</v>
      </c>
      <c r="E39" s="54">
        <f>[1]SavingsFINAL!E37</f>
        <v>85560</v>
      </c>
      <c r="F39" s="55">
        <f>[1]PremiseFINAL!C38</f>
        <v>600</v>
      </c>
      <c r="G39" s="56">
        <f t="shared" si="0"/>
        <v>6019.0766666666668</v>
      </c>
      <c r="H39" s="56">
        <f t="shared" si="1"/>
        <v>142.6</v>
      </c>
      <c r="I39" s="76">
        <f t="shared" si="2"/>
        <v>2.3691341362988675E-2</v>
      </c>
      <c r="J39" s="57">
        <f>[1]SavingsFINAL!B37</f>
        <v>0.34499999999999997</v>
      </c>
      <c r="K39" s="58">
        <f>[1]SavingsFINAL!C37</f>
        <v>494.87699999999995</v>
      </c>
    </row>
    <row r="40" spans="1:11" x14ac:dyDescent="0.25">
      <c r="A40" s="42" t="s">
        <v>29</v>
      </c>
      <c r="B40" s="53">
        <v>11880871</v>
      </c>
      <c r="C40" s="54">
        <v>14782358</v>
      </c>
      <c r="D40" s="53">
        <f>[1]SavingsFINAL!D38</f>
        <v>37096.199999999997</v>
      </c>
      <c r="E40" s="54">
        <f>[1]SavingsFINAL!E38</f>
        <v>346828.9</v>
      </c>
      <c r="F40" s="55">
        <f>[1]PremiseFINAL!C39</f>
        <v>2089</v>
      </c>
      <c r="G40" s="56">
        <f t="shared" si="0"/>
        <v>7076.2843465773094</v>
      </c>
      <c r="H40" s="56">
        <f t="shared" si="1"/>
        <v>166.02628051699378</v>
      </c>
      <c r="I40" s="76">
        <f t="shared" si="2"/>
        <v>2.3462352893902312E-2</v>
      </c>
      <c r="J40" s="57">
        <f>[1]SavingsFINAL!B38</f>
        <v>-4.4039999999999999</v>
      </c>
      <c r="K40" s="58">
        <f>[1]SavingsFINAL!C38</f>
        <v>315.971</v>
      </c>
    </row>
    <row r="41" spans="1:11" x14ac:dyDescent="0.25">
      <c r="A41" s="42" t="s">
        <v>248</v>
      </c>
      <c r="B41" s="53">
        <v>9006269</v>
      </c>
      <c r="C41" s="54">
        <v>3027129</v>
      </c>
      <c r="D41" s="53">
        <f>[1]SavingsFINAL!D39</f>
        <v>650.29999999999995</v>
      </c>
      <c r="E41" s="54">
        <f>[1]SavingsFINAL!E39</f>
        <v>14657.5</v>
      </c>
      <c r="F41" s="55">
        <f>[1]PremiseFINAL!C40</f>
        <v>545</v>
      </c>
      <c r="G41" s="56">
        <f t="shared" si="0"/>
        <v>5554.365137614679</v>
      </c>
      <c r="H41" s="56">
        <f t="shared" si="1"/>
        <v>26.894495412844037</v>
      </c>
      <c r="I41" s="76">
        <f t="shared" si="2"/>
        <v>4.8420467049801975E-3</v>
      </c>
      <c r="J41" s="57">
        <f>[1]SavingsFINAL!B39</f>
        <v>0</v>
      </c>
      <c r="K41" s="58">
        <f>[1]SavingsFINAL!C39</f>
        <v>-4.8000000000000001E-2</v>
      </c>
    </row>
    <row r="42" spans="1:11" x14ac:dyDescent="0.25">
      <c r="A42" s="42" t="s">
        <v>30</v>
      </c>
      <c r="B42" s="53">
        <v>11243764</v>
      </c>
      <c r="C42" s="54">
        <v>12639181</v>
      </c>
      <c r="D42" s="53">
        <f>[1]SavingsFINAL!D40</f>
        <v>494658.1</v>
      </c>
      <c r="E42" s="54">
        <f>[1]SavingsFINAL!E40</f>
        <v>139871</v>
      </c>
      <c r="F42" s="55">
        <f>[1]PremiseFINAL!C41</f>
        <v>1844</v>
      </c>
      <c r="G42" s="56">
        <f t="shared" si="0"/>
        <v>6854.2196312364422</v>
      </c>
      <c r="H42" s="56">
        <f t="shared" si="1"/>
        <v>75.851952277657261</v>
      </c>
      <c r="I42" s="76">
        <f t="shared" si="2"/>
        <v>1.1066460714503575E-2</v>
      </c>
      <c r="J42" s="57">
        <f>[1]SavingsFINAL!B40</f>
        <v>1117.5763999999999</v>
      </c>
      <c r="K42" s="58">
        <f>[1]SavingsFINAL!C40</f>
        <v>86.801000000000002</v>
      </c>
    </row>
    <row r="43" spans="1:11" x14ac:dyDescent="0.25">
      <c r="A43" s="42" t="s">
        <v>31</v>
      </c>
      <c r="B43" s="53">
        <v>4580293</v>
      </c>
      <c r="C43" s="54">
        <v>3761458</v>
      </c>
      <c r="D43" s="53">
        <f>[1]SavingsFINAL!D41</f>
        <v>1473.1</v>
      </c>
      <c r="E43" s="54">
        <f>[1]SavingsFINAL!E41</f>
        <v>35787.800000000003</v>
      </c>
      <c r="F43" s="55">
        <f>[1]PremiseFINAL!C42</f>
        <v>598</v>
      </c>
      <c r="G43" s="56">
        <f t="shared" si="0"/>
        <v>6290.0635451505013</v>
      </c>
      <c r="H43" s="56">
        <f t="shared" si="1"/>
        <v>59.845819397993317</v>
      </c>
      <c r="I43" s="76">
        <f t="shared" si="2"/>
        <v>9.5143425767348737E-3</v>
      </c>
      <c r="J43" s="57">
        <f>[1]SavingsFINAL!B41</f>
        <v>0.34499999999999997</v>
      </c>
      <c r="K43" s="58">
        <f>[1]SavingsFINAL!C41</f>
        <v>19.995000000000001</v>
      </c>
    </row>
    <row r="44" spans="1:11" x14ac:dyDescent="0.25">
      <c r="A44" s="42" t="s">
        <v>220</v>
      </c>
      <c r="B44" s="53">
        <v>1188859</v>
      </c>
      <c r="C44" s="54">
        <v>3395369</v>
      </c>
      <c r="D44" s="53">
        <f>[1]SavingsFINAL!D42</f>
        <v>5747.7</v>
      </c>
      <c r="E44" s="54">
        <f>[1]SavingsFINAL!E42</f>
        <v>40676.800000000003</v>
      </c>
      <c r="F44" s="55">
        <f>[1]PremiseFINAL!C43</f>
        <v>589</v>
      </c>
      <c r="G44" s="56">
        <f t="shared" si="0"/>
        <v>5764.6332767402373</v>
      </c>
      <c r="H44" s="56">
        <f t="shared" si="1"/>
        <v>69.060780984719869</v>
      </c>
      <c r="I44" s="76">
        <f t="shared" si="2"/>
        <v>1.1980082282662063E-2</v>
      </c>
      <c r="J44" s="57">
        <f>[1]SavingsFINAL!B42</f>
        <v>0</v>
      </c>
      <c r="K44" s="58">
        <f>[1]SavingsFINAL!C42</f>
        <v>-6.4180000000000001</v>
      </c>
    </row>
    <row r="45" spans="1:11" x14ac:dyDescent="0.25">
      <c r="A45" s="42" t="s">
        <v>32</v>
      </c>
      <c r="B45" s="53">
        <v>3012041</v>
      </c>
      <c r="C45" s="54">
        <v>15324571</v>
      </c>
      <c r="D45" s="53">
        <f>[1]SavingsFINAL!D43</f>
        <v>20891.5</v>
      </c>
      <c r="E45" s="54">
        <f>[1]SavingsFINAL!E43</f>
        <v>369036.9</v>
      </c>
      <c r="F45" s="55">
        <f>[1]PremiseFINAL!C44</f>
        <v>1732</v>
      </c>
      <c r="G45" s="56">
        <f t="shared" si="0"/>
        <v>8847.9047344110859</v>
      </c>
      <c r="H45" s="56">
        <f t="shared" si="1"/>
        <v>213.06980369515014</v>
      </c>
      <c r="I45" s="76">
        <f t="shared" si="2"/>
        <v>2.4081385377770121E-2</v>
      </c>
      <c r="J45" s="57">
        <f>[1]SavingsFINAL!B43</f>
        <v>-20.412500000000001</v>
      </c>
      <c r="K45" s="58">
        <f>[1]SavingsFINAL!C43</f>
        <v>184.00899999999999</v>
      </c>
    </row>
    <row r="46" spans="1:11" x14ac:dyDescent="0.25">
      <c r="A46" s="42" t="s">
        <v>33</v>
      </c>
      <c r="B46" s="53">
        <v>2050594</v>
      </c>
      <c r="C46" s="54">
        <v>3791243</v>
      </c>
      <c r="D46" s="53">
        <f>[1]SavingsFINAL!D44</f>
        <v>916.3</v>
      </c>
      <c r="E46" s="54">
        <f>[1]SavingsFINAL!E44</f>
        <v>46230.5</v>
      </c>
      <c r="F46" s="55">
        <f>[1]PremiseFINAL!C45</f>
        <v>607</v>
      </c>
      <c r="G46" s="56">
        <f t="shared" si="0"/>
        <v>6245.8698517298189</v>
      </c>
      <c r="H46" s="56">
        <f t="shared" si="1"/>
        <v>76.16227347611202</v>
      </c>
      <c r="I46" s="76">
        <f t="shared" si="2"/>
        <v>1.2194021855101347E-2</v>
      </c>
      <c r="J46" s="57">
        <f>[1]SavingsFINAL!B44</f>
        <v>-0.44</v>
      </c>
      <c r="K46" s="58">
        <f>[1]SavingsFINAL!C44</f>
        <v>194.185</v>
      </c>
    </row>
    <row r="47" spans="1:11" x14ac:dyDescent="0.25">
      <c r="A47" s="42" t="s">
        <v>34</v>
      </c>
      <c r="B47" s="53">
        <v>7210983</v>
      </c>
      <c r="C47" s="54">
        <v>14117481</v>
      </c>
      <c r="D47" s="53">
        <f>[1]SavingsFINAL!D45</f>
        <v>13280.8</v>
      </c>
      <c r="E47" s="54">
        <f>[1]SavingsFINAL!E45</f>
        <v>138962.1</v>
      </c>
      <c r="F47" s="55">
        <f>[1]PremiseFINAL!C46</f>
        <v>2001</v>
      </c>
      <c r="G47" s="56">
        <f t="shared" si="0"/>
        <v>7055.2128935532237</v>
      </c>
      <c r="H47" s="56">
        <f t="shared" si="1"/>
        <v>69.446326836581719</v>
      </c>
      <c r="I47" s="76">
        <f t="shared" si="2"/>
        <v>9.8432645313990506E-3</v>
      </c>
      <c r="J47" s="57">
        <f>[1]SavingsFINAL!B45</f>
        <v>-1.4225000000000001</v>
      </c>
      <c r="K47" s="58">
        <f>[1]SavingsFINAL!C45</f>
        <v>225.09700000000001</v>
      </c>
    </row>
    <row r="48" spans="1:11" x14ac:dyDescent="0.25">
      <c r="A48" s="42" t="s">
        <v>35</v>
      </c>
      <c r="B48" s="53">
        <v>1171511</v>
      </c>
      <c r="C48" s="54">
        <v>4858739</v>
      </c>
      <c r="D48" s="53">
        <f>[1]SavingsFINAL!D46</f>
        <v>974.3</v>
      </c>
      <c r="E48" s="54">
        <f>[1]SavingsFINAL!E46</f>
        <v>39502.699999999997</v>
      </c>
      <c r="F48" s="55">
        <f>[1]PremiseFINAL!C47</f>
        <v>642</v>
      </c>
      <c r="G48" s="56">
        <f t="shared" si="0"/>
        <v>7568.1292834890965</v>
      </c>
      <c r="H48" s="56">
        <f t="shared" si="1"/>
        <v>61.530685358255447</v>
      </c>
      <c r="I48" s="76">
        <f t="shared" si="2"/>
        <v>8.1302370841487871E-3</v>
      </c>
      <c r="J48" s="57">
        <f>[1]SavingsFINAL!B46</f>
        <v>-0.44850000000000001</v>
      </c>
      <c r="K48" s="58">
        <f>[1]SavingsFINAL!C46</f>
        <v>89.404000000000011</v>
      </c>
    </row>
    <row r="49" spans="1:11" x14ac:dyDescent="0.25">
      <c r="A49" s="42" t="s">
        <v>36</v>
      </c>
      <c r="B49" s="53">
        <v>11832202</v>
      </c>
      <c r="C49" s="54">
        <v>9171225</v>
      </c>
      <c r="D49" s="53">
        <f>[1]SavingsFINAL!D47</f>
        <v>568629</v>
      </c>
      <c r="E49" s="54">
        <f>[1]SavingsFINAL!E47</f>
        <v>102021.8</v>
      </c>
      <c r="F49" s="55">
        <f>[1]PremiseFINAL!C48</f>
        <v>1139</v>
      </c>
      <c r="G49" s="56">
        <f t="shared" si="0"/>
        <v>8051.9973661106233</v>
      </c>
      <c r="H49" s="56">
        <f t="shared" si="1"/>
        <v>89.571378402107115</v>
      </c>
      <c r="I49" s="76">
        <f t="shared" si="2"/>
        <v>1.1124119188003784E-2</v>
      </c>
      <c r="J49" s="57">
        <f>[1]SavingsFINAL!B47</f>
        <v>-542.44560000000001</v>
      </c>
      <c r="K49" s="58">
        <f>[1]SavingsFINAL!C47</f>
        <v>62.690999999999995</v>
      </c>
    </row>
    <row r="50" spans="1:11" x14ac:dyDescent="0.25">
      <c r="A50" s="42" t="s">
        <v>37</v>
      </c>
      <c r="B50" s="53">
        <v>80126375</v>
      </c>
      <c r="C50" s="54">
        <v>48696069</v>
      </c>
      <c r="D50" s="53">
        <f>[1]SavingsFINAL!D48</f>
        <v>1212451.7</v>
      </c>
      <c r="E50" s="54">
        <f>[1]SavingsFINAL!E48</f>
        <v>2911173.7</v>
      </c>
      <c r="F50" s="55">
        <f>[1]PremiseFINAL!C49</f>
        <v>7051</v>
      </c>
      <c r="G50" s="56">
        <f t="shared" si="0"/>
        <v>6906.2642178414408</v>
      </c>
      <c r="H50" s="56">
        <f t="shared" si="1"/>
        <v>412.87387604595096</v>
      </c>
      <c r="I50" s="76">
        <f t="shared" si="2"/>
        <v>5.9782519611593296E-2</v>
      </c>
      <c r="J50" s="57">
        <f>[1]SavingsFINAL!B48</f>
        <v>5427.9471000000003</v>
      </c>
      <c r="K50" s="58">
        <f>[1]SavingsFINAL!C48</f>
        <v>807.74350000000004</v>
      </c>
    </row>
    <row r="51" spans="1:11" x14ac:dyDescent="0.25">
      <c r="A51" s="42" t="s">
        <v>38</v>
      </c>
      <c r="B51" s="53">
        <v>1060987</v>
      </c>
      <c r="C51" s="54">
        <v>5609366</v>
      </c>
      <c r="D51" s="53">
        <f>[1]SavingsFINAL!D49</f>
        <v>38060.699999999997</v>
      </c>
      <c r="E51" s="54">
        <f>[1]SavingsFINAL!E49</f>
        <v>47312.5</v>
      </c>
      <c r="F51" s="55">
        <f>[1]PremiseFINAL!C50</f>
        <v>850</v>
      </c>
      <c r="G51" s="56">
        <f t="shared" si="0"/>
        <v>6599.2541176470586</v>
      </c>
      <c r="H51" s="56">
        <f t="shared" si="1"/>
        <v>55.661764705882355</v>
      </c>
      <c r="I51" s="76">
        <f t="shared" si="2"/>
        <v>8.4345539228497489E-3</v>
      </c>
      <c r="J51" s="57">
        <f>[1]SavingsFINAL!B49</f>
        <v>-35.190599999999996</v>
      </c>
      <c r="K51" s="58">
        <f>[1]SavingsFINAL!C49</f>
        <v>-0.23000000000000004</v>
      </c>
    </row>
    <row r="52" spans="1:11" x14ac:dyDescent="0.25">
      <c r="A52" s="42" t="s">
        <v>39</v>
      </c>
      <c r="B52" s="53">
        <v>750321</v>
      </c>
      <c r="C52" s="54">
        <v>5160349</v>
      </c>
      <c r="D52" s="53">
        <f>[1]SavingsFINAL!D50</f>
        <v>5724.7</v>
      </c>
      <c r="E52" s="54">
        <f>[1]SavingsFINAL!E50</f>
        <v>76986.600000000006</v>
      </c>
      <c r="F52" s="55">
        <f>[1]PremiseFINAL!C51</f>
        <v>806</v>
      </c>
      <c r="G52" s="56">
        <f t="shared" si="0"/>
        <v>6402.4181141439203</v>
      </c>
      <c r="H52" s="56">
        <f t="shared" si="1"/>
        <v>95.516873449131523</v>
      </c>
      <c r="I52" s="76">
        <f t="shared" si="2"/>
        <v>1.4918874673011459E-2</v>
      </c>
      <c r="J52" s="57">
        <f>[1]SavingsFINAL!B50</f>
        <v>-5.6452</v>
      </c>
      <c r="K52" s="58">
        <f>[1]SavingsFINAL!C50</f>
        <v>117.46000000000001</v>
      </c>
    </row>
    <row r="53" spans="1:11" x14ac:dyDescent="0.25">
      <c r="A53" s="42" t="s">
        <v>40</v>
      </c>
      <c r="B53" s="53">
        <v>264130</v>
      </c>
      <c r="C53" s="54">
        <v>1423875</v>
      </c>
      <c r="D53" s="53">
        <f>[1]SavingsFINAL!D51</f>
        <v>710.8</v>
      </c>
      <c r="E53" s="54">
        <f>[1]SavingsFINAL!E51</f>
        <v>5967.5</v>
      </c>
      <c r="F53" s="55">
        <f>[1]PremiseFINAL!C52</f>
        <v>156</v>
      </c>
      <c r="G53" s="56">
        <f t="shared" si="0"/>
        <v>9127.4038461538457</v>
      </c>
      <c r="H53" s="56">
        <f t="shared" si="1"/>
        <v>38.253205128205131</v>
      </c>
      <c r="I53" s="76">
        <f t="shared" si="2"/>
        <v>4.1910280045650084E-3</v>
      </c>
      <c r="J53" s="57">
        <f>[1]SavingsFINAL!B51</f>
        <v>0.34499999999999997</v>
      </c>
      <c r="K53" s="58">
        <f>[1]SavingsFINAL!C51</f>
        <v>83.68</v>
      </c>
    </row>
    <row r="54" spans="1:11" x14ac:dyDescent="0.25">
      <c r="A54" s="42" t="s">
        <v>234</v>
      </c>
      <c r="B54" s="53">
        <v>2381393</v>
      </c>
      <c r="C54" s="54">
        <v>3358212</v>
      </c>
      <c r="D54" s="53">
        <f>[1]SavingsFINAL!D52</f>
        <v>13297.3</v>
      </c>
      <c r="E54" s="54">
        <f>[1]SavingsFINAL!E52</f>
        <v>28975.8</v>
      </c>
      <c r="F54" s="55">
        <f>[1]PremiseFINAL!C53</f>
        <v>474</v>
      </c>
      <c r="G54" s="56">
        <f t="shared" si="0"/>
        <v>7084.835443037975</v>
      </c>
      <c r="H54" s="56">
        <f t="shared" si="1"/>
        <v>61.130379746835445</v>
      </c>
      <c r="I54" s="76">
        <f t="shared" si="2"/>
        <v>8.628341510303698E-3</v>
      </c>
      <c r="J54" s="57">
        <f>[1]SavingsFINAL!B52</f>
        <v>0</v>
      </c>
      <c r="K54" s="58">
        <f>[1]SavingsFINAL!C52</f>
        <v>60.04</v>
      </c>
    </row>
    <row r="55" spans="1:11" x14ac:dyDescent="0.25">
      <c r="A55" s="42" t="s">
        <v>41</v>
      </c>
      <c r="B55" s="53">
        <v>967830</v>
      </c>
      <c r="C55" s="54">
        <v>3715403</v>
      </c>
      <c r="D55" s="53">
        <f>[1]SavingsFINAL!D53</f>
        <v>5331.6</v>
      </c>
      <c r="E55" s="54">
        <f>[1]SavingsFINAL!E53</f>
        <v>73130.700000000012</v>
      </c>
      <c r="F55" s="55">
        <f>[1]PremiseFINAL!C54</f>
        <v>552</v>
      </c>
      <c r="G55" s="56">
        <f t="shared" si="0"/>
        <v>6730.802536231884</v>
      </c>
      <c r="H55" s="56">
        <f t="shared" si="1"/>
        <v>132.48315217391306</v>
      </c>
      <c r="I55" s="76">
        <f t="shared" si="2"/>
        <v>1.9683113783350019E-2</v>
      </c>
      <c r="J55" s="57">
        <f>[1]SavingsFINAL!B53</f>
        <v>-5.7302999999999997</v>
      </c>
      <c r="K55" s="58">
        <f>[1]SavingsFINAL!C53</f>
        <v>55.86</v>
      </c>
    </row>
    <row r="56" spans="1:11" x14ac:dyDescent="0.25">
      <c r="A56" s="42" t="s">
        <v>42</v>
      </c>
      <c r="B56" s="53">
        <v>2968836</v>
      </c>
      <c r="C56" s="54">
        <v>5821360</v>
      </c>
      <c r="D56" s="53">
        <f>[1]SavingsFINAL!D54</f>
        <v>525.1</v>
      </c>
      <c r="E56" s="54">
        <f>[1]SavingsFINAL!E54</f>
        <v>30073.3</v>
      </c>
      <c r="F56" s="55">
        <f>[1]PremiseFINAL!C55</f>
        <v>758</v>
      </c>
      <c r="G56" s="56">
        <f t="shared" si="0"/>
        <v>7679.8944591029021</v>
      </c>
      <c r="H56" s="56">
        <f t="shared" si="1"/>
        <v>39.674538258575197</v>
      </c>
      <c r="I56" s="76">
        <f t="shared" si="2"/>
        <v>5.1660264955268181E-3</v>
      </c>
      <c r="J56" s="57">
        <f>[1]SavingsFINAL!B54</f>
        <v>-0.36799999999999999</v>
      </c>
      <c r="K56" s="58">
        <f>[1]SavingsFINAL!C54</f>
        <v>110.536</v>
      </c>
    </row>
    <row r="57" spans="1:11" x14ac:dyDescent="0.25">
      <c r="A57" s="42" t="s">
        <v>43</v>
      </c>
      <c r="B57" s="53">
        <v>3177495</v>
      </c>
      <c r="C57" s="54">
        <v>9181409</v>
      </c>
      <c r="D57" s="53">
        <f>[1]SavingsFINAL!D55</f>
        <v>20115</v>
      </c>
      <c r="E57" s="54">
        <f>[1]SavingsFINAL!E55</f>
        <v>127021.6</v>
      </c>
      <c r="F57" s="55">
        <f>[1]PremiseFINAL!C56</f>
        <v>1257</v>
      </c>
      <c r="G57" s="56">
        <f t="shared" si="0"/>
        <v>7304.2235481304697</v>
      </c>
      <c r="H57" s="56">
        <f t="shared" si="1"/>
        <v>101.05139220365952</v>
      </c>
      <c r="I57" s="76">
        <f t="shared" si="2"/>
        <v>1.3834652175935089E-2</v>
      </c>
      <c r="J57" s="57">
        <f>[1]SavingsFINAL!B55</f>
        <v>-3.0964999999999998</v>
      </c>
      <c r="K57" s="58">
        <f>[1]SavingsFINAL!C55</f>
        <v>-16.0885</v>
      </c>
    </row>
    <row r="58" spans="1:11" x14ac:dyDescent="0.25">
      <c r="A58" s="42" t="s">
        <v>44</v>
      </c>
      <c r="B58" s="53">
        <v>22123462</v>
      </c>
      <c r="C58" s="54">
        <v>14770740</v>
      </c>
      <c r="D58" s="53">
        <f>[1]SavingsFINAL!D56</f>
        <v>186359.6</v>
      </c>
      <c r="E58" s="54">
        <f>[1]SavingsFINAL!E56</f>
        <v>254376.6</v>
      </c>
      <c r="F58" s="55">
        <f>[1]PremiseFINAL!C57</f>
        <v>2384</v>
      </c>
      <c r="G58" s="56">
        <f t="shared" si="0"/>
        <v>6195.7802013422815</v>
      </c>
      <c r="H58" s="56">
        <f t="shared" si="1"/>
        <v>106.70159395973154</v>
      </c>
      <c r="I58" s="76">
        <f t="shared" si="2"/>
        <v>1.7221655787049261E-2</v>
      </c>
      <c r="J58" s="57">
        <f>[1]SavingsFINAL!B56</f>
        <v>-64.549400000000006</v>
      </c>
      <c r="K58" s="58">
        <f>[1]SavingsFINAL!C56</f>
        <v>51.131</v>
      </c>
    </row>
    <row r="59" spans="1:11" x14ac:dyDescent="0.25">
      <c r="A59" s="42" t="s">
        <v>45</v>
      </c>
      <c r="B59" s="53">
        <v>3777493</v>
      </c>
      <c r="C59" s="54">
        <v>12668956</v>
      </c>
      <c r="D59" s="53">
        <f>[1]SavingsFINAL!D57</f>
        <v>368183.30000000005</v>
      </c>
      <c r="E59" s="54">
        <f>[1]SavingsFINAL!E57</f>
        <v>157639.4</v>
      </c>
      <c r="F59" s="55">
        <f>[1]PremiseFINAL!C58</f>
        <v>1373</v>
      </c>
      <c r="G59" s="56">
        <f t="shared" si="0"/>
        <v>9227.2075746540431</v>
      </c>
      <c r="H59" s="56">
        <f t="shared" si="1"/>
        <v>114.81383831026947</v>
      </c>
      <c r="I59" s="76">
        <f t="shared" si="2"/>
        <v>1.2442966886932118E-2</v>
      </c>
      <c r="J59" s="57">
        <f>[1]SavingsFINAL!B57</f>
        <v>36.099299999999999</v>
      </c>
      <c r="K59" s="58">
        <f>[1]SavingsFINAL!C57</f>
        <v>1015.6980000000001</v>
      </c>
    </row>
    <row r="60" spans="1:11" x14ac:dyDescent="0.25">
      <c r="A60" s="42" t="s">
        <v>46</v>
      </c>
      <c r="B60" s="53">
        <v>22765966</v>
      </c>
      <c r="C60" s="54">
        <v>19678619</v>
      </c>
      <c r="D60" s="53">
        <f>[1]SavingsFINAL!D58</f>
        <v>40083.299999999996</v>
      </c>
      <c r="E60" s="54">
        <f>[1]SavingsFINAL!E58</f>
        <v>94294.2</v>
      </c>
      <c r="F60" s="55">
        <f>[1]PremiseFINAL!C59</f>
        <v>3088</v>
      </c>
      <c r="G60" s="56">
        <f t="shared" si="0"/>
        <v>6372.6097797927459</v>
      </c>
      <c r="H60" s="56">
        <f t="shared" si="1"/>
        <v>30.535686528497408</v>
      </c>
      <c r="I60" s="76">
        <f t="shared" si="2"/>
        <v>4.7917081986291821E-3</v>
      </c>
      <c r="J60" s="57">
        <f>[1]SavingsFINAL!B58</f>
        <v>-0.22559999999999999</v>
      </c>
      <c r="K60" s="58">
        <f>[1]SavingsFINAL!C58</f>
        <v>54.218999999999994</v>
      </c>
    </row>
    <row r="61" spans="1:11" x14ac:dyDescent="0.25">
      <c r="A61" s="42" t="s">
        <v>47</v>
      </c>
      <c r="B61" s="53">
        <v>2112675</v>
      </c>
      <c r="C61" s="54">
        <v>6165378</v>
      </c>
      <c r="D61" s="53">
        <f>[1]SavingsFINAL!D59</f>
        <v>270.39999999999998</v>
      </c>
      <c r="E61" s="54">
        <f>[1]SavingsFINAL!E59</f>
        <v>38434.9</v>
      </c>
      <c r="F61" s="55">
        <f>[1]PremiseFINAL!C60</f>
        <v>818</v>
      </c>
      <c r="G61" s="56">
        <f t="shared" si="0"/>
        <v>7537.1369193154032</v>
      </c>
      <c r="H61" s="56">
        <f t="shared" si="1"/>
        <v>46.986430317848409</v>
      </c>
      <c r="I61" s="76">
        <f t="shared" si="2"/>
        <v>6.2339892217476364E-3</v>
      </c>
      <c r="J61" s="57">
        <f>[1]SavingsFINAL!B59</f>
        <v>0.34499999999999997</v>
      </c>
      <c r="K61" s="58">
        <f>[1]SavingsFINAL!C59</f>
        <v>243.495</v>
      </c>
    </row>
    <row r="62" spans="1:11" x14ac:dyDescent="0.25">
      <c r="A62" s="42" t="s">
        <v>48</v>
      </c>
      <c r="B62" s="53">
        <v>538653</v>
      </c>
      <c r="C62" s="54">
        <v>1071461</v>
      </c>
      <c r="D62" s="53">
        <f>[1]SavingsFINAL!D60</f>
        <v>40.6</v>
      </c>
      <c r="E62" s="54">
        <f>[1]SavingsFINAL!E60</f>
        <v>20159.7</v>
      </c>
      <c r="F62" s="55">
        <f>[1]PremiseFINAL!C61</f>
        <v>181</v>
      </c>
      <c r="G62" s="56">
        <f t="shared" si="0"/>
        <v>5919.674033149171</v>
      </c>
      <c r="H62" s="56">
        <f t="shared" si="1"/>
        <v>111.37955801104972</v>
      </c>
      <c r="I62" s="76">
        <f t="shared" si="2"/>
        <v>1.8815150528110683E-2</v>
      </c>
      <c r="J62" s="57">
        <f>[1]SavingsFINAL!B60</f>
        <v>0</v>
      </c>
      <c r="K62" s="58">
        <f>[1]SavingsFINAL!C60</f>
        <v>30.571999999999999</v>
      </c>
    </row>
    <row r="63" spans="1:11" x14ac:dyDescent="0.25">
      <c r="A63" s="42" t="s">
        <v>49</v>
      </c>
      <c r="B63" s="53">
        <v>68808</v>
      </c>
      <c r="C63" s="54">
        <v>873460</v>
      </c>
      <c r="D63" s="53">
        <f>[1]SavingsFINAL!D61</f>
        <v>0</v>
      </c>
      <c r="E63" s="54">
        <f>[1]SavingsFINAL!E61</f>
        <v>7908.6</v>
      </c>
      <c r="F63" s="55">
        <f>[1]PremiseFINAL!C62</f>
        <v>147</v>
      </c>
      <c r="G63" s="56">
        <f t="shared" si="0"/>
        <v>5941.9047619047615</v>
      </c>
      <c r="H63" s="56">
        <f t="shared" si="1"/>
        <v>53.800000000000004</v>
      </c>
      <c r="I63" s="76">
        <f t="shared" si="2"/>
        <v>9.0543356307100503E-3</v>
      </c>
      <c r="J63" s="57">
        <f>[1]SavingsFINAL!B61</f>
        <v>0</v>
      </c>
      <c r="K63" s="58">
        <f>[1]SavingsFINAL!C61</f>
        <v>-1.43</v>
      </c>
    </row>
    <row r="64" spans="1:11" x14ac:dyDescent="0.25">
      <c r="A64" s="42" t="s">
        <v>50</v>
      </c>
      <c r="B64" s="53">
        <v>2374046</v>
      </c>
      <c r="C64" s="54">
        <v>5990550</v>
      </c>
      <c r="D64" s="53">
        <f>[1]SavingsFINAL!D62</f>
        <v>40301.9</v>
      </c>
      <c r="E64" s="54">
        <f>[1]SavingsFINAL!E62</f>
        <v>126002.4</v>
      </c>
      <c r="F64" s="55">
        <f>[1]PremiseFINAL!C63</f>
        <v>783</v>
      </c>
      <c r="G64" s="56">
        <f t="shared" si="0"/>
        <v>7650.7662835249039</v>
      </c>
      <c r="H64" s="56">
        <f t="shared" si="1"/>
        <v>160.92260536398467</v>
      </c>
      <c r="I64" s="76">
        <f t="shared" si="2"/>
        <v>2.1033527806294916E-2</v>
      </c>
      <c r="J64" s="57">
        <f>[1]SavingsFINAL!B62</f>
        <v>-2.4900000000000002</v>
      </c>
      <c r="K64" s="58">
        <f>[1]SavingsFINAL!C62</f>
        <v>416.51600000000002</v>
      </c>
    </row>
    <row r="65" spans="1:11" x14ac:dyDescent="0.25">
      <c r="A65" s="42" t="s">
        <v>235</v>
      </c>
      <c r="B65" s="53">
        <v>619824</v>
      </c>
      <c r="C65" s="54">
        <v>3870338</v>
      </c>
      <c r="D65" s="53">
        <f>[1]SavingsFINAL!D63</f>
        <v>26729.7</v>
      </c>
      <c r="E65" s="54">
        <f>[1]SavingsFINAL!E63</f>
        <v>31787.7</v>
      </c>
      <c r="F65" s="55">
        <f>[1]PremiseFINAL!C64</f>
        <v>659</v>
      </c>
      <c r="G65" s="56">
        <f t="shared" si="0"/>
        <v>5873.0470409711688</v>
      </c>
      <c r="H65" s="56">
        <f t="shared" si="1"/>
        <v>48.236267071320185</v>
      </c>
      <c r="I65" s="76">
        <f t="shared" si="2"/>
        <v>8.2131586440254058E-3</v>
      </c>
      <c r="J65" s="57">
        <f>[1]SavingsFINAL!B63</f>
        <v>-29.674199999999999</v>
      </c>
      <c r="K65" s="58">
        <f>[1]SavingsFINAL!C63</f>
        <v>123.11500000000001</v>
      </c>
    </row>
    <row r="66" spans="1:11" x14ac:dyDescent="0.25">
      <c r="A66" s="42" t="s">
        <v>51</v>
      </c>
      <c r="B66" s="53">
        <v>4990</v>
      </c>
      <c r="C66" s="54">
        <v>352019</v>
      </c>
      <c r="D66" s="53">
        <f>[1]SavingsFINAL!D64</f>
        <v>0</v>
      </c>
      <c r="E66" s="54">
        <f>[1]SavingsFINAL!E64</f>
        <v>9091.9</v>
      </c>
      <c r="F66" s="55">
        <f>[1]PremiseFINAL!C65</f>
        <v>61</v>
      </c>
      <c r="G66" s="56">
        <f t="shared" si="0"/>
        <v>5770.8032786885242</v>
      </c>
      <c r="H66" s="56">
        <f t="shared" si="1"/>
        <v>149.04754098360655</v>
      </c>
      <c r="I66" s="76">
        <f t="shared" si="2"/>
        <v>2.5827867245802074E-2</v>
      </c>
      <c r="J66" s="57">
        <f>[1]SavingsFINAL!B64</f>
        <v>0</v>
      </c>
      <c r="K66" s="58">
        <f>[1]SavingsFINAL!C64</f>
        <v>59.48</v>
      </c>
    </row>
    <row r="67" spans="1:11" x14ac:dyDescent="0.25">
      <c r="A67" s="42" t="s">
        <v>52</v>
      </c>
      <c r="B67" s="53">
        <v>11311450</v>
      </c>
      <c r="C67" s="54">
        <v>12180741</v>
      </c>
      <c r="D67" s="53">
        <f>[1]SavingsFINAL!D65</f>
        <v>106305.4</v>
      </c>
      <c r="E67" s="54">
        <f>[1]SavingsFINAL!E65</f>
        <v>533727.1</v>
      </c>
      <c r="F67" s="55">
        <f>[1]PremiseFINAL!C66</f>
        <v>1493</v>
      </c>
      <c r="G67" s="56">
        <f t="shared" ref="G67:G130" si="3">C67/F67</f>
        <v>8158.5673141326188</v>
      </c>
      <c r="H67" s="56">
        <f t="shared" ref="H67:H130" si="4">E67/F67</f>
        <v>357.48633623576688</v>
      </c>
      <c r="I67" s="76">
        <f t="shared" ref="I67:I130" si="5">H67/G67</f>
        <v>4.3817293217218882E-2</v>
      </c>
      <c r="J67" s="57">
        <f>[1]SavingsFINAL!B65</f>
        <v>-62.671299999999995</v>
      </c>
      <c r="K67" s="58">
        <f>[1]SavingsFINAL!C65</f>
        <v>138.34549999999999</v>
      </c>
    </row>
    <row r="68" spans="1:11" x14ac:dyDescent="0.25">
      <c r="A68" s="42" t="s">
        <v>53</v>
      </c>
      <c r="B68" s="53">
        <v>37461060</v>
      </c>
      <c r="C68" s="54">
        <v>24561712</v>
      </c>
      <c r="D68" s="53">
        <f>[1]SavingsFINAL!D66</f>
        <v>1581553.4</v>
      </c>
      <c r="E68" s="54">
        <f>[1]SavingsFINAL!E66</f>
        <v>565411</v>
      </c>
      <c r="F68" s="55">
        <f>[1]PremiseFINAL!C67</f>
        <v>3231</v>
      </c>
      <c r="G68" s="56">
        <f t="shared" si="3"/>
        <v>7601.891674404209</v>
      </c>
      <c r="H68" s="56">
        <f t="shared" si="4"/>
        <v>174.99566697616837</v>
      </c>
      <c r="I68" s="76">
        <f t="shared" si="5"/>
        <v>2.3020015868600689E-2</v>
      </c>
      <c r="J68" s="57">
        <f>[1]SavingsFINAL!B66</f>
        <v>170.67019999999999</v>
      </c>
      <c r="K68" s="58">
        <f>[1]SavingsFINAL!C66</f>
        <v>-37.433999999999997</v>
      </c>
    </row>
    <row r="69" spans="1:11" x14ac:dyDescent="0.25">
      <c r="A69" s="42" t="s">
        <v>54</v>
      </c>
      <c r="B69" s="53">
        <v>28075265</v>
      </c>
      <c r="C69" s="54">
        <v>31415140</v>
      </c>
      <c r="D69" s="53">
        <f>[1]SavingsFINAL!D67</f>
        <v>4772578.2</v>
      </c>
      <c r="E69" s="54">
        <f>[1]SavingsFINAL!E67</f>
        <v>1059810.8</v>
      </c>
      <c r="F69" s="55">
        <f>[1]PremiseFINAL!C68</f>
        <v>4638</v>
      </c>
      <c r="G69" s="56">
        <f t="shared" si="3"/>
        <v>6773.4238896075894</v>
      </c>
      <c r="H69" s="56">
        <f t="shared" si="4"/>
        <v>228.50599396291506</v>
      </c>
      <c r="I69" s="76">
        <f t="shared" si="5"/>
        <v>3.3735670125932912E-2</v>
      </c>
      <c r="J69" s="57">
        <f>[1]SavingsFINAL!B67</f>
        <v>1085.9142999999999</v>
      </c>
      <c r="K69" s="58">
        <f>[1]SavingsFINAL!C67</f>
        <v>-173.06700000000001</v>
      </c>
    </row>
    <row r="70" spans="1:11" x14ac:dyDescent="0.25">
      <c r="A70" s="42" t="s">
        <v>55</v>
      </c>
      <c r="B70" s="53">
        <v>8636331</v>
      </c>
      <c r="C70" s="54">
        <v>11983425</v>
      </c>
      <c r="D70" s="53">
        <f>[1]SavingsFINAL!D68</f>
        <v>20186.5</v>
      </c>
      <c r="E70" s="54">
        <f>[1]SavingsFINAL!E68</f>
        <v>179137.6</v>
      </c>
      <c r="F70" s="55">
        <f>[1]PremiseFINAL!C69</f>
        <v>1466</v>
      </c>
      <c r="G70" s="56">
        <f t="shared" si="3"/>
        <v>8174.2326057298769</v>
      </c>
      <c r="H70" s="56">
        <f t="shared" si="4"/>
        <v>122.19481582537517</v>
      </c>
      <c r="I70" s="76">
        <f t="shared" si="5"/>
        <v>1.4948781337555834E-2</v>
      </c>
      <c r="J70" s="57">
        <f>[1]SavingsFINAL!B68</f>
        <v>-9.3008000000000006</v>
      </c>
      <c r="K70" s="58">
        <f>[1]SavingsFINAL!C68</f>
        <v>5.4550000000000001</v>
      </c>
    </row>
    <row r="71" spans="1:11" x14ac:dyDescent="0.25">
      <c r="A71" s="42" t="s">
        <v>56</v>
      </c>
      <c r="B71" s="53">
        <v>4678859</v>
      </c>
      <c r="C71" s="54">
        <v>13303910</v>
      </c>
      <c r="D71" s="53">
        <f>[1]SavingsFINAL!D69</f>
        <v>117238.6</v>
      </c>
      <c r="E71" s="54">
        <f>[1]SavingsFINAL!E69</f>
        <v>357318.8</v>
      </c>
      <c r="F71" s="55">
        <f>[1]PremiseFINAL!C70</f>
        <v>1733</v>
      </c>
      <c r="G71" s="56">
        <f t="shared" si="3"/>
        <v>7676.8090017311024</v>
      </c>
      <c r="H71" s="56">
        <f t="shared" si="4"/>
        <v>206.18511252163876</v>
      </c>
      <c r="I71" s="76">
        <f t="shared" si="5"/>
        <v>2.6858179287141896E-2</v>
      </c>
      <c r="J71" s="57">
        <f>[1]SavingsFINAL!B69</f>
        <v>-19.3368</v>
      </c>
      <c r="K71" s="58">
        <f>[1]SavingsFINAL!C69</f>
        <v>420.77050000000003</v>
      </c>
    </row>
    <row r="72" spans="1:11" x14ac:dyDescent="0.25">
      <c r="A72" s="42" t="s">
        <v>57</v>
      </c>
      <c r="B72" s="53">
        <v>2438742</v>
      </c>
      <c r="C72" s="54">
        <v>7191123</v>
      </c>
      <c r="D72" s="53">
        <f>[1]SavingsFINAL!D70</f>
        <v>47350</v>
      </c>
      <c r="E72" s="54">
        <f>[1]SavingsFINAL!E70</f>
        <v>141907.6</v>
      </c>
      <c r="F72" s="55">
        <f>[1]PremiseFINAL!C71</f>
        <v>875</v>
      </c>
      <c r="G72" s="56">
        <f t="shared" si="3"/>
        <v>8218.4262857142858</v>
      </c>
      <c r="H72" s="56">
        <f t="shared" si="4"/>
        <v>162.1801142857143</v>
      </c>
      <c r="I72" s="76">
        <f t="shared" si="5"/>
        <v>1.9733718919840475E-2</v>
      </c>
      <c r="J72" s="57">
        <f>[1]SavingsFINAL!B70</f>
        <v>0.34499999999999997</v>
      </c>
      <c r="K72" s="58">
        <f>[1]SavingsFINAL!C70</f>
        <v>111.56699999999999</v>
      </c>
    </row>
    <row r="73" spans="1:11" x14ac:dyDescent="0.25">
      <c r="A73" s="42" t="s">
        <v>58</v>
      </c>
      <c r="B73" s="53">
        <v>5431548</v>
      </c>
      <c r="C73" s="54">
        <v>3516983</v>
      </c>
      <c r="D73" s="53">
        <f>[1]SavingsFINAL!D71</f>
        <v>132790.1</v>
      </c>
      <c r="E73" s="54">
        <f>[1]SavingsFINAL!E71</f>
        <v>45188.9</v>
      </c>
      <c r="F73" s="55">
        <f>[1]PremiseFINAL!C72</f>
        <v>570</v>
      </c>
      <c r="G73" s="56">
        <f t="shared" si="3"/>
        <v>6170.1456140350874</v>
      </c>
      <c r="H73" s="56">
        <f t="shared" si="4"/>
        <v>79.278771929824558</v>
      </c>
      <c r="I73" s="76">
        <f t="shared" si="5"/>
        <v>1.2848768390407347E-2</v>
      </c>
      <c r="J73" s="57">
        <f>[1]SavingsFINAL!B71</f>
        <v>-11.6035</v>
      </c>
      <c r="K73" s="58">
        <f>[1]SavingsFINAL!C71</f>
        <v>60.393999999999998</v>
      </c>
    </row>
    <row r="74" spans="1:11" x14ac:dyDescent="0.25">
      <c r="A74" s="59" t="s">
        <v>59</v>
      </c>
      <c r="B74" s="60">
        <v>0</v>
      </c>
      <c r="C74" s="61">
        <v>5545</v>
      </c>
      <c r="D74" s="60">
        <f>[1]SavingsFINAL!D72</f>
        <v>710.8</v>
      </c>
      <c r="E74" s="61">
        <f>[1]SavingsFINAL!E72</f>
        <v>33170.1</v>
      </c>
      <c r="F74" s="62">
        <f>[1]PremiseFINAL!C73+589</f>
        <v>590</v>
      </c>
      <c r="G74" s="63">
        <f t="shared" si="3"/>
        <v>9.398305084745763</v>
      </c>
      <c r="H74" s="63">
        <f t="shared" si="4"/>
        <v>56.22050847457627</v>
      </c>
      <c r="I74" s="77">
        <f t="shared" si="5"/>
        <v>5.9819837691614062</v>
      </c>
      <c r="J74" s="64">
        <f>[1]SavingsFINAL!B72</f>
        <v>0.34499999999999997</v>
      </c>
      <c r="K74" s="65">
        <f>[1]SavingsFINAL!C72</f>
        <v>160.06299999999999</v>
      </c>
    </row>
    <row r="75" spans="1:11" x14ac:dyDescent="0.25">
      <c r="A75" s="42" t="s">
        <v>221</v>
      </c>
      <c r="B75" s="53">
        <v>21372</v>
      </c>
      <c r="C75" s="54">
        <v>90687</v>
      </c>
      <c r="D75" s="53">
        <f>[1]SavingsFINAL!D73</f>
        <v>0</v>
      </c>
      <c r="E75" s="54">
        <f>[1]SavingsFINAL!E73</f>
        <v>515</v>
      </c>
      <c r="F75" s="55">
        <f>[1]PremiseFINAL!C74</f>
        <v>20</v>
      </c>
      <c r="G75" s="56">
        <f t="shared" si="3"/>
        <v>4534.3500000000004</v>
      </c>
      <c r="H75" s="56">
        <f t="shared" si="4"/>
        <v>25.75</v>
      </c>
      <c r="I75" s="76">
        <f t="shared" si="5"/>
        <v>5.6788734879310151E-3</v>
      </c>
      <c r="J75" s="57">
        <f>[1]SavingsFINAL!B73</f>
        <v>0</v>
      </c>
      <c r="K75" s="58">
        <f>[1]SavingsFINAL!C73</f>
        <v>5.7500000000000002E-2</v>
      </c>
    </row>
    <row r="76" spans="1:11" x14ac:dyDescent="0.25">
      <c r="A76" s="42" t="s">
        <v>222</v>
      </c>
      <c r="B76" s="53">
        <v>6943365</v>
      </c>
      <c r="C76" s="54">
        <v>11455103</v>
      </c>
      <c r="D76" s="53">
        <f>[1]SavingsFINAL!D74</f>
        <v>208704.2</v>
      </c>
      <c r="E76" s="54">
        <f>[1]SavingsFINAL!E74</f>
        <v>196411.90000000002</v>
      </c>
      <c r="F76" s="55">
        <f>[1]PremiseFINAL!C75</f>
        <v>1454</v>
      </c>
      <c r="G76" s="56">
        <f t="shared" si="3"/>
        <v>7878.3376891334246</v>
      </c>
      <c r="H76" s="56">
        <f t="shared" si="4"/>
        <v>135.08383768913345</v>
      </c>
      <c r="I76" s="76">
        <f t="shared" si="5"/>
        <v>1.714623604868503E-2</v>
      </c>
      <c r="J76" s="57">
        <f>[1]SavingsFINAL!B74</f>
        <v>72.656899999999993</v>
      </c>
      <c r="K76" s="58">
        <f>[1]SavingsFINAL!C74</f>
        <v>126.133</v>
      </c>
    </row>
    <row r="77" spans="1:11" x14ac:dyDescent="0.25">
      <c r="A77" s="42" t="s">
        <v>60</v>
      </c>
      <c r="B77" s="53">
        <v>469313</v>
      </c>
      <c r="C77" s="54">
        <v>4251388</v>
      </c>
      <c r="D77" s="53">
        <f>[1]SavingsFINAL!D75</f>
        <v>109.4</v>
      </c>
      <c r="E77" s="54">
        <f>[1]SavingsFINAL!E75</f>
        <v>14594.3</v>
      </c>
      <c r="F77" s="55">
        <f>[1]PremiseFINAL!C76</f>
        <v>560</v>
      </c>
      <c r="G77" s="56">
        <f t="shared" si="3"/>
        <v>7591.7642857142855</v>
      </c>
      <c r="H77" s="56">
        <f t="shared" si="4"/>
        <v>26.061249999999998</v>
      </c>
      <c r="I77" s="76">
        <f t="shared" si="5"/>
        <v>3.4328318186907427E-3</v>
      </c>
      <c r="J77" s="57">
        <f>[1]SavingsFINAL!B75</f>
        <v>0</v>
      </c>
      <c r="K77" s="58">
        <f>[1]SavingsFINAL!C75</f>
        <v>32.896999999999998</v>
      </c>
    </row>
    <row r="78" spans="1:11" x14ac:dyDescent="0.25">
      <c r="A78" s="42" t="s">
        <v>236</v>
      </c>
      <c r="B78" s="53">
        <v>2289161</v>
      </c>
      <c r="C78" s="54">
        <v>4537622</v>
      </c>
      <c r="D78" s="53">
        <f>[1]SavingsFINAL!D76</f>
        <v>43935</v>
      </c>
      <c r="E78" s="54">
        <f>[1]SavingsFINAL!E76</f>
        <v>58589.2</v>
      </c>
      <c r="F78" s="55">
        <f>[1]PremiseFINAL!C77</f>
        <v>771</v>
      </c>
      <c r="G78" s="56">
        <f t="shared" si="3"/>
        <v>5885.3722438391696</v>
      </c>
      <c r="H78" s="56">
        <f t="shared" si="4"/>
        <v>75.991180285343702</v>
      </c>
      <c r="I78" s="76">
        <f t="shared" si="5"/>
        <v>1.2911873223463743E-2</v>
      </c>
      <c r="J78" s="57">
        <f>[1]SavingsFINAL!B76</f>
        <v>0.34499999999999997</v>
      </c>
      <c r="K78" s="58">
        <f>[1]SavingsFINAL!C76</f>
        <v>-6.62</v>
      </c>
    </row>
    <row r="79" spans="1:11" x14ac:dyDescent="0.25">
      <c r="A79" s="42" t="s">
        <v>61</v>
      </c>
      <c r="B79" s="53">
        <v>24998220</v>
      </c>
      <c r="C79" s="54">
        <v>13755018</v>
      </c>
      <c r="D79" s="53">
        <f>[1]SavingsFINAL!D77</f>
        <v>100067.8</v>
      </c>
      <c r="E79" s="54">
        <f>[1]SavingsFINAL!E77</f>
        <v>128402.2</v>
      </c>
      <c r="F79" s="55">
        <f>[1]PremiseFINAL!C78</f>
        <v>1664</v>
      </c>
      <c r="G79" s="56">
        <f t="shared" si="3"/>
        <v>8266.2367788461543</v>
      </c>
      <c r="H79" s="56">
        <f t="shared" si="4"/>
        <v>77.164783653846158</v>
      </c>
      <c r="I79" s="76">
        <f t="shared" si="5"/>
        <v>9.3349350760573348E-3</v>
      </c>
      <c r="J79" s="57">
        <f>[1]SavingsFINAL!B77</f>
        <v>-93.120900000000006</v>
      </c>
      <c r="K79" s="58">
        <f>[1]SavingsFINAL!C77</f>
        <v>218.654</v>
      </c>
    </row>
    <row r="80" spans="1:11" x14ac:dyDescent="0.25">
      <c r="A80" s="42" t="s">
        <v>237</v>
      </c>
      <c r="B80" s="53">
        <v>1376075</v>
      </c>
      <c r="C80" s="54">
        <v>3630171</v>
      </c>
      <c r="D80" s="53">
        <f>[1]SavingsFINAL!D78</f>
        <v>11244.199999999999</v>
      </c>
      <c r="E80" s="54">
        <f>[1]SavingsFINAL!E78</f>
        <v>36127</v>
      </c>
      <c r="F80" s="55">
        <f>[1]PremiseFINAL!C79</f>
        <v>706</v>
      </c>
      <c r="G80" s="56">
        <f t="shared" si="3"/>
        <v>5141.8852691218126</v>
      </c>
      <c r="H80" s="56">
        <f t="shared" si="4"/>
        <v>51.171388101983005</v>
      </c>
      <c r="I80" s="76">
        <f t="shared" si="5"/>
        <v>9.9518727905655146E-3</v>
      </c>
      <c r="J80" s="57">
        <f>[1]SavingsFINAL!B78</f>
        <v>0.69</v>
      </c>
      <c r="K80" s="58">
        <f>[1]SavingsFINAL!C78</f>
        <v>105.206</v>
      </c>
    </row>
    <row r="81" spans="1:11" x14ac:dyDescent="0.25">
      <c r="A81" s="42" t="s">
        <v>62</v>
      </c>
      <c r="B81" s="53">
        <v>95786</v>
      </c>
      <c r="C81" s="54">
        <v>190365</v>
      </c>
      <c r="D81" s="53">
        <f>[1]SavingsFINAL!D79</f>
        <v>0</v>
      </c>
      <c r="E81" s="54">
        <f>[1]SavingsFINAL!E79</f>
        <v>642.70000000000005</v>
      </c>
      <c r="F81" s="55">
        <f>[1]PremiseFINAL!C80</f>
        <v>44</v>
      </c>
      <c r="G81" s="56">
        <f t="shared" si="3"/>
        <v>4326.477272727273</v>
      </c>
      <c r="H81" s="56">
        <f t="shared" si="4"/>
        <v>14.606818181818182</v>
      </c>
      <c r="I81" s="76">
        <f t="shared" si="5"/>
        <v>3.3761458251254169E-3</v>
      </c>
      <c r="J81" s="57">
        <f>[1]SavingsFINAL!B79</f>
        <v>0</v>
      </c>
      <c r="K81" s="58">
        <f>[1]SavingsFINAL!C79</f>
        <v>0.34499999999999997</v>
      </c>
    </row>
    <row r="82" spans="1:11" x14ac:dyDescent="0.25">
      <c r="A82" s="42" t="s">
        <v>63</v>
      </c>
      <c r="B82" s="53">
        <v>1456223</v>
      </c>
      <c r="C82" s="54">
        <v>3088646</v>
      </c>
      <c r="D82" s="53">
        <f>[1]SavingsFINAL!D80</f>
        <v>49618.7</v>
      </c>
      <c r="E82" s="54">
        <f>[1]SavingsFINAL!E80</f>
        <v>29760.799999999999</v>
      </c>
      <c r="F82" s="55">
        <f>[1]PremiseFINAL!C81</f>
        <v>460</v>
      </c>
      <c r="G82" s="56">
        <f t="shared" si="3"/>
        <v>6714.4478260869564</v>
      </c>
      <c r="H82" s="56">
        <f t="shared" si="4"/>
        <v>64.697391304347818</v>
      </c>
      <c r="I82" s="76">
        <f t="shared" si="5"/>
        <v>9.6355490399352966E-3</v>
      </c>
      <c r="J82" s="57">
        <f>[1]SavingsFINAL!B80</f>
        <v>22.28</v>
      </c>
      <c r="K82" s="58">
        <f>[1]SavingsFINAL!C80</f>
        <v>90.313000000000002</v>
      </c>
    </row>
    <row r="83" spans="1:11" x14ac:dyDescent="0.25">
      <c r="A83" s="42" t="s">
        <v>64</v>
      </c>
      <c r="B83" s="53">
        <v>11017</v>
      </c>
      <c r="C83" s="54">
        <v>259012</v>
      </c>
      <c r="D83" s="53">
        <f>[1]SavingsFINAL!D81</f>
        <v>0</v>
      </c>
      <c r="E83" s="54">
        <f>[1]SavingsFINAL!E81</f>
        <v>162.5</v>
      </c>
      <c r="F83" s="55">
        <f>[1]PremiseFINAL!C82</f>
        <v>55</v>
      </c>
      <c r="G83" s="56">
        <f t="shared" si="3"/>
        <v>4709.3090909090906</v>
      </c>
      <c r="H83" s="56">
        <f t="shared" si="4"/>
        <v>2.9545454545454546</v>
      </c>
      <c r="I83" s="76">
        <f t="shared" si="5"/>
        <v>6.2738405942581814E-4</v>
      </c>
      <c r="J83" s="57">
        <f>[1]SavingsFINAL!B81</f>
        <v>0</v>
      </c>
      <c r="K83" s="58">
        <f>[1]SavingsFINAL!C81</f>
        <v>0</v>
      </c>
    </row>
    <row r="84" spans="1:11" x14ac:dyDescent="0.25">
      <c r="A84" s="42" t="s">
        <v>213</v>
      </c>
      <c r="B84" s="53">
        <v>3976566</v>
      </c>
      <c r="C84" s="54">
        <v>7608130</v>
      </c>
      <c r="D84" s="53">
        <f>[1]SavingsFINAL!D82</f>
        <v>52533.2</v>
      </c>
      <c r="E84" s="54">
        <f>[1]SavingsFINAL!E82</f>
        <v>105828.5</v>
      </c>
      <c r="F84" s="55">
        <f>[1]PremiseFINAL!C83</f>
        <v>1110</v>
      </c>
      <c r="G84" s="56">
        <f t="shared" si="3"/>
        <v>6854.1711711711714</v>
      </c>
      <c r="H84" s="56">
        <f t="shared" si="4"/>
        <v>95.340990990990989</v>
      </c>
      <c r="I84" s="76">
        <f t="shared" si="5"/>
        <v>1.3909922674822854E-2</v>
      </c>
      <c r="J84" s="57">
        <f>[1]SavingsFINAL!B82</f>
        <v>-8.9815000000000005</v>
      </c>
      <c r="K84" s="58">
        <f>[1]SavingsFINAL!C82</f>
        <v>138.73599999999999</v>
      </c>
    </row>
    <row r="85" spans="1:11" x14ac:dyDescent="0.25">
      <c r="A85" s="42" t="s">
        <v>65</v>
      </c>
      <c r="B85" s="53">
        <v>102368</v>
      </c>
      <c r="C85" s="54">
        <v>1216637</v>
      </c>
      <c r="D85" s="53">
        <f>[1]SavingsFINAL!D83</f>
        <v>0</v>
      </c>
      <c r="E85" s="54">
        <f>[1]SavingsFINAL!E83</f>
        <v>7634.5</v>
      </c>
      <c r="F85" s="55">
        <f>[1]PremiseFINAL!C84</f>
        <v>215</v>
      </c>
      <c r="G85" s="56">
        <f t="shared" si="3"/>
        <v>5658.7767441860469</v>
      </c>
      <c r="H85" s="56">
        <f t="shared" si="4"/>
        <v>35.509302325581395</v>
      </c>
      <c r="I85" s="76">
        <f t="shared" si="5"/>
        <v>6.275084515759425E-3</v>
      </c>
      <c r="J85" s="57">
        <f>[1]SavingsFINAL!B83</f>
        <v>0</v>
      </c>
      <c r="K85" s="58">
        <f>[1]SavingsFINAL!C83</f>
        <v>0.35699999999999998</v>
      </c>
    </row>
    <row r="86" spans="1:11" x14ac:dyDescent="0.25">
      <c r="A86" s="42" t="s">
        <v>66</v>
      </c>
      <c r="B86" s="53">
        <v>1724483</v>
      </c>
      <c r="C86" s="54">
        <v>3168850</v>
      </c>
      <c r="D86" s="53">
        <f>[1]SavingsFINAL!D84</f>
        <v>21174.3</v>
      </c>
      <c r="E86" s="54">
        <f>[1]SavingsFINAL!E84</f>
        <v>104649.20000000001</v>
      </c>
      <c r="F86" s="55">
        <f>[1]PremiseFINAL!C85</f>
        <v>477</v>
      </c>
      <c r="G86" s="56">
        <f t="shared" si="3"/>
        <v>6643.2914046121596</v>
      </c>
      <c r="H86" s="56">
        <f t="shared" si="4"/>
        <v>219.39035639413001</v>
      </c>
      <c r="I86" s="76">
        <f t="shared" si="5"/>
        <v>3.3024346371712136E-2</v>
      </c>
      <c r="J86" s="57">
        <f>[1]SavingsFINAL!B84</f>
        <v>-7.9850000000000003</v>
      </c>
      <c r="K86" s="58">
        <f>[1]SavingsFINAL!C84</f>
        <v>18.058</v>
      </c>
    </row>
    <row r="87" spans="1:11" x14ac:dyDescent="0.25">
      <c r="A87" s="42" t="s">
        <v>67</v>
      </c>
      <c r="B87" s="53">
        <v>502076</v>
      </c>
      <c r="C87" s="54">
        <v>3154275</v>
      </c>
      <c r="D87" s="53">
        <f>[1]SavingsFINAL!D85</f>
        <v>0</v>
      </c>
      <c r="E87" s="54">
        <f>[1]SavingsFINAL!E85</f>
        <v>18207.8</v>
      </c>
      <c r="F87" s="55">
        <f>[1]PremiseFINAL!C86</f>
        <v>498</v>
      </c>
      <c r="G87" s="56">
        <f t="shared" si="3"/>
        <v>6333.8855421686749</v>
      </c>
      <c r="H87" s="56">
        <f t="shared" si="4"/>
        <v>36.561847389558231</v>
      </c>
      <c r="I87" s="76">
        <f t="shared" si="5"/>
        <v>5.7724199697236286E-3</v>
      </c>
      <c r="J87" s="57">
        <f>[1]SavingsFINAL!B85</f>
        <v>0</v>
      </c>
      <c r="K87" s="58">
        <f>[1]SavingsFINAL!C85</f>
        <v>-0.39500000000000002</v>
      </c>
    </row>
    <row r="88" spans="1:11" x14ac:dyDescent="0.25">
      <c r="A88" s="42" t="s">
        <v>68</v>
      </c>
      <c r="B88" s="53">
        <v>209609</v>
      </c>
      <c r="C88" s="54">
        <v>854215</v>
      </c>
      <c r="D88" s="53">
        <f>[1]SavingsFINAL!D86</f>
        <v>0</v>
      </c>
      <c r="E88" s="54">
        <f>[1]SavingsFINAL!E86</f>
        <v>9600.2999999999993</v>
      </c>
      <c r="F88" s="55">
        <f>[1]PremiseFINAL!C87</f>
        <v>131</v>
      </c>
      <c r="G88" s="56">
        <f t="shared" si="3"/>
        <v>6520.7251908396947</v>
      </c>
      <c r="H88" s="56">
        <f t="shared" si="4"/>
        <v>73.284732824427479</v>
      </c>
      <c r="I88" s="76">
        <f t="shared" si="5"/>
        <v>1.1238739661560613E-2</v>
      </c>
      <c r="J88" s="57">
        <f>[1]SavingsFINAL!B86</f>
        <v>0</v>
      </c>
      <c r="K88" s="58">
        <f>[1]SavingsFINAL!C86</f>
        <v>-1.427</v>
      </c>
    </row>
    <row r="89" spans="1:11" x14ac:dyDescent="0.25">
      <c r="A89" s="42" t="s">
        <v>69</v>
      </c>
      <c r="B89" s="53">
        <v>711347</v>
      </c>
      <c r="C89" s="54">
        <v>2046881</v>
      </c>
      <c r="D89" s="53">
        <f>[1]SavingsFINAL!D87</f>
        <v>14370</v>
      </c>
      <c r="E89" s="54">
        <f>[1]SavingsFINAL!E87</f>
        <v>22283.4</v>
      </c>
      <c r="F89" s="55">
        <f>[1]PremiseFINAL!C88</f>
        <v>330</v>
      </c>
      <c r="G89" s="56">
        <f t="shared" si="3"/>
        <v>6202.6696969696968</v>
      </c>
      <c r="H89" s="56">
        <f t="shared" si="4"/>
        <v>67.525454545454551</v>
      </c>
      <c r="I89" s="76">
        <f t="shared" si="5"/>
        <v>1.0886514653270025E-2</v>
      </c>
      <c r="J89" s="57">
        <f>[1]SavingsFINAL!B87</f>
        <v>-0.66549999999999998</v>
      </c>
      <c r="K89" s="58">
        <f>[1]SavingsFINAL!C87</f>
        <v>113.64100000000001</v>
      </c>
    </row>
    <row r="90" spans="1:11" x14ac:dyDescent="0.25">
      <c r="A90" s="42" t="s">
        <v>70</v>
      </c>
      <c r="B90" s="53">
        <v>291949</v>
      </c>
      <c r="C90" s="54">
        <v>2856808</v>
      </c>
      <c r="D90" s="53">
        <f>[1]SavingsFINAL!D88</f>
        <v>0</v>
      </c>
      <c r="E90" s="54">
        <f>[1]SavingsFINAL!E88</f>
        <v>15146.6</v>
      </c>
      <c r="F90" s="55">
        <f>[1]PremiseFINAL!C89</f>
        <v>501</v>
      </c>
      <c r="G90" s="56">
        <f t="shared" si="3"/>
        <v>5702.2115768463073</v>
      </c>
      <c r="H90" s="56">
        <f t="shared" si="4"/>
        <v>30.232734530938124</v>
      </c>
      <c r="I90" s="76">
        <f t="shared" si="5"/>
        <v>5.3019313863584818E-3</v>
      </c>
      <c r="J90" s="57">
        <f>[1]SavingsFINAL!B88</f>
        <v>0</v>
      </c>
      <c r="K90" s="58">
        <f>[1]SavingsFINAL!C88</f>
        <v>-7.45</v>
      </c>
    </row>
    <row r="91" spans="1:11" x14ac:dyDescent="0.25">
      <c r="A91" s="42" t="s">
        <v>71</v>
      </c>
      <c r="B91" s="53">
        <v>333237</v>
      </c>
      <c r="C91" s="54">
        <v>1304249</v>
      </c>
      <c r="D91" s="53">
        <f>[1]SavingsFINAL!D89</f>
        <v>828.3</v>
      </c>
      <c r="E91" s="54">
        <f>[1]SavingsFINAL!E89</f>
        <v>3510.8</v>
      </c>
      <c r="F91" s="55">
        <f>[1]PremiseFINAL!C90</f>
        <v>204</v>
      </c>
      <c r="G91" s="56">
        <f t="shared" si="3"/>
        <v>6393.3774509803925</v>
      </c>
      <c r="H91" s="56">
        <f t="shared" si="4"/>
        <v>17.209803921568628</v>
      </c>
      <c r="I91" s="76">
        <f t="shared" si="5"/>
        <v>2.6918172833561688E-3</v>
      </c>
      <c r="J91" s="57">
        <f>[1]SavingsFINAL!B89</f>
        <v>0</v>
      </c>
      <c r="K91" s="58">
        <f>[1]SavingsFINAL!C89</f>
        <v>1.38</v>
      </c>
    </row>
    <row r="92" spans="1:11" x14ac:dyDescent="0.25">
      <c r="A92" s="42" t="s">
        <v>72</v>
      </c>
      <c r="B92" s="53">
        <v>5083067</v>
      </c>
      <c r="C92" s="54">
        <v>11119613</v>
      </c>
      <c r="D92" s="53">
        <f>[1]SavingsFINAL!D90</f>
        <v>76622</v>
      </c>
      <c r="E92" s="54">
        <f>[1]SavingsFINAL!E90</f>
        <v>340998.2</v>
      </c>
      <c r="F92" s="55">
        <f>[1]PremiseFINAL!C91</f>
        <v>1666</v>
      </c>
      <c r="G92" s="56">
        <f t="shared" si="3"/>
        <v>6674.4375750300123</v>
      </c>
      <c r="H92" s="56">
        <f t="shared" si="4"/>
        <v>204.68079231692678</v>
      </c>
      <c r="I92" s="76">
        <f t="shared" si="5"/>
        <v>3.0666373011362897E-2</v>
      </c>
      <c r="J92" s="57">
        <f>[1]SavingsFINAL!B90</f>
        <v>0</v>
      </c>
      <c r="K92" s="58">
        <f>[1]SavingsFINAL!C90</f>
        <v>58.492000000000004</v>
      </c>
    </row>
    <row r="93" spans="1:11" x14ac:dyDescent="0.25">
      <c r="A93" s="42" t="s">
        <v>73</v>
      </c>
      <c r="B93" s="53">
        <v>56378522</v>
      </c>
      <c r="C93" s="54">
        <v>41524513</v>
      </c>
      <c r="D93" s="53">
        <f>[1]SavingsFINAL!D91</f>
        <v>1072523.9000000001</v>
      </c>
      <c r="E93" s="54">
        <f>[1]SavingsFINAL!E91</f>
        <v>554186.19999999995</v>
      </c>
      <c r="F93" s="55">
        <f>[1]PremiseFINAL!C92</f>
        <v>5606</v>
      </c>
      <c r="G93" s="56">
        <f t="shared" si="3"/>
        <v>7407.1553692472353</v>
      </c>
      <c r="H93" s="56">
        <f t="shared" si="4"/>
        <v>98.855904388155537</v>
      </c>
      <c r="I93" s="76">
        <f t="shared" si="5"/>
        <v>1.3346001192115124E-2</v>
      </c>
      <c r="J93" s="57">
        <f>[1]SavingsFINAL!B91</f>
        <v>629.4292999999999</v>
      </c>
      <c r="K93" s="58">
        <f>[1]SavingsFINAL!C91</f>
        <v>354.98899999999998</v>
      </c>
    </row>
    <row r="94" spans="1:11" x14ac:dyDescent="0.25">
      <c r="A94" s="42" t="s">
        <v>74</v>
      </c>
      <c r="B94" s="53">
        <v>2642778</v>
      </c>
      <c r="C94" s="54">
        <v>11197164</v>
      </c>
      <c r="D94" s="53">
        <f>[1]SavingsFINAL!D92</f>
        <v>57926.1</v>
      </c>
      <c r="E94" s="54">
        <f>[1]SavingsFINAL!E92</f>
        <v>85417.599999999991</v>
      </c>
      <c r="F94" s="55">
        <f>[1]PremiseFINAL!C93</f>
        <v>1508</v>
      </c>
      <c r="G94" s="56">
        <f t="shared" si="3"/>
        <v>7425.1750663129969</v>
      </c>
      <c r="H94" s="56">
        <f t="shared" si="4"/>
        <v>56.642970822281164</v>
      </c>
      <c r="I94" s="76">
        <f t="shared" si="5"/>
        <v>7.6285030745285145E-3</v>
      </c>
      <c r="J94" s="57">
        <f>[1]SavingsFINAL!B92</f>
        <v>-58.599800000000002</v>
      </c>
      <c r="K94" s="58">
        <f>[1]SavingsFINAL!C92</f>
        <v>150.23399999999998</v>
      </c>
    </row>
    <row r="95" spans="1:11" x14ac:dyDescent="0.25">
      <c r="A95" s="42" t="s">
        <v>75</v>
      </c>
      <c r="B95" s="53">
        <v>9693300.0199999996</v>
      </c>
      <c r="C95" s="54">
        <v>11536644</v>
      </c>
      <c r="D95" s="53">
        <f>[1]SavingsFINAL!D93</f>
        <v>19851.399999999998</v>
      </c>
      <c r="E95" s="54">
        <f>[1]SavingsFINAL!E93</f>
        <v>173717.8</v>
      </c>
      <c r="F95" s="55">
        <f>[1]PremiseFINAL!C94</f>
        <v>1511</v>
      </c>
      <c r="G95" s="56">
        <f t="shared" si="3"/>
        <v>7635.1052283256122</v>
      </c>
      <c r="H95" s="56">
        <f t="shared" si="4"/>
        <v>114.96876240900066</v>
      </c>
      <c r="I95" s="76">
        <f t="shared" si="5"/>
        <v>1.5057914589372785E-2</v>
      </c>
      <c r="J95" s="57">
        <f>[1]SavingsFINAL!B93</f>
        <v>-10.474</v>
      </c>
      <c r="K95" s="58">
        <f>[1]SavingsFINAL!C93</f>
        <v>161.34299999999999</v>
      </c>
    </row>
    <row r="96" spans="1:11" x14ac:dyDescent="0.25">
      <c r="A96" s="42" t="s">
        <v>76</v>
      </c>
      <c r="B96" s="53">
        <v>7256471</v>
      </c>
      <c r="C96" s="54">
        <v>13698115</v>
      </c>
      <c r="D96" s="53">
        <f>[1]SavingsFINAL!D94</f>
        <v>258416.9</v>
      </c>
      <c r="E96" s="54">
        <f>[1]SavingsFINAL!E94</f>
        <v>197754.4</v>
      </c>
      <c r="F96" s="55">
        <f>[1]PremiseFINAL!C95</f>
        <v>1872</v>
      </c>
      <c r="G96" s="56">
        <f t="shared" si="3"/>
        <v>7317.369123931624</v>
      </c>
      <c r="H96" s="56">
        <f t="shared" si="4"/>
        <v>105.63803418803418</v>
      </c>
      <c r="I96" s="76">
        <f t="shared" si="5"/>
        <v>1.4436614088872811E-2</v>
      </c>
      <c r="J96" s="57">
        <f>[1]SavingsFINAL!B94</f>
        <v>1557.2940000000001</v>
      </c>
      <c r="K96" s="58">
        <f>[1]SavingsFINAL!C94</f>
        <v>399.62599999999998</v>
      </c>
    </row>
    <row r="97" spans="1:11" x14ac:dyDescent="0.25">
      <c r="A97" s="42" t="s">
        <v>223</v>
      </c>
      <c r="B97" s="53">
        <v>1094132</v>
      </c>
      <c r="C97" s="54">
        <v>2048234</v>
      </c>
      <c r="D97" s="53">
        <f>[1]SavingsFINAL!D95</f>
        <v>226.3</v>
      </c>
      <c r="E97" s="54">
        <f>[1]SavingsFINAL!E95</f>
        <v>4144.7</v>
      </c>
      <c r="F97" s="55">
        <f>[1]PremiseFINAL!C96</f>
        <v>368</v>
      </c>
      <c r="G97" s="56">
        <f t="shared" si="3"/>
        <v>5565.853260869565</v>
      </c>
      <c r="H97" s="56">
        <f t="shared" si="4"/>
        <v>11.262771739130434</v>
      </c>
      <c r="I97" s="76">
        <f t="shared" si="5"/>
        <v>2.0235480906966685E-3</v>
      </c>
      <c r="J97" s="57">
        <f>[1]SavingsFINAL!B95</f>
        <v>0</v>
      </c>
      <c r="K97" s="58">
        <f>[1]SavingsFINAL!C95</f>
        <v>1.0349999999999999</v>
      </c>
    </row>
    <row r="98" spans="1:11" x14ac:dyDescent="0.25">
      <c r="A98" s="42" t="s">
        <v>77</v>
      </c>
      <c r="B98" s="53">
        <v>437901</v>
      </c>
      <c r="C98" s="54">
        <v>2768969</v>
      </c>
      <c r="D98" s="53">
        <f>[1]SavingsFINAL!D96</f>
        <v>0</v>
      </c>
      <c r="E98" s="54">
        <f>[1]SavingsFINAL!E96</f>
        <v>14542.6</v>
      </c>
      <c r="F98" s="55">
        <f>[1]PremiseFINAL!C97</f>
        <v>518</v>
      </c>
      <c r="G98" s="56">
        <f t="shared" si="3"/>
        <v>5345.5</v>
      </c>
      <c r="H98" s="56">
        <f t="shared" si="4"/>
        <v>28.074517374517374</v>
      </c>
      <c r="I98" s="76">
        <f t="shared" si="5"/>
        <v>5.251990903473459E-3</v>
      </c>
      <c r="J98" s="57">
        <f>[1]SavingsFINAL!B96</f>
        <v>0</v>
      </c>
      <c r="K98" s="58">
        <f>[1]SavingsFINAL!C96</f>
        <v>0.42</v>
      </c>
    </row>
    <row r="99" spans="1:11" x14ac:dyDescent="0.25">
      <c r="A99" s="42" t="s">
        <v>78</v>
      </c>
      <c r="B99" s="53">
        <v>594277</v>
      </c>
      <c r="C99" s="54">
        <v>5721920</v>
      </c>
      <c r="D99" s="53">
        <f>[1]SavingsFINAL!D97</f>
        <v>-456</v>
      </c>
      <c r="E99" s="54">
        <f>[1]SavingsFINAL!E97</f>
        <v>76658.100000000006</v>
      </c>
      <c r="F99" s="55">
        <f>[1]PremiseFINAL!C98</f>
        <v>810</v>
      </c>
      <c r="G99" s="56">
        <f t="shared" si="3"/>
        <v>7064.0987654320988</v>
      </c>
      <c r="H99" s="56">
        <f t="shared" si="4"/>
        <v>94.639629629629638</v>
      </c>
      <c r="I99" s="76">
        <f t="shared" si="5"/>
        <v>1.3397268748951401E-2</v>
      </c>
      <c r="J99" s="57">
        <f>[1]SavingsFINAL!B97</f>
        <v>55.144399999999997</v>
      </c>
      <c r="K99" s="58">
        <f>[1]SavingsFINAL!C97</f>
        <v>100.861</v>
      </c>
    </row>
    <row r="100" spans="1:11" x14ac:dyDescent="0.25">
      <c r="A100" s="42" t="s">
        <v>79</v>
      </c>
      <c r="B100" s="53">
        <v>3324012</v>
      </c>
      <c r="C100" s="54">
        <v>9296636</v>
      </c>
      <c r="D100" s="53">
        <f>[1]SavingsFINAL!D98</f>
        <v>73867.8</v>
      </c>
      <c r="E100" s="54">
        <f>[1]SavingsFINAL!E98</f>
        <v>269292.90000000002</v>
      </c>
      <c r="F100" s="55">
        <f>[1]PremiseFINAL!C99</f>
        <v>1334</v>
      </c>
      <c r="G100" s="56">
        <f t="shared" si="3"/>
        <v>6968.9925037481262</v>
      </c>
      <c r="H100" s="56">
        <f t="shared" si="4"/>
        <v>201.86874062968516</v>
      </c>
      <c r="I100" s="76">
        <f t="shared" si="5"/>
        <v>2.8966703654956481E-2</v>
      </c>
      <c r="J100" s="57">
        <f>[1]SavingsFINAL!B98</f>
        <v>-28.827300000000001</v>
      </c>
      <c r="K100" s="58">
        <f>[1]SavingsFINAL!C98</f>
        <v>96.169000000000011</v>
      </c>
    </row>
    <row r="101" spans="1:11" x14ac:dyDescent="0.25">
      <c r="A101" s="42" t="s">
        <v>80</v>
      </c>
      <c r="B101" s="53">
        <v>90942</v>
      </c>
      <c r="C101" s="54">
        <v>1415160</v>
      </c>
      <c r="D101" s="53">
        <f>[1]SavingsFINAL!D99</f>
        <v>1758.3</v>
      </c>
      <c r="E101" s="54">
        <f>[1]SavingsFINAL!E99</f>
        <v>5599.3</v>
      </c>
      <c r="F101" s="55">
        <f>[1]PremiseFINAL!C100</f>
        <v>183</v>
      </c>
      <c r="G101" s="56">
        <f t="shared" si="3"/>
        <v>7733.1147540983602</v>
      </c>
      <c r="H101" s="56">
        <f t="shared" si="4"/>
        <v>30.597267759562843</v>
      </c>
      <c r="I101" s="76">
        <f t="shared" si="5"/>
        <v>3.9566550778710541E-3</v>
      </c>
      <c r="J101" s="57">
        <f>[1]SavingsFINAL!B99</f>
        <v>-0.33350000000000002</v>
      </c>
      <c r="K101" s="58">
        <f>[1]SavingsFINAL!C99</f>
        <v>0.23499999999999999</v>
      </c>
    </row>
    <row r="102" spans="1:11" x14ac:dyDescent="0.25">
      <c r="A102" s="42" t="s">
        <v>238</v>
      </c>
      <c r="B102" s="53">
        <v>2399889</v>
      </c>
      <c r="C102" s="54">
        <v>3379862</v>
      </c>
      <c r="D102" s="53">
        <f>[1]SavingsFINAL!D100</f>
        <v>363.3</v>
      </c>
      <c r="E102" s="54">
        <f>[1]SavingsFINAL!E100</f>
        <v>32251.3</v>
      </c>
      <c r="F102" s="55">
        <f>[1]PremiseFINAL!C101</f>
        <v>476</v>
      </c>
      <c r="G102" s="56">
        <f t="shared" si="3"/>
        <v>7100.5504201680669</v>
      </c>
      <c r="H102" s="56">
        <f t="shared" si="4"/>
        <v>67.754831932773101</v>
      </c>
      <c r="I102" s="76">
        <f t="shared" si="5"/>
        <v>9.5421943262772261E-3</v>
      </c>
      <c r="J102" s="57">
        <f>[1]SavingsFINAL!B100</f>
        <v>-0.17249999999999999</v>
      </c>
      <c r="K102" s="58">
        <f>[1]SavingsFINAL!C100</f>
        <v>-3.2509999999999999</v>
      </c>
    </row>
    <row r="103" spans="1:11" x14ac:dyDescent="0.25">
      <c r="A103" s="42" t="s">
        <v>260</v>
      </c>
      <c r="B103" s="53">
        <v>2059477</v>
      </c>
      <c r="C103" s="54">
        <v>3725578</v>
      </c>
      <c r="D103" s="53">
        <f>[1]SavingsFINAL!D101</f>
        <v>4971.7</v>
      </c>
      <c r="E103" s="54">
        <f>[1]SavingsFINAL!E101</f>
        <v>88643.5</v>
      </c>
      <c r="F103" s="55">
        <f>[1]PremiseFINAL!C102</f>
        <v>834</v>
      </c>
      <c r="G103" s="56">
        <f t="shared" si="3"/>
        <v>4467.1199040767387</v>
      </c>
      <c r="H103" s="56">
        <f t="shared" si="4"/>
        <v>106.28717026378897</v>
      </c>
      <c r="I103" s="76">
        <f t="shared" si="5"/>
        <v>2.3793220810301111E-2</v>
      </c>
      <c r="J103" s="57">
        <f>[1]SavingsFINAL!B101</f>
        <v>-0.10349999999999999</v>
      </c>
      <c r="K103" s="58">
        <f>[1]SavingsFINAL!C101</f>
        <v>-25.344999999999999</v>
      </c>
    </row>
    <row r="104" spans="1:11" x14ac:dyDescent="0.25">
      <c r="A104" s="42" t="s">
        <v>81</v>
      </c>
      <c r="B104" s="53">
        <v>685613</v>
      </c>
      <c r="C104" s="54">
        <v>2520806</v>
      </c>
      <c r="D104" s="53">
        <f>[1]SavingsFINAL!D102</f>
        <v>131.80000000000001</v>
      </c>
      <c r="E104" s="54">
        <f>[1]SavingsFINAL!E102</f>
        <v>5931.8</v>
      </c>
      <c r="F104" s="55">
        <f>[1]PremiseFINAL!C103</f>
        <v>461</v>
      </c>
      <c r="G104" s="56">
        <f t="shared" si="3"/>
        <v>5468.1258134490236</v>
      </c>
      <c r="H104" s="56">
        <f t="shared" si="4"/>
        <v>12.867245119305856</v>
      </c>
      <c r="I104" s="76">
        <f t="shared" si="5"/>
        <v>2.3531362587997651E-3</v>
      </c>
      <c r="J104" s="57">
        <f>[1]SavingsFINAL!B102</f>
        <v>0</v>
      </c>
      <c r="K104" s="58">
        <f>[1]SavingsFINAL!C102</f>
        <v>0.57699999999999996</v>
      </c>
    </row>
    <row r="105" spans="1:11" x14ac:dyDescent="0.25">
      <c r="A105" s="42" t="s">
        <v>82</v>
      </c>
      <c r="B105" s="53">
        <v>1187445</v>
      </c>
      <c r="C105" s="54">
        <v>6781567</v>
      </c>
      <c r="D105" s="53">
        <f>[1]SavingsFINAL!D103</f>
        <v>39505.599999999999</v>
      </c>
      <c r="E105" s="54">
        <f>[1]SavingsFINAL!E103</f>
        <v>44091.199999999997</v>
      </c>
      <c r="F105" s="55">
        <f>[1]PremiseFINAL!C104</f>
        <v>1016</v>
      </c>
      <c r="G105" s="56">
        <f t="shared" si="3"/>
        <v>6674.7706692913389</v>
      </c>
      <c r="H105" s="56">
        <f t="shared" si="4"/>
        <v>43.396850393700781</v>
      </c>
      <c r="I105" s="76">
        <f t="shared" si="5"/>
        <v>6.5016241821396134E-3</v>
      </c>
      <c r="J105" s="57">
        <f>[1]SavingsFINAL!B103</f>
        <v>-36.356000000000002</v>
      </c>
      <c r="K105" s="58">
        <f>[1]SavingsFINAL!C103</f>
        <v>63.122999999999998</v>
      </c>
    </row>
    <row r="106" spans="1:11" x14ac:dyDescent="0.25">
      <c r="A106" s="42" t="s">
        <v>239</v>
      </c>
      <c r="B106" s="53">
        <v>5737268</v>
      </c>
      <c r="C106" s="54">
        <v>3040663</v>
      </c>
      <c r="D106" s="53">
        <f>[1]SavingsFINAL!D104</f>
        <v>2892.3</v>
      </c>
      <c r="E106" s="54">
        <f>[1]SavingsFINAL!E104</f>
        <v>221750.39999999999</v>
      </c>
      <c r="F106" s="55">
        <f>[1]PremiseFINAL!C105</f>
        <v>642</v>
      </c>
      <c r="G106" s="56">
        <f t="shared" si="3"/>
        <v>4736.235202492212</v>
      </c>
      <c r="H106" s="56">
        <f t="shared" si="4"/>
        <v>345.40560747663551</v>
      </c>
      <c r="I106" s="76">
        <f t="shared" si="5"/>
        <v>7.2928305438649393E-2</v>
      </c>
      <c r="J106" s="57">
        <f>[1]SavingsFINAL!B104</f>
        <v>-3.552</v>
      </c>
      <c r="K106" s="58">
        <f>[1]SavingsFINAL!C104</f>
        <v>60.554000000000002</v>
      </c>
    </row>
    <row r="107" spans="1:11" x14ac:dyDescent="0.25">
      <c r="A107" s="42" t="s">
        <v>83</v>
      </c>
      <c r="B107" s="53">
        <v>5702759</v>
      </c>
      <c r="C107" s="54">
        <v>15249432</v>
      </c>
      <c r="D107" s="53">
        <f>[1]SavingsFINAL!D105</f>
        <v>17758.599999999999</v>
      </c>
      <c r="E107" s="54">
        <f>[1]SavingsFINAL!E105</f>
        <v>327000.2</v>
      </c>
      <c r="F107" s="55">
        <f>[1]PremiseFINAL!C106</f>
        <v>1916</v>
      </c>
      <c r="G107" s="56">
        <f t="shared" si="3"/>
        <v>7958.993736951983</v>
      </c>
      <c r="H107" s="56">
        <f t="shared" si="4"/>
        <v>170.66816283924845</v>
      </c>
      <c r="I107" s="76">
        <f t="shared" si="5"/>
        <v>2.144343474563512E-2</v>
      </c>
      <c r="J107" s="57">
        <f>[1]SavingsFINAL!B105</f>
        <v>-81.161199999999994</v>
      </c>
      <c r="K107" s="58">
        <f>[1]SavingsFINAL!C105</f>
        <v>217.59299999999999</v>
      </c>
    </row>
    <row r="108" spans="1:11" x14ac:dyDescent="0.25">
      <c r="A108" s="42" t="s">
        <v>84</v>
      </c>
      <c r="B108" s="53">
        <v>9485713</v>
      </c>
      <c r="C108" s="54">
        <v>9019164</v>
      </c>
      <c r="D108" s="53">
        <f>[1]SavingsFINAL!D106</f>
        <v>102321.2</v>
      </c>
      <c r="E108" s="54">
        <f>[1]SavingsFINAL!E106</f>
        <v>205448.2</v>
      </c>
      <c r="F108" s="55">
        <f>[1]PremiseFINAL!C107</f>
        <v>1311</v>
      </c>
      <c r="G108" s="56">
        <f t="shared" si="3"/>
        <v>6879.6064073226544</v>
      </c>
      <c r="H108" s="56">
        <f t="shared" si="4"/>
        <v>156.71106025934401</v>
      </c>
      <c r="I108" s="76">
        <f t="shared" si="5"/>
        <v>2.2779073537192582E-2</v>
      </c>
      <c r="J108" s="57">
        <f>[1]SavingsFINAL!B106</f>
        <v>-74.696100000000001</v>
      </c>
      <c r="K108" s="58">
        <f>[1]SavingsFINAL!C106</f>
        <v>31.722999999999999</v>
      </c>
    </row>
    <row r="109" spans="1:11" x14ac:dyDescent="0.25">
      <c r="A109" s="42" t="s">
        <v>85</v>
      </c>
      <c r="B109" s="53">
        <v>36692649</v>
      </c>
      <c r="C109" s="54">
        <v>17128890</v>
      </c>
      <c r="D109" s="53">
        <f>[1]SavingsFINAL!D107</f>
        <v>197209.60000000001</v>
      </c>
      <c r="E109" s="54">
        <f>[1]SavingsFINAL!E107</f>
        <v>262615.7</v>
      </c>
      <c r="F109" s="55">
        <f>[1]PremiseFINAL!C108</f>
        <v>2566</v>
      </c>
      <c r="G109" s="56">
        <f t="shared" si="3"/>
        <v>6675.3273577552609</v>
      </c>
      <c r="H109" s="56">
        <f t="shared" si="4"/>
        <v>102.34438815276695</v>
      </c>
      <c r="I109" s="76">
        <f t="shared" si="5"/>
        <v>1.5331740702403951E-2</v>
      </c>
      <c r="J109" s="57">
        <f>[1]SavingsFINAL!B107</f>
        <v>908.3528</v>
      </c>
      <c r="K109" s="58">
        <f>[1]SavingsFINAL!C107</f>
        <v>-62.293999999999997</v>
      </c>
    </row>
    <row r="110" spans="1:11" x14ac:dyDescent="0.25">
      <c r="A110" s="42" t="s">
        <v>86</v>
      </c>
      <c r="B110" s="53">
        <v>170786</v>
      </c>
      <c r="C110" s="54">
        <v>1222994</v>
      </c>
      <c r="D110" s="53">
        <f>[1]SavingsFINAL!D108</f>
        <v>0</v>
      </c>
      <c r="E110" s="54">
        <f>[1]SavingsFINAL!E108</f>
        <v>1922.5</v>
      </c>
      <c r="F110" s="55">
        <f>[1]PremiseFINAL!C109</f>
        <v>127</v>
      </c>
      <c r="G110" s="56">
        <f t="shared" si="3"/>
        <v>9629.8740157480315</v>
      </c>
      <c r="H110" s="56">
        <f t="shared" si="4"/>
        <v>15.137795275590552</v>
      </c>
      <c r="I110" s="76">
        <f t="shared" si="5"/>
        <v>1.5719619229530154E-3</v>
      </c>
      <c r="J110" s="57">
        <f>[1]SavingsFINAL!B108</f>
        <v>0</v>
      </c>
      <c r="K110" s="58">
        <f>[1]SavingsFINAL!C108</f>
        <v>84.92</v>
      </c>
    </row>
    <row r="111" spans="1:11" x14ac:dyDescent="0.25">
      <c r="A111" s="42" t="s">
        <v>87</v>
      </c>
      <c r="B111" s="53">
        <v>173126</v>
      </c>
      <c r="C111" s="54">
        <v>2123980</v>
      </c>
      <c r="D111" s="53">
        <f>[1]SavingsFINAL!D109</f>
        <v>1837.3</v>
      </c>
      <c r="E111" s="54">
        <f>[1]SavingsFINAL!E109</f>
        <v>12735.6</v>
      </c>
      <c r="F111" s="55">
        <f>[1]PremiseFINAL!C110</f>
        <v>360</v>
      </c>
      <c r="G111" s="56">
        <f t="shared" si="3"/>
        <v>5899.9444444444443</v>
      </c>
      <c r="H111" s="56">
        <f t="shared" si="4"/>
        <v>35.376666666666665</v>
      </c>
      <c r="I111" s="76">
        <f t="shared" si="5"/>
        <v>5.9961016582077038E-3</v>
      </c>
      <c r="J111" s="57">
        <f>[1]SavingsFINAL!B109</f>
        <v>-2.1120000000000001</v>
      </c>
      <c r="K111" s="58">
        <f>[1]SavingsFINAL!C109</f>
        <v>2.76</v>
      </c>
    </row>
    <row r="112" spans="1:11" x14ac:dyDescent="0.25">
      <c r="A112" s="42" t="s">
        <v>224</v>
      </c>
      <c r="B112" s="53">
        <v>9433</v>
      </c>
      <c r="C112" s="54">
        <v>412343</v>
      </c>
      <c r="D112" s="53">
        <f>[1]SavingsFINAL!D110</f>
        <v>0</v>
      </c>
      <c r="E112" s="54">
        <f>[1]SavingsFINAL!E110</f>
        <v>81.2</v>
      </c>
      <c r="F112" s="55">
        <f>[1]PremiseFINAL!C111</f>
        <v>72</v>
      </c>
      <c r="G112" s="56">
        <f t="shared" si="3"/>
        <v>5726.9861111111113</v>
      </c>
      <c r="H112" s="56">
        <f t="shared" si="4"/>
        <v>1.1277777777777778</v>
      </c>
      <c r="I112" s="76">
        <f t="shared" si="5"/>
        <v>1.9692343510135978E-4</v>
      </c>
      <c r="J112" s="57">
        <f>[1]SavingsFINAL!B110</f>
        <v>0</v>
      </c>
      <c r="K112" s="58">
        <f>[1]SavingsFINAL!C110</f>
        <v>0</v>
      </c>
    </row>
    <row r="113" spans="1:11" x14ac:dyDescent="0.25">
      <c r="A113" s="42" t="s">
        <v>88</v>
      </c>
      <c r="B113" s="53">
        <v>229748</v>
      </c>
      <c r="C113" s="54">
        <v>886037</v>
      </c>
      <c r="D113" s="53">
        <f>[1]SavingsFINAL!D111</f>
        <v>0</v>
      </c>
      <c r="E113" s="54">
        <f>[1]SavingsFINAL!E111</f>
        <v>11147.9</v>
      </c>
      <c r="F113" s="55">
        <f>[1]PremiseFINAL!C112</f>
        <v>151</v>
      </c>
      <c r="G113" s="56">
        <f t="shared" si="3"/>
        <v>5867.7947019867552</v>
      </c>
      <c r="H113" s="56">
        <f t="shared" si="4"/>
        <v>73.827152317880788</v>
      </c>
      <c r="I113" s="76">
        <f t="shared" si="5"/>
        <v>1.2581754486550786E-2</v>
      </c>
      <c r="J113" s="57">
        <f>[1]SavingsFINAL!B111</f>
        <v>0</v>
      </c>
      <c r="K113" s="58">
        <f>[1]SavingsFINAL!C111</f>
        <v>57.31</v>
      </c>
    </row>
    <row r="114" spans="1:11" x14ac:dyDescent="0.25">
      <c r="A114" s="42" t="s">
        <v>89</v>
      </c>
      <c r="B114" s="53">
        <v>4787495</v>
      </c>
      <c r="C114" s="54">
        <v>10730078</v>
      </c>
      <c r="D114" s="53">
        <f>[1]SavingsFINAL!D112</f>
        <v>36748.9</v>
      </c>
      <c r="E114" s="54">
        <f>[1]SavingsFINAL!E112</f>
        <v>189456.40000000002</v>
      </c>
      <c r="F114" s="55">
        <f>[1]PremiseFINAL!C113</f>
        <v>1431</v>
      </c>
      <c r="G114" s="56">
        <f t="shared" si="3"/>
        <v>7498.3074772886093</v>
      </c>
      <c r="H114" s="56">
        <f t="shared" si="4"/>
        <v>132.39440950384349</v>
      </c>
      <c r="I114" s="76">
        <f t="shared" si="5"/>
        <v>1.7656572487171111E-2</v>
      </c>
      <c r="J114" s="57">
        <f>[1]SavingsFINAL!B112</f>
        <v>-30.201799999999999</v>
      </c>
      <c r="K114" s="58">
        <f>[1]SavingsFINAL!C112</f>
        <v>85.35</v>
      </c>
    </row>
    <row r="115" spans="1:11" x14ac:dyDescent="0.25">
      <c r="A115" s="42" t="s">
        <v>240</v>
      </c>
      <c r="B115" s="53">
        <v>383582</v>
      </c>
      <c r="C115" s="54">
        <v>2727091</v>
      </c>
      <c r="D115" s="53">
        <f>[1]SavingsFINAL!D113</f>
        <v>354.9</v>
      </c>
      <c r="E115" s="54">
        <f>[1]SavingsFINAL!E113</f>
        <v>34394.800000000003</v>
      </c>
      <c r="F115" s="55">
        <f>[1]PremiseFINAL!C114</f>
        <v>407</v>
      </c>
      <c r="G115" s="56">
        <f t="shared" si="3"/>
        <v>6700.4692874692873</v>
      </c>
      <c r="H115" s="56">
        <f t="shared" si="4"/>
        <v>84.508108108108118</v>
      </c>
      <c r="I115" s="76">
        <f t="shared" si="5"/>
        <v>1.2612267064062037E-2</v>
      </c>
      <c r="J115" s="57">
        <f>[1]SavingsFINAL!B113</f>
        <v>0.34499999999999997</v>
      </c>
      <c r="K115" s="58">
        <f>[1]SavingsFINAL!C113</f>
        <v>-2.93</v>
      </c>
    </row>
    <row r="116" spans="1:11" x14ac:dyDescent="0.25">
      <c r="A116" s="42" t="s">
        <v>90</v>
      </c>
      <c r="B116" s="53">
        <v>27103211.699999999</v>
      </c>
      <c r="C116" s="54">
        <v>19069949</v>
      </c>
      <c r="D116" s="53">
        <f>[1]SavingsFINAL!D114</f>
        <v>179043.6</v>
      </c>
      <c r="E116" s="54">
        <f>[1]SavingsFINAL!E114</f>
        <v>351698.9</v>
      </c>
      <c r="F116" s="55">
        <f>[1]PremiseFINAL!C115</f>
        <v>3716</v>
      </c>
      <c r="G116" s="56">
        <f t="shared" si="3"/>
        <v>5131.8484930032291</v>
      </c>
      <c r="H116" s="56">
        <f t="shared" si="4"/>
        <v>94.644483315392904</v>
      </c>
      <c r="I116" s="76">
        <f t="shared" si="5"/>
        <v>1.8442571608345677E-2</v>
      </c>
      <c r="J116" s="57">
        <f>[1]SavingsFINAL!B114</f>
        <v>-36.430999999999997</v>
      </c>
      <c r="K116" s="58">
        <f>[1]SavingsFINAL!C114</f>
        <v>-68.72999999999999</v>
      </c>
    </row>
    <row r="117" spans="1:11" x14ac:dyDescent="0.25">
      <c r="A117" s="42" t="s">
        <v>91</v>
      </c>
      <c r="B117" s="53">
        <v>704050</v>
      </c>
      <c r="C117" s="54">
        <v>4655380</v>
      </c>
      <c r="D117" s="53">
        <f>[1]SavingsFINAL!D115</f>
        <v>0</v>
      </c>
      <c r="E117" s="54">
        <f>[1]SavingsFINAL!E115</f>
        <v>19031.199999999997</v>
      </c>
      <c r="F117" s="55">
        <f>[1]PremiseFINAL!C116</f>
        <v>761</v>
      </c>
      <c r="G117" s="56">
        <f t="shared" si="3"/>
        <v>6117.450722733246</v>
      </c>
      <c r="H117" s="56">
        <f t="shared" si="4"/>
        <v>25.008147174770034</v>
      </c>
      <c r="I117" s="76">
        <f t="shared" si="5"/>
        <v>4.0880014091223479E-3</v>
      </c>
      <c r="J117" s="57">
        <f>[1]SavingsFINAL!B115</f>
        <v>0</v>
      </c>
      <c r="K117" s="58">
        <f>[1]SavingsFINAL!C115</f>
        <v>2.3049999999999997</v>
      </c>
    </row>
    <row r="118" spans="1:11" x14ac:dyDescent="0.25">
      <c r="A118" s="42" t="s">
        <v>92</v>
      </c>
      <c r="B118" s="53">
        <v>26596700</v>
      </c>
      <c r="C118" s="54">
        <v>16895419</v>
      </c>
      <c r="D118" s="53">
        <f>[1]SavingsFINAL!D116</f>
        <v>173175.80000000002</v>
      </c>
      <c r="E118" s="54">
        <f>[1]SavingsFINAL!E116</f>
        <v>287048.09999999998</v>
      </c>
      <c r="F118" s="55">
        <f>[1]PremiseFINAL!C117</f>
        <v>2565</v>
      </c>
      <c r="G118" s="56">
        <f t="shared" si="3"/>
        <v>6586.9079922027295</v>
      </c>
      <c r="H118" s="56">
        <f t="shared" si="4"/>
        <v>111.90959064327484</v>
      </c>
      <c r="I118" s="76">
        <f t="shared" si="5"/>
        <v>1.6989699989091715E-2</v>
      </c>
      <c r="J118" s="57">
        <f>[1]SavingsFINAL!B116</f>
        <v>986.52179999999998</v>
      </c>
      <c r="K118" s="58">
        <f>[1]SavingsFINAL!C116</f>
        <v>-25.862000000000002</v>
      </c>
    </row>
    <row r="119" spans="1:11" x14ac:dyDescent="0.25">
      <c r="A119" s="42" t="s">
        <v>225</v>
      </c>
      <c r="B119" s="53">
        <v>158867</v>
      </c>
      <c r="C119" s="54">
        <v>1020632</v>
      </c>
      <c r="D119" s="53">
        <f>[1]SavingsFINAL!D117</f>
        <v>0</v>
      </c>
      <c r="E119" s="54">
        <f>[1]SavingsFINAL!E117</f>
        <v>1780.1</v>
      </c>
      <c r="F119" s="55">
        <f>[1]PremiseFINAL!C118</f>
        <v>266</v>
      </c>
      <c r="G119" s="56">
        <f t="shared" si="3"/>
        <v>3836.9624060150377</v>
      </c>
      <c r="H119" s="56">
        <f t="shared" si="4"/>
        <v>6.6921052631578943</v>
      </c>
      <c r="I119" s="76">
        <f t="shared" si="5"/>
        <v>1.7441154108434772E-3</v>
      </c>
      <c r="J119" s="57">
        <f>[1]SavingsFINAL!B117</f>
        <v>0</v>
      </c>
      <c r="K119" s="58">
        <f>[1]SavingsFINAL!C117</f>
        <v>0.34499999999999997</v>
      </c>
    </row>
    <row r="120" spans="1:11" x14ac:dyDescent="0.25">
      <c r="A120" s="42" t="s">
        <v>93</v>
      </c>
      <c r="B120" s="53">
        <v>32230628</v>
      </c>
      <c r="C120" s="54">
        <v>21245487</v>
      </c>
      <c r="D120" s="53">
        <f>[1]SavingsFINAL!D118</f>
        <v>1201487.1000000001</v>
      </c>
      <c r="E120" s="54">
        <f>[1]SavingsFINAL!E118</f>
        <v>614968.6</v>
      </c>
      <c r="F120" s="55">
        <f>[1]PremiseFINAL!C119</f>
        <v>2540</v>
      </c>
      <c r="G120" s="56">
        <f t="shared" si="3"/>
        <v>8364.3649606299205</v>
      </c>
      <c r="H120" s="56">
        <f t="shared" si="4"/>
        <v>242.11362204724409</v>
      </c>
      <c r="I120" s="76">
        <f t="shared" si="5"/>
        <v>2.8945846240192096E-2</v>
      </c>
      <c r="J120" s="57">
        <f>[1]SavingsFINAL!B118</f>
        <v>-790.80520000000001</v>
      </c>
      <c r="K120" s="58">
        <f>[1]SavingsFINAL!C118</f>
        <v>377.63839999999999</v>
      </c>
    </row>
    <row r="121" spans="1:11" x14ac:dyDescent="0.25">
      <c r="A121" s="42" t="s">
        <v>94</v>
      </c>
      <c r="B121" s="53">
        <v>1248626</v>
      </c>
      <c r="C121" s="54">
        <v>2730788</v>
      </c>
      <c r="D121" s="53">
        <f>[1]SavingsFINAL!D119</f>
        <v>4139.1000000000004</v>
      </c>
      <c r="E121" s="54">
        <f>[1]SavingsFINAL!E119</f>
        <v>65009.799999999996</v>
      </c>
      <c r="F121" s="55">
        <f>[1]PremiseFINAL!C120</f>
        <v>497</v>
      </c>
      <c r="G121" s="56">
        <f t="shared" si="3"/>
        <v>5494.5432595573438</v>
      </c>
      <c r="H121" s="56">
        <f t="shared" si="4"/>
        <v>130.80442655935613</v>
      </c>
      <c r="I121" s="76">
        <f t="shared" si="5"/>
        <v>2.3806242007801411E-2</v>
      </c>
      <c r="J121" s="57">
        <f>[1]SavingsFINAL!B119</f>
        <v>-3.08</v>
      </c>
      <c r="K121" s="58">
        <f>[1]SavingsFINAL!C119</f>
        <v>148.62180000000001</v>
      </c>
    </row>
    <row r="122" spans="1:11" x14ac:dyDescent="0.25">
      <c r="A122" s="42" t="s">
        <v>95</v>
      </c>
      <c r="B122" s="53">
        <v>1309892</v>
      </c>
      <c r="C122" s="54">
        <v>4505116</v>
      </c>
      <c r="D122" s="53">
        <f>[1]SavingsFINAL!D120</f>
        <v>40.6</v>
      </c>
      <c r="E122" s="54">
        <f>[1]SavingsFINAL!E120</f>
        <v>81729.600000000006</v>
      </c>
      <c r="F122" s="55">
        <f>[1]PremiseFINAL!C121</f>
        <v>708</v>
      </c>
      <c r="G122" s="56">
        <f t="shared" si="3"/>
        <v>6363.1581920903955</v>
      </c>
      <c r="H122" s="56">
        <f t="shared" si="4"/>
        <v>115.43728813559323</v>
      </c>
      <c r="I122" s="76">
        <f t="shared" si="5"/>
        <v>1.8141508453944362E-2</v>
      </c>
      <c r="J122" s="57">
        <f>[1]SavingsFINAL!B120</f>
        <v>0</v>
      </c>
      <c r="K122" s="58">
        <f>[1]SavingsFINAL!C120</f>
        <v>238.798</v>
      </c>
    </row>
    <row r="123" spans="1:11" x14ac:dyDescent="0.25">
      <c r="A123" s="42" t="s">
        <v>96</v>
      </c>
      <c r="B123" s="53">
        <v>1249630</v>
      </c>
      <c r="C123" s="54">
        <v>2583548</v>
      </c>
      <c r="D123" s="53">
        <f>[1]SavingsFINAL!D121</f>
        <v>18987.7</v>
      </c>
      <c r="E123" s="54">
        <f>[1]SavingsFINAL!E121</f>
        <v>41595.199999999997</v>
      </c>
      <c r="F123" s="55">
        <f>[1]PremiseFINAL!C122</f>
        <v>389</v>
      </c>
      <c r="G123" s="56">
        <f t="shared" si="3"/>
        <v>6641.5115681233929</v>
      </c>
      <c r="H123" s="56">
        <f t="shared" si="4"/>
        <v>106.92853470437018</v>
      </c>
      <c r="I123" s="76">
        <f t="shared" si="5"/>
        <v>1.6100029881387923E-2</v>
      </c>
      <c r="J123" s="57">
        <f>[1]SavingsFINAL!B121</f>
        <v>-16.734400000000001</v>
      </c>
      <c r="K123" s="58">
        <f>[1]SavingsFINAL!C121</f>
        <v>2.2709999999999999</v>
      </c>
    </row>
    <row r="124" spans="1:11" x14ac:dyDescent="0.25">
      <c r="A124" s="42" t="s">
        <v>97</v>
      </c>
      <c r="B124" s="53">
        <v>82786420</v>
      </c>
      <c r="C124" s="54">
        <v>24646984</v>
      </c>
      <c r="D124" s="53">
        <f>[1]SavingsFINAL!D122</f>
        <v>965457.7</v>
      </c>
      <c r="E124" s="54">
        <f>[1]SavingsFINAL!E122</f>
        <v>709447.5</v>
      </c>
      <c r="F124" s="55">
        <f>[1]PremiseFINAL!C123</f>
        <v>3491</v>
      </c>
      <c r="G124" s="56">
        <f t="shared" si="3"/>
        <v>7060.1501002578061</v>
      </c>
      <c r="H124" s="56">
        <f t="shared" si="4"/>
        <v>203.22185620166141</v>
      </c>
      <c r="I124" s="76">
        <f t="shared" si="5"/>
        <v>2.8784353493311796E-2</v>
      </c>
      <c r="J124" s="57">
        <f>[1]SavingsFINAL!B122</f>
        <v>8710.1478000000006</v>
      </c>
      <c r="K124" s="58">
        <f>[1]SavingsFINAL!C122</f>
        <v>80.617999999999995</v>
      </c>
    </row>
    <row r="125" spans="1:11" x14ac:dyDescent="0.25">
      <c r="A125" s="42" t="s">
        <v>98</v>
      </c>
      <c r="B125" s="53">
        <v>787020</v>
      </c>
      <c r="C125" s="54">
        <v>1862602</v>
      </c>
      <c r="D125" s="53">
        <f>[1]SavingsFINAL!D123</f>
        <v>149487.6</v>
      </c>
      <c r="E125" s="54">
        <f>[1]SavingsFINAL!E123</f>
        <v>42279.7</v>
      </c>
      <c r="F125" s="55">
        <f>[1]PremiseFINAL!C124</f>
        <v>253</v>
      </c>
      <c r="G125" s="56">
        <f t="shared" si="3"/>
        <v>7362.063241106719</v>
      </c>
      <c r="H125" s="56">
        <f t="shared" si="4"/>
        <v>167.11343873517785</v>
      </c>
      <c r="I125" s="76">
        <f t="shared" si="5"/>
        <v>2.269926693947499E-2</v>
      </c>
      <c r="J125" s="57">
        <f>[1]SavingsFINAL!B123</f>
        <v>-57.568800000000003</v>
      </c>
      <c r="K125" s="58">
        <f>[1]SavingsFINAL!C123</f>
        <v>583.15</v>
      </c>
    </row>
    <row r="126" spans="1:11" x14ac:dyDescent="0.25">
      <c r="A126" s="42" t="s">
        <v>99</v>
      </c>
      <c r="B126" s="53">
        <v>399846</v>
      </c>
      <c r="C126" s="54">
        <v>2666350</v>
      </c>
      <c r="D126" s="53">
        <f>[1]SavingsFINAL!D124</f>
        <v>1487</v>
      </c>
      <c r="E126" s="54">
        <f>[1]SavingsFINAL!E124</f>
        <v>34540.400000000001</v>
      </c>
      <c r="F126" s="55">
        <f>[1]PremiseFINAL!C125+[1]PremiseFINAL!C126</f>
        <v>393</v>
      </c>
      <c r="G126" s="56">
        <f t="shared" si="3"/>
        <v>6784.605597964377</v>
      </c>
      <c r="H126" s="56">
        <f t="shared" si="4"/>
        <v>87.889058524173038</v>
      </c>
      <c r="I126" s="76">
        <f t="shared" si="5"/>
        <v>1.2954188309861796E-2</v>
      </c>
      <c r="J126" s="57">
        <f>[1]SavingsFINAL!B124</f>
        <v>0</v>
      </c>
      <c r="K126" s="58">
        <f>[1]SavingsFINAL!C124</f>
        <v>106.622</v>
      </c>
    </row>
    <row r="127" spans="1:11" x14ac:dyDescent="0.25">
      <c r="A127" s="42" t="s">
        <v>100</v>
      </c>
      <c r="B127" s="53">
        <v>32025718</v>
      </c>
      <c r="C127" s="54">
        <v>32653197</v>
      </c>
      <c r="D127" s="53">
        <f>[1]SavingsFINAL!D125</f>
        <v>846203</v>
      </c>
      <c r="E127" s="54">
        <f>[1]SavingsFINAL!E125</f>
        <v>801409.2</v>
      </c>
      <c r="F127" s="55">
        <f>[1]PremiseFINAL!C127</f>
        <v>4211</v>
      </c>
      <c r="G127" s="56">
        <f t="shared" si="3"/>
        <v>7754.2619330325342</v>
      </c>
      <c r="H127" s="56">
        <f t="shared" si="4"/>
        <v>190.31327475658986</v>
      </c>
      <c r="I127" s="76">
        <f t="shared" si="5"/>
        <v>2.4543054696910684E-2</v>
      </c>
      <c r="J127" s="57">
        <f>[1]SavingsFINAL!B125</f>
        <v>-23.915600000000001</v>
      </c>
      <c r="K127" s="58">
        <f>[1]SavingsFINAL!C125</f>
        <v>389.72179999999997</v>
      </c>
    </row>
    <row r="128" spans="1:11" x14ac:dyDescent="0.25">
      <c r="A128" s="42" t="s">
        <v>101</v>
      </c>
      <c r="B128" s="53">
        <v>744465</v>
      </c>
      <c r="C128" s="54">
        <v>6773820</v>
      </c>
      <c r="D128" s="53">
        <f>[1]SavingsFINAL!D126</f>
        <v>19639.900000000001</v>
      </c>
      <c r="E128" s="54">
        <f>[1]SavingsFINAL!E126</f>
        <v>62164.1</v>
      </c>
      <c r="F128" s="55">
        <f>[1]PremiseFINAL!C128</f>
        <v>811</v>
      </c>
      <c r="G128" s="56">
        <f t="shared" si="3"/>
        <v>8352.4290998766955</v>
      </c>
      <c r="H128" s="56">
        <f t="shared" si="4"/>
        <v>76.651171393341556</v>
      </c>
      <c r="I128" s="76">
        <f t="shared" si="5"/>
        <v>9.1771112902321005E-3</v>
      </c>
      <c r="J128" s="57">
        <f>[1]SavingsFINAL!B126</f>
        <v>-15.801</v>
      </c>
      <c r="K128" s="58">
        <f>[1]SavingsFINAL!C126</f>
        <v>114.6015</v>
      </c>
    </row>
    <row r="129" spans="1:11" x14ac:dyDescent="0.25">
      <c r="A129" s="42" t="s">
        <v>226</v>
      </c>
      <c r="B129" s="53">
        <v>1502219</v>
      </c>
      <c r="C129" s="54">
        <v>4086938</v>
      </c>
      <c r="D129" s="53">
        <f>[1]SavingsFINAL!D127</f>
        <v>1464.3</v>
      </c>
      <c r="E129" s="54">
        <f>[1]SavingsFINAL!E127</f>
        <v>105744.3</v>
      </c>
      <c r="F129" s="55">
        <f>[1]PremiseFINAL!C129</f>
        <v>703</v>
      </c>
      <c r="G129" s="56">
        <f t="shared" si="3"/>
        <v>5813.5675675675675</v>
      </c>
      <c r="H129" s="56">
        <f t="shared" si="4"/>
        <v>150.41863442389757</v>
      </c>
      <c r="I129" s="76">
        <f t="shared" si="5"/>
        <v>2.5873722576657633E-2</v>
      </c>
      <c r="J129" s="57">
        <f>[1]SavingsFINAL!B127</f>
        <v>-1.0069999999999999</v>
      </c>
      <c r="K129" s="58">
        <f>[1]SavingsFINAL!C127</f>
        <v>11.507999999999999</v>
      </c>
    </row>
    <row r="130" spans="1:11" x14ac:dyDescent="0.25">
      <c r="A130" s="42" t="s">
        <v>102</v>
      </c>
      <c r="B130" s="53">
        <v>56105680</v>
      </c>
      <c r="C130" s="54">
        <v>27808949</v>
      </c>
      <c r="D130" s="53">
        <f>[1]SavingsFINAL!D128</f>
        <v>1535823</v>
      </c>
      <c r="E130" s="54">
        <f>[1]SavingsFINAL!E128</f>
        <v>1100559.7</v>
      </c>
      <c r="F130" s="55">
        <f>[1]PremiseFINAL!C130</f>
        <v>4801</v>
      </c>
      <c r="G130" s="56">
        <f t="shared" si="3"/>
        <v>5792.3243074359507</v>
      </c>
      <c r="H130" s="56">
        <f t="shared" si="4"/>
        <v>229.23551343470109</v>
      </c>
      <c r="I130" s="76">
        <f t="shared" si="5"/>
        <v>3.9575738730722974E-2</v>
      </c>
      <c r="J130" s="57">
        <f>[1]SavingsFINAL!B128</f>
        <v>2953.1284999999998</v>
      </c>
      <c r="K130" s="58">
        <f>[1]SavingsFINAL!C128</f>
        <v>4072.7595000000001</v>
      </c>
    </row>
    <row r="131" spans="1:11" x14ac:dyDescent="0.25">
      <c r="A131" s="42" t="s">
        <v>103</v>
      </c>
      <c r="B131" s="53">
        <v>2373197</v>
      </c>
      <c r="C131" s="54">
        <v>6057968</v>
      </c>
      <c r="D131" s="53">
        <f>[1]SavingsFINAL!D129</f>
        <v>5286.2</v>
      </c>
      <c r="E131" s="54">
        <f>[1]SavingsFINAL!E129</f>
        <v>131072.5</v>
      </c>
      <c r="F131" s="55">
        <f>[1]PremiseFINAL!C131</f>
        <v>932</v>
      </c>
      <c r="G131" s="56">
        <f t="shared" ref="G131:G194" si="6">C131/F131</f>
        <v>6499.9656652360518</v>
      </c>
      <c r="H131" s="56">
        <f t="shared" ref="H131:H194" si="7">E131/F131</f>
        <v>140.6357296137339</v>
      </c>
      <c r="I131" s="76">
        <f t="shared" ref="I131:I194" si="8">H131/G131</f>
        <v>2.1636380383653394E-2</v>
      </c>
      <c r="J131" s="57">
        <f>[1]SavingsFINAL!B129</f>
        <v>-4.7971000000000004</v>
      </c>
      <c r="K131" s="58">
        <f>[1]SavingsFINAL!C129</f>
        <v>177.04650000000001</v>
      </c>
    </row>
    <row r="132" spans="1:11" x14ac:dyDescent="0.25">
      <c r="A132" s="42" t="s">
        <v>104</v>
      </c>
      <c r="B132" s="53">
        <v>528993</v>
      </c>
      <c r="C132" s="54">
        <v>2805165</v>
      </c>
      <c r="D132" s="53">
        <f>[1]SavingsFINAL!D130</f>
        <v>0</v>
      </c>
      <c r="E132" s="54">
        <f>[1]SavingsFINAL!E130</f>
        <v>35836</v>
      </c>
      <c r="F132" s="55">
        <f>[1]PremiseFINAL!C132</f>
        <v>679</v>
      </c>
      <c r="G132" s="56">
        <f t="shared" si="6"/>
        <v>4131.3181148748163</v>
      </c>
      <c r="H132" s="56">
        <f t="shared" si="7"/>
        <v>52.777614138438878</v>
      </c>
      <c r="I132" s="76">
        <f t="shared" si="8"/>
        <v>1.2775006104810232E-2</v>
      </c>
      <c r="J132" s="57">
        <f>[1]SavingsFINAL!B130</f>
        <v>0</v>
      </c>
      <c r="K132" s="58">
        <f>[1]SavingsFINAL!C130</f>
        <v>-5.1109999999999998</v>
      </c>
    </row>
    <row r="133" spans="1:11" x14ac:dyDescent="0.25">
      <c r="A133" s="42" t="s">
        <v>227</v>
      </c>
      <c r="B133" s="53">
        <v>23088266.5</v>
      </c>
      <c r="C133" s="54">
        <v>17777105</v>
      </c>
      <c r="D133" s="53">
        <f>[1]SavingsFINAL!D131</f>
        <v>266367.8</v>
      </c>
      <c r="E133" s="54">
        <f>[1]SavingsFINAL!E131</f>
        <v>657056.5</v>
      </c>
      <c r="F133" s="55">
        <f>[1]PremiseFINAL!C133</f>
        <v>2786</v>
      </c>
      <c r="G133" s="56">
        <f t="shared" si="6"/>
        <v>6380.8704235463028</v>
      </c>
      <c r="H133" s="56">
        <f t="shared" si="7"/>
        <v>235.84224694903088</v>
      </c>
      <c r="I133" s="76">
        <f t="shared" si="8"/>
        <v>3.6960826861291533E-2</v>
      </c>
      <c r="J133" s="57">
        <f>[1]SavingsFINAL!B131</f>
        <v>-206.83500000000001</v>
      </c>
      <c r="K133" s="58">
        <f>[1]SavingsFINAL!C131</f>
        <v>158.47400000000002</v>
      </c>
    </row>
    <row r="134" spans="1:11" x14ac:dyDescent="0.25">
      <c r="A134" s="42" t="s">
        <v>105</v>
      </c>
      <c r="B134" s="53">
        <v>596021</v>
      </c>
      <c r="C134" s="54">
        <v>6111298</v>
      </c>
      <c r="D134" s="53">
        <f>[1]SavingsFINAL!D132</f>
        <v>1160.9000000000001</v>
      </c>
      <c r="E134" s="54">
        <f>[1]SavingsFINAL!E132</f>
        <v>59774.700000000004</v>
      </c>
      <c r="F134" s="55">
        <f>[1]PremiseFINAL!C134</f>
        <v>994</v>
      </c>
      <c r="G134" s="56">
        <f t="shared" si="6"/>
        <v>6148.1871227364181</v>
      </c>
      <c r="H134" s="56">
        <f t="shared" si="7"/>
        <v>60.135513078470829</v>
      </c>
      <c r="I134" s="76">
        <f t="shared" si="8"/>
        <v>9.7810154242192089E-3</v>
      </c>
      <c r="J134" s="57">
        <f>[1]SavingsFINAL!B132</f>
        <v>0</v>
      </c>
      <c r="K134" s="58">
        <f>[1]SavingsFINAL!C132</f>
        <v>5.8630000000000004</v>
      </c>
    </row>
    <row r="135" spans="1:11" x14ac:dyDescent="0.25">
      <c r="A135" s="42" t="s">
        <v>106</v>
      </c>
      <c r="B135" s="53">
        <v>203313</v>
      </c>
      <c r="C135" s="54">
        <v>453432</v>
      </c>
      <c r="D135" s="53">
        <f>[1]SavingsFINAL!D133</f>
        <v>0</v>
      </c>
      <c r="E135" s="54">
        <f>[1]SavingsFINAL!E133</f>
        <v>1258.4000000000001</v>
      </c>
      <c r="F135" s="55">
        <f>[1]PremiseFINAL!C135</f>
        <v>61</v>
      </c>
      <c r="G135" s="56">
        <f t="shared" si="6"/>
        <v>7433.311475409836</v>
      </c>
      <c r="H135" s="56">
        <f t="shared" si="7"/>
        <v>20.629508196721314</v>
      </c>
      <c r="I135" s="76">
        <f t="shared" si="8"/>
        <v>2.7752783217770255E-3</v>
      </c>
      <c r="J135" s="57">
        <f>[1]SavingsFINAL!B133</f>
        <v>0</v>
      </c>
      <c r="K135" s="58">
        <f>[1]SavingsFINAL!C133</f>
        <v>0.34499999999999997</v>
      </c>
    </row>
    <row r="136" spans="1:11" x14ac:dyDescent="0.25">
      <c r="A136" s="42" t="s">
        <v>107</v>
      </c>
      <c r="B136" s="53">
        <v>3234395</v>
      </c>
      <c r="C136" s="54">
        <v>6660586</v>
      </c>
      <c r="D136" s="53">
        <f>[1]SavingsFINAL!D134</f>
        <v>96558.8</v>
      </c>
      <c r="E136" s="54">
        <f>[1]SavingsFINAL!E134</f>
        <v>105813.2</v>
      </c>
      <c r="F136" s="55">
        <f>[1]PremiseFINAL!C136</f>
        <v>728</v>
      </c>
      <c r="G136" s="56">
        <f t="shared" si="6"/>
        <v>9149.1565934065929</v>
      </c>
      <c r="H136" s="56">
        <f t="shared" si="7"/>
        <v>145.3478021978022</v>
      </c>
      <c r="I136" s="76">
        <f t="shared" si="8"/>
        <v>1.5886470049331997E-2</v>
      </c>
      <c r="J136" s="57">
        <f>[1]SavingsFINAL!B134</f>
        <v>-8.2370000000000001</v>
      </c>
      <c r="K136" s="58">
        <f>[1]SavingsFINAL!C134</f>
        <v>-14.766999999999999</v>
      </c>
    </row>
    <row r="137" spans="1:11" x14ac:dyDescent="0.25">
      <c r="A137" s="42" t="s">
        <v>228</v>
      </c>
      <c r="B137" s="53">
        <v>1748</v>
      </c>
      <c r="C137" s="54">
        <v>270932</v>
      </c>
      <c r="D137" s="53">
        <f>[1]SavingsFINAL!D135</f>
        <v>162.5</v>
      </c>
      <c r="E137" s="54">
        <f>[1]SavingsFINAL!E135</f>
        <v>8261.4</v>
      </c>
      <c r="F137" s="55">
        <f>[1]PremiseFINAL!C137</f>
        <v>92</v>
      </c>
      <c r="G137" s="56">
        <f t="shared" si="6"/>
        <v>2944.913043478261</v>
      </c>
      <c r="H137" s="56">
        <f t="shared" si="7"/>
        <v>89.797826086956519</v>
      </c>
      <c r="I137" s="76">
        <f t="shared" si="8"/>
        <v>3.0492522108868644E-2</v>
      </c>
      <c r="J137" s="57">
        <f>[1]SavingsFINAL!B135</f>
        <v>0</v>
      </c>
      <c r="K137" s="58">
        <f>[1]SavingsFINAL!C135</f>
        <v>-0.79200000000000004</v>
      </c>
    </row>
    <row r="138" spans="1:11" x14ac:dyDescent="0.25">
      <c r="A138" s="42" t="s">
        <v>108</v>
      </c>
      <c r="B138" s="53">
        <v>3686989</v>
      </c>
      <c r="C138" s="54">
        <v>6893676</v>
      </c>
      <c r="D138" s="53">
        <f>[1]SavingsFINAL!D136</f>
        <v>1065.8</v>
      </c>
      <c r="E138" s="54">
        <f>[1]SavingsFINAL!E136</f>
        <v>117155.4</v>
      </c>
      <c r="F138" s="55">
        <f>[1]PremiseFINAL!C138</f>
        <v>1173</v>
      </c>
      <c r="G138" s="56">
        <f t="shared" si="6"/>
        <v>5876.9616368286443</v>
      </c>
      <c r="H138" s="56">
        <f t="shared" si="7"/>
        <v>99.876726342710995</v>
      </c>
      <c r="I138" s="76">
        <f t="shared" si="8"/>
        <v>1.6994619416404254E-2</v>
      </c>
      <c r="J138" s="57">
        <f>[1]SavingsFINAL!B136</f>
        <v>-0.60950000000000004</v>
      </c>
      <c r="K138" s="58">
        <f>[1]SavingsFINAL!C136</f>
        <v>-18.087</v>
      </c>
    </row>
    <row r="139" spans="1:11" x14ac:dyDescent="0.25">
      <c r="A139" s="42" t="s">
        <v>109</v>
      </c>
      <c r="B139" s="53">
        <v>1399017</v>
      </c>
      <c r="C139" s="54">
        <v>7529920</v>
      </c>
      <c r="D139" s="53">
        <f>[1]SavingsFINAL!D137</f>
        <v>56998.9</v>
      </c>
      <c r="E139" s="54">
        <f>[1]SavingsFINAL!E137</f>
        <v>109429.79999999999</v>
      </c>
      <c r="F139" s="55">
        <f>[1]PremiseFINAL!C139</f>
        <v>1157</v>
      </c>
      <c r="G139" s="56">
        <f t="shared" si="6"/>
        <v>6508.1417458945552</v>
      </c>
      <c r="H139" s="56">
        <f t="shared" si="7"/>
        <v>94.580639585133952</v>
      </c>
      <c r="I139" s="76">
        <f t="shared" si="8"/>
        <v>1.4532664357655855E-2</v>
      </c>
      <c r="J139" s="57">
        <f>[1]SavingsFINAL!B137</f>
        <v>-50.737000000000002</v>
      </c>
      <c r="K139" s="58">
        <f>[1]SavingsFINAL!C137</f>
        <v>218.54900000000001</v>
      </c>
    </row>
    <row r="140" spans="1:11" x14ac:dyDescent="0.25">
      <c r="A140" s="42" t="s">
        <v>110</v>
      </c>
      <c r="B140" s="53">
        <v>32469255</v>
      </c>
      <c r="C140" s="54">
        <v>17381977</v>
      </c>
      <c r="D140" s="53">
        <f>[1]SavingsFINAL!D138+[1]SavingsFINAL!D139</f>
        <v>459169.7</v>
      </c>
      <c r="E140" s="54">
        <f>[1]SavingsFINAL!E138+[1]SavingsFINAL!E139</f>
        <v>570068.39999999991</v>
      </c>
      <c r="F140" s="55">
        <f>[1]PremiseFINAL!C140</f>
        <v>2899</v>
      </c>
      <c r="G140" s="56">
        <f t="shared" si="6"/>
        <v>5995.8527078302859</v>
      </c>
      <c r="H140" s="56">
        <f t="shared" si="7"/>
        <v>196.64311831666089</v>
      </c>
      <c r="I140" s="76">
        <f t="shared" si="8"/>
        <v>3.2796522512945445E-2</v>
      </c>
      <c r="J140" s="57">
        <f>[1]SavingsFINAL!B138+[1]SavingsFINAL!B139</f>
        <v>136.69220000000001</v>
      </c>
      <c r="K140" s="58">
        <f>[1]SavingsFINAL!C138+[1]SavingsFINAL!C139</f>
        <v>-51.986000000000004</v>
      </c>
    </row>
    <row r="141" spans="1:11" x14ac:dyDescent="0.25">
      <c r="A141" s="42" t="s">
        <v>241</v>
      </c>
      <c r="B141" s="53">
        <v>1388656</v>
      </c>
      <c r="C141" s="54">
        <v>4482984</v>
      </c>
      <c r="D141" s="53">
        <f>[1]SavingsFINAL!D140</f>
        <v>3177.5</v>
      </c>
      <c r="E141" s="54">
        <f>[1]SavingsFINAL!E140</f>
        <v>41579.4</v>
      </c>
      <c r="F141" s="55">
        <f>[1]PremiseFINAL!C141</f>
        <v>874</v>
      </c>
      <c r="G141" s="56">
        <f t="shared" si="6"/>
        <v>5129.2723112128142</v>
      </c>
      <c r="H141" s="56">
        <f t="shared" si="7"/>
        <v>47.573684210526316</v>
      </c>
      <c r="I141" s="76">
        <f t="shared" si="8"/>
        <v>9.2749383000251626E-3</v>
      </c>
      <c r="J141" s="57">
        <f>[1]SavingsFINAL!B140</f>
        <v>-2.1274999999999999</v>
      </c>
      <c r="K141" s="58">
        <f>[1]SavingsFINAL!C140</f>
        <v>-3.6150000000000002</v>
      </c>
    </row>
    <row r="142" spans="1:11" x14ac:dyDescent="0.25">
      <c r="A142" s="42" t="s">
        <v>111</v>
      </c>
      <c r="B142" s="53">
        <v>25098333</v>
      </c>
      <c r="C142" s="54">
        <v>13752088</v>
      </c>
      <c r="D142" s="53">
        <f>[1]SavingsFINAL!D141</f>
        <v>416359.6</v>
      </c>
      <c r="E142" s="54">
        <f>[1]SavingsFINAL!E141</f>
        <v>311142.8</v>
      </c>
      <c r="F142" s="55">
        <f>[1]PremiseFINAL!C142</f>
        <v>2146</v>
      </c>
      <c r="G142" s="56">
        <f t="shared" si="6"/>
        <v>6408.2423112767938</v>
      </c>
      <c r="H142" s="56">
        <f t="shared" si="7"/>
        <v>144.98732525629077</v>
      </c>
      <c r="I142" s="76">
        <f t="shared" si="8"/>
        <v>2.2625131543660863E-2</v>
      </c>
      <c r="J142" s="57">
        <f>[1]SavingsFINAL!B141</f>
        <v>1985.9938999999999</v>
      </c>
      <c r="K142" s="58">
        <f>[1]SavingsFINAL!C141</f>
        <v>369.50300000000004</v>
      </c>
    </row>
    <row r="143" spans="1:11" x14ac:dyDescent="0.25">
      <c r="A143" s="42" t="s">
        <v>229</v>
      </c>
      <c r="B143" s="53">
        <v>382792</v>
      </c>
      <c r="C143" s="54">
        <v>673849</v>
      </c>
      <c r="D143" s="53">
        <f>[1]SavingsFINAL!D142</f>
        <v>0</v>
      </c>
      <c r="E143" s="54">
        <f>[1]SavingsFINAL!E142</f>
        <v>4085.4</v>
      </c>
      <c r="F143" s="55">
        <f>[1]PremiseFINAL!C143</f>
        <v>184</v>
      </c>
      <c r="G143" s="56">
        <f t="shared" si="6"/>
        <v>3662.2228260869565</v>
      </c>
      <c r="H143" s="56">
        <f t="shared" si="7"/>
        <v>22.203260869565216</v>
      </c>
      <c r="I143" s="76">
        <f t="shared" si="8"/>
        <v>6.0627826115346312E-3</v>
      </c>
      <c r="J143" s="57">
        <f>[1]SavingsFINAL!B142</f>
        <v>0</v>
      </c>
      <c r="K143" s="58">
        <f>[1]SavingsFINAL!C142</f>
        <v>-0.34799999999999998</v>
      </c>
    </row>
    <row r="144" spans="1:11" x14ac:dyDescent="0.25">
      <c r="A144" s="42" t="s">
        <v>112</v>
      </c>
      <c r="B144" s="53">
        <v>3828458</v>
      </c>
      <c r="C144" s="54">
        <v>12574202</v>
      </c>
      <c r="D144" s="53">
        <f>[1]SavingsFINAL!D143</f>
        <v>1722</v>
      </c>
      <c r="E144" s="54">
        <f>[1]SavingsFINAL!E143</f>
        <v>119604</v>
      </c>
      <c r="F144" s="55">
        <f>[1]PremiseFINAL!C144</f>
        <v>1583</v>
      </c>
      <c r="G144" s="56">
        <f t="shared" si="6"/>
        <v>7943.2735312697414</v>
      </c>
      <c r="H144" s="56">
        <f t="shared" si="7"/>
        <v>75.555274794693617</v>
      </c>
      <c r="I144" s="76">
        <f t="shared" si="8"/>
        <v>9.5118561002916924E-3</v>
      </c>
      <c r="J144" s="57">
        <f>[1]SavingsFINAL!B143</f>
        <v>-1.1000000000000001</v>
      </c>
      <c r="K144" s="58">
        <f>[1]SavingsFINAL!C143</f>
        <v>723.452</v>
      </c>
    </row>
    <row r="145" spans="1:11" x14ac:dyDescent="0.25">
      <c r="A145" s="42" t="s">
        <v>113</v>
      </c>
      <c r="B145" s="53">
        <v>671176</v>
      </c>
      <c r="C145" s="54">
        <v>325997</v>
      </c>
      <c r="D145" s="53">
        <f>[1]SavingsFINAL!D144</f>
        <v>1672</v>
      </c>
      <c r="E145" s="54">
        <f>[1]SavingsFINAL!E144</f>
        <v>3777.9</v>
      </c>
      <c r="F145" s="55">
        <f>[1]PremiseFINAL!C145</f>
        <v>46</v>
      </c>
      <c r="G145" s="56">
        <f t="shared" si="6"/>
        <v>7086.891304347826</v>
      </c>
      <c r="H145" s="56">
        <f t="shared" si="7"/>
        <v>82.128260869565224</v>
      </c>
      <c r="I145" s="76">
        <f t="shared" si="8"/>
        <v>1.1588756951751092E-2</v>
      </c>
      <c r="J145" s="57">
        <f>[1]SavingsFINAL!B144</f>
        <v>0</v>
      </c>
      <c r="K145" s="58">
        <f>[1]SavingsFINAL!C144</f>
        <v>60.19</v>
      </c>
    </row>
    <row r="146" spans="1:11" x14ac:dyDescent="0.25">
      <c r="A146" s="42" t="s">
        <v>114</v>
      </c>
      <c r="B146" s="53">
        <v>7118914</v>
      </c>
      <c r="C146" s="54">
        <v>5058824</v>
      </c>
      <c r="D146" s="53">
        <f>[1]SavingsFINAL!D145</f>
        <v>77917</v>
      </c>
      <c r="E146" s="54">
        <f>[1]SavingsFINAL!E145</f>
        <v>90687.9</v>
      </c>
      <c r="F146" s="55">
        <f>[1]PremiseFINAL!C146</f>
        <v>816</v>
      </c>
      <c r="G146" s="56">
        <f t="shared" si="6"/>
        <v>6199.5392156862745</v>
      </c>
      <c r="H146" s="56">
        <f t="shared" si="7"/>
        <v>111.13713235294117</v>
      </c>
      <c r="I146" s="76">
        <f t="shared" si="8"/>
        <v>1.7926676239378953E-2</v>
      </c>
      <c r="J146" s="57">
        <f>[1]SavingsFINAL!B145</f>
        <v>-22.185500000000001</v>
      </c>
      <c r="K146" s="58">
        <f>[1]SavingsFINAL!C145</f>
        <v>-10.093999999999999</v>
      </c>
    </row>
    <row r="147" spans="1:11" x14ac:dyDescent="0.25">
      <c r="A147" s="42" t="s">
        <v>115</v>
      </c>
      <c r="B147" s="53">
        <v>1044689</v>
      </c>
      <c r="C147" s="54">
        <v>5075446</v>
      </c>
      <c r="D147" s="53">
        <f>[1]SavingsFINAL!D146</f>
        <v>7921.5</v>
      </c>
      <c r="E147" s="54">
        <f>[1]SavingsFINAL!E146</f>
        <v>51094.400000000001</v>
      </c>
      <c r="F147" s="55">
        <f>[1]PremiseFINAL!C147</f>
        <v>603</v>
      </c>
      <c r="G147" s="56">
        <f t="shared" si="6"/>
        <v>8416.9917081260373</v>
      </c>
      <c r="H147" s="56">
        <f t="shared" si="7"/>
        <v>84.733665008291879</v>
      </c>
      <c r="I147" s="76">
        <f t="shared" si="8"/>
        <v>1.0066977365141901E-2</v>
      </c>
      <c r="J147" s="57">
        <f>[1]SavingsFINAL!B146</f>
        <v>-8.1419999999999995</v>
      </c>
      <c r="K147" s="58">
        <f>[1]SavingsFINAL!C146</f>
        <v>-3.9089999999999998</v>
      </c>
    </row>
    <row r="148" spans="1:11" x14ac:dyDescent="0.25">
      <c r="A148" s="42" t="s">
        <v>116</v>
      </c>
      <c r="B148" s="53">
        <v>1095982</v>
      </c>
      <c r="C148" s="54">
        <v>2797501</v>
      </c>
      <c r="D148" s="53">
        <f>[1]SavingsFINAL!D147</f>
        <v>0</v>
      </c>
      <c r="E148" s="54">
        <f>[1]SavingsFINAL!E147</f>
        <v>25514.7</v>
      </c>
      <c r="F148" s="55">
        <f>[1]PremiseFINAL!C148</f>
        <v>276</v>
      </c>
      <c r="G148" s="56">
        <f t="shared" si="6"/>
        <v>10135.873188405798</v>
      </c>
      <c r="H148" s="56">
        <f t="shared" si="7"/>
        <v>92.4445652173913</v>
      </c>
      <c r="I148" s="76">
        <f t="shared" si="8"/>
        <v>9.1205329327853669E-3</v>
      </c>
      <c r="J148" s="57">
        <f>[1]SavingsFINAL!B147</f>
        <v>0</v>
      </c>
      <c r="K148" s="58">
        <f>[1]SavingsFINAL!C147</f>
        <v>112.55200000000001</v>
      </c>
    </row>
    <row r="149" spans="1:11" x14ac:dyDescent="0.25">
      <c r="A149" s="42" t="s">
        <v>117</v>
      </c>
      <c r="B149" s="53">
        <v>1962503</v>
      </c>
      <c r="C149" s="54">
        <v>6317129</v>
      </c>
      <c r="D149" s="53">
        <f>[1]SavingsFINAL!D148</f>
        <v>0</v>
      </c>
      <c r="E149" s="54">
        <f>[1]SavingsFINAL!E148</f>
        <v>44435.9</v>
      </c>
      <c r="F149" s="55">
        <f>[1]PremiseFINAL!C149</f>
        <v>733</v>
      </c>
      <c r="G149" s="56">
        <f t="shared" si="6"/>
        <v>8618.1841746248301</v>
      </c>
      <c r="H149" s="56">
        <f t="shared" si="7"/>
        <v>60.621964529331514</v>
      </c>
      <c r="I149" s="76">
        <f t="shared" si="8"/>
        <v>7.0341922731038094E-3</v>
      </c>
      <c r="J149" s="57">
        <f>[1]SavingsFINAL!B148</f>
        <v>0</v>
      </c>
      <c r="K149" s="58">
        <f>[1]SavingsFINAL!C148</f>
        <v>45.49</v>
      </c>
    </row>
    <row r="150" spans="1:11" x14ac:dyDescent="0.25">
      <c r="A150" s="42" t="s">
        <v>118</v>
      </c>
      <c r="B150" s="53">
        <v>382809</v>
      </c>
      <c r="C150" s="54">
        <v>2108870</v>
      </c>
      <c r="D150" s="53">
        <f>[1]SavingsFINAL!D149</f>
        <v>81.2</v>
      </c>
      <c r="E150" s="54">
        <f>[1]SavingsFINAL!E149</f>
        <v>22871.5</v>
      </c>
      <c r="F150" s="55">
        <f>[1]PremiseFINAL!C150</f>
        <v>338</v>
      </c>
      <c r="G150" s="56">
        <f t="shared" si="6"/>
        <v>6239.2603550295862</v>
      </c>
      <c r="H150" s="56">
        <f t="shared" si="7"/>
        <v>67.667159763313606</v>
      </c>
      <c r="I150" s="76">
        <f t="shared" si="8"/>
        <v>1.0845381649888328E-2</v>
      </c>
      <c r="J150" s="57">
        <f>[1]SavingsFINAL!B149</f>
        <v>0</v>
      </c>
      <c r="K150" s="58">
        <f>[1]SavingsFINAL!C149</f>
        <v>189.36500000000001</v>
      </c>
    </row>
    <row r="151" spans="1:11" x14ac:dyDescent="0.25">
      <c r="A151" s="42" t="s">
        <v>119</v>
      </c>
      <c r="B151" s="53">
        <v>5112184</v>
      </c>
      <c r="C151" s="54">
        <v>9386314</v>
      </c>
      <c r="D151" s="53">
        <f>[1]SavingsFINAL!D150</f>
        <v>98471.1</v>
      </c>
      <c r="E151" s="54">
        <f>[1]SavingsFINAL!E150</f>
        <v>85359.2</v>
      </c>
      <c r="F151" s="55">
        <f>[1]PremiseFINAL!C151</f>
        <v>1065</v>
      </c>
      <c r="G151" s="56">
        <f t="shared" si="6"/>
        <v>8813.4403755868552</v>
      </c>
      <c r="H151" s="56">
        <f t="shared" si="7"/>
        <v>80.149483568075112</v>
      </c>
      <c r="I151" s="76">
        <f t="shared" si="8"/>
        <v>9.0940064438500556E-3</v>
      </c>
      <c r="J151" s="57">
        <f>[1]SavingsFINAL!B150</f>
        <v>249.0778</v>
      </c>
      <c r="K151" s="58">
        <f>[1]SavingsFINAL!C150</f>
        <v>6.395999999999999</v>
      </c>
    </row>
    <row r="152" spans="1:11" x14ac:dyDescent="0.25">
      <c r="A152" s="42" t="s">
        <v>120</v>
      </c>
      <c r="B152" s="53">
        <v>1554865</v>
      </c>
      <c r="C152" s="54">
        <v>2778459</v>
      </c>
      <c r="D152" s="53">
        <f>[1]SavingsFINAL!D151</f>
        <v>140122.5</v>
      </c>
      <c r="E152" s="54">
        <f>[1]SavingsFINAL!E151</f>
        <v>18810.3</v>
      </c>
      <c r="F152" s="55">
        <f>[1]PremiseFINAL!C152</f>
        <v>417</v>
      </c>
      <c r="G152" s="56">
        <f t="shared" si="6"/>
        <v>6662.9712230215828</v>
      </c>
      <c r="H152" s="56">
        <f t="shared" si="7"/>
        <v>45.108633093525178</v>
      </c>
      <c r="I152" s="76">
        <f t="shared" si="8"/>
        <v>6.7700477134987414E-3</v>
      </c>
      <c r="J152" s="57">
        <f>[1]SavingsFINAL!B151</f>
        <v>-3.3</v>
      </c>
      <c r="K152" s="58">
        <f>[1]SavingsFINAL!C151</f>
        <v>-0.28199999999999997</v>
      </c>
    </row>
    <row r="153" spans="1:11" x14ac:dyDescent="0.25">
      <c r="A153" s="42" t="s">
        <v>121</v>
      </c>
      <c r="B153" s="53">
        <v>2465681</v>
      </c>
      <c r="C153" s="54">
        <v>8632900</v>
      </c>
      <c r="D153" s="53">
        <f>[1]SavingsFINAL!D152</f>
        <v>5727.1</v>
      </c>
      <c r="E153" s="54">
        <f>[1]SavingsFINAL!E152</f>
        <v>162402.79999999999</v>
      </c>
      <c r="F153" s="55">
        <f>[1]PremiseFINAL!C153</f>
        <v>1243</v>
      </c>
      <c r="G153" s="56">
        <f t="shared" si="6"/>
        <v>6945.2131938857601</v>
      </c>
      <c r="H153" s="56">
        <f t="shared" si="7"/>
        <v>130.65390185036202</v>
      </c>
      <c r="I153" s="76">
        <f t="shared" si="8"/>
        <v>1.8812079370779226E-2</v>
      </c>
      <c r="J153" s="57">
        <f>[1]SavingsFINAL!B152</f>
        <v>-3.1625000000000001</v>
      </c>
      <c r="K153" s="58">
        <f>[1]SavingsFINAL!C152</f>
        <v>-11.166</v>
      </c>
    </row>
    <row r="154" spans="1:11" x14ac:dyDescent="0.25">
      <c r="A154" s="42" t="s">
        <v>122</v>
      </c>
      <c r="B154" s="53">
        <v>1679426</v>
      </c>
      <c r="C154" s="54">
        <v>4803805</v>
      </c>
      <c r="D154" s="53">
        <f>[1]SavingsFINAL!D153</f>
        <v>44786.5</v>
      </c>
      <c r="E154" s="54">
        <f>[1]SavingsFINAL!E153</f>
        <v>97677.3</v>
      </c>
      <c r="F154" s="55">
        <f>[1]PremiseFINAL!C154</f>
        <v>774</v>
      </c>
      <c r="G154" s="56">
        <f t="shared" si="6"/>
        <v>6206.4664082687341</v>
      </c>
      <c r="H154" s="56">
        <f t="shared" si="7"/>
        <v>126.19806201550388</v>
      </c>
      <c r="I154" s="76">
        <f t="shared" si="8"/>
        <v>2.0333319108498366E-2</v>
      </c>
      <c r="J154" s="57">
        <f>[1]SavingsFINAL!B153</f>
        <v>-25.771699999999999</v>
      </c>
      <c r="K154" s="58">
        <f>[1]SavingsFINAL!C153</f>
        <v>800.02599999999995</v>
      </c>
    </row>
    <row r="155" spans="1:11" x14ac:dyDescent="0.25">
      <c r="A155" s="42" t="s">
        <v>123</v>
      </c>
      <c r="B155" s="53">
        <v>1362394</v>
      </c>
      <c r="C155" s="54">
        <v>5109156</v>
      </c>
      <c r="D155" s="53">
        <f>[1]SavingsFINAL!D154</f>
        <v>3832.7</v>
      </c>
      <c r="E155" s="54">
        <f>[1]SavingsFINAL!E154</f>
        <v>46329.599999999999</v>
      </c>
      <c r="F155" s="55">
        <f>[1]PremiseFINAL!C155</f>
        <v>647</v>
      </c>
      <c r="G155" s="56">
        <f t="shared" si="6"/>
        <v>7896.6862442040183</v>
      </c>
      <c r="H155" s="56">
        <f t="shared" si="7"/>
        <v>71.606800618238026</v>
      </c>
      <c r="I155" s="76">
        <f t="shared" si="8"/>
        <v>9.0679556466860683E-3</v>
      </c>
      <c r="J155" s="57">
        <f>[1]SavingsFINAL!B154</f>
        <v>-2.8559999999999999</v>
      </c>
      <c r="K155" s="58">
        <f>[1]SavingsFINAL!C154</f>
        <v>17.091999999999999</v>
      </c>
    </row>
    <row r="156" spans="1:11" x14ac:dyDescent="0.25">
      <c r="A156" s="42" t="s">
        <v>124</v>
      </c>
      <c r="B156" s="53">
        <v>928805</v>
      </c>
      <c r="C156" s="54">
        <v>4148178</v>
      </c>
      <c r="D156" s="53">
        <f>[1]SavingsFINAL!D155</f>
        <v>325.10000000000002</v>
      </c>
      <c r="E156" s="54">
        <f>[1]SavingsFINAL!E155</f>
        <v>37881.1</v>
      </c>
      <c r="F156" s="55">
        <f>[1]PremiseFINAL!C156</f>
        <v>538</v>
      </c>
      <c r="G156" s="56">
        <f t="shared" si="6"/>
        <v>7710.3680297397768</v>
      </c>
      <c r="H156" s="56">
        <f t="shared" si="7"/>
        <v>70.410966542750927</v>
      </c>
      <c r="I156" s="76">
        <f t="shared" si="8"/>
        <v>9.1319851751781138E-3</v>
      </c>
      <c r="J156" s="57">
        <f>[1]SavingsFINAL!B155</f>
        <v>0</v>
      </c>
      <c r="K156" s="58">
        <f>[1]SavingsFINAL!C155</f>
        <v>111.185</v>
      </c>
    </row>
    <row r="157" spans="1:11" x14ac:dyDescent="0.25">
      <c r="A157" s="42" t="s">
        <v>125</v>
      </c>
      <c r="B157" s="53">
        <v>9851688</v>
      </c>
      <c r="C157" s="54">
        <v>12750085</v>
      </c>
      <c r="D157" s="53">
        <f>[1]SavingsFINAL!D156</f>
        <v>40681.100000000006</v>
      </c>
      <c r="E157" s="54">
        <f>[1]SavingsFINAL!E156</f>
        <v>78882.100000000006</v>
      </c>
      <c r="F157" s="55">
        <f>[1]PremiseFINAL!C157</f>
        <v>1850</v>
      </c>
      <c r="G157" s="56">
        <f t="shared" si="6"/>
        <v>6891.9378378378378</v>
      </c>
      <c r="H157" s="56">
        <f t="shared" si="7"/>
        <v>42.638972972972979</v>
      </c>
      <c r="I157" s="76">
        <f t="shared" si="8"/>
        <v>6.186790127281505E-3</v>
      </c>
      <c r="J157" s="57">
        <f>[1]SavingsFINAL!B156</f>
        <v>-26.795000000000002</v>
      </c>
      <c r="K157" s="58">
        <f>[1]SavingsFINAL!C156</f>
        <v>57.311</v>
      </c>
    </row>
    <row r="158" spans="1:11" x14ac:dyDescent="0.25">
      <c r="A158" s="42" t="s">
        <v>126</v>
      </c>
      <c r="B158" s="53">
        <v>2574169</v>
      </c>
      <c r="C158" s="54">
        <v>11606464</v>
      </c>
      <c r="D158" s="53">
        <f>[1]SavingsFINAL!D157</f>
        <v>26897.200000000001</v>
      </c>
      <c r="E158" s="54">
        <f>[1]SavingsFINAL!E157</f>
        <v>92353.5</v>
      </c>
      <c r="F158" s="55">
        <f>[1]PremiseFINAL!C158</f>
        <v>1532</v>
      </c>
      <c r="G158" s="56">
        <f t="shared" si="6"/>
        <v>7576.0208877284595</v>
      </c>
      <c r="H158" s="56">
        <f t="shared" si="7"/>
        <v>60.282963446475193</v>
      </c>
      <c r="I158" s="76">
        <f t="shared" si="8"/>
        <v>7.9570746094590038E-3</v>
      </c>
      <c r="J158" s="57">
        <f>[1]SavingsFINAL!B157</f>
        <v>-25.150400000000001</v>
      </c>
      <c r="K158" s="58">
        <f>[1]SavingsFINAL!C157</f>
        <v>58.162000000000006</v>
      </c>
    </row>
    <row r="159" spans="1:11" x14ac:dyDescent="0.25">
      <c r="A159" s="42" t="s">
        <v>127</v>
      </c>
      <c r="B159" s="53">
        <v>2698095.912</v>
      </c>
      <c r="C159" s="54">
        <v>8075957</v>
      </c>
      <c r="D159" s="53">
        <f>[1]SavingsFINAL!D158</f>
        <v>4697.6000000000004</v>
      </c>
      <c r="E159" s="54">
        <f>[1]SavingsFINAL!E158</f>
        <v>53356.800000000003</v>
      </c>
      <c r="F159" s="55">
        <f>[1]PremiseFINAL!C159</f>
        <v>1285</v>
      </c>
      <c r="G159" s="56">
        <f t="shared" si="6"/>
        <v>6284.7914396887163</v>
      </c>
      <c r="H159" s="56">
        <f t="shared" si="7"/>
        <v>41.522801556420234</v>
      </c>
      <c r="I159" s="76">
        <f t="shared" si="8"/>
        <v>6.6068702446038284E-3</v>
      </c>
      <c r="J159" s="57">
        <f>[1]SavingsFINAL!B158</f>
        <v>-0.86250000000000004</v>
      </c>
      <c r="K159" s="58">
        <f>[1]SavingsFINAL!C158</f>
        <v>58.997500000000002</v>
      </c>
    </row>
    <row r="160" spans="1:11" x14ac:dyDescent="0.25">
      <c r="A160" s="42" t="s">
        <v>128</v>
      </c>
      <c r="B160" s="53">
        <v>26993393</v>
      </c>
      <c r="C160" s="54">
        <v>8155518</v>
      </c>
      <c r="D160" s="53">
        <f>[1]SavingsFINAL!D159</f>
        <v>695415.8</v>
      </c>
      <c r="E160" s="54">
        <f>[1]SavingsFINAL!E159</f>
        <v>286856.2</v>
      </c>
      <c r="F160" s="55">
        <f>[1]PremiseFINAL!C160</f>
        <v>1189</v>
      </c>
      <c r="G160" s="56">
        <f t="shared" si="6"/>
        <v>6859.1404541631628</v>
      </c>
      <c r="H160" s="56">
        <f t="shared" si="7"/>
        <v>241.25836837678722</v>
      </c>
      <c r="I160" s="76">
        <f t="shared" si="8"/>
        <v>3.5173265511767617E-2</v>
      </c>
      <c r="J160" s="57">
        <f>[1]SavingsFINAL!B159</f>
        <v>431.98390000000001</v>
      </c>
      <c r="K160" s="58">
        <f>[1]SavingsFINAL!C159</f>
        <v>257.41059999999999</v>
      </c>
    </row>
    <row r="161" spans="1:11" x14ac:dyDescent="0.25">
      <c r="A161" s="42" t="s">
        <v>129</v>
      </c>
      <c r="B161" s="53">
        <v>33623226</v>
      </c>
      <c r="C161" s="54">
        <v>17472414</v>
      </c>
      <c r="D161" s="53">
        <f>[1]SavingsFINAL!D160</f>
        <v>170032.5</v>
      </c>
      <c r="E161" s="54">
        <f>[1]SavingsFINAL!E160</f>
        <v>369311.2</v>
      </c>
      <c r="F161" s="55">
        <f>[1]PremiseFINAL!C161</f>
        <v>2434</v>
      </c>
      <c r="G161" s="56">
        <f t="shared" si="6"/>
        <v>7178.4774034511092</v>
      </c>
      <c r="H161" s="56">
        <f t="shared" si="7"/>
        <v>151.73015612161052</v>
      </c>
      <c r="I161" s="76">
        <f t="shared" si="8"/>
        <v>2.1136816011800088E-2</v>
      </c>
      <c r="J161" s="57">
        <f>[1]SavingsFINAL!B160</f>
        <v>-69.147300000000001</v>
      </c>
      <c r="K161" s="58">
        <f>[1]SavingsFINAL!C160</f>
        <v>245.81200000000001</v>
      </c>
    </row>
    <row r="162" spans="1:11" x14ac:dyDescent="0.25">
      <c r="A162" s="42" t="s">
        <v>130</v>
      </c>
      <c r="B162" s="53">
        <v>680310</v>
      </c>
      <c r="C162" s="54">
        <v>2813929</v>
      </c>
      <c r="D162" s="53">
        <f>[1]SavingsFINAL!D161</f>
        <v>1516.2</v>
      </c>
      <c r="E162" s="54">
        <f>[1]SavingsFINAL!E161</f>
        <v>21656.9</v>
      </c>
      <c r="F162" s="55">
        <f>[1]PremiseFINAL!C162</f>
        <v>398</v>
      </c>
      <c r="G162" s="56">
        <f t="shared" si="6"/>
        <v>7070.1733668341712</v>
      </c>
      <c r="H162" s="56">
        <f t="shared" si="7"/>
        <v>54.414321608040204</v>
      </c>
      <c r="I162" s="76">
        <f t="shared" si="8"/>
        <v>7.6963206960801072E-3</v>
      </c>
      <c r="J162" s="57">
        <f>[1]SavingsFINAL!B161</f>
        <v>0</v>
      </c>
      <c r="K162" s="58">
        <f>[1]SavingsFINAL!C161</f>
        <v>-2.5049999999999999</v>
      </c>
    </row>
    <row r="163" spans="1:11" x14ac:dyDescent="0.25">
      <c r="A163" s="42" t="s">
        <v>131</v>
      </c>
      <c r="B163" s="53">
        <v>1338604</v>
      </c>
      <c r="C163" s="54">
        <v>5012240</v>
      </c>
      <c r="D163" s="53">
        <f>[1]SavingsFINAL!D162</f>
        <v>1243.8</v>
      </c>
      <c r="E163" s="54">
        <f>[1]SavingsFINAL!E162</f>
        <v>26337.699999999997</v>
      </c>
      <c r="F163" s="55">
        <f>[1]PremiseFINAL!C163</f>
        <v>944</v>
      </c>
      <c r="G163" s="56">
        <f t="shared" si="6"/>
        <v>5309.5762711864409</v>
      </c>
      <c r="H163" s="56">
        <f t="shared" si="7"/>
        <v>27.900105932203388</v>
      </c>
      <c r="I163" s="76">
        <f t="shared" si="8"/>
        <v>5.2546765518011905E-3</v>
      </c>
      <c r="J163" s="57">
        <f>[1]SavingsFINAL!B162</f>
        <v>-1.2765</v>
      </c>
      <c r="K163" s="58">
        <f>[1]SavingsFINAL!C162</f>
        <v>175.97899999999998</v>
      </c>
    </row>
    <row r="164" spans="1:11" x14ac:dyDescent="0.25">
      <c r="A164" s="42" t="s">
        <v>132</v>
      </c>
      <c r="B164" s="53">
        <v>11430428</v>
      </c>
      <c r="C164" s="54">
        <v>6493006</v>
      </c>
      <c r="D164" s="53">
        <f>[1]SavingsFINAL!D163</f>
        <v>69020.3</v>
      </c>
      <c r="E164" s="54">
        <f>[1]SavingsFINAL!E163</f>
        <v>226443.8</v>
      </c>
      <c r="F164" s="55">
        <f>[1]PremiseFINAL!C164</f>
        <v>1015</v>
      </c>
      <c r="G164" s="56">
        <f t="shared" si="6"/>
        <v>6397.050246305419</v>
      </c>
      <c r="H164" s="56">
        <f t="shared" si="7"/>
        <v>223.09733990147782</v>
      </c>
      <c r="I164" s="76">
        <f t="shared" si="8"/>
        <v>3.4875033228061084E-2</v>
      </c>
      <c r="J164" s="57">
        <f>[1]SavingsFINAL!B163</f>
        <v>-27.572299999999998</v>
      </c>
      <c r="K164" s="58">
        <f>[1]SavingsFINAL!C163</f>
        <v>-33.243000000000002</v>
      </c>
    </row>
    <row r="165" spans="1:11" x14ac:dyDescent="0.25">
      <c r="A165" s="42" t="s">
        <v>133</v>
      </c>
      <c r="B165" s="53">
        <v>5385400</v>
      </c>
      <c r="C165" s="54">
        <v>13169921</v>
      </c>
      <c r="D165" s="53">
        <f>[1]SavingsFINAL!D164</f>
        <v>35253.599999999999</v>
      </c>
      <c r="E165" s="54">
        <f>[1]SavingsFINAL!E164</f>
        <v>322023.09999999998</v>
      </c>
      <c r="F165" s="55">
        <f>[1]PremiseFINAL!C165</f>
        <v>1708</v>
      </c>
      <c r="G165" s="56">
        <f t="shared" si="6"/>
        <v>7710.7265807962531</v>
      </c>
      <c r="H165" s="56">
        <f t="shared" si="7"/>
        <v>188.53811475409836</v>
      </c>
      <c r="I165" s="76">
        <f t="shared" si="8"/>
        <v>2.4451407111705528E-2</v>
      </c>
      <c r="J165" s="57">
        <f>[1]SavingsFINAL!B164</f>
        <v>65.016500000000008</v>
      </c>
      <c r="K165" s="58">
        <f>[1]SavingsFINAL!C164</f>
        <v>403.08199999999999</v>
      </c>
    </row>
    <row r="166" spans="1:11" x14ac:dyDescent="0.25">
      <c r="A166" s="42" t="s">
        <v>134</v>
      </c>
      <c r="B166" s="53">
        <v>831101</v>
      </c>
      <c r="C166" s="54">
        <v>1791905</v>
      </c>
      <c r="D166" s="53">
        <f>[1]SavingsFINAL!D165</f>
        <v>673.7</v>
      </c>
      <c r="E166" s="54">
        <f>[1]SavingsFINAL!E165</f>
        <v>71851.599999999991</v>
      </c>
      <c r="F166" s="55">
        <f>[1]PremiseFINAL!C166</f>
        <v>290</v>
      </c>
      <c r="G166" s="56">
        <f t="shared" si="6"/>
        <v>6178.9827586206893</v>
      </c>
      <c r="H166" s="56">
        <f t="shared" si="7"/>
        <v>247.76413793103444</v>
      </c>
      <c r="I166" s="76">
        <f t="shared" si="8"/>
        <v>4.0097884653483302E-2</v>
      </c>
      <c r="J166" s="57">
        <f>[1]SavingsFINAL!B165</f>
        <v>0.34499999999999997</v>
      </c>
      <c r="K166" s="58">
        <f>[1]SavingsFINAL!C165</f>
        <v>55.101999999999997</v>
      </c>
    </row>
    <row r="167" spans="1:11" x14ac:dyDescent="0.25">
      <c r="A167" s="42" t="s">
        <v>135</v>
      </c>
      <c r="B167" s="53">
        <v>1828483</v>
      </c>
      <c r="C167" s="54">
        <v>4464139</v>
      </c>
      <c r="D167" s="53">
        <f>[1]SavingsFINAL!D166</f>
        <v>19248.7</v>
      </c>
      <c r="E167" s="54">
        <f>[1]SavingsFINAL!E166</f>
        <v>40086.6</v>
      </c>
      <c r="F167" s="55">
        <f>[1]PremiseFINAL!C167</f>
        <v>738</v>
      </c>
      <c r="G167" s="56">
        <f t="shared" si="6"/>
        <v>6048.9688346883468</v>
      </c>
      <c r="H167" s="56">
        <f t="shared" si="7"/>
        <v>54.317886178861784</v>
      </c>
      <c r="I167" s="76">
        <f t="shared" si="8"/>
        <v>8.9796935086474683E-3</v>
      </c>
      <c r="J167" s="57">
        <f>[1]SavingsFINAL!B166</f>
        <v>2.8519999999999999</v>
      </c>
      <c r="K167" s="58">
        <f>[1]SavingsFINAL!C166</f>
        <v>21.222000000000001</v>
      </c>
    </row>
    <row r="168" spans="1:11" x14ac:dyDescent="0.25">
      <c r="A168" s="42" t="s">
        <v>136</v>
      </c>
      <c r="B168" s="53">
        <v>17242761</v>
      </c>
      <c r="C168" s="54">
        <v>15927950</v>
      </c>
      <c r="D168" s="53">
        <f>[1]SavingsFINAL!D167</f>
        <v>150744.70000000001</v>
      </c>
      <c r="E168" s="54">
        <f>[1]SavingsFINAL!E167</f>
        <v>180240.09999999998</v>
      </c>
      <c r="F168" s="55">
        <f>[1]PremiseFINAL!C168</f>
        <v>2348</v>
      </c>
      <c r="G168" s="56">
        <f t="shared" si="6"/>
        <v>6783.6243611584323</v>
      </c>
      <c r="H168" s="56">
        <f t="shared" si="7"/>
        <v>76.763245315161825</v>
      </c>
      <c r="I168" s="76">
        <f t="shared" si="8"/>
        <v>1.1315963447901329E-2</v>
      </c>
      <c r="J168" s="57">
        <f>[1]SavingsFINAL!B167</f>
        <v>289.99939999999998</v>
      </c>
      <c r="K168" s="58">
        <f>[1]SavingsFINAL!C167</f>
        <v>-0.40459999999999768</v>
      </c>
    </row>
    <row r="169" spans="1:11" x14ac:dyDescent="0.25">
      <c r="A169" s="42" t="s">
        <v>137</v>
      </c>
      <c r="B169" s="53">
        <v>376034</v>
      </c>
      <c r="C169" s="54">
        <v>1632038</v>
      </c>
      <c r="D169" s="53">
        <f>[1]SavingsFINAL!D168</f>
        <v>0</v>
      </c>
      <c r="E169" s="54">
        <f>[1]SavingsFINAL!E168</f>
        <v>23259.1</v>
      </c>
      <c r="F169" s="55">
        <f>[1]PremiseFINAL!C169</f>
        <v>242</v>
      </c>
      <c r="G169" s="56">
        <f t="shared" si="6"/>
        <v>6743.9586776859505</v>
      </c>
      <c r="H169" s="56">
        <f t="shared" si="7"/>
        <v>96.111983471074367</v>
      </c>
      <c r="I169" s="76">
        <f t="shared" si="8"/>
        <v>1.4251567671831169E-2</v>
      </c>
      <c r="J169" s="57">
        <f>[1]SavingsFINAL!B168</f>
        <v>0</v>
      </c>
      <c r="K169" s="58">
        <f>[1]SavingsFINAL!C168</f>
        <v>-2.6130000000000004</v>
      </c>
    </row>
    <row r="170" spans="1:11" x14ac:dyDescent="0.25">
      <c r="A170" s="42" t="s">
        <v>138</v>
      </c>
      <c r="B170" s="53">
        <v>8717690</v>
      </c>
      <c r="C170" s="54">
        <v>8613434</v>
      </c>
      <c r="D170" s="53">
        <f>[1]SavingsFINAL!D169</f>
        <v>105234.90000000001</v>
      </c>
      <c r="E170" s="54">
        <f>[1]SavingsFINAL!E169</f>
        <v>63810.7</v>
      </c>
      <c r="F170" s="55">
        <f>[1]PremiseFINAL!C170</f>
        <v>1370</v>
      </c>
      <c r="G170" s="56">
        <f t="shared" si="6"/>
        <v>6287.1781021897814</v>
      </c>
      <c r="H170" s="56">
        <f t="shared" si="7"/>
        <v>46.577153284671532</v>
      </c>
      <c r="I170" s="76">
        <f t="shared" si="8"/>
        <v>7.4082764202988028E-3</v>
      </c>
      <c r="J170" s="57">
        <f>[1]SavingsFINAL!B169</f>
        <v>-41.3294</v>
      </c>
      <c r="K170" s="58">
        <f>[1]SavingsFINAL!C169</f>
        <v>96.548999999999992</v>
      </c>
    </row>
    <row r="171" spans="1:11" x14ac:dyDescent="0.25">
      <c r="A171" s="42" t="s">
        <v>139</v>
      </c>
      <c r="B171" s="53">
        <v>393886</v>
      </c>
      <c r="C171" s="54">
        <v>3515744</v>
      </c>
      <c r="D171" s="53">
        <f>[1]SavingsFINAL!D170</f>
        <v>0</v>
      </c>
      <c r="E171" s="54">
        <f>[1]SavingsFINAL!E170</f>
        <v>13180.6</v>
      </c>
      <c r="F171" s="55">
        <f>[1]PremiseFINAL!C171</f>
        <v>422</v>
      </c>
      <c r="G171" s="56">
        <f t="shared" si="6"/>
        <v>8331.1469194312795</v>
      </c>
      <c r="H171" s="56">
        <f t="shared" si="7"/>
        <v>31.233649289099528</v>
      </c>
      <c r="I171" s="76">
        <f t="shared" si="8"/>
        <v>3.749021544230752E-3</v>
      </c>
      <c r="J171" s="57">
        <f>[1]SavingsFINAL!B170</f>
        <v>0</v>
      </c>
      <c r="K171" s="58">
        <f>[1]SavingsFINAL!C170</f>
        <v>-1.65</v>
      </c>
    </row>
    <row r="172" spans="1:11" x14ac:dyDescent="0.25">
      <c r="A172" s="42" t="s">
        <v>140</v>
      </c>
      <c r="B172" s="53">
        <v>171381321</v>
      </c>
      <c r="C172" s="54">
        <v>62782443</v>
      </c>
      <c r="D172" s="53">
        <f>[1]SavingsFINAL!D171</f>
        <v>5814959.4000000004</v>
      </c>
      <c r="E172" s="54">
        <f>[1]SavingsFINAL!E171</f>
        <v>1807707.1</v>
      </c>
      <c r="F172" s="55">
        <f>[1]PremiseFINAL!C172</f>
        <v>9027</v>
      </c>
      <c r="G172" s="56">
        <f t="shared" si="6"/>
        <v>6954.9621136590231</v>
      </c>
      <c r="H172" s="56">
        <f t="shared" si="7"/>
        <v>200.25557771131054</v>
      </c>
      <c r="I172" s="76">
        <f t="shared" si="8"/>
        <v>2.8793194619712397E-2</v>
      </c>
      <c r="J172" s="57">
        <f>[1]SavingsFINAL!B171</f>
        <v>-3419.5376000000001</v>
      </c>
      <c r="K172" s="58">
        <f>[1]SavingsFINAL!C171</f>
        <v>55.411000000000001</v>
      </c>
    </row>
    <row r="173" spans="1:11" x14ac:dyDescent="0.25">
      <c r="A173" s="42" t="s">
        <v>245</v>
      </c>
      <c r="B173" s="53">
        <v>3554635</v>
      </c>
      <c r="C173" s="54">
        <v>1349673</v>
      </c>
      <c r="D173" s="53">
        <f>[1]SavingsFINAL!D172</f>
        <v>262454.8</v>
      </c>
      <c r="E173" s="54">
        <f>[1]SavingsFINAL!E172</f>
        <v>22347.5</v>
      </c>
      <c r="F173" s="55">
        <f>[1]PremiseFINAL!C173</f>
        <v>201</v>
      </c>
      <c r="G173" s="56">
        <f t="shared" si="6"/>
        <v>6714.7910447761196</v>
      </c>
      <c r="H173" s="56">
        <f t="shared" si="7"/>
        <v>111.18159203980099</v>
      </c>
      <c r="I173" s="76">
        <f t="shared" si="8"/>
        <v>1.6557714350068496E-2</v>
      </c>
      <c r="J173" s="57">
        <f>[1]SavingsFINAL!B172</f>
        <v>-272.32799999999997</v>
      </c>
      <c r="K173" s="58">
        <f>[1]SavingsFINAL!C172</f>
        <v>-5.0880000000000001</v>
      </c>
    </row>
    <row r="174" spans="1:11" x14ac:dyDescent="0.25">
      <c r="A174" s="42" t="s">
        <v>141</v>
      </c>
      <c r="B174" s="53">
        <v>1011347</v>
      </c>
      <c r="C174" s="54">
        <v>4103689</v>
      </c>
      <c r="D174" s="53">
        <f>[1]SavingsFINAL!D173</f>
        <v>0</v>
      </c>
      <c r="E174" s="54">
        <f>[1]SavingsFINAL!E173</f>
        <v>43178.400000000001</v>
      </c>
      <c r="F174" s="55">
        <f>[1]PremiseFINAL!C174</f>
        <v>585</v>
      </c>
      <c r="G174" s="56">
        <f t="shared" si="6"/>
        <v>7014.8529914529918</v>
      </c>
      <c r="H174" s="56">
        <f t="shared" si="7"/>
        <v>73.809230769230766</v>
      </c>
      <c r="I174" s="76">
        <f t="shared" si="8"/>
        <v>1.0521849974498555E-2</v>
      </c>
      <c r="J174" s="57">
        <f>[1]SavingsFINAL!B173</f>
        <v>0</v>
      </c>
      <c r="K174" s="58">
        <f>[1]SavingsFINAL!C173</f>
        <v>63.400000000000006</v>
      </c>
    </row>
    <row r="175" spans="1:11" x14ac:dyDescent="0.25">
      <c r="A175" s="42" t="s">
        <v>142</v>
      </c>
      <c r="B175" s="53">
        <v>1344383</v>
      </c>
      <c r="C175" s="54">
        <v>4704231</v>
      </c>
      <c r="D175" s="53">
        <f>[1]SavingsFINAL!D174</f>
        <v>0</v>
      </c>
      <c r="E175" s="54">
        <f>[1]SavingsFINAL!E174</f>
        <v>70759.7</v>
      </c>
      <c r="F175" s="55">
        <f>[1]PremiseFINAL!C175</f>
        <v>609</v>
      </c>
      <c r="G175" s="56">
        <f t="shared" si="6"/>
        <v>7724.5172413793107</v>
      </c>
      <c r="H175" s="56">
        <f t="shared" si="7"/>
        <v>116.18998357963875</v>
      </c>
      <c r="I175" s="76">
        <f t="shared" si="8"/>
        <v>1.5041714575666032E-2</v>
      </c>
      <c r="J175" s="57">
        <f>[1]SavingsFINAL!B174</f>
        <v>0</v>
      </c>
      <c r="K175" s="58">
        <f>[1]SavingsFINAL!C174</f>
        <v>150.64599999999999</v>
      </c>
    </row>
    <row r="176" spans="1:11" x14ac:dyDescent="0.25">
      <c r="A176" s="42" t="s">
        <v>143</v>
      </c>
      <c r="B176" s="53">
        <v>29390</v>
      </c>
      <c r="C176" s="54">
        <v>757986</v>
      </c>
      <c r="D176" s="53">
        <f>[1]SavingsFINAL!D175</f>
        <v>0</v>
      </c>
      <c r="E176" s="54">
        <f>[1]SavingsFINAL!E175</f>
        <v>1778.1</v>
      </c>
      <c r="F176" s="55">
        <f>[1]PremiseFINAL!C176</f>
        <v>159</v>
      </c>
      <c r="G176" s="56">
        <f t="shared" si="6"/>
        <v>4767.2075471698117</v>
      </c>
      <c r="H176" s="56">
        <f t="shared" si="7"/>
        <v>11.183018867924527</v>
      </c>
      <c r="I176" s="76">
        <f t="shared" si="8"/>
        <v>2.3458216906380855E-3</v>
      </c>
      <c r="J176" s="57">
        <f>[1]SavingsFINAL!B175</f>
        <v>0</v>
      </c>
      <c r="K176" s="58">
        <f>[1]SavingsFINAL!C175</f>
        <v>0</v>
      </c>
    </row>
    <row r="177" spans="1:11" x14ac:dyDescent="0.25">
      <c r="A177" s="42" t="s">
        <v>144</v>
      </c>
      <c r="B177" s="53">
        <v>66349</v>
      </c>
      <c r="C177" s="54">
        <v>417735</v>
      </c>
      <c r="D177" s="53">
        <f>[1]SavingsFINAL!D176</f>
        <v>0</v>
      </c>
      <c r="E177" s="54">
        <f>[1]SavingsFINAL!E176</f>
        <v>40.6</v>
      </c>
      <c r="F177" s="55">
        <f>[1]PremiseFINAL!C177</f>
        <v>81</v>
      </c>
      <c r="G177" s="56">
        <f t="shared" si="6"/>
        <v>5157.2222222222226</v>
      </c>
      <c r="H177" s="56">
        <f t="shared" si="7"/>
        <v>0.50123456790123455</v>
      </c>
      <c r="I177" s="76">
        <f t="shared" si="8"/>
        <v>9.7190802781667798E-5</v>
      </c>
      <c r="J177" s="57">
        <f>[1]SavingsFINAL!B176</f>
        <v>0</v>
      </c>
      <c r="K177" s="58">
        <f>[1]SavingsFINAL!C176</f>
        <v>0</v>
      </c>
    </row>
    <row r="178" spans="1:11" x14ac:dyDescent="0.25">
      <c r="A178" s="42" t="s">
        <v>145</v>
      </c>
      <c r="B178" s="53">
        <v>5236495</v>
      </c>
      <c r="C178" s="54">
        <v>12775594</v>
      </c>
      <c r="D178" s="53">
        <f>[1]SavingsFINAL!D177</f>
        <v>182863.7</v>
      </c>
      <c r="E178" s="54">
        <f>[1]SavingsFINAL!E177</f>
        <v>165510.9</v>
      </c>
      <c r="F178" s="55">
        <f>[1]PremiseFINAL!C178</f>
        <v>1657</v>
      </c>
      <c r="G178" s="56">
        <f t="shared" si="6"/>
        <v>7710.0748340374166</v>
      </c>
      <c r="H178" s="56">
        <f t="shared" si="7"/>
        <v>99.885878092939038</v>
      </c>
      <c r="I178" s="76">
        <f t="shared" si="8"/>
        <v>1.2955241063546634E-2</v>
      </c>
      <c r="J178" s="57">
        <f>[1]SavingsFINAL!B177</f>
        <v>-98.453000000000003</v>
      </c>
      <c r="K178" s="58">
        <f>[1]SavingsFINAL!C177</f>
        <v>29.687999999999999</v>
      </c>
    </row>
    <row r="179" spans="1:11" x14ac:dyDescent="0.25">
      <c r="A179" s="42" t="s">
        <v>146</v>
      </c>
      <c r="B179" s="53">
        <v>1823295</v>
      </c>
      <c r="C179" s="54">
        <v>4668021</v>
      </c>
      <c r="D179" s="53">
        <f>[1]SavingsFINAL!D178</f>
        <v>1003.4</v>
      </c>
      <c r="E179" s="54">
        <f>[1]SavingsFINAL!E178</f>
        <v>22708.3</v>
      </c>
      <c r="F179" s="55">
        <f>[1]PremiseFINAL!C179</f>
        <v>661</v>
      </c>
      <c r="G179" s="56">
        <f t="shared" si="6"/>
        <v>7062.0590015128591</v>
      </c>
      <c r="H179" s="56">
        <f t="shared" si="7"/>
        <v>34.354462934947051</v>
      </c>
      <c r="I179" s="76">
        <f t="shared" si="8"/>
        <v>4.8646524940654723E-3</v>
      </c>
      <c r="J179" s="57">
        <f>[1]SavingsFINAL!B178</f>
        <v>0</v>
      </c>
      <c r="K179" s="58">
        <f>[1]SavingsFINAL!C178</f>
        <v>43.454999999999998</v>
      </c>
    </row>
    <row r="180" spans="1:11" x14ac:dyDescent="0.25">
      <c r="A180" s="42" t="s">
        <v>147</v>
      </c>
      <c r="B180" s="53">
        <v>257404</v>
      </c>
      <c r="C180" s="54">
        <v>2117609</v>
      </c>
      <c r="D180" s="53">
        <f>[1]SavingsFINAL!D179</f>
        <v>546.20000000000005</v>
      </c>
      <c r="E180" s="54">
        <f>[1]SavingsFINAL!E179</f>
        <v>21034.3</v>
      </c>
      <c r="F180" s="55">
        <f>[1]PremiseFINAL!C180</f>
        <v>316</v>
      </c>
      <c r="G180" s="56">
        <f t="shared" si="6"/>
        <v>6701.2943037974683</v>
      </c>
      <c r="H180" s="56">
        <f t="shared" si="7"/>
        <v>66.564240506329114</v>
      </c>
      <c r="I180" s="76">
        <f t="shared" si="8"/>
        <v>9.933042407734384E-3</v>
      </c>
      <c r="J180" s="57">
        <f>[1]SavingsFINAL!B179</f>
        <v>0</v>
      </c>
      <c r="K180" s="58">
        <f>[1]SavingsFINAL!C179</f>
        <v>62.075000000000003</v>
      </c>
    </row>
    <row r="181" spans="1:11" x14ac:dyDescent="0.25">
      <c r="A181" s="42" t="s">
        <v>148</v>
      </c>
      <c r="B181" s="53">
        <v>25780694</v>
      </c>
      <c r="C181" s="54">
        <v>24409693</v>
      </c>
      <c r="D181" s="53">
        <f>[1]SavingsFINAL!D180</f>
        <v>672179.9</v>
      </c>
      <c r="E181" s="54">
        <f>[1]SavingsFINAL!E180</f>
        <v>615620.9</v>
      </c>
      <c r="F181" s="55">
        <f>[1]PremiseFINAL!C181</f>
        <v>2787</v>
      </c>
      <c r="G181" s="56">
        <f t="shared" si="6"/>
        <v>8758.4115536419085</v>
      </c>
      <c r="H181" s="56">
        <f t="shared" si="7"/>
        <v>220.89016864011484</v>
      </c>
      <c r="I181" s="76">
        <f t="shared" si="8"/>
        <v>2.5220345868340092E-2</v>
      </c>
      <c r="J181" s="57">
        <f>[1]SavingsFINAL!B180</f>
        <v>-454.1207</v>
      </c>
      <c r="K181" s="58">
        <f>[1]SavingsFINAL!C180</f>
        <v>636.89</v>
      </c>
    </row>
    <row r="182" spans="1:11" x14ac:dyDescent="0.25">
      <c r="A182" s="42" t="s">
        <v>149</v>
      </c>
      <c r="B182" s="53">
        <v>61050046</v>
      </c>
      <c r="C182" s="54">
        <v>7027838</v>
      </c>
      <c r="D182" s="53">
        <f>[1]SavingsFINAL!D181</f>
        <v>618902.30000000005</v>
      </c>
      <c r="E182" s="54">
        <f>[1]SavingsFINAL!E181</f>
        <v>114232.4</v>
      </c>
      <c r="F182" s="55">
        <f>[1]PremiseFINAL!C182</f>
        <v>782</v>
      </c>
      <c r="G182" s="56">
        <f t="shared" si="6"/>
        <v>8987.0051150895142</v>
      </c>
      <c r="H182" s="56">
        <f t="shared" si="7"/>
        <v>146.0772378516624</v>
      </c>
      <c r="I182" s="76">
        <f t="shared" si="8"/>
        <v>1.6254273362590315E-2</v>
      </c>
      <c r="J182" s="57">
        <f>[1]SavingsFINAL!B181</f>
        <v>-6.6816000000000004</v>
      </c>
      <c r="K182" s="58">
        <f>[1]SavingsFINAL!C181</f>
        <v>35.656500000000001</v>
      </c>
    </row>
    <row r="183" spans="1:11" x14ac:dyDescent="0.25">
      <c r="A183" s="42" t="s">
        <v>150</v>
      </c>
      <c r="B183" s="53">
        <v>2860600</v>
      </c>
      <c r="C183" s="54">
        <v>5259473</v>
      </c>
      <c r="D183" s="53">
        <f>[1]SavingsFINAL!D182</f>
        <v>34570.6</v>
      </c>
      <c r="E183" s="54">
        <f>[1]SavingsFINAL!E182</f>
        <v>50338.6</v>
      </c>
      <c r="F183" s="55">
        <f>[1]PremiseFINAL!C183</f>
        <v>597</v>
      </c>
      <c r="G183" s="56">
        <f t="shared" si="6"/>
        <v>8809.8375209380229</v>
      </c>
      <c r="H183" s="56">
        <f t="shared" si="7"/>
        <v>84.319262981574539</v>
      </c>
      <c r="I183" s="76">
        <f t="shared" si="8"/>
        <v>9.5710349687126457E-3</v>
      </c>
      <c r="J183" s="57">
        <f>[1]SavingsFINAL!B182</f>
        <v>-5.83</v>
      </c>
      <c r="K183" s="58">
        <f>[1]SavingsFINAL!C182</f>
        <v>7.7869999999999999</v>
      </c>
    </row>
    <row r="184" spans="1:11" x14ac:dyDescent="0.25">
      <c r="A184" s="42" t="s">
        <v>151</v>
      </c>
      <c r="B184" s="53">
        <v>617462</v>
      </c>
      <c r="C184" s="54">
        <v>4107137</v>
      </c>
      <c r="D184" s="53">
        <f>[1]SavingsFINAL!D183</f>
        <v>777.7</v>
      </c>
      <c r="E184" s="54">
        <f>[1]SavingsFINAL!E183</f>
        <v>38877.299999999996</v>
      </c>
      <c r="F184" s="55">
        <f>[1]PremiseFINAL!C184</f>
        <v>539</v>
      </c>
      <c r="G184" s="56">
        <f t="shared" si="6"/>
        <v>7619.9202226345087</v>
      </c>
      <c r="H184" s="56">
        <f t="shared" si="7"/>
        <v>72.128571428571419</v>
      </c>
      <c r="I184" s="76">
        <f t="shared" si="8"/>
        <v>9.465790890345268E-3</v>
      </c>
      <c r="J184" s="57">
        <f>[1]SavingsFINAL!B183</f>
        <v>0.69</v>
      </c>
      <c r="K184" s="58">
        <f>[1]SavingsFINAL!C183</f>
        <v>123.715</v>
      </c>
    </row>
    <row r="185" spans="1:11" x14ac:dyDescent="0.25">
      <c r="A185" s="42" t="s">
        <v>152</v>
      </c>
      <c r="B185" s="53">
        <v>0</v>
      </c>
      <c r="C185" s="54">
        <v>3190</v>
      </c>
      <c r="D185" s="53">
        <v>0</v>
      </c>
      <c r="E185" s="54">
        <v>0</v>
      </c>
      <c r="F185" s="55">
        <f>[1]PremiseFINAL!C185</f>
        <v>2</v>
      </c>
      <c r="G185" s="56">
        <f t="shared" si="6"/>
        <v>1595</v>
      </c>
      <c r="H185" s="56">
        <f t="shared" si="7"/>
        <v>0</v>
      </c>
      <c r="I185" s="76">
        <f t="shared" si="8"/>
        <v>0</v>
      </c>
      <c r="J185" s="57">
        <v>0</v>
      </c>
      <c r="K185" s="58">
        <v>0</v>
      </c>
    </row>
    <row r="186" spans="1:11" x14ac:dyDescent="0.25">
      <c r="A186" s="42" t="s">
        <v>153</v>
      </c>
      <c r="B186" s="53">
        <v>174124180</v>
      </c>
      <c r="C186" s="54">
        <v>51222208</v>
      </c>
      <c r="D186" s="53">
        <f>[1]SavingsFINAL!D184</f>
        <v>2695286.8</v>
      </c>
      <c r="E186" s="54">
        <f>[1]SavingsFINAL!E184</f>
        <v>2355945.6</v>
      </c>
      <c r="F186" s="55">
        <f>[1]PremiseFINAL!C186</f>
        <v>7807</v>
      </c>
      <c r="G186" s="56">
        <f t="shared" si="6"/>
        <v>6561.0616113744072</v>
      </c>
      <c r="H186" s="56">
        <f t="shared" si="7"/>
        <v>301.7734853336749</v>
      </c>
      <c r="I186" s="76">
        <f t="shared" si="8"/>
        <v>4.5994612336898874E-2</v>
      </c>
      <c r="J186" s="57">
        <f>[1]SavingsFINAL!B184</f>
        <v>2915.8919999999998</v>
      </c>
      <c r="K186" s="58">
        <f>[1]SavingsFINAL!C184</f>
        <v>648.83100000000002</v>
      </c>
    </row>
    <row r="187" spans="1:11" x14ac:dyDescent="0.25">
      <c r="A187" s="42" t="s">
        <v>242</v>
      </c>
      <c r="B187" s="53">
        <v>2651531</v>
      </c>
      <c r="C187" s="54">
        <v>6731499</v>
      </c>
      <c r="D187" s="53">
        <f>[1]SavingsFINAL!D185</f>
        <v>24726.6</v>
      </c>
      <c r="E187" s="54">
        <f>[1]SavingsFINAL!E185</f>
        <v>82273.2</v>
      </c>
      <c r="F187" s="55">
        <f>[1]PremiseFINAL!C187</f>
        <v>1028</v>
      </c>
      <c r="G187" s="56">
        <f t="shared" si="6"/>
        <v>6548.1507782101171</v>
      </c>
      <c r="H187" s="56">
        <f t="shared" si="7"/>
        <v>80.032295719844356</v>
      </c>
      <c r="I187" s="76">
        <f t="shared" si="8"/>
        <v>1.2222121699787817E-2</v>
      </c>
      <c r="J187" s="57">
        <f>[1]SavingsFINAL!B185</f>
        <v>-13.162000000000001</v>
      </c>
      <c r="K187" s="58">
        <f>[1]SavingsFINAL!C185</f>
        <v>126.289</v>
      </c>
    </row>
    <row r="188" spans="1:11" x14ac:dyDescent="0.25">
      <c r="A188" s="42" t="s">
        <v>154</v>
      </c>
      <c r="B188" s="53">
        <v>41906128</v>
      </c>
      <c r="C188" s="54">
        <v>28026348</v>
      </c>
      <c r="D188" s="53">
        <f>[1]SavingsFINAL!D186</f>
        <v>918401.8</v>
      </c>
      <c r="E188" s="54">
        <f>[1]SavingsFINAL!E186</f>
        <v>199034.4</v>
      </c>
      <c r="F188" s="55">
        <f>[1]PremiseFINAL!C188</f>
        <v>4132</v>
      </c>
      <c r="G188" s="56">
        <f t="shared" si="6"/>
        <v>6782.7560503388186</v>
      </c>
      <c r="H188" s="56">
        <f t="shared" si="7"/>
        <v>48.169022265246852</v>
      </c>
      <c r="I188" s="76">
        <f t="shared" si="8"/>
        <v>7.1016887394675897E-3</v>
      </c>
      <c r="J188" s="57">
        <f>[1]SavingsFINAL!B186</f>
        <v>-279.08969999999999</v>
      </c>
      <c r="K188" s="58">
        <f>[1]SavingsFINAL!C186</f>
        <v>242.87299999999999</v>
      </c>
    </row>
    <row r="189" spans="1:11" x14ac:dyDescent="0.25">
      <c r="A189" s="42" t="s">
        <v>230</v>
      </c>
      <c r="B189" s="53">
        <v>113341292</v>
      </c>
      <c r="C189" s="54">
        <v>36785120</v>
      </c>
      <c r="D189" s="53">
        <f>[1]SavingsFINAL!D187</f>
        <v>2080414.2</v>
      </c>
      <c r="E189" s="54">
        <f>[1]SavingsFINAL!E187</f>
        <v>1283832.2</v>
      </c>
      <c r="F189" s="55">
        <f>[1]PremiseFINAL!C189</f>
        <v>5739</v>
      </c>
      <c r="G189" s="56">
        <f t="shared" si="6"/>
        <v>6409.6741592611952</v>
      </c>
      <c r="H189" s="56">
        <f t="shared" si="7"/>
        <v>223.70311901028052</v>
      </c>
      <c r="I189" s="76">
        <f t="shared" si="8"/>
        <v>3.4900856650732684E-2</v>
      </c>
      <c r="J189" s="57">
        <f>[1]SavingsFINAL!B187</f>
        <v>1881.3864000000001</v>
      </c>
      <c r="K189" s="58">
        <f>[1]SavingsFINAL!C187</f>
        <v>307.55799999999999</v>
      </c>
    </row>
    <row r="190" spans="1:11" x14ac:dyDescent="0.25">
      <c r="A190" s="42" t="s">
        <v>231</v>
      </c>
      <c r="B190" s="53">
        <v>466903</v>
      </c>
      <c r="C190" s="54">
        <v>2196267</v>
      </c>
      <c r="D190" s="53">
        <f>[1]SavingsFINAL!D188</f>
        <v>0</v>
      </c>
      <c r="E190" s="54">
        <f>[1]SavingsFINAL!E188</f>
        <v>108424.8</v>
      </c>
      <c r="F190" s="55">
        <f>[1]PremiseFINAL!C190</f>
        <v>293</v>
      </c>
      <c r="G190" s="56">
        <f t="shared" si="6"/>
        <v>7495.7918088737206</v>
      </c>
      <c r="H190" s="56">
        <f t="shared" si="7"/>
        <v>370.05051194539249</v>
      </c>
      <c r="I190" s="76">
        <f t="shared" si="8"/>
        <v>4.9367768126552913E-2</v>
      </c>
      <c r="J190" s="57">
        <f>[1]SavingsFINAL!B188</f>
        <v>0</v>
      </c>
      <c r="K190" s="58">
        <f>[1]SavingsFINAL!C188</f>
        <v>39.419999999999995</v>
      </c>
    </row>
    <row r="191" spans="1:11" x14ac:dyDescent="0.25">
      <c r="A191" s="42" t="s">
        <v>232</v>
      </c>
      <c r="B191" s="53">
        <v>60419503</v>
      </c>
      <c r="C191" s="54">
        <v>23605424</v>
      </c>
      <c r="D191" s="53">
        <f>[1]SavingsFINAL!D189</f>
        <v>1143808.8999999999</v>
      </c>
      <c r="E191" s="54">
        <f>[1]SavingsFINAL!E189</f>
        <v>583865.50000000012</v>
      </c>
      <c r="F191" s="55">
        <f>[1]PremiseFINAL!C191</f>
        <v>3658</v>
      </c>
      <c r="G191" s="56">
        <f t="shared" si="6"/>
        <v>6453.0956806998356</v>
      </c>
      <c r="H191" s="56">
        <f t="shared" si="7"/>
        <v>159.61331328594864</v>
      </c>
      <c r="I191" s="76">
        <f t="shared" si="8"/>
        <v>2.4734378844455417E-2</v>
      </c>
      <c r="J191" s="57">
        <f>[1]SavingsFINAL!B189</f>
        <v>-443.35119999999995</v>
      </c>
      <c r="K191" s="58">
        <f>[1]SavingsFINAL!C189</f>
        <v>180.18</v>
      </c>
    </row>
    <row r="192" spans="1:11" x14ac:dyDescent="0.25">
      <c r="A192" s="42" t="s">
        <v>155</v>
      </c>
      <c r="B192" s="53">
        <v>705769</v>
      </c>
      <c r="C192" s="54">
        <v>2927968</v>
      </c>
      <c r="D192" s="53">
        <f>[1]SavingsFINAL!D190</f>
        <v>0</v>
      </c>
      <c r="E192" s="54">
        <f>[1]SavingsFINAL!E190</f>
        <v>243.6</v>
      </c>
      <c r="F192" s="55">
        <f>[1]PremiseFINAL!C192</f>
        <v>414</v>
      </c>
      <c r="G192" s="56">
        <f t="shared" si="6"/>
        <v>7072.3864734299514</v>
      </c>
      <c r="H192" s="56">
        <f t="shared" si="7"/>
        <v>0.58840579710144925</v>
      </c>
      <c r="I192" s="76">
        <f t="shared" si="8"/>
        <v>8.3197630575197536E-5</v>
      </c>
      <c r="J192" s="57">
        <f>[1]SavingsFINAL!B190</f>
        <v>0</v>
      </c>
      <c r="K192" s="58">
        <f>[1]SavingsFINAL!C190</f>
        <v>0</v>
      </c>
    </row>
    <row r="193" spans="1:11" x14ac:dyDescent="0.25">
      <c r="A193" s="42" t="s">
        <v>156</v>
      </c>
      <c r="B193" s="53">
        <v>0</v>
      </c>
      <c r="C193" s="54">
        <v>146173</v>
      </c>
      <c r="D193" s="53">
        <f>[1]SavingsFINAL!D191</f>
        <v>0</v>
      </c>
      <c r="E193" s="54">
        <f>[1]SavingsFINAL!E191</f>
        <v>2050.9</v>
      </c>
      <c r="F193" s="55">
        <f>[1]PremiseFINAL!C193</f>
        <v>20</v>
      </c>
      <c r="G193" s="56">
        <f t="shared" si="6"/>
        <v>7308.65</v>
      </c>
      <c r="H193" s="56">
        <f t="shared" si="7"/>
        <v>102.545</v>
      </c>
      <c r="I193" s="76">
        <f t="shared" si="8"/>
        <v>1.4030634932579888E-2</v>
      </c>
      <c r="J193" s="57">
        <f>[1]SavingsFINAL!B191</f>
        <v>0</v>
      </c>
      <c r="K193" s="58">
        <f>[1]SavingsFINAL!C191</f>
        <v>0</v>
      </c>
    </row>
    <row r="194" spans="1:11" x14ac:dyDescent="0.25">
      <c r="A194" s="42" t="s">
        <v>157</v>
      </c>
      <c r="B194" s="53">
        <v>755403</v>
      </c>
      <c r="C194" s="54">
        <v>6018530</v>
      </c>
      <c r="D194" s="53">
        <f>[1]SavingsFINAL!D192</f>
        <v>6672.8</v>
      </c>
      <c r="E194" s="54">
        <f>[1]SavingsFINAL!E192</f>
        <v>42753.2</v>
      </c>
      <c r="F194" s="55">
        <f>[1]PremiseFINAL!C194</f>
        <v>788</v>
      </c>
      <c r="G194" s="56">
        <f t="shared" si="6"/>
        <v>7637.7284263959391</v>
      </c>
      <c r="H194" s="56">
        <f t="shared" si="7"/>
        <v>54.255329949238572</v>
      </c>
      <c r="I194" s="76">
        <f t="shared" si="8"/>
        <v>7.1035950639109545E-3</v>
      </c>
      <c r="J194" s="57">
        <f>[1]SavingsFINAL!B192</f>
        <v>-5.6695000000000002</v>
      </c>
      <c r="K194" s="58">
        <f>[1]SavingsFINAL!C192</f>
        <v>154.14099999999999</v>
      </c>
    </row>
    <row r="195" spans="1:11" x14ac:dyDescent="0.25">
      <c r="A195" s="42" t="s">
        <v>158</v>
      </c>
      <c r="B195" s="53">
        <v>670595</v>
      </c>
      <c r="C195" s="54">
        <v>3375824</v>
      </c>
      <c r="D195" s="53">
        <f>[1]SavingsFINAL!D193</f>
        <v>0</v>
      </c>
      <c r="E195" s="54">
        <f>[1]SavingsFINAL!E193</f>
        <v>14527.9</v>
      </c>
      <c r="F195" s="55">
        <f>[1]PremiseFINAL!C195</f>
        <v>501</v>
      </c>
      <c r="G195" s="56">
        <f t="shared" ref="G195:G250" si="9">C195/F195</f>
        <v>6738.1716566866271</v>
      </c>
      <c r="H195" s="56">
        <f t="shared" ref="H195:H250" si="10">E195/F195</f>
        <v>28.997804391217564</v>
      </c>
      <c r="I195" s="76">
        <f t="shared" ref="I195:I250" si="11">H195/G195</f>
        <v>4.303512268412097E-3</v>
      </c>
      <c r="J195" s="57">
        <f>[1]SavingsFINAL!B193</f>
        <v>0</v>
      </c>
      <c r="K195" s="58">
        <f>[1]SavingsFINAL!C193</f>
        <v>1.0649999999999999</v>
      </c>
    </row>
    <row r="196" spans="1:11" x14ac:dyDescent="0.25">
      <c r="A196" s="42" t="s">
        <v>159</v>
      </c>
      <c r="B196" s="53">
        <v>39369612</v>
      </c>
      <c r="C196" s="54">
        <v>23861608</v>
      </c>
      <c r="D196" s="53">
        <f>[1]SavingsFINAL!D194</f>
        <v>844273.1</v>
      </c>
      <c r="E196" s="54">
        <f>[1]SavingsFINAL!E194</f>
        <v>354405.1</v>
      </c>
      <c r="F196" s="55">
        <f>[1]PremiseFINAL!C196</f>
        <v>3668</v>
      </c>
      <c r="G196" s="56">
        <f t="shared" si="9"/>
        <v>6505.3456924754637</v>
      </c>
      <c r="H196" s="56">
        <f t="shared" si="10"/>
        <v>96.620801526717557</v>
      </c>
      <c r="I196" s="76">
        <f t="shared" si="11"/>
        <v>1.4852523769563223E-2</v>
      </c>
      <c r="J196" s="57">
        <f>[1]SavingsFINAL!B194</f>
        <v>5317.2584999999999</v>
      </c>
      <c r="K196" s="58">
        <f>[1]SavingsFINAL!C194</f>
        <v>120.2971</v>
      </c>
    </row>
    <row r="197" spans="1:11" x14ac:dyDescent="0.25">
      <c r="A197" s="42" t="s">
        <v>160</v>
      </c>
      <c r="B197" s="53">
        <v>715276</v>
      </c>
      <c r="C197" s="54">
        <v>3375674</v>
      </c>
      <c r="D197" s="53">
        <f>[1]SavingsFINAL!D195</f>
        <v>18650</v>
      </c>
      <c r="E197" s="54">
        <f>[1]SavingsFINAL!E195</f>
        <v>16765.099999999999</v>
      </c>
      <c r="F197" s="55">
        <f>[1]PremiseFINAL!C197</f>
        <v>530</v>
      </c>
      <c r="G197" s="56">
        <f t="shared" si="9"/>
        <v>6369.1962264150943</v>
      </c>
      <c r="H197" s="56">
        <f t="shared" si="10"/>
        <v>31.632264150943392</v>
      </c>
      <c r="I197" s="76">
        <f t="shared" si="11"/>
        <v>4.9664452195324546E-3</v>
      </c>
      <c r="J197" s="57">
        <f>[1]SavingsFINAL!B195</f>
        <v>-19.924199999999999</v>
      </c>
      <c r="K197" s="58">
        <f>[1]SavingsFINAL!C195</f>
        <v>17.690000000000001</v>
      </c>
    </row>
    <row r="198" spans="1:11" x14ac:dyDescent="0.25">
      <c r="A198" s="42" t="s">
        <v>161</v>
      </c>
      <c r="B198" s="53">
        <v>17415237</v>
      </c>
      <c r="C198" s="54">
        <v>9633227</v>
      </c>
      <c r="D198" s="53">
        <f>[1]SavingsFINAL!D196</f>
        <v>395795.30000000005</v>
      </c>
      <c r="E198" s="54">
        <f>[1]SavingsFINAL!E196</f>
        <v>8407.2999999999993</v>
      </c>
      <c r="F198" s="55">
        <f>[1]PremiseFINAL!C198</f>
        <v>1314</v>
      </c>
      <c r="G198" s="56">
        <f t="shared" si="9"/>
        <v>7331.2229832572302</v>
      </c>
      <c r="H198" s="56">
        <f t="shared" si="10"/>
        <v>6.3982496194824954</v>
      </c>
      <c r="I198" s="76">
        <f t="shared" si="11"/>
        <v>8.7273973716180445E-4</v>
      </c>
      <c r="J198" s="57">
        <f>[1]SavingsFINAL!B196</f>
        <v>105.26819999999999</v>
      </c>
      <c r="K198" s="58">
        <f>[1]SavingsFINAL!C196</f>
        <v>-0.3650000000000001</v>
      </c>
    </row>
    <row r="199" spans="1:11" x14ac:dyDescent="0.25">
      <c r="A199" s="42" t="s">
        <v>162</v>
      </c>
      <c r="B199" s="53">
        <v>54693</v>
      </c>
      <c r="C199" s="54">
        <v>1171240</v>
      </c>
      <c r="D199" s="53">
        <f>[1]SavingsFINAL!D197</f>
        <v>0</v>
      </c>
      <c r="E199" s="54">
        <f>[1]SavingsFINAL!E197</f>
        <v>6961.6</v>
      </c>
      <c r="F199" s="55">
        <f>[1]PremiseFINAL!C199</f>
        <v>198</v>
      </c>
      <c r="G199" s="56">
        <f t="shared" si="9"/>
        <v>5915.3535353535353</v>
      </c>
      <c r="H199" s="56">
        <f t="shared" si="10"/>
        <v>35.159595959595961</v>
      </c>
      <c r="I199" s="76">
        <f t="shared" si="11"/>
        <v>5.9437860728800253E-3</v>
      </c>
      <c r="J199" s="57">
        <f>[1]SavingsFINAL!B197</f>
        <v>0</v>
      </c>
      <c r="K199" s="58">
        <f>[1]SavingsFINAL!C197</f>
        <v>109.33499999999999</v>
      </c>
    </row>
    <row r="200" spans="1:11" x14ac:dyDescent="0.25">
      <c r="A200" s="42" t="s">
        <v>163</v>
      </c>
      <c r="B200" s="53">
        <v>916302</v>
      </c>
      <c r="C200" s="54">
        <v>3066708</v>
      </c>
      <c r="D200" s="53">
        <f>[1]SavingsFINAL!D198</f>
        <v>46580.3</v>
      </c>
      <c r="E200" s="54">
        <f>[1]SavingsFINAL!E198</f>
        <v>7556.1</v>
      </c>
      <c r="F200" s="55">
        <f>[1]PremiseFINAL!C200</f>
        <v>448</v>
      </c>
      <c r="G200" s="56">
        <f t="shared" si="9"/>
        <v>6845.3303571428569</v>
      </c>
      <c r="H200" s="56">
        <f t="shared" si="10"/>
        <v>16.866294642857145</v>
      </c>
      <c r="I200" s="76">
        <f t="shared" si="11"/>
        <v>2.4639124429192481E-3</v>
      </c>
      <c r="J200" s="57">
        <f>[1]SavingsFINAL!B198</f>
        <v>-23.823799999999999</v>
      </c>
      <c r="K200" s="58">
        <f>[1]SavingsFINAL!C198</f>
        <v>2.76</v>
      </c>
    </row>
    <row r="201" spans="1:11" x14ac:dyDescent="0.25">
      <c r="A201" s="42" t="s">
        <v>164</v>
      </c>
      <c r="B201" s="53">
        <v>5360000</v>
      </c>
      <c r="C201" s="54">
        <v>2971001</v>
      </c>
      <c r="D201" s="53">
        <f>[1]SavingsFINAL!D199</f>
        <v>32381.3</v>
      </c>
      <c r="E201" s="54">
        <f>[1]SavingsFINAL!E199</f>
        <v>45413.8</v>
      </c>
      <c r="F201" s="55">
        <f>[1]PremiseFINAL!C201</f>
        <v>438</v>
      </c>
      <c r="G201" s="56">
        <f t="shared" si="9"/>
        <v>6783.1073059360733</v>
      </c>
      <c r="H201" s="56">
        <f t="shared" si="10"/>
        <v>103.68447488584475</v>
      </c>
      <c r="I201" s="76">
        <f t="shared" si="11"/>
        <v>1.5285689907206359E-2</v>
      </c>
      <c r="J201" s="57">
        <f>[1]SavingsFINAL!B199</f>
        <v>-19.481000000000002</v>
      </c>
      <c r="K201" s="58">
        <f>[1]SavingsFINAL!C199</f>
        <v>-7.4344999999999999</v>
      </c>
    </row>
    <row r="202" spans="1:11" x14ac:dyDescent="0.25">
      <c r="A202" s="42" t="s">
        <v>165</v>
      </c>
      <c r="B202" s="53">
        <v>27035030.07</v>
      </c>
      <c r="C202" s="54">
        <v>20316968</v>
      </c>
      <c r="D202" s="53">
        <f>[1]SavingsFINAL!D200</f>
        <v>299525.09999999998</v>
      </c>
      <c r="E202" s="54">
        <f>[1]SavingsFINAL!E200</f>
        <v>506730.4</v>
      </c>
      <c r="F202" s="55">
        <f>[1]PremiseFINAL!C202</f>
        <v>3029</v>
      </c>
      <c r="G202" s="56">
        <f t="shared" si="9"/>
        <v>6707.4836579729281</v>
      </c>
      <c r="H202" s="56">
        <f t="shared" si="10"/>
        <v>167.29296797622979</v>
      </c>
      <c r="I202" s="76">
        <f t="shared" si="11"/>
        <v>2.4941241232451616E-2</v>
      </c>
      <c r="J202" s="57">
        <f>[1]SavingsFINAL!B200</f>
        <v>1316.7932000000001</v>
      </c>
      <c r="K202" s="58">
        <f>[1]SavingsFINAL!C200</f>
        <v>240.14400000000001</v>
      </c>
    </row>
    <row r="203" spans="1:11" x14ac:dyDescent="0.25">
      <c r="A203" s="42" t="s">
        <v>166</v>
      </c>
      <c r="B203" s="53">
        <v>3551765</v>
      </c>
      <c r="C203" s="54">
        <v>9099415</v>
      </c>
      <c r="D203" s="53">
        <f>[1]SavingsFINAL!D201</f>
        <v>5356.6</v>
      </c>
      <c r="E203" s="54">
        <f>[1]SavingsFINAL!E201</f>
        <v>77194</v>
      </c>
      <c r="F203" s="55">
        <f>[1]PremiseFINAL!C203</f>
        <v>1310</v>
      </c>
      <c r="G203" s="56">
        <f t="shared" si="9"/>
        <v>6946.1183206106871</v>
      </c>
      <c r="H203" s="56">
        <f t="shared" si="10"/>
        <v>58.926717557251905</v>
      </c>
      <c r="I203" s="76">
        <f t="shared" si="11"/>
        <v>8.4834025044467146E-3</v>
      </c>
      <c r="J203" s="57">
        <f>[1]SavingsFINAL!B201</f>
        <v>-4.9989999999999997</v>
      </c>
      <c r="K203" s="58">
        <f>[1]SavingsFINAL!C201</f>
        <v>286.447</v>
      </c>
    </row>
    <row r="204" spans="1:11" x14ac:dyDescent="0.25">
      <c r="A204" s="42" t="s">
        <v>167</v>
      </c>
      <c r="B204" s="53">
        <v>65390</v>
      </c>
      <c r="C204" s="54">
        <v>1316366</v>
      </c>
      <c r="D204" s="53">
        <f>[1]SavingsFINAL!D202</f>
        <v>0</v>
      </c>
      <c r="E204" s="54">
        <f>[1]SavingsFINAL!E202</f>
        <v>7989.9</v>
      </c>
      <c r="F204" s="55">
        <f>[1]PremiseFINAL!C204</f>
        <v>197</v>
      </c>
      <c r="G204" s="56">
        <f t="shared" si="9"/>
        <v>6682.0609137055835</v>
      </c>
      <c r="H204" s="56">
        <f t="shared" si="10"/>
        <v>40.557868020304568</v>
      </c>
      <c r="I204" s="76">
        <f t="shared" si="11"/>
        <v>6.0696645157957592E-3</v>
      </c>
      <c r="J204" s="57">
        <f>[1]SavingsFINAL!B202</f>
        <v>0</v>
      </c>
      <c r="K204" s="58">
        <f>[1]SavingsFINAL!C202</f>
        <v>2.3050000000000002</v>
      </c>
    </row>
    <row r="205" spans="1:11" x14ac:dyDescent="0.25">
      <c r="A205" s="42" t="s">
        <v>168</v>
      </c>
      <c r="B205" s="53">
        <v>128021</v>
      </c>
      <c r="C205" s="54">
        <v>1981098</v>
      </c>
      <c r="D205" s="53">
        <f>[1]SavingsFINAL!D203</f>
        <v>0</v>
      </c>
      <c r="E205" s="54">
        <f>[1]SavingsFINAL!E203</f>
        <v>39491.300000000003</v>
      </c>
      <c r="F205" s="55">
        <f>[1]PremiseFINAL!C205</f>
        <v>325</v>
      </c>
      <c r="G205" s="56">
        <f t="shared" si="9"/>
        <v>6095.6861538461535</v>
      </c>
      <c r="H205" s="56">
        <f t="shared" si="10"/>
        <v>121.51169230769231</v>
      </c>
      <c r="I205" s="76">
        <f t="shared" si="11"/>
        <v>1.9934046675126625E-2</v>
      </c>
      <c r="J205" s="57">
        <f>[1]SavingsFINAL!B203</f>
        <v>0</v>
      </c>
      <c r="K205" s="58">
        <f>[1]SavingsFINAL!C203</f>
        <v>51.361000000000004</v>
      </c>
    </row>
    <row r="206" spans="1:11" x14ac:dyDescent="0.25">
      <c r="A206" s="42" t="s">
        <v>169</v>
      </c>
      <c r="B206" s="53">
        <v>3555354</v>
      </c>
      <c r="C206" s="54">
        <v>5003903</v>
      </c>
      <c r="D206" s="53">
        <f>[1]SavingsFINAL!D204</f>
        <v>51323.5</v>
      </c>
      <c r="E206" s="54">
        <f>[1]SavingsFINAL!E204</f>
        <v>55959.200000000004</v>
      </c>
      <c r="F206" s="55">
        <f>[1]PremiseFINAL!C206</f>
        <v>793</v>
      </c>
      <c r="G206" s="56">
        <f t="shared" si="9"/>
        <v>6310.0920554854983</v>
      </c>
      <c r="H206" s="56">
        <f t="shared" si="10"/>
        <v>70.566456494325351</v>
      </c>
      <c r="I206" s="76">
        <f t="shared" si="11"/>
        <v>1.1183110463971824E-2</v>
      </c>
      <c r="J206" s="57">
        <f>[1]SavingsFINAL!B204</f>
        <v>-44.4861</v>
      </c>
      <c r="K206" s="58">
        <f>[1]SavingsFINAL!C204</f>
        <v>-7.2240000000000002</v>
      </c>
    </row>
    <row r="207" spans="1:11" x14ac:dyDescent="0.25">
      <c r="A207" s="42" t="s">
        <v>243</v>
      </c>
      <c r="B207" s="53">
        <v>3019596</v>
      </c>
      <c r="C207" s="54">
        <v>5449763</v>
      </c>
      <c r="D207" s="53">
        <f>[1]SavingsFINAL!D205</f>
        <v>31649.800000000003</v>
      </c>
      <c r="E207" s="54">
        <f>[1]SavingsFINAL!E205</f>
        <v>122856.70000000001</v>
      </c>
      <c r="F207" s="55">
        <f>[1]PremiseFINAL!C207</f>
        <v>812</v>
      </c>
      <c r="G207" s="56">
        <f t="shared" si="9"/>
        <v>6711.5307881773397</v>
      </c>
      <c r="H207" s="56">
        <f t="shared" si="10"/>
        <v>151.30135467980298</v>
      </c>
      <c r="I207" s="76">
        <f t="shared" si="11"/>
        <v>2.254349409322938E-2</v>
      </c>
      <c r="J207" s="57">
        <f>[1]SavingsFINAL!B205</f>
        <v>-0.64400000000000002</v>
      </c>
      <c r="K207" s="58">
        <f>[1]SavingsFINAL!C205</f>
        <v>-14.637500000000001</v>
      </c>
    </row>
    <row r="208" spans="1:11" x14ac:dyDescent="0.25">
      <c r="A208" s="42" t="s">
        <v>170</v>
      </c>
      <c r="B208" s="53">
        <v>931850</v>
      </c>
      <c r="C208" s="54">
        <v>3768429</v>
      </c>
      <c r="D208" s="53">
        <f>[1]SavingsFINAL!D206</f>
        <v>203.6</v>
      </c>
      <c r="E208" s="54">
        <f>[1]SavingsFINAL!E206</f>
        <v>21138.799999999999</v>
      </c>
      <c r="F208" s="55">
        <f>[1]PremiseFINAL!C208</f>
        <v>585</v>
      </c>
      <c r="G208" s="56">
        <f t="shared" si="9"/>
        <v>6441.7589743589742</v>
      </c>
      <c r="H208" s="56">
        <f t="shared" si="10"/>
        <v>36.134700854700853</v>
      </c>
      <c r="I208" s="76">
        <f t="shared" si="11"/>
        <v>5.6094462705811891E-3</v>
      </c>
      <c r="J208" s="57">
        <f>[1]SavingsFINAL!B206</f>
        <v>0</v>
      </c>
      <c r="K208" s="58">
        <f>[1]SavingsFINAL!C206</f>
        <v>62.594000000000001</v>
      </c>
    </row>
    <row r="209" spans="1:11" x14ac:dyDescent="0.25">
      <c r="A209" s="42" t="s">
        <v>171</v>
      </c>
      <c r="B209" s="53">
        <v>1234136</v>
      </c>
      <c r="C209" s="54">
        <v>9727605</v>
      </c>
      <c r="D209" s="53">
        <f>[1]SavingsFINAL!D207</f>
        <v>1568.3</v>
      </c>
      <c r="E209" s="54">
        <f>[1]SavingsFINAL!E207</f>
        <v>274383.09999999998</v>
      </c>
      <c r="F209" s="55">
        <f>[1]PremiseFINAL!C209</f>
        <v>1246</v>
      </c>
      <c r="G209" s="56">
        <f t="shared" si="9"/>
        <v>7807.0666131621192</v>
      </c>
      <c r="H209" s="56">
        <f t="shared" si="10"/>
        <v>220.21115569823434</v>
      </c>
      <c r="I209" s="76">
        <f t="shared" si="11"/>
        <v>2.8206644903858654E-2</v>
      </c>
      <c r="J209" s="57">
        <f>[1]SavingsFINAL!B207</f>
        <v>165.6</v>
      </c>
      <c r="K209" s="58">
        <f>[1]SavingsFINAL!C207</f>
        <v>160.66200000000001</v>
      </c>
    </row>
    <row r="210" spans="1:11" x14ac:dyDescent="0.25">
      <c r="A210" s="42" t="s">
        <v>172</v>
      </c>
      <c r="B210" s="53">
        <v>16345450</v>
      </c>
      <c r="C210" s="54">
        <v>10404291</v>
      </c>
      <c r="D210" s="53">
        <f>[1]SavingsFINAL!D208</f>
        <v>74864.3</v>
      </c>
      <c r="E210" s="54">
        <f>[1]SavingsFINAL!E208</f>
        <v>303051</v>
      </c>
      <c r="F210" s="55">
        <f>[1]PremiseFINAL!C210</f>
        <v>1300</v>
      </c>
      <c r="G210" s="56">
        <f t="shared" si="9"/>
        <v>8003.3007692307692</v>
      </c>
      <c r="H210" s="56">
        <f t="shared" si="10"/>
        <v>233.11615384615385</v>
      </c>
      <c r="I210" s="76">
        <f t="shared" si="11"/>
        <v>2.9127501335746955E-2</v>
      </c>
      <c r="J210" s="57">
        <f>[1]SavingsFINAL!B208</f>
        <v>-73.295900000000003</v>
      </c>
      <c r="K210" s="58">
        <f>[1]SavingsFINAL!C208</f>
        <v>92.706999999999994</v>
      </c>
    </row>
    <row r="211" spans="1:11" x14ac:dyDescent="0.25">
      <c r="A211" s="42" t="s">
        <v>173</v>
      </c>
      <c r="B211" s="53">
        <v>9742227</v>
      </c>
      <c r="C211" s="54">
        <v>7549980</v>
      </c>
      <c r="D211" s="53">
        <f>[1]SavingsFINAL!D209</f>
        <v>295.60000000000002</v>
      </c>
      <c r="E211" s="54">
        <f>[1]SavingsFINAL!E209</f>
        <v>53254.7</v>
      </c>
      <c r="F211" s="55">
        <f>[1]PremiseFINAL!C211</f>
        <v>870</v>
      </c>
      <c r="G211" s="56">
        <f t="shared" si="9"/>
        <v>8678.1379310344819</v>
      </c>
      <c r="H211" s="56">
        <f t="shared" si="10"/>
        <v>61.212298850574712</v>
      </c>
      <c r="I211" s="76">
        <f t="shared" si="11"/>
        <v>7.0536213340962502E-3</v>
      </c>
      <c r="J211" s="57">
        <f>[1]SavingsFINAL!B209</f>
        <v>-0.22</v>
      </c>
      <c r="K211" s="58">
        <f>[1]SavingsFINAL!C209</f>
        <v>14.214</v>
      </c>
    </row>
    <row r="212" spans="1:11" x14ac:dyDescent="0.25">
      <c r="A212" s="42" t="s">
        <v>174</v>
      </c>
      <c r="B212" s="53">
        <v>295960</v>
      </c>
      <c r="C212" s="54">
        <v>1718334</v>
      </c>
      <c r="D212" s="53">
        <f>[1]SavingsFINAL!D210</f>
        <v>223.1</v>
      </c>
      <c r="E212" s="54">
        <f>[1]SavingsFINAL!E210</f>
        <v>15662.7</v>
      </c>
      <c r="F212" s="55">
        <f>[1]PremiseFINAL!C212</f>
        <v>307</v>
      </c>
      <c r="G212" s="56">
        <f t="shared" si="9"/>
        <v>5597.1791530944629</v>
      </c>
      <c r="H212" s="56">
        <f t="shared" si="10"/>
        <v>51.018566775244302</v>
      </c>
      <c r="I212" s="76">
        <f t="shared" si="11"/>
        <v>9.1150498098739822E-3</v>
      </c>
      <c r="J212" s="57">
        <f>[1]SavingsFINAL!B210</f>
        <v>0.34499999999999997</v>
      </c>
      <c r="K212" s="58">
        <f>[1]SavingsFINAL!C210</f>
        <v>66.25</v>
      </c>
    </row>
    <row r="213" spans="1:11" x14ac:dyDescent="0.25">
      <c r="A213" s="42" t="s">
        <v>175</v>
      </c>
      <c r="B213" s="53">
        <v>23454</v>
      </c>
      <c r="C213" s="54">
        <v>202161</v>
      </c>
      <c r="D213" s="53">
        <f>[1]SavingsFINAL!D211</f>
        <v>0</v>
      </c>
      <c r="E213" s="54">
        <f>[1]SavingsFINAL!E211</f>
        <v>745.8</v>
      </c>
      <c r="F213" s="55">
        <f>[1]PremiseFINAL!C213</f>
        <v>62</v>
      </c>
      <c r="G213" s="56">
        <f t="shared" si="9"/>
        <v>3260.6612903225805</v>
      </c>
      <c r="H213" s="56">
        <f t="shared" si="10"/>
        <v>12.029032258064515</v>
      </c>
      <c r="I213" s="76">
        <f t="shared" si="11"/>
        <v>3.6891388546752336E-3</v>
      </c>
      <c r="J213" s="57">
        <f>[1]SavingsFINAL!B211</f>
        <v>0</v>
      </c>
      <c r="K213" s="58">
        <f>[1]SavingsFINAL!C211</f>
        <v>0</v>
      </c>
    </row>
    <row r="214" spans="1:11" x14ac:dyDescent="0.25">
      <c r="A214" s="42" t="s">
        <v>176</v>
      </c>
      <c r="B214" s="53">
        <v>7653546</v>
      </c>
      <c r="C214" s="54">
        <v>8175689</v>
      </c>
      <c r="D214" s="53">
        <f>[1]SavingsFINAL!D212</f>
        <v>81488.800000000003</v>
      </c>
      <c r="E214" s="54">
        <f>[1]SavingsFINAL!E212</f>
        <v>199261.4</v>
      </c>
      <c r="F214" s="55">
        <f>[1]PremiseFINAL!C214</f>
        <v>1169</v>
      </c>
      <c r="G214" s="56">
        <f t="shared" si="9"/>
        <v>6993.7459366980329</v>
      </c>
      <c r="H214" s="56">
        <f t="shared" si="10"/>
        <v>170.45457656116338</v>
      </c>
      <c r="I214" s="76">
        <f t="shared" si="11"/>
        <v>2.4372429039313994E-2</v>
      </c>
      <c r="J214" s="57">
        <f>[1]SavingsFINAL!B212</f>
        <v>-66.988399999999999</v>
      </c>
      <c r="K214" s="58">
        <f>[1]SavingsFINAL!C212</f>
        <v>134.88300000000001</v>
      </c>
    </row>
    <row r="215" spans="1:11" x14ac:dyDescent="0.25">
      <c r="A215" s="42" t="s">
        <v>177</v>
      </c>
      <c r="B215" s="53">
        <v>2964</v>
      </c>
      <c r="C215" s="54">
        <v>106150</v>
      </c>
      <c r="D215" s="53">
        <f>[1]SavingsFINAL!D213</f>
        <v>0</v>
      </c>
      <c r="E215" s="54">
        <f>[1]SavingsFINAL!E213</f>
        <v>629.4</v>
      </c>
      <c r="F215" s="55">
        <f>[1]PremiseFINAL!C215</f>
        <v>15</v>
      </c>
      <c r="G215" s="56">
        <f t="shared" si="9"/>
        <v>7076.666666666667</v>
      </c>
      <c r="H215" s="56">
        <f t="shared" si="10"/>
        <v>41.96</v>
      </c>
      <c r="I215" s="76">
        <f t="shared" si="11"/>
        <v>5.929345266132831E-3</v>
      </c>
      <c r="J215" s="57">
        <f>[1]SavingsFINAL!B213</f>
        <v>0</v>
      </c>
      <c r="K215" s="58">
        <f>[1]SavingsFINAL!C213</f>
        <v>0.34499999999999997</v>
      </c>
    </row>
    <row r="216" spans="1:11" x14ac:dyDescent="0.25">
      <c r="A216" s="42" t="s">
        <v>178</v>
      </c>
      <c r="B216" s="53">
        <v>3376502</v>
      </c>
      <c r="C216" s="54">
        <v>8608095</v>
      </c>
      <c r="D216" s="53">
        <f>[1]SavingsFINAL!D214</f>
        <v>57399.199999999997</v>
      </c>
      <c r="E216" s="54">
        <f>[1]SavingsFINAL!E214</f>
        <v>86566.5</v>
      </c>
      <c r="F216" s="55">
        <f>[1]PremiseFINAL!C216</f>
        <v>1148</v>
      </c>
      <c r="G216" s="56">
        <f t="shared" si="9"/>
        <v>7498.3405923344944</v>
      </c>
      <c r="H216" s="56">
        <f t="shared" si="10"/>
        <v>75.406358885017426</v>
      </c>
      <c r="I216" s="76">
        <f t="shared" si="11"/>
        <v>1.0056406208342266E-2</v>
      </c>
      <c r="J216" s="57">
        <f>[1]SavingsFINAL!B214</f>
        <v>-19.839500000000001</v>
      </c>
      <c r="K216" s="58">
        <f>[1]SavingsFINAL!C214</f>
        <v>45.999000000000002</v>
      </c>
    </row>
    <row r="217" spans="1:11" x14ac:dyDescent="0.25">
      <c r="A217" s="42" t="s">
        <v>179</v>
      </c>
      <c r="B217" s="53">
        <v>47563</v>
      </c>
      <c r="C217" s="54">
        <v>1883633</v>
      </c>
      <c r="D217" s="53">
        <f>[1]SavingsFINAL!D215</f>
        <v>0</v>
      </c>
      <c r="E217" s="54">
        <f>[1]SavingsFINAL!E215</f>
        <v>17284.2</v>
      </c>
      <c r="F217" s="55">
        <f>[1]PremiseFINAL!C217</f>
        <v>210</v>
      </c>
      <c r="G217" s="56">
        <f t="shared" si="9"/>
        <v>8969.6809523809516</v>
      </c>
      <c r="H217" s="56">
        <f t="shared" si="10"/>
        <v>82.305714285714288</v>
      </c>
      <c r="I217" s="76">
        <f t="shared" si="11"/>
        <v>9.1759912891736344E-3</v>
      </c>
      <c r="J217" s="57">
        <f>[1]SavingsFINAL!B215</f>
        <v>0</v>
      </c>
      <c r="K217" s="58">
        <f>[1]SavingsFINAL!C215</f>
        <v>-1.1499999999999999</v>
      </c>
    </row>
    <row r="218" spans="1:11" x14ac:dyDescent="0.25">
      <c r="A218" s="42" t="s">
        <v>180</v>
      </c>
      <c r="B218" s="53">
        <v>614151</v>
      </c>
      <c r="C218" s="54">
        <v>4841348</v>
      </c>
      <c r="D218" s="53">
        <f>[1]SavingsFINAL!D216</f>
        <v>8431.1</v>
      </c>
      <c r="E218" s="54">
        <f>[1]SavingsFINAL!E216</f>
        <v>26963.100000000002</v>
      </c>
      <c r="F218" s="55">
        <f>[1]PremiseFINAL!C218</f>
        <v>841</v>
      </c>
      <c r="G218" s="56">
        <f t="shared" si="9"/>
        <v>5756.6563614744355</v>
      </c>
      <c r="H218" s="56">
        <f t="shared" si="10"/>
        <v>32.060760998810942</v>
      </c>
      <c r="I218" s="76">
        <f t="shared" si="11"/>
        <v>5.5693373002725687E-3</v>
      </c>
      <c r="J218" s="57">
        <f>[1]SavingsFINAL!B216</f>
        <v>-9.2708000000000013</v>
      </c>
      <c r="K218" s="58">
        <f>[1]SavingsFINAL!C216</f>
        <v>-2.42</v>
      </c>
    </row>
    <row r="219" spans="1:11" x14ac:dyDescent="0.25">
      <c r="A219" s="42" t="s">
        <v>181</v>
      </c>
      <c r="B219" s="53">
        <v>20017971</v>
      </c>
      <c r="C219" s="54">
        <v>19350029</v>
      </c>
      <c r="D219" s="53">
        <f>[1]SavingsFINAL!D217</f>
        <v>148134.39999999999</v>
      </c>
      <c r="E219" s="54">
        <f>[1]SavingsFINAL!E217</f>
        <v>153390.5</v>
      </c>
      <c r="F219" s="55">
        <f>[1]PremiseFINAL!C219-589</f>
        <v>2218</v>
      </c>
      <c r="G219" s="56">
        <f t="shared" si="9"/>
        <v>8724.0888187556357</v>
      </c>
      <c r="H219" s="56">
        <f t="shared" si="10"/>
        <v>69.157123534715964</v>
      </c>
      <c r="I219" s="76">
        <f t="shared" si="11"/>
        <v>7.9271457422621962E-3</v>
      </c>
      <c r="J219" s="57">
        <f>[1]SavingsFINAL!B217</f>
        <v>40.498699999999999</v>
      </c>
      <c r="K219" s="58">
        <f>[1]SavingsFINAL!C217</f>
        <v>407.86200000000002</v>
      </c>
    </row>
    <row r="220" spans="1:11" x14ac:dyDescent="0.25">
      <c r="A220" s="42" t="s">
        <v>182</v>
      </c>
      <c r="B220" s="53">
        <v>424508</v>
      </c>
      <c r="C220" s="54">
        <v>3224170</v>
      </c>
      <c r="D220" s="53">
        <f>[1]SavingsFINAL!D218</f>
        <v>0</v>
      </c>
      <c r="E220" s="54">
        <f>[1]SavingsFINAL!E218</f>
        <v>45920.3</v>
      </c>
      <c r="F220" s="55">
        <f>[1]PremiseFINAL!C220</f>
        <v>430</v>
      </c>
      <c r="G220" s="56">
        <f t="shared" si="9"/>
        <v>7498.0697674418607</v>
      </c>
      <c r="H220" s="56">
        <f t="shared" si="10"/>
        <v>106.79139534883721</v>
      </c>
      <c r="I220" s="76">
        <f t="shared" si="11"/>
        <v>1.4242518229497824E-2</v>
      </c>
      <c r="J220" s="57">
        <f>[1]SavingsFINAL!B218</f>
        <v>0</v>
      </c>
      <c r="K220" s="58">
        <f>[1]SavingsFINAL!C218</f>
        <v>-7.5860000000000003</v>
      </c>
    </row>
    <row r="221" spans="1:11" x14ac:dyDescent="0.25">
      <c r="A221" s="42" t="s">
        <v>183</v>
      </c>
      <c r="B221" s="53">
        <v>36627385</v>
      </c>
      <c r="C221" s="54">
        <v>18283541</v>
      </c>
      <c r="D221" s="53">
        <f>[1]SavingsFINAL!D219</f>
        <v>1401314.3</v>
      </c>
      <c r="E221" s="54">
        <f>[1]SavingsFINAL!E219</f>
        <v>451718.10000000003</v>
      </c>
      <c r="F221" s="55">
        <f>[1]PremiseFINAL!C221</f>
        <v>2711</v>
      </c>
      <c r="G221" s="56">
        <f t="shared" si="9"/>
        <v>6744.2054592401328</v>
      </c>
      <c r="H221" s="56">
        <f t="shared" si="10"/>
        <v>166.62416082626339</v>
      </c>
      <c r="I221" s="76">
        <f t="shared" si="11"/>
        <v>2.4706269972539788E-2</v>
      </c>
      <c r="J221" s="57">
        <f>[1]SavingsFINAL!B219</f>
        <v>9865.4809999999998</v>
      </c>
      <c r="K221" s="58">
        <f>[1]SavingsFINAL!C219</f>
        <v>305.77800000000002</v>
      </c>
    </row>
    <row r="222" spans="1:11" x14ac:dyDescent="0.25">
      <c r="A222" s="42" t="s">
        <v>184</v>
      </c>
      <c r="B222" s="53">
        <v>1391881</v>
      </c>
      <c r="C222" s="54">
        <v>2137591</v>
      </c>
      <c r="D222" s="53">
        <f>[1]SavingsFINAL!D220</f>
        <v>46545.7</v>
      </c>
      <c r="E222" s="54">
        <f>[1]SavingsFINAL!E220</f>
        <v>28631.1</v>
      </c>
      <c r="F222" s="55">
        <f>[1]PremiseFINAL!C222</f>
        <v>275</v>
      </c>
      <c r="G222" s="56">
        <f t="shared" si="9"/>
        <v>7773.0581818181818</v>
      </c>
      <c r="H222" s="56">
        <f t="shared" si="10"/>
        <v>104.1130909090909</v>
      </c>
      <c r="I222" s="76">
        <f t="shared" si="11"/>
        <v>1.3394096438467415E-2</v>
      </c>
      <c r="J222" s="57">
        <f>[1]SavingsFINAL!B220</f>
        <v>-42.78</v>
      </c>
      <c r="K222" s="58">
        <f>[1]SavingsFINAL!C220</f>
        <v>-3.54</v>
      </c>
    </row>
    <row r="223" spans="1:11" x14ac:dyDescent="0.25">
      <c r="A223" s="42" t="s">
        <v>185</v>
      </c>
      <c r="B223" s="53">
        <v>231638</v>
      </c>
      <c r="C223" s="54">
        <v>2156932</v>
      </c>
      <c r="D223" s="53">
        <f>[1]SavingsFINAL!D221</f>
        <v>81.2</v>
      </c>
      <c r="E223" s="54">
        <f>[1]SavingsFINAL!E221</f>
        <v>27724.400000000001</v>
      </c>
      <c r="F223" s="55">
        <f>[1]PremiseFINAL!C223</f>
        <v>324</v>
      </c>
      <c r="G223" s="56">
        <f t="shared" si="9"/>
        <v>6657.1975308641977</v>
      </c>
      <c r="H223" s="56">
        <f t="shared" si="10"/>
        <v>85.569135802469134</v>
      </c>
      <c r="I223" s="76">
        <f t="shared" si="11"/>
        <v>1.28536272817131E-2</v>
      </c>
      <c r="J223" s="57">
        <f>[1]SavingsFINAL!B221</f>
        <v>0</v>
      </c>
      <c r="K223" s="58">
        <f>[1]SavingsFINAL!C221</f>
        <v>58.412999999999997</v>
      </c>
    </row>
    <row r="224" spans="1:11" x14ac:dyDescent="0.25">
      <c r="A224" s="42" t="s">
        <v>186</v>
      </c>
      <c r="B224" s="53">
        <v>3192153</v>
      </c>
      <c r="C224" s="54">
        <v>9947977</v>
      </c>
      <c r="D224" s="53">
        <f>[1]SavingsFINAL!D222</f>
        <v>17556.099999999999</v>
      </c>
      <c r="E224" s="54">
        <f>[1]SavingsFINAL!E222</f>
        <v>62471.6</v>
      </c>
      <c r="F224" s="55">
        <f>[1]PremiseFINAL!C224</f>
        <v>1385</v>
      </c>
      <c r="G224" s="56">
        <f t="shared" si="9"/>
        <v>7182.6548736462091</v>
      </c>
      <c r="H224" s="56">
        <f t="shared" si="10"/>
        <v>45.105848375451259</v>
      </c>
      <c r="I224" s="76">
        <f t="shared" si="11"/>
        <v>6.2798295573059729E-3</v>
      </c>
      <c r="J224" s="57">
        <f>[1]SavingsFINAL!B222</f>
        <v>-8.1828000000000003</v>
      </c>
      <c r="K224" s="58">
        <f>[1]SavingsFINAL!C222</f>
        <v>118.91</v>
      </c>
    </row>
    <row r="225" spans="1:11" x14ac:dyDescent="0.25">
      <c r="A225" s="42" t="s">
        <v>187</v>
      </c>
      <c r="B225" s="53">
        <v>630406</v>
      </c>
      <c r="C225" s="54">
        <v>4995128</v>
      </c>
      <c r="D225" s="53">
        <f>[1]SavingsFINAL!D223</f>
        <v>436.3</v>
      </c>
      <c r="E225" s="54">
        <f>[1]SavingsFINAL!E223</f>
        <v>20001</v>
      </c>
      <c r="F225" s="55">
        <f>[1]PremiseFINAL!C225</f>
        <v>824</v>
      </c>
      <c r="G225" s="56">
        <f t="shared" si="9"/>
        <v>6062.0485436893205</v>
      </c>
      <c r="H225" s="56">
        <f t="shared" si="10"/>
        <v>24.273058252427184</v>
      </c>
      <c r="I225" s="76">
        <f t="shared" si="11"/>
        <v>4.0041015965957228E-3</v>
      </c>
      <c r="J225" s="57">
        <f>[1]SavingsFINAL!B223</f>
        <v>0</v>
      </c>
      <c r="K225" s="58">
        <f>[1]SavingsFINAL!C223</f>
        <v>1.4550000000000001</v>
      </c>
    </row>
    <row r="226" spans="1:11" x14ac:dyDescent="0.25">
      <c r="A226" s="42" t="s">
        <v>188</v>
      </c>
      <c r="B226" s="53">
        <v>387688</v>
      </c>
      <c r="C226" s="54">
        <v>2218917</v>
      </c>
      <c r="D226" s="53">
        <f>[1]SavingsFINAL!D224</f>
        <v>0</v>
      </c>
      <c r="E226" s="54">
        <f>[1]SavingsFINAL!E224</f>
        <v>8881.9</v>
      </c>
      <c r="F226" s="55">
        <f>[1]PremiseFINAL!C226</f>
        <v>335</v>
      </c>
      <c r="G226" s="56">
        <f t="shared" si="9"/>
        <v>6623.6328358208957</v>
      </c>
      <c r="H226" s="56">
        <f t="shared" si="10"/>
        <v>26.513134328358209</v>
      </c>
      <c r="I226" s="76">
        <f t="shared" si="11"/>
        <v>4.0028085773375025E-3</v>
      </c>
      <c r="J226" s="57">
        <f>[1]SavingsFINAL!B224</f>
        <v>0</v>
      </c>
      <c r="K226" s="58">
        <f>[1]SavingsFINAL!C224</f>
        <v>-0.08</v>
      </c>
    </row>
    <row r="227" spans="1:11" x14ac:dyDescent="0.25">
      <c r="A227" s="42" t="s">
        <v>189</v>
      </c>
      <c r="B227" s="53">
        <v>36403</v>
      </c>
      <c r="C227" s="54">
        <v>616158</v>
      </c>
      <c r="D227" s="53">
        <f>[1]SavingsFINAL!D225</f>
        <v>40.6</v>
      </c>
      <c r="E227" s="54">
        <f>[1]SavingsFINAL!E225</f>
        <v>13691.1</v>
      </c>
      <c r="F227" s="55">
        <f>[1]PremiseFINAL!C227</f>
        <v>64</v>
      </c>
      <c r="G227" s="56">
        <f t="shared" si="9"/>
        <v>9627.46875</v>
      </c>
      <c r="H227" s="56">
        <f t="shared" si="10"/>
        <v>213.92343750000001</v>
      </c>
      <c r="I227" s="76">
        <f t="shared" si="11"/>
        <v>2.2220112373774258E-2</v>
      </c>
      <c r="J227" s="57">
        <f>[1]SavingsFINAL!B225</f>
        <v>0</v>
      </c>
      <c r="K227" s="58">
        <f>[1]SavingsFINAL!C225</f>
        <v>61.74</v>
      </c>
    </row>
    <row r="228" spans="1:11" x14ac:dyDescent="0.25">
      <c r="A228" s="42" t="s">
        <v>190</v>
      </c>
      <c r="B228" s="53">
        <v>5257087</v>
      </c>
      <c r="C228" s="54">
        <v>7311395</v>
      </c>
      <c r="D228" s="53">
        <f>[1]SavingsFINAL!D226</f>
        <v>46390.400000000001</v>
      </c>
      <c r="E228" s="54">
        <f>[1]SavingsFINAL!E226</f>
        <v>93300.1</v>
      </c>
      <c r="F228" s="55">
        <f>[1]PremiseFINAL!C228</f>
        <v>1087</v>
      </c>
      <c r="G228" s="56">
        <f t="shared" si="9"/>
        <v>6726.2143514259433</v>
      </c>
      <c r="H228" s="56">
        <f t="shared" si="10"/>
        <v>85.832658693652263</v>
      </c>
      <c r="I228" s="76">
        <f t="shared" si="11"/>
        <v>1.2760916350436545E-2</v>
      </c>
      <c r="J228" s="57">
        <f>[1]SavingsFINAL!B226</f>
        <v>-48.446399999999997</v>
      </c>
      <c r="K228" s="58">
        <f>[1]SavingsFINAL!C226</f>
        <v>124.998</v>
      </c>
    </row>
    <row r="229" spans="1:11" x14ac:dyDescent="0.25">
      <c r="A229" s="42" t="s">
        <v>191</v>
      </c>
      <c r="B229" s="53">
        <v>3382290</v>
      </c>
      <c r="C229" s="54">
        <v>4731863</v>
      </c>
      <c r="D229" s="53">
        <f>[1]SavingsFINAL!D227</f>
        <v>0</v>
      </c>
      <c r="E229" s="54">
        <f>[1]SavingsFINAL!E227</f>
        <v>32748.799999999999</v>
      </c>
      <c r="F229" s="55">
        <f>[1]PremiseFINAL!C229</f>
        <v>660</v>
      </c>
      <c r="G229" s="56">
        <f t="shared" si="9"/>
        <v>7169.4893939393942</v>
      </c>
      <c r="H229" s="56">
        <f t="shared" si="10"/>
        <v>49.619393939393937</v>
      </c>
      <c r="I229" s="76">
        <f t="shared" si="11"/>
        <v>6.9209104321067616E-3</v>
      </c>
      <c r="J229" s="57">
        <f>[1]SavingsFINAL!B227</f>
        <v>0</v>
      </c>
      <c r="K229" s="58">
        <f>[1]SavingsFINAL!C227</f>
        <v>68.265000000000001</v>
      </c>
    </row>
    <row r="230" spans="1:11" x14ac:dyDescent="0.25">
      <c r="A230" s="42" t="s">
        <v>192</v>
      </c>
      <c r="B230" s="53">
        <v>701360</v>
      </c>
      <c r="C230" s="54">
        <v>2108376</v>
      </c>
      <c r="D230" s="53">
        <f>[1]SavingsFINAL!D228</f>
        <v>3255.1</v>
      </c>
      <c r="E230" s="54">
        <f>[1]SavingsFINAL!E228</f>
        <v>25410.7</v>
      </c>
      <c r="F230" s="55">
        <f>[1]PremiseFINAL!C230</f>
        <v>322</v>
      </c>
      <c r="G230" s="56">
        <f t="shared" si="9"/>
        <v>6547.7515527950309</v>
      </c>
      <c r="H230" s="56">
        <f t="shared" si="10"/>
        <v>78.915217391304353</v>
      </c>
      <c r="I230" s="76">
        <f t="shared" si="11"/>
        <v>1.2052262025369289E-2</v>
      </c>
      <c r="J230" s="57">
        <f>[1]SavingsFINAL!B228</f>
        <v>0</v>
      </c>
      <c r="K230" s="58">
        <f>[1]SavingsFINAL!C228</f>
        <v>-2.9390000000000001</v>
      </c>
    </row>
    <row r="231" spans="1:11" x14ac:dyDescent="0.25">
      <c r="A231" s="42" t="s">
        <v>193</v>
      </c>
      <c r="B231" s="53">
        <v>609653</v>
      </c>
      <c r="C231" s="54">
        <v>6710615</v>
      </c>
      <c r="D231" s="53">
        <f>[1]SavingsFINAL!D229</f>
        <v>9539.7000000000007</v>
      </c>
      <c r="E231" s="54">
        <f>[1]SavingsFINAL!E229</f>
        <v>99297.4</v>
      </c>
      <c r="F231" s="55">
        <f>[1]PremiseFINAL!C231</f>
        <v>823</v>
      </c>
      <c r="G231" s="56">
        <f t="shared" si="9"/>
        <v>8153.8456865127582</v>
      </c>
      <c r="H231" s="56">
        <f t="shared" si="10"/>
        <v>120.65297691373024</v>
      </c>
      <c r="I231" s="76">
        <f t="shared" si="11"/>
        <v>1.4797064054486808E-2</v>
      </c>
      <c r="J231" s="57">
        <f>[1]SavingsFINAL!B229</f>
        <v>-8.4456000000000007</v>
      </c>
      <c r="K231" s="58">
        <f>[1]SavingsFINAL!C229</f>
        <v>190.10599999999999</v>
      </c>
    </row>
    <row r="232" spans="1:11" x14ac:dyDescent="0.25">
      <c r="A232" s="42" t="s">
        <v>194</v>
      </c>
      <c r="B232" s="53">
        <v>5470665</v>
      </c>
      <c r="C232" s="54">
        <v>10090431</v>
      </c>
      <c r="D232" s="53">
        <f>[1]SavingsFINAL!D230</f>
        <v>28772.799999999999</v>
      </c>
      <c r="E232" s="54">
        <f>[1]SavingsFINAL!E230</f>
        <v>105001.90000000001</v>
      </c>
      <c r="F232" s="55">
        <f>[1]PremiseFINAL!C232</f>
        <v>1323</v>
      </c>
      <c r="G232" s="56">
        <f t="shared" si="9"/>
        <v>7626.9319727891152</v>
      </c>
      <c r="H232" s="56">
        <f t="shared" si="10"/>
        <v>79.366515495086929</v>
      </c>
      <c r="I232" s="76">
        <f t="shared" si="11"/>
        <v>1.0406086717207622E-2</v>
      </c>
      <c r="J232" s="57">
        <f>[1]SavingsFINAL!B230</f>
        <v>43.822000000000003</v>
      </c>
      <c r="K232" s="58">
        <f>[1]SavingsFINAL!C230</f>
        <v>452.37700000000001</v>
      </c>
    </row>
    <row r="233" spans="1:11" x14ac:dyDescent="0.25">
      <c r="A233" s="42" t="s">
        <v>195</v>
      </c>
      <c r="B233" s="53">
        <v>47154</v>
      </c>
      <c r="C233" s="54">
        <v>265693</v>
      </c>
      <c r="D233" s="53">
        <f>[1]SavingsFINAL!D231</f>
        <v>0</v>
      </c>
      <c r="E233" s="54">
        <f>[1]SavingsFINAL!E231</f>
        <v>223.1</v>
      </c>
      <c r="F233" s="55">
        <f>[1]PremiseFINAL!C233</f>
        <v>90</v>
      </c>
      <c r="G233" s="56">
        <f t="shared" si="9"/>
        <v>2952.1444444444446</v>
      </c>
      <c r="H233" s="56">
        <f t="shared" si="10"/>
        <v>2.4788888888888887</v>
      </c>
      <c r="I233" s="76">
        <f t="shared" si="11"/>
        <v>8.3969092147704292E-4</v>
      </c>
      <c r="J233" s="57">
        <f>[1]SavingsFINAL!B231</f>
        <v>0</v>
      </c>
      <c r="K233" s="58">
        <f>[1]SavingsFINAL!C231</f>
        <v>0.34499999999999997</v>
      </c>
    </row>
    <row r="234" spans="1:11" x14ac:dyDescent="0.25">
      <c r="A234" s="42" t="s">
        <v>196</v>
      </c>
      <c r="B234" s="53">
        <v>1184498</v>
      </c>
      <c r="C234" s="54">
        <v>3635754</v>
      </c>
      <c r="D234" s="53">
        <f>[1]SavingsFINAL!D232</f>
        <v>71011.7</v>
      </c>
      <c r="E234" s="54">
        <f>[1]SavingsFINAL!E232</f>
        <v>33589.5</v>
      </c>
      <c r="F234" s="55">
        <f>[1]PremiseFINAL!C234</f>
        <v>556</v>
      </c>
      <c r="G234" s="56">
        <f t="shared" si="9"/>
        <v>6539.1258992805751</v>
      </c>
      <c r="H234" s="56">
        <f t="shared" si="10"/>
        <v>60.41276978417266</v>
      </c>
      <c r="I234" s="76">
        <f t="shared" si="11"/>
        <v>9.2386613615772686E-3</v>
      </c>
      <c r="J234" s="57">
        <f>[1]SavingsFINAL!B232</f>
        <v>-64.248099999999994</v>
      </c>
      <c r="K234" s="58">
        <f>[1]SavingsFINAL!C232</f>
        <v>-3.87</v>
      </c>
    </row>
    <row r="235" spans="1:11" x14ac:dyDescent="0.25">
      <c r="A235" s="42" t="s">
        <v>197</v>
      </c>
      <c r="B235" s="53">
        <v>130778</v>
      </c>
      <c r="C235" s="54">
        <v>662849</v>
      </c>
      <c r="D235" s="53">
        <f>[1]SavingsFINAL!D233</f>
        <v>0</v>
      </c>
      <c r="E235" s="54">
        <f>[1]SavingsFINAL!E233</f>
        <v>7942.7</v>
      </c>
      <c r="F235" s="55">
        <f>[1]PremiseFINAL!C235</f>
        <v>81</v>
      </c>
      <c r="G235" s="56">
        <f t="shared" si="9"/>
        <v>8183.3209876543206</v>
      </c>
      <c r="H235" s="56">
        <f t="shared" si="10"/>
        <v>98.058024691358028</v>
      </c>
      <c r="I235" s="76">
        <f t="shared" si="11"/>
        <v>1.1982668752611832E-2</v>
      </c>
      <c r="J235" s="57">
        <f>[1]SavingsFINAL!B233</f>
        <v>0</v>
      </c>
      <c r="K235" s="58">
        <f>[1]SavingsFINAL!C233</f>
        <v>25.734999999999999</v>
      </c>
    </row>
    <row r="236" spans="1:11" x14ac:dyDescent="0.25">
      <c r="A236" s="42" t="s">
        <v>198</v>
      </c>
      <c r="B236" s="53">
        <v>135909</v>
      </c>
      <c r="C236" s="54">
        <v>469396</v>
      </c>
      <c r="D236" s="53">
        <f>[1]SavingsFINAL!D234</f>
        <v>739.1</v>
      </c>
      <c r="E236" s="54">
        <f>[1]SavingsFINAL!E234</f>
        <v>10037.9</v>
      </c>
      <c r="F236" s="55">
        <f>[1]PremiseFINAL!C236</f>
        <v>74</v>
      </c>
      <c r="G236" s="56">
        <f t="shared" si="9"/>
        <v>6343.1891891891892</v>
      </c>
      <c r="H236" s="56">
        <f t="shared" si="10"/>
        <v>135.64729729729729</v>
      </c>
      <c r="I236" s="76">
        <f t="shared" si="11"/>
        <v>2.1384715677168105E-2</v>
      </c>
      <c r="J236" s="57">
        <f>[1]SavingsFINAL!B234</f>
        <v>-0.55000000000000004</v>
      </c>
      <c r="K236" s="58">
        <f>[1]SavingsFINAL!C234</f>
        <v>0.70499999999999996</v>
      </c>
    </row>
    <row r="237" spans="1:11" x14ac:dyDescent="0.25">
      <c r="A237" s="42" t="s">
        <v>199</v>
      </c>
      <c r="B237" s="53">
        <v>220791</v>
      </c>
      <c r="C237" s="54">
        <v>1738693</v>
      </c>
      <c r="D237" s="53">
        <f>[1]SavingsFINAL!D235</f>
        <v>0</v>
      </c>
      <c r="E237" s="54">
        <f>[1]SavingsFINAL!E235</f>
        <v>25320.3</v>
      </c>
      <c r="F237" s="55">
        <f>[1]PremiseFINAL!C237</f>
        <v>172</v>
      </c>
      <c r="G237" s="56">
        <f t="shared" si="9"/>
        <v>10108.680232558139</v>
      </c>
      <c r="H237" s="56">
        <f t="shared" si="10"/>
        <v>147.2110465116279</v>
      </c>
      <c r="I237" s="76">
        <f t="shared" si="11"/>
        <v>1.4562835417178305E-2</v>
      </c>
      <c r="J237" s="57">
        <f>[1]SavingsFINAL!B235</f>
        <v>0</v>
      </c>
      <c r="K237" s="58">
        <f>[1]SavingsFINAL!C235</f>
        <v>-3.19</v>
      </c>
    </row>
    <row r="238" spans="1:11" x14ac:dyDescent="0.25">
      <c r="A238" s="42" t="s">
        <v>200</v>
      </c>
      <c r="B238" s="53">
        <v>737640</v>
      </c>
      <c r="C238" s="54">
        <v>3017391</v>
      </c>
      <c r="D238" s="53">
        <f>[1]SavingsFINAL!D236</f>
        <v>0</v>
      </c>
      <c r="E238" s="54">
        <f>[1]SavingsFINAL!E236</f>
        <v>13318.5</v>
      </c>
      <c r="F238" s="55">
        <f>[1]PremiseFINAL!C238</f>
        <v>483</v>
      </c>
      <c r="G238" s="56">
        <f t="shared" si="9"/>
        <v>6247.1863354037268</v>
      </c>
      <c r="H238" s="56">
        <f t="shared" si="10"/>
        <v>27.574534161490682</v>
      </c>
      <c r="I238" s="76">
        <f t="shared" si="11"/>
        <v>4.4139125489537148E-3</v>
      </c>
      <c r="J238" s="57">
        <f>[1]SavingsFINAL!B236</f>
        <v>0</v>
      </c>
      <c r="K238" s="58">
        <f>[1]SavingsFINAL!C236</f>
        <v>-0.42799999999999999</v>
      </c>
    </row>
    <row r="239" spans="1:11" x14ac:dyDescent="0.25">
      <c r="A239" s="42" t="s">
        <v>201</v>
      </c>
      <c r="B239" s="53">
        <v>3629796</v>
      </c>
      <c r="C239" s="54">
        <v>10151838</v>
      </c>
      <c r="D239" s="53">
        <f>[1]SavingsFINAL!D237</f>
        <v>43797.9</v>
      </c>
      <c r="E239" s="54">
        <f>[1]SavingsFINAL!E237</f>
        <v>158277.5</v>
      </c>
      <c r="F239" s="55">
        <f>[1]PremiseFINAL!C239</f>
        <v>1342</v>
      </c>
      <c r="G239" s="56">
        <f t="shared" si="9"/>
        <v>7564.7078986587185</v>
      </c>
      <c r="H239" s="56">
        <f t="shared" si="10"/>
        <v>117.94150521609538</v>
      </c>
      <c r="I239" s="76">
        <f t="shared" si="11"/>
        <v>1.5591019084425894E-2</v>
      </c>
      <c r="J239" s="57">
        <f>[1]SavingsFINAL!B237</f>
        <v>33.121000000000002</v>
      </c>
      <c r="K239" s="58">
        <f>[1]SavingsFINAL!C237</f>
        <v>78.962999999999994</v>
      </c>
    </row>
    <row r="240" spans="1:11" x14ac:dyDescent="0.25">
      <c r="A240" s="42" t="s">
        <v>202</v>
      </c>
      <c r="B240" s="53">
        <v>84945422</v>
      </c>
      <c r="C240" s="54">
        <v>25722336</v>
      </c>
      <c r="D240" s="53">
        <f>[1]SavingsFINAL!D238</f>
        <v>1558980</v>
      </c>
      <c r="E240" s="54">
        <f>[1]SavingsFINAL!E238</f>
        <v>736016.1</v>
      </c>
      <c r="F240" s="55">
        <f>[1]PremiseFINAL!C240</f>
        <v>3479</v>
      </c>
      <c r="G240" s="56">
        <f t="shared" si="9"/>
        <v>7393.6004599022708</v>
      </c>
      <c r="H240" s="56">
        <f t="shared" si="10"/>
        <v>211.55967231963209</v>
      </c>
      <c r="I240" s="76">
        <f t="shared" si="11"/>
        <v>2.8613890278083608E-2</v>
      </c>
      <c r="J240" s="57">
        <f>[1]SavingsFINAL!B238</f>
        <v>-214.1499</v>
      </c>
      <c r="K240" s="58">
        <f>[1]SavingsFINAL!C238</f>
        <v>596.37300000000005</v>
      </c>
    </row>
    <row r="241" spans="1:11" x14ac:dyDescent="0.25">
      <c r="A241" s="42" t="s">
        <v>203</v>
      </c>
      <c r="B241" s="53">
        <v>7591322</v>
      </c>
      <c r="C241" s="54">
        <v>18160830</v>
      </c>
      <c r="D241" s="53">
        <f>[1]SavingsFINAL!D239</f>
        <v>54561.5</v>
      </c>
      <c r="E241" s="54">
        <f>[1]SavingsFINAL!E239</f>
        <v>165935</v>
      </c>
      <c r="F241" s="55">
        <f>[1]PremiseFINAL!C241</f>
        <v>2621</v>
      </c>
      <c r="G241" s="56">
        <f t="shared" si="9"/>
        <v>6928.9698588325064</v>
      </c>
      <c r="H241" s="56">
        <f t="shared" si="10"/>
        <v>63.309805417779472</v>
      </c>
      <c r="I241" s="76">
        <f t="shared" si="11"/>
        <v>9.1369722639328705E-3</v>
      </c>
      <c r="J241" s="57">
        <f>[1]SavingsFINAL!B239</f>
        <v>-47.578600000000002</v>
      </c>
      <c r="K241" s="58">
        <f>[1]SavingsFINAL!C239</f>
        <v>394.166</v>
      </c>
    </row>
    <row r="242" spans="1:11" x14ac:dyDescent="0.25">
      <c r="A242" s="42" t="s">
        <v>204</v>
      </c>
      <c r="B242" s="53">
        <v>140536</v>
      </c>
      <c r="C242" s="54">
        <v>1514001</v>
      </c>
      <c r="D242" s="53">
        <f>[1]SavingsFINAL!D240</f>
        <v>0</v>
      </c>
      <c r="E242" s="54">
        <f>[1]SavingsFINAL!E240</f>
        <v>2239.6999999999998</v>
      </c>
      <c r="F242" s="55">
        <f>[1]PremiseFINAL!C242</f>
        <v>294</v>
      </c>
      <c r="G242" s="56">
        <f t="shared" si="9"/>
        <v>5149.6632653061224</v>
      </c>
      <c r="H242" s="56">
        <f t="shared" si="10"/>
        <v>7.6180272108843532</v>
      </c>
      <c r="I242" s="76">
        <f t="shared" si="11"/>
        <v>1.4793253108815647E-3</v>
      </c>
      <c r="J242" s="57">
        <f>[1]SavingsFINAL!B240</f>
        <v>0</v>
      </c>
      <c r="K242" s="58">
        <f>[1]SavingsFINAL!C240</f>
        <v>0.34499999999999997</v>
      </c>
    </row>
    <row r="243" spans="1:11" x14ac:dyDescent="0.25">
      <c r="A243" s="42" t="s">
        <v>205</v>
      </c>
      <c r="B243" s="53">
        <v>16080438</v>
      </c>
      <c r="C243" s="54">
        <v>11432008</v>
      </c>
      <c r="D243" s="53">
        <f>[1]SavingsFINAL!D241</f>
        <v>145933.70000000001</v>
      </c>
      <c r="E243" s="54">
        <f>[1]SavingsFINAL!E241</f>
        <v>264779.59999999998</v>
      </c>
      <c r="F243" s="55">
        <f>[1]PremiseFINAL!C243</f>
        <v>1672</v>
      </c>
      <c r="G243" s="56">
        <f t="shared" si="9"/>
        <v>6837.3253588516745</v>
      </c>
      <c r="H243" s="56">
        <f t="shared" si="10"/>
        <v>158.36100478468899</v>
      </c>
      <c r="I243" s="76">
        <f t="shared" si="11"/>
        <v>2.3161250412001112E-2</v>
      </c>
      <c r="J243" s="57">
        <f>[1]SavingsFINAL!B241</f>
        <v>2289.6307000000002</v>
      </c>
      <c r="K243" s="58">
        <f>[1]SavingsFINAL!C241</f>
        <v>8.7509999999999994</v>
      </c>
    </row>
    <row r="244" spans="1:11" x14ac:dyDescent="0.25">
      <c r="A244" s="42" t="s">
        <v>206</v>
      </c>
      <c r="B244" s="53">
        <v>1295826</v>
      </c>
      <c r="C244" s="54">
        <v>12242231</v>
      </c>
      <c r="D244" s="53">
        <f>[1]SavingsFINAL!D242</f>
        <v>37772.400000000001</v>
      </c>
      <c r="E244" s="54">
        <f>[1]SavingsFINAL!E242</f>
        <v>6175.6</v>
      </c>
      <c r="F244" s="55">
        <f>[1]PremiseFINAL!C244</f>
        <v>1311</v>
      </c>
      <c r="G244" s="56">
        <f t="shared" si="9"/>
        <v>9338.0861937452319</v>
      </c>
      <c r="H244" s="56">
        <f t="shared" si="10"/>
        <v>4.7106025934401226</v>
      </c>
      <c r="I244" s="76">
        <f t="shared" si="11"/>
        <v>5.0445053683434015E-4</v>
      </c>
      <c r="J244" s="57">
        <f>[1]SavingsFINAL!B242</f>
        <v>-25.9406</v>
      </c>
      <c r="K244" s="58">
        <f>[1]SavingsFINAL!C242</f>
        <v>0.69</v>
      </c>
    </row>
    <row r="245" spans="1:11" x14ac:dyDescent="0.25">
      <c r="A245" s="42" t="s">
        <v>207</v>
      </c>
      <c r="B245" s="53">
        <v>25817970</v>
      </c>
      <c r="C245" s="54">
        <v>16339856</v>
      </c>
      <c r="D245" s="53">
        <f>[1]SavingsFINAL!D243</f>
        <v>757104.6</v>
      </c>
      <c r="E245" s="54">
        <f>[1]SavingsFINAL!E243</f>
        <v>462320.8</v>
      </c>
      <c r="F245" s="55">
        <f>[1]PremiseFINAL!C245</f>
        <v>2994</v>
      </c>
      <c r="G245" s="56">
        <f t="shared" si="9"/>
        <v>5457.5337341349368</v>
      </c>
      <c r="H245" s="56">
        <f t="shared" si="10"/>
        <v>154.41576486305945</v>
      </c>
      <c r="I245" s="76">
        <f t="shared" si="11"/>
        <v>2.8294055957408682E-2</v>
      </c>
      <c r="J245" s="57">
        <f>[1]SavingsFINAL!B243</f>
        <v>274.20310000000001</v>
      </c>
      <c r="K245" s="58">
        <f>[1]SavingsFINAL!C243</f>
        <v>10.282999999999999</v>
      </c>
    </row>
    <row r="246" spans="1:11" x14ac:dyDescent="0.25">
      <c r="A246" s="42" t="s">
        <v>208</v>
      </c>
      <c r="B246" s="53">
        <v>1079758</v>
      </c>
      <c r="C246" s="54">
        <v>4783197</v>
      </c>
      <c r="D246" s="53">
        <f>[1]SavingsFINAL!D244</f>
        <v>0</v>
      </c>
      <c r="E246" s="54">
        <f>[1]SavingsFINAL!E244</f>
        <v>79831.600000000006</v>
      </c>
      <c r="F246" s="55">
        <f>[1]PremiseFINAL!C246</f>
        <v>720</v>
      </c>
      <c r="G246" s="56">
        <f t="shared" si="9"/>
        <v>6643.3291666666664</v>
      </c>
      <c r="H246" s="56">
        <f t="shared" si="10"/>
        <v>110.87722222222223</v>
      </c>
      <c r="I246" s="76">
        <f t="shared" si="11"/>
        <v>1.6690008795372635E-2</v>
      </c>
      <c r="J246" s="57">
        <f>[1]SavingsFINAL!B244</f>
        <v>0</v>
      </c>
      <c r="K246" s="58">
        <f>[1]SavingsFINAL!C244</f>
        <v>32.700000000000003</v>
      </c>
    </row>
    <row r="247" spans="1:11" x14ac:dyDescent="0.25">
      <c r="A247" s="42" t="s">
        <v>209</v>
      </c>
      <c r="B247" s="53">
        <v>363373</v>
      </c>
      <c r="C247" s="54">
        <v>2321814</v>
      </c>
      <c r="D247" s="53">
        <f>[1]SavingsFINAL!D245</f>
        <v>23158</v>
      </c>
      <c r="E247" s="54">
        <f>[1]SavingsFINAL!E245</f>
        <v>20125.899999999998</v>
      </c>
      <c r="F247" s="55">
        <f>[1]PremiseFINAL!C247</f>
        <v>370</v>
      </c>
      <c r="G247" s="56">
        <f t="shared" si="9"/>
        <v>6275.1729729729732</v>
      </c>
      <c r="H247" s="56">
        <f t="shared" si="10"/>
        <v>54.394324324324316</v>
      </c>
      <c r="I247" s="76">
        <f t="shared" si="11"/>
        <v>8.6681792770652577E-3</v>
      </c>
      <c r="J247" s="57">
        <f>[1]SavingsFINAL!B245</f>
        <v>-25.670999999999999</v>
      </c>
      <c r="K247" s="58">
        <f>[1]SavingsFINAL!C245</f>
        <v>31.65</v>
      </c>
    </row>
    <row r="248" spans="1:11" x14ac:dyDescent="0.25">
      <c r="A248" s="42" t="s">
        <v>210</v>
      </c>
      <c r="B248" s="53">
        <v>463054</v>
      </c>
      <c r="C248" s="54">
        <v>930037</v>
      </c>
      <c r="D248" s="53">
        <f>[1]SavingsFINAL!D246</f>
        <v>30144.1</v>
      </c>
      <c r="E248" s="54">
        <f>[1]SavingsFINAL!E246</f>
        <v>9231</v>
      </c>
      <c r="F248" s="55">
        <f>[1]PremiseFINAL!C248</f>
        <v>213</v>
      </c>
      <c r="G248" s="56">
        <f t="shared" si="9"/>
        <v>4366.3708920187792</v>
      </c>
      <c r="H248" s="56">
        <f t="shared" si="10"/>
        <v>43.338028169014088</v>
      </c>
      <c r="I248" s="76">
        <f t="shared" si="11"/>
        <v>9.9254115696472307E-3</v>
      </c>
      <c r="J248" s="57">
        <f>[1]SavingsFINAL!B246</f>
        <v>-29.590399999999999</v>
      </c>
      <c r="K248" s="58">
        <f>[1]SavingsFINAL!C246</f>
        <v>1.7250000000000001</v>
      </c>
    </row>
    <row r="249" spans="1:11" x14ac:dyDescent="0.25">
      <c r="A249" s="42" t="s">
        <v>211</v>
      </c>
      <c r="B249" s="53">
        <v>15436027</v>
      </c>
      <c r="C249" s="54">
        <v>13305341</v>
      </c>
      <c r="D249" s="53">
        <f>[1]SavingsFINAL!D247</f>
        <v>66307.7</v>
      </c>
      <c r="E249" s="54">
        <f>[1]SavingsFINAL!E247</f>
        <v>117649.60000000001</v>
      </c>
      <c r="F249" s="55">
        <f>[1]PremiseFINAL!C249</f>
        <v>1867</v>
      </c>
      <c r="G249" s="56">
        <f t="shared" si="9"/>
        <v>7126.5886448848423</v>
      </c>
      <c r="H249" s="56">
        <f t="shared" si="10"/>
        <v>63.015318693090521</v>
      </c>
      <c r="I249" s="76">
        <f t="shared" si="11"/>
        <v>8.842283711480976E-3</v>
      </c>
      <c r="J249" s="57">
        <f>[1]SavingsFINAL!B247</f>
        <v>5.8586</v>
      </c>
      <c r="K249" s="58">
        <f>[1]SavingsFINAL!C247</f>
        <v>206.78</v>
      </c>
    </row>
    <row r="250" spans="1:11" ht="13.8" thickBot="1" x14ac:dyDescent="0.3">
      <c r="A250" s="66" t="s">
        <v>212</v>
      </c>
      <c r="B250" s="67">
        <v>452670</v>
      </c>
      <c r="C250" s="68">
        <v>3080749</v>
      </c>
      <c r="D250" s="67">
        <f>[1]SavingsFINAL!D248</f>
        <v>4044.4</v>
      </c>
      <c r="E250" s="68">
        <f>[1]SavingsFINAL!E248</f>
        <v>45705.9</v>
      </c>
      <c r="F250" s="69">
        <f>[1]PremiseFINAL!C250</f>
        <v>471</v>
      </c>
      <c r="G250" s="70">
        <f t="shared" si="9"/>
        <v>6540.8683651804668</v>
      </c>
      <c r="H250" s="70">
        <f t="shared" si="10"/>
        <v>97.040127388535041</v>
      </c>
      <c r="I250" s="78">
        <f t="shared" si="11"/>
        <v>1.483597008389843E-2</v>
      </c>
      <c r="J250" s="71">
        <f>[1]SavingsFINAL!B248</f>
        <v>-2.8559999999999999</v>
      </c>
      <c r="K250" s="72">
        <f>[1]SavingsFINAL!C248</f>
        <v>200.9855</v>
      </c>
    </row>
    <row r="251" spans="1:11" x14ac:dyDescent="0.25">
      <c r="B251" s="73"/>
      <c r="C251" s="73"/>
    </row>
    <row r="252" spans="1:11" x14ac:dyDescent="0.25">
      <c r="B252" s="74"/>
      <c r="C252" s="74"/>
    </row>
    <row r="253" spans="1:11" x14ac:dyDescent="0.25">
      <c r="B253" s="74"/>
      <c r="C253" s="74"/>
    </row>
    <row r="254" spans="1:11" x14ac:dyDescent="0.25">
      <c r="B254" s="1"/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A255" sqref="A255"/>
    </sheetView>
  </sheetViews>
  <sheetFormatPr defaultColWidth="9.109375" defaultRowHeight="13.2" x14ac:dyDescent="0.25"/>
  <cols>
    <col min="1" max="1" width="21.5546875" style="79" customWidth="1"/>
    <col min="2" max="2" width="14.33203125" style="79" customWidth="1"/>
    <col min="3" max="3" width="14.109375" style="79" customWidth="1"/>
    <col min="4" max="4" width="13.44140625" style="79" customWidth="1"/>
    <col min="5" max="5" width="12.109375" style="79" customWidth="1"/>
    <col min="6" max="6" width="11.88671875" style="79" customWidth="1"/>
    <col min="7" max="7" width="15.5546875" style="79" customWidth="1"/>
    <col min="8" max="8" width="13.5546875" style="79" customWidth="1"/>
    <col min="9" max="9" width="12.88671875" style="79" customWidth="1"/>
    <col min="10" max="10" width="14.33203125" style="79" customWidth="1"/>
    <col min="11" max="11" width="12" style="79" customWidth="1"/>
    <col min="12" max="12" width="11.88671875" style="79" customWidth="1"/>
    <col min="13" max="13" width="11" style="79" customWidth="1"/>
    <col min="14" max="16384" width="9.109375" style="79"/>
  </cols>
  <sheetData>
    <row r="1" spans="1:11" ht="13.8" thickBot="1" x14ac:dyDescent="0.3">
      <c r="A1" s="25"/>
      <c r="B1" s="26" t="s">
        <v>276</v>
      </c>
      <c r="C1" s="27"/>
      <c r="D1" s="26" t="s">
        <v>277</v>
      </c>
      <c r="E1" s="28"/>
      <c r="F1" s="29" t="s">
        <v>278</v>
      </c>
      <c r="G1" s="30"/>
      <c r="H1" s="30"/>
      <c r="I1" s="31"/>
      <c r="J1" s="26" t="s">
        <v>279</v>
      </c>
      <c r="K1" s="28"/>
    </row>
    <row r="2" spans="1:11" ht="53.25" customHeight="1" thickBot="1" x14ac:dyDescent="0.3">
      <c r="A2" s="32" t="s">
        <v>233</v>
      </c>
      <c r="B2" s="33" t="s">
        <v>261</v>
      </c>
      <c r="C2" s="34" t="s">
        <v>262</v>
      </c>
      <c r="D2" s="35" t="s">
        <v>263</v>
      </c>
      <c r="E2" s="36" t="s">
        <v>264</v>
      </c>
      <c r="F2" s="37" t="s">
        <v>280</v>
      </c>
      <c r="G2" s="38" t="s">
        <v>259</v>
      </c>
      <c r="H2" s="38" t="s">
        <v>249</v>
      </c>
      <c r="I2" s="39" t="s">
        <v>255</v>
      </c>
      <c r="J2" s="40" t="s">
        <v>266</v>
      </c>
      <c r="K2" s="41" t="s">
        <v>267</v>
      </c>
    </row>
    <row r="3" spans="1:11" x14ac:dyDescent="0.25">
      <c r="A3" s="42" t="s">
        <v>0</v>
      </c>
      <c r="B3" s="43">
        <v>3127784</v>
      </c>
      <c r="C3" s="44">
        <v>3800916</v>
      </c>
      <c r="D3" s="45">
        <v>25256.6</v>
      </c>
      <c r="E3" s="46">
        <v>105988.7</v>
      </c>
      <c r="F3" s="47">
        <v>475</v>
      </c>
      <c r="G3" s="80">
        <f>C3/F3</f>
        <v>8001.9284210526312</v>
      </c>
      <c r="H3" s="80">
        <f>E3/F3</f>
        <v>223.13410526315789</v>
      </c>
      <c r="I3" s="81">
        <f t="shared" ref="I3:I66" si="0">H3/G3</f>
        <v>2.7885041395284717E-2</v>
      </c>
      <c r="J3" s="49">
        <v>-4.0774999999999997</v>
      </c>
      <c r="K3" s="50">
        <v>101.27200000000001</v>
      </c>
    </row>
    <row r="4" spans="1:11" x14ac:dyDescent="0.25">
      <c r="A4" s="42" t="s">
        <v>281</v>
      </c>
      <c r="B4" s="51">
        <v>550939</v>
      </c>
      <c r="C4" s="52">
        <v>2829254</v>
      </c>
      <c r="D4" s="53">
        <v>12432.2</v>
      </c>
      <c r="E4" s="54">
        <v>22359.9</v>
      </c>
      <c r="F4" s="55">
        <v>481</v>
      </c>
      <c r="G4" s="56">
        <f t="shared" ref="G4:G67" si="1">C4/F4</f>
        <v>5882.0249480249477</v>
      </c>
      <c r="H4" s="56">
        <f t="shared" ref="H4:H67" si="2">E4/F4</f>
        <v>46.486278586278587</v>
      </c>
      <c r="I4" s="82">
        <f t="shared" si="0"/>
        <v>7.9031080277698652E-3</v>
      </c>
      <c r="J4" s="57">
        <v>-11.8759</v>
      </c>
      <c r="K4" s="58">
        <v>1.5169999999999999</v>
      </c>
    </row>
    <row r="5" spans="1:11" x14ac:dyDescent="0.25">
      <c r="A5" s="42" t="s">
        <v>1</v>
      </c>
      <c r="B5" s="53">
        <v>3830196</v>
      </c>
      <c r="C5" s="54">
        <v>8055942</v>
      </c>
      <c r="D5" s="53">
        <v>55156.5</v>
      </c>
      <c r="E5" s="54">
        <v>121923</v>
      </c>
      <c r="F5" s="55">
        <v>1313</v>
      </c>
      <c r="G5" s="56">
        <f t="shared" si="1"/>
        <v>6135.5232292460014</v>
      </c>
      <c r="H5" s="56">
        <f t="shared" si="2"/>
        <v>92.858339680121858</v>
      </c>
      <c r="I5" s="82">
        <f t="shared" si="0"/>
        <v>1.5134542924961476E-2</v>
      </c>
      <c r="J5" s="57">
        <v>94.376000000000005</v>
      </c>
      <c r="K5" s="58">
        <v>170.58770000000001</v>
      </c>
    </row>
    <row r="6" spans="1:11" x14ac:dyDescent="0.25">
      <c r="A6" s="42" t="s">
        <v>2</v>
      </c>
      <c r="B6" s="53">
        <v>24930</v>
      </c>
      <c r="C6" s="54">
        <v>1651869</v>
      </c>
      <c r="D6" s="53">
        <v>0</v>
      </c>
      <c r="E6" s="54">
        <v>14938.4</v>
      </c>
      <c r="F6" s="55">
        <v>276</v>
      </c>
      <c r="G6" s="56">
        <f t="shared" si="1"/>
        <v>5985.032608695652</v>
      </c>
      <c r="H6" s="56">
        <f t="shared" si="2"/>
        <v>54.12463768115942</v>
      </c>
      <c r="I6" s="82">
        <f t="shared" si="0"/>
        <v>9.043332128637319E-3</v>
      </c>
      <c r="J6" s="57">
        <v>0</v>
      </c>
      <c r="K6" s="58">
        <v>92.965000000000003</v>
      </c>
    </row>
    <row r="7" spans="1:11" x14ac:dyDescent="0.25">
      <c r="A7" s="42" t="s">
        <v>3</v>
      </c>
      <c r="B7" s="53">
        <v>16707377</v>
      </c>
      <c r="C7" s="54">
        <v>10111021</v>
      </c>
      <c r="D7" s="53">
        <v>100178.9</v>
      </c>
      <c r="E7" s="54">
        <v>306007.90000000002</v>
      </c>
      <c r="F7" s="55">
        <v>1442</v>
      </c>
      <c r="G7" s="56">
        <f t="shared" si="1"/>
        <v>7011.8037447988909</v>
      </c>
      <c r="H7" s="56">
        <f t="shared" si="2"/>
        <v>212.2107489597781</v>
      </c>
      <c r="I7" s="82">
        <f t="shared" si="0"/>
        <v>3.0264787304862685E-2</v>
      </c>
      <c r="J7" s="57">
        <v>125.3449</v>
      </c>
      <c r="K7" s="58">
        <v>321.077</v>
      </c>
    </row>
    <row r="8" spans="1:11" x14ac:dyDescent="0.25">
      <c r="A8" s="42" t="s">
        <v>4</v>
      </c>
      <c r="B8" s="53">
        <v>66343</v>
      </c>
      <c r="C8" s="54">
        <v>519425</v>
      </c>
      <c r="D8" s="53">
        <v>0</v>
      </c>
      <c r="E8" s="54">
        <v>2109.4</v>
      </c>
      <c r="F8" s="55">
        <v>96</v>
      </c>
      <c r="G8" s="56">
        <f t="shared" si="1"/>
        <v>5410.677083333333</v>
      </c>
      <c r="H8" s="56">
        <f t="shared" si="2"/>
        <v>21.972916666666666</v>
      </c>
      <c r="I8" s="82">
        <f t="shared" si="0"/>
        <v>4.0610290224767772E-3</v>
      </c>
      <c r="J8" s="57">
        <v>0</v>
      </c>
      <c r="K8" s="58">
        <v>0</v>
      </c>
    </row>
    <row r="9" spans="1:11" x14ac:dyDescent="0.25">
      <c r="A9" s="42" t="s">
        <v>214</v>
      </c>
      <c r="B9" s="53">
        <v>23520</v>
      </c>
      <c r="C9" s="54">
        <v>81616</v>
      </c>
      <c r="D9" s="53">
        <v>0</v>
      </c>
      <c r="E9" s="54">
        <v>187.5</v>
      </c>
      <c r="F9" s="55">
        <v>49</v>
      </c>
      <c r="G9" s="56">
        <f t="shared" si="1"/>
        <v>1665.6326530612246</v>
      </c>
      <c r="H9" s="56">
        <f t="shared" si="2"/>
        <v>3.8265306122448979</v>
      </c>
      <c r="I9" s="82">
        <f t="shared" si="0"/>
        <v>2.2973436581062534E-3</v>
      </c>
      <c r="J9" s="57">
        <v>0</v>
      </c>
      <c r="K9" s="58">
        <v>19.170000000000002</v>
      </c>
    </row>
    <row r="10" spans="1:11" x14ac:dyDescent="0.25">
      <c r="A10" s="42" t="s">
        <v>5</v>
      </c>
      <c r="B10" s="53">
        <v>607333</v>
      </c>
      <c r="C10" s="54">
        <v>2979296</v>
      </c>
      <c r="D10" s="53">
        <v>5358.9</v>
      </c>
      <c r="E10" s="54">
        <v>74338.399999999994</v>
      </c>
      <c r="F10" s="55">
        <v>391</v>
      </c>
      <c r="G10" s="56">
        <f t="shared" si="1"/>
        <v>7619.6828644501275</v>
      </c>
      <c r="H10" s="56">
        <f t="shared" si="2"/>
        <v>190.1237851662404</v>
      </c>
      <c r="I10" s="82">
        <f t="shared" si="0"/>
        <v>2.4951666433949495E-2</v>
      </c>
      <c r="J10" s="57">
        <v>9.9045000000000005</v>
      </c>
      <c r="K10" s="58">
        <v>45.445</v>
      </c>
    </row>
    <row r="11" spans="1:11" x14ac:dyDescent="0.25">
      <c r="A11" s="42" t="s">
        <v>6</v>
      </c>
      <c r="B11" s="53">
        <v>5878</v>
      </c>
      <c r="C11" s="54">
        <v>224068</v>
      </c>
      <c r="D11" s="53">
        <v>0</v>
      </c>
      <c r="E11" s="54">
        <v>1128.2</v>
      </c>
      <c r="F11" s="55">
        <v>33</v>
      </c>
      <c r="G11" s="56">
        <f t="shared" si="1"/>
        <v>6789.939393939394</v>
      </c>
      <c r="H11" s="56">
        <f t="shared" si="2"/>
        <v>34.187878787878788</v>
      </c>
      <c r="I11" s="82">
        <f t="shared" si="0"/>
        <v>5.0350786368423871E-3</v>
      </c>
      <c r="J11" s="57">
        <v>0</v>
      </c>
      <c r="K11" s="58">
        <v>3.843</v>
      </c>
    </row>
    <row r="12" spans="1:11" x14ac:dyDescent="0.25">
      <c r="A12" s="42" t="s">
        <v>7</v>
      </c>
      <c r="B12" s="53">
        <v>1283400</v>
      </c>
      <c r="C12" s="54">
        <v>4271871</v>
      </c>
      <c r="D12" s="53">
        <v>616.5</v>
      </c>
      <c r="E12" s="54">
        <v>25284.9</v>
      </c>
      <c r="F12" s="55">
        <v>628</v>
      </c>
      <c r="G12" s="56">
        <f t="shared" si="1"/>
        <v>6802.3423566878982</v>
      </c>
      <c r="H12" s="56">
        <f t="shared" si="2"/>
        <v>40.262579617834398</v>
      </c>
      <c r="I12" s="82">
        <f t="shared" si="0"/>
        <v>5.9189287316962526E-3</v>
      </c>
      <c r="J12" s="57">
        <v>-0.315</v>
      </c>
      <c r="K12" s="58">
        <v>3.4969999999999999</v>
      </c>
    </row>
    <row r="13" spans="1:11" x14ac:dyDescent="0.25">
      <c r="A13" s="42" t="s">
        <v>8</v>
      </c>
      <c r="B13" s="53">
        <v>1735221</v>
      </c>
      <c r="C13" s="54">
        <v>5590302</v>
      </c>
      <c r="D13" s="53">
        <v>8032</v>
      </c>
      <c r="E13" s="54">
        <v>77807.700000000012</v>
      </c>
      <c r="F13" s="55">
        <v>856</v>
      </c>
      <c r="G13" s="56">
        <f t="shared" si="1"/>
        <v>6530.7266355140191</v>
      </c>
      <c r="H13" s="56">
        <f t="shared" si="2"/>
        <v>90.896845794392533</v>
      </c>
      <c r="I13" s="82">
        <f t="shared" si="0"/>
        <v>1.3918335717819896E-2</v>
      </c>
      <c r="J13" s="57">
        <v>-5.6957000000000004</v>
      </c>
      <c r="K13" s="58">
        <v>7.5461999999999998</v>
      </c>
    </row>
    <row r="14" spans="1:11" x14ac:dyDescent="0.25">
      <c r="A14" s="42" t="s">
        <v>9</v>
      </c>
      <c r="B14" s="53">
        <v>57399734</v>
      </c>
      <c r="C14" s="54">
        <v>54913037</v>
      </c>
      <c r="D14" s="53">
        <v>1966856.2</v>
      </c>
      <c r="E14" s="54">
        <v>1884554.6999999997</v>
      </c>
      <c r="F14" s="55">
        <v>7829</v>
      </c>
      <c r="G14" s="56">
        <f t="shared" si="1"/>
        <v>7014.0550517307447</v>
      </c>
      <c r="H14" s="56">
        <f t="shared" si="2"/>
        <v>240.71461233874055</v>
      </c>
      <c r="I14" s="82">
        <f t="shared" si="0"/>
        <v>3.4318894072458597E-2</v>
      </c>
      <c r="J14" s="57">
        <v>539.5761</v>
      </c>
      <c r="K14" s="58">
        <v>1137.1837999999998</v>
      </c>
    </row>
    <row r="15" spans="1:11" x14ac:dyDescent="0.25">
      <c r="A15" s="42" t="s">
        <v>215</v>
      </c>
      <c r="B15" s="53">
        <v>3778000</v>
      </c>
      <c r="C15" s="54">
        <v>6528196</v>
      </c>
      <c r="D15" s="53">
        <v>223062.39999999999</v>
      </c>
      <c r="E15" s="54">
        <v>111026</v>
      </c>
      <c r="F15" s="55">
        <v>1243</v>
      </c>
      <c r="G15" s="56">
        <f t="shared" si="1"/>
        <v>5251.9678197908288</v>
      </c>
      <c r="H15" s="56">
        <f t="shared" si="2"/>
        <v>89.32099758648431</v>
      </c>
      <c r="I15" s="82">
        <f t="shared" si="0"/>
        <v>1.7007148682423139E-2</v>
      </c>
      <c r="J15" s="57">
        <v>-2.9436</v>
      </c>
      <c r="K15" s="58">
        <v>63.593400000000003</v>
      </c>
    </row>
    <row r="16" spans="1:11" x14ac:dyDescent="0.25">
      <c r="A16" s="42" t="s">
        <v>216</v>
      </c>
      <c r="B16" s="53">
        <v>68294</v>
      </c>
      <c r="C16" s="54">
        <v>1025310</v>
      </c>
      <c r="D16" s="53">
        <v>0</v>
      </c>
      <c r="E16" s="54">
        <v>22458.400000000001</v>
      </c>
      <c r="F16" s="55">
        <v>181</v>
      </c>
      <c r="G16" s="56">
        <f t="shared" si="1"/>
        <v>5664.6961325966849</v>
      </c>
      <c r="H16" s="56">
        <f t="shared" si="2"/>
        <v>124.07955801104973</v>
      </c>
      <c r="I16" s="82">
        <f t="shared" si="0"/>
        <v>2.190400951907228E-2</v>
      </c>
      <c r="J16" s="57">
        <v>0</v>
      </c>
      <c r="K16" s="58">
        <v>5.0999999999999997E-2</v>
      </c>
    </row>
    <row r="17" spans="1:11" x14ac:dyDescent="0.25">
      <c r="A17" s="42" t="s">
        <v>10</v>
      </c>
      <c r="B17" s="53">
        <v>102268710</v>
      </c>
      <c r="C17" s="54">
        <v>43360006</v>
      </c>
      <c r="D17" s="53">
        <v>2412206</v>
      </c>
      <c r="E17" s="54">
        <v>1679775.6</v>
      </c>
      <c r="F17" s="55">
        <v>6319</v>
      </c>
      <c r="G17" s="56">
        <f t="shared" si="1"/>
        <v>6861.8461781927517</v>
      </c>
      <c r="H17" s="56">
        <f t="shared" si="2"/>
        <v>265.82934008545658</v>
      </c>
      <c r="I17" s="82">
        <f t="shared" si="0"/>
        <v>3.874020681639205E-2</v>
      </c>
      <c r="J17" s="57">
        <v>2324.5275000000001</v>
      </c>
      <c r="K17" s="58">
        <v>-1.061000000000007</v>
      </c>
    </row>
    <row r="18" spans="1:11" x14ac:dyDescent="0.25">
      <c r="A18" s="42" t="s">
        <v>11</v>
      </c>
      <c r="B18" s="53">
        <v>531438</v>
      </c>
      <c r="C18" s="54">
        <v>1535929</v>
      </c>
      <c r="D18" s="53">
        <v>0</v>
      </c>
      <c r="E18" s="54">
        <v>28816.2</v>
      </c>
      <c r="F18" s="55">
        <v>284</v>
      </c>
      <c r="G18" s="56">
        <f t="shared" si="1"/>
        <v>5408.2007042253517</v>
      </c>
      <c r="H18" s="56">
        <f t="shared" si="2"/>
        <v>101.46549295774648</v>
      </c>
      <c r="I18" s="82">
        <f t="shared" si="0"/>
        <v>1.8761414101823717E-2</v>
      </c>
      <c r="J18" s="57">
        <v>0</v>
      </c>
      <c r="K18" s="58">
        <v>-2.8079999999999998</v>
      </c>
    </row>
    <row r="19" spans="1:11" x14ac:dyDescent="0.25">
      <c r="A19" s="42" t="s">
        <v>282</v>
      </c>
      <c r="B19" s="53">
        <v>3031462</v>
      </c>
      <c r="C19" s="54">
        <v>5005280</v>
      </c>
      <c r="D19" s="53">
        <v>2795.8</v>
      </c>
      <c r="E19" s="54">
        <v>30769.599999999999</v>
      </c>
      <c r="F19" s="55">
        <v>592</v>
      </c>
      <c r="G19" s="56">
        <f t="shared" si="1"/>
        <v>8454.864864864865</v>
      </c>
      <c r="H19" s="56">
        <f t="shared" si="2"/>
        <v>51.975675675675674</v>
      </c>
      <c r="I19" s="82">
        <f t="shared" si="0"/>
        <v>6.1474283156986217E-3</v>
      </c>
      <c r="J19" s="57">
        <v>0.34499999999999997</v>
      </c>
      <c r="K19" s="58">
        <v>5.6270000000000007</v>
      </c>
    </row>
    <row r="20" spans="1:11" x14ac:dyDescent="0.25">
      <c r="A20" s="42" t="s">
        <v>12</v>
      </c>
      <c r="B20" s="53">
        <v>37726441</v>
      </c>
      <c r="C20" s="54">
        <v>7049193</v>
      </c>
      <c r="D20" s="53">
        <v>370596.3</v>
      </c>
      <c r="E20" s="54">
        <v>220456</v>
      </c>
      <c r="F20" s="55">
        <v>920</v>
      </c>
      <c r="G20" s="56">
        <f t="shared" si="1"/>
        <v>7662.1663043478256</v>
      </c>
      <c r="H20" s="56">
        <f t="shared" si="2"/>
        <v>239.62608695652173</v>
      </c>
      <c r="I20" s="82">
        <f t="shared" si="0"/>
        <v>3.1273934477322442E-2</v>
      </c>
      <c r="J20" s="57">
        <v>615.52200000000005</v>
      </c>
      <c r="K20" s="58">
        <v>97.254000000000005</v>
      </c>
    </row>
    <row r="21" spans="1:11" x14ac:dyDescent="0.25">
      <c r="A21" s="42" t="s">
        <v>13</v>
      </c>
      <c r="B21" s="53">
        <v>17592726</v>
      </c>
      <c r="C21" s="54">
        <v>6231506</v>
      </c>
      <c r="D21" s="53">
        <v>79914</v>
      </c>
      <c r="E21" s="54">
        <v>93555.199999999997</v>
      </c>
      <c r="F21" s="55">
        <v>922</v>
      </c>
      <c r="G21" s="56">
        <f t="shared" si="1"/>
        <v>6758.6832971800432</v>
      </c>
      <c r="H21" s="56">
        <f t="shared" si="2"/>
        <v>101.46984815618221</v>
      </c>
      <c r="I21" s="82">
        <f t="shared" si="0"/>
        <v>1.5013256827482795E-2</v>
      </c>
      <c r="J21" s="57">
        <v>-5.4542999999999999</v>
      </c>
      <c r="K21" s="58">
        <v>71.903000000000006</v>
      </c>
    </row>
    <row r="22" spans="1:11" x14ac:dyDescent="0.25">
      <c r="A22" s="42" t="s">
        <v>14</v>
      </c>
      <c r="B22" s="53">
        <v>235528</v>
      </c>
      <c r="C22" s="54">
        <v>743744</v>
      </c>
      <c r="D22" s="53">
        <v>0</v>
      </c>
      <c r="E22" s="54">
        <v>3573.5</v>
      </c>
      <c r="F22" s="55">
        <v>139</v>
      </c>
      <c r="G22" s="56">
        <f t="shared" si="1"/>
        <v>5350.6762589928057</v>
      </c>
      <c r="H22" s="56">
        <f t="shared" si="2"/>
        <v>25.708633093525179</v>
      </c>
      <c r="I22" s="82">
        <f t="shared" si="0"/>
        <v>4.8047446433181311E-3</v>
      </c>
      <c r="J22" s="57">
        <v>0</v>
      </c>
      <c r="K22" s="58">
        <v>0.34499999999999997</v>
      </c>
    </row>
    <row r="23" spans="1:11" x14ac:dyDescent="0.25">
      <c r="A23" s="42" t="s">
        <v>15</v>
      </c>
      <c r="B23" s="53">
        <v>2736045</v>
      </c>
      <c r="C23" s="54">
        <v>3994839</v>
      </c>
      <c r="D23" s="53">
        <v>18.600000000000001</v>
      </c>
      <c r="E23" s="54">
        <v>9462.2000000000007</v>
      </c>
      <c r="F23" s="55">
        <v>565</v>
      </c>
      <c r="G23" s="56">
        <f t="shared" si="1"/>
        <v>7070.5115044247786</v>
      </c>
      <c r="H23" s="56">
        <f t="shared" si="2"/>
        <v>16.747256637168142</v>
      </c>
      <c r="I23" s="82">
        <f t="shared" si="0"/>
        <v>2.3686060940128002E-3</v>
      </c>
      <c r="J23" s="57">
        <v>0</v>
      </c>
      <c r="K23" s="58">
        <v>3.45</v>
      </c>
    </row>
    <row r="24" spans="1:11" x14ac:dyDescent="0.25">
      <c r="A24" s="42" t="s">
        <v>16</v>
      </c>
      <c r="B24" s="53">
        <v>8993833</v>
      </c>
      <c r="C24" s="54">
        <v>7840484</v>
      </c>
      <c r="D24" s="53">
        <v>219659.5</v>
      </c>
      <c r="E24" s="54">
        <v>260629.8</v>
      </c>
      <c r="F24" s="55">
        <v>1198</v>
      </c>
      <c r="G24" s="56">
        <f t="shared" si="1"/>
        <v>6544.6444073455759</v>
      </c>
      <c r="H24" s="56">
        <f t="shared" si="2"/>
        <v>217.5540901502504</v>
      </c>
      <c r="I24" s="82">
        <f t="shared" si="0"/>
        <v>3.3241544782184364E-2</v>
      </c>
      <c r="J24" s="57">
        <v>66.111599999999996</v>
      </c>
      <c r="K24" s="58">
        <v>-48.555999999999997</v>
      </c>
    </row>
    <row r="25" spans="1:11" x14ac:dyDescent="0.25">
      <c r="A25" s="42" t="s">
        <v>17</v>
      </c>
      <c r="B25" s="53">
        <v>447347</v>
      </c>
      <c r="C25" s="54">
        <v>1268224</v>
      </c>
      <c r="D25" s="53">
        <v>0</v>
      </c>
      <c r="E25" s="54">
        <v>36774.800000000003</v>
      </c>
      <c r="F25" s="55">
        <v>203</v>
      </c>
      <c r="G25" s="56">
        <f t="shared" si="1"/>
        <v>6247.4088669950743</v>
      </c>
      <c r="H25" s="56">
        <f t="shared" si="2"/>
        <v>181.15665024630545</v>
      </c>
      <c r="I25" s="82">
        <f t="shared" si="0"/>
        <v>2.8997085688332664E-2</v>
      </c>
      <c r="J25" s="57">
        <v>0</v>
      </c>
      <c r="K25" s="58">
        <v>-7.0469999999999997</v>
      </c>
    </row>
    <row r="26" spans="1:11" x14ac:dyDescent="0.25">
      <c r="A26" s="42" t="s">
        <v>18</v>
      </c>
      <c r="B26" s="53">
        <v>10750439</v>
      </c>
      <c r="C26" s="54">
        <v>15678445</v>
      </c>
      <c r="D26" s="53">
        <v>49769.8</v>
      </c>
      <c r="E26" s="54">
        <v>359701.69999999995</v>
      </c>
      <c r="F26" s="55">
        <v>2255</v>
      </c>
      <c r="G26" s="56">
        <f t="shared" si="1"/>
        <v>6952.747228381375</v>
      </c>
      <c r="H26" s="56">
        <f t="shared" si="2"/>
        <v>159.51294900221728</v>
      </c>
      <c r="I26" s="82">
        <f t="shared" si="0"/>
        <v>2.294243466109043E-2</v>
      </c>
      <c r="J26" s="57">
        <v>-32.7699</v>
      </c>
      <c r="K26" s="58">
        <v>100.2359</v>
      </c>
    </row>
    <row r="27" spans="1:11" x14ac:dyDescent="0.25">
      <c r="A27" s="42" t="s">
        <v>19</v>
      </c>
      <c r="B27" s="53">
        <v>126148398</v>
      </c>
      <c r="C27" s="54">
        <v>39004380</v>
      </c>
      <c r="D27" s="53">
        <v>3194180.8000000003</v>
      </c>
      <c r="E27" s="54">
        <v>1279044.5</v>
      </c>
      <c r="F27" s="55">
        <v>6175</v>
      </c>
      <c r="G27" s="56">
        <f t="shared" si="1"/>
        <v>6316.4987854251012</v>
      </c>
      <c r="H27" s="56">
        <f t="shared" si="2"/>
        <v>207.13271255060729</v>
      </c>
      <c r="I27" s="82">
        <f t="shared" si="0"/>
        <v>3.2792329989606295E-2</v>
      </c>
      <c r="J27" s="57">
        <v>919.62799999999993</v>
      </c>
      <c r="K27" s="58">
        <v>625.43799999999999</v>
      </c>
    </row>
    <row r="28" spans="1:11" x14ac:dyDescent="0.25">
      <c r="A28" s="42" t="s">
        <v>20</v>
      </c>
      <c r="B28" s="53">
        <v>3629790</v>
      </c>
      <c r="C28" s="54">
        <v>3917364</v>
      </c>
      <c r="D28" s="53">
        <v>6299.6</v>
      </c>
      <c r="E28" s="54">
        <v>52849.4</v>
      </c>
      <c r="F28" s="55">
        <v>563</v>
      </c>
      <c r="G28" s="56">
        <f t="shared" si="1"/>
        <v>6958.0177619893429</v>
      </c>
      <c r="H28" s="56">
        <f t="shared" si="2"/>
        <v>93.871047957371232</v>
      </c>
      <c r="I28" s="82">
        <f t="shared" si="0"/>
        <v>1.3491061846690786E-2</v>
      </c>
      <c r="J28" s="57">
        <v>0.34499999999999997</v>
      </c>
      <c r="K28" s="58">
        <v>97.5364</v>
      </c>
    </row>
    <row r="29" spans="1:11" x14ac:dyDescent="0.25">
      <c r="A29" s="42" t="s">
        <v>21</v>
      </c>
      <c r="B29" s="53">
        <v>1712394</v>
      </c>
      <c r="C29" s="54">
        <v>5701790</v>
      </c>
      <c r="D29" s="53">
        <v>14739.3</v>
      </c>
      <c r="E29" s="54">
        <v>75390.2</v>
      </c>
      <c r="F29" s="55">
        <v>555</v>
      </c>
      <c r="G29" s="56">
        <f t="shared" si="1"/>
        <v>10273.495495495496</v>
      </c>
      <c r="H29" s="56">
        <f t="shared" si="2"/>
        <v>135.8381981981982</v>
      </c>
      <c r="I29" s="82">
        <f t="shared" si="0"/>
        <v>1.3222198642882323E-2</v>
      </c>
      <c r="J29" s="57">
        <v>0</v>
      </c>
      <c r="K29" s="58">
        <v>-6.1260000000000003</v>
      </c>
    </row>
    <row r="30" spans="1:11" x14ac:dyDescent="0.25">
      <c r="A30" s="42" t="s">
        <v>22</v>
      </c>
      <c r="B30" s="53">
        <v>9115156</v>
      </c>
      <c r="C30" s="54">
        <v>15038125</v>
      </c>
      <c r="D30" s="53">
        <v>173668.9</v>
      </c>
      <c r="E30" s="54">
        <v>425037.3</v>
      </c>
      <c r="F30" s="55">
        <v>2060</v>
      </c>
      <c r="G30" s="56">
        <f t="shared" si="1"/>
        <v>7300.0606796116508</v>
      </c>
      <c r="H30" s="56">
        <f t="shared" si="2"/>
        <v>206.32878640776698</v>
      </c>
      <c r="I30" s="82">
        <f t="shared" si="0"/>
        <v>2.826398237812227E-2</v>
      </c>
      <c r="J30" s="57">
        <v>39.446800000000003</v>
      </c>
      <c r="K30" s="58">
        <v>365.2525</v>
      </c>
    </row>
    <row r="31" spans="1:11" x14ac:dyDescent="0.25">
      <c r="A31" s="42" t="s">
        <v>23</v>
      </c>
      <c r="B31" s="53">
        <v>554229</v>
      </c>
      <c r="C31" s="54">
        <v>4365919</v>
      </c>
      <c r="D31" s="53">
        <v>30162.6</v>
      </c>
      <c r="E31" s="54">
        <v>64952</v>
      </c>
      <c r="F31" s="55">
        <v>639</v>
      </c>
      <c r="G31" s="56">
        <f t="shared" si="1"/>
        <v>6832.4241001564942</v>
      </c>
      <c r="H31" s="56">
        <f t="shared" si="2"/>
        <v>101.64632237871675</v>
      </c>
      <c r="I31" s="82">
        <f t="shared" si="0"/>
        <v>1.4877051085922575E-2</v>
      </c>
      <c r="J31" s="57">
        <v>0</v>
      </c>
      <c r="K31" s="58">
        <v>105.824</v>
      </c>
    </row>
    <row r="32" spans="1:11" x14ac:dyDescent="0.25">
      <c r="A32" s="42" t="s">
        <v>24</v>
      </c>
      <c r="B32" s="53">
        <v>74769</v>
      </c>
      <c r="C32" s="54">
        <v>827977</v>
      </c>
      <c r="D32" s="53">
        <v>0</v>
      </c>
      <c r="E32" s="54">
        <v>5548.9</v>
      </c>
      <c r="F32" s="55">
        <v>154</v>
      </c>
      <c r="G32" s="56">
        <f t="shared" si="1"/>
        <v>5376.4740259740256</v>
      </c>
      <c r="H32" s="56">
        <f t="shared" si="2"/>
        <v>36.031818181818181</v>
      </c>
      <c r="I32" s="82">
        <f t="shared" si="0"/>
        <v>6.7017562082038514E-3</v>
      </c>
      <c r="J32" s="57">
        <v>0</v>
      </c>
      <c r="K32" s="58">
        <v>77.319999999999993</v>
      </c>
    </row>
    <row r="33" spans="1:11" x14ac:dyDescent="0.25">
      <c r="A33" s="42" t="s">
        <v>217</v>
      </c>
      <c r="B33" s="53">
        <v>551736</v>
      </c>
      <c r="C33" s="54">
        <v>2219713</v>
      </c>
      <c r="D33" s="53">
        <v>25758.3</v>
      </c>
      <c r="E33" s="54">
        <v>40871</v>
      </c>
      <c r="F33" s="55">
        <v>353</v>
      </c>
      <c r="G33" s="56">
        <f t="shared" si="1"/>
        <v>6288.1388101983002</v>
      </c>
      <c r="H33" s="56">
        <f t="shared" si="2"/>
        <v>115.78186968838527</v>
      </c>
      <c r="I33" s="82">
        <f t="shared" si="0"/>
        <v>1.8412740746213588E-2</v>
      </c>
      <c r="J33" s="57">
        <v>-20.029199999999999</v>
      </c>
      <c r="K33" s="58">
        <v>-1.5089999999999999</v>
      </c>
    </row>
    <row r="34" spans="1:11" x14ac:dyDescent="0.25">
      <c r="A34" s="42" t="s">
        <v>218</v>
      </c>
      <c r="B34" s="53">
        <v>278631</v>
      </c>
      <c r="C34" s="54">
        <v>299581</v>
      </c>
      <c r="D34" s="53">
        <v>0</v>
      </c>
      <c r="E34" s="54">
        <v>3572.3</v>
      </c>
      <c r="F34" s="55">
        <v>50</v>
      </c>
      <c r="G34" s="56">
        <f t="shared" si="1"/>
        <v>5991.62</v>
      </c>
      <c r="H34" s="56">
        <f t="shared" si="2"/>
        <v>71.445999999999998</v>
      </c>
      <c r="I34" s="82">
        <f t="shared" si="0"/>
        <v>1.1924320968285705E-2</v>
      </c>
      <c r="J34" s="57">
        <v>0</v>
      </c>
      <c r="K34" s="58">
        <v>0.69</v>
      </c>
    </row>
    <row r="35" spans="1:11" x14ac:dyDescent="0.25">
      <c r="A35" s="42" t="s">
        <v>25</v>
      </c>
      <c r="B35" s="53">
        <v>0</v>
      </c>
      <c r="C35" s="54">
        <v>14155</v>
      </c>
      <c r="D35" s="53">
        <v>0</v>
      </c>
      <c r="E35" s="54">
        <v>55.6</v>
      </c>
      <c r="F35" s="55">
        <v>5</v>
      </c>
      <c r="G35" s="56">
        <f t="shared" si="1"/>
        <v>2831</v>
      </c>
      <c r="H35" s="56">
        <f t="shared" si="2"/>
        <v>11.120000000000001</v>
      </c>
      <c r="I35" s="82">
        <f t="shared" si="0"/>
        <v>3.9279406570116573E-3</v>
      </c>
      <c r="J35" s="57">
        <v>0</v>
      </c>
      <c r="K35" s="58">
        <v>0</v>
      </c>
    </row>
    <row r="36" spans="1:11" x14ac:dyDescent="0.25">
      <c r="A36" s="42" t="s">
        <v>219</v>
      </c>
      <c r="B36" s="53">
        <v>2769606</v>
      </c>
      <c r="C36" s="54">
        <v>7675457</v>
      </c>
      <c r="D36" s="53">
        <v>81905.900000000009</v>
      </c>
      <c r="E36" s="54">
        <v>71947.899999999994</v>
      </c>
      <c r="F36" s="55">
        <v>1371</v>
      </c>
      <c r="G36" s="56">
        <f t="shared" si="1"/>
        <v>5598.4369073668859</v>
      </c>
      <c r="H36" s="56">
        <f t="shared" si="2"/>
        <v>52.478409919766591</v>
      </c>
      <c r="I36" s="82">
        <f t="shared" si="0"/>
        <v>9.3737610672563199E-3</v>
      </c>
      <c r="J36" s="57">
        <v>-53.915400000000005</v>
      </c>
      <c r="K36" s="58">
        <v>78.433000000000007</v>
      </c>
    </row>
    <row r="37" spans="1:11" x14ac:dyDescent="0.25">
      <c r="A37" s="59" t="s">
        <v>283</v>
      </c>
      <c r="B37" s="60">
        <v>264825104</v>
      </c>
      <c r="C37" s="61">
        <v>85671376</v>
      </c>
      <c r="D37" s="60">
        <v>4014000</v>
      </c>
      <c r="E37" s="61">
        <v>2448000</v>
      </c>
      <c r="F37" s="62">
        <v>16068</v>
      </c>
      <c r="G37" s="56">
        <f t="shared" si="1"/>
        <v>5331.800846402788</v>
      </c>
      <c r="H37" s="56">
        <f t="shared" si="2"/>
        <v>152.35250186706497</v>
      </c>
      <c r="I37" s="82">
        <f t="shared" si="0"/>
        <v>2.8574304677912492E-2</v>
      </c>
      <c r="J37" s="64">
        <v>0</v>
      </c>
      <c r="K37" s="65">
        <v>66</v>
      </c>
    </row>
    <row r="38" spans="1:11" x14ac:dyDescent="0.25">
      <c r="A38" s="42" t="s">
        <v>27</v>
      </c>
      <c r="B38" s="53">
        <v>12333047</v>
      </c>
      <c r="C38" s="54">
        <v>4444481</v>
      </c>
      <c r="D38" s="53">
        <v>243163.8</v>
      </c>
      <c r="E38" s="54">
        <v>97544.3</v>
      </c>
      <c r="F38" s="55">
        <v>668</v>
      </c>
      <c r="G38" s="56">
        <f t="shared" si="1"/>
        <v>6653.4146706586826</v>
      </c>
      <c r="H38" s="56">
        <f t="shared" si="2"/>
        <v>146.02440119760479</v>
      </c>
      <c r="I38" s="82">
        <f t="shared" si="0"/>
        <v>2.194728698356456E-2</v>
      </c>
      <c r="J38" s="57">
        <v>-176.77850000000001</v>
      </c>
      <c r="K38" s="58">
        <v>89.486999999999995</v>
      </c>
    </row>
    <row r="39" spans="1:11" x14ac:dyDescent="0.25">
      <c r="A39" s="42" t="s">
        <v>28</v>
      </c>
      <c r="B39" s="53">
        <v>542241</v>
      </c>
      <c r="C39" s="54">
        <v>4445127</v>
      </c>
      <c r="D39" s="53">
        <v>2728.6</v>
      </c>
      <c r="E39" s="54">
        <v>146613.70000000001</v>
      </c>
      <c r="F39" s="55">
        <v>782</v>
      </c>
      <c r="G39" s="56">
        <f t="shared" si="1"/>
        <v>5684.3056265984651</v>
      </c>
      <c r="H39" s="56">
        <f t="shared" si="2"/>
        <v>187.48554987212279</v>
      </c>
      <c r="I39" s="82">
        <f t="shared" si="0"/>
        <v>3.2983017133143784E-2</v>
      </c>
      <c r="J39" s="57">
        <v>-0.33300000000000002</v>
      </c>
      <c r="K39" s="58">
        <v>500.50900000000007</v>
      </c>
    </row>
    <row r="40" spans="1:11" x14ac:dyDescent="0.25">
      <c r="A40" s="42" t="s">
        <v>29</v>
      </c>
      <c r="B40" s="53">
        <v>12885287</v>
      </c>
      <c r="C40" s="54">
        <v>14111903</v>
      </c>
      <c r="D40" s="53">
        <v>200219.69999999998</v>
      </c>
      <c r="E40" s="54">
        <v>341008.4</v>
      </c>
      <c r="F40" s="55">
        <v>2026</v>
      </c>
      <c r="G40" s="56">
        <f t="shared" si="1"/>
        <v>6965.4012833168808</v>
      </c>
      <c r="H40" s="56">
        <f t="shared" si="2"/>
        <v>168.31609081934849</v>
      </c>
      <c r="I40" s="82">
        <f t="shared" si="0"/>
        <v>2.4164593534975406E-2</v>
      </c>
      <c r="J40" s="57">
        <v>-87.039899999999989</v>
      </c>
      <c r="K40" s="58">
        <v>215.05079999999998</v>
      </c>
    </row>
    <row r="41" spans="1:11" x14ac:dyDescent="0.25">
      <c r="A41" s="42" t="s">
        <v>284</v>
      </c>
      <c r="B41" s="53">
        <v>7600531</v>
      </c>
      <c r="C41" s="54">
        <v>2866719</v>
      </c>
      <c r="D41" s="53">
        <v>0</v>
      </c>
      <c r="E41" s="54">
        <v>8363.2000000000007</v>
      </c>
      <c r="F41" s="55">
        <v>531</v>
      </c>
      <c r="G41" s="56">
        <f t="shared" si="1"/>
        <v>5398.7175141242942</v>
      </c>
      <c r="H41" s="56">
        <f t="shared" si="2"/>
        <v>15.749905838041432</v>
      </c>
      <c r="I41" s="82">
        <f t="shared" si="0"/>
        <v>2.9173420903827684E-3</v>
      </c>
      <c r="J41" s="57">
        <v>0</v>
      </c>
      <c r="K41" s="58">
        <v>0.79700000000000004</v>
      </c>
    </row>
    <row r="42" spans="1:11" x14ac:dyDescent="0.25">
      <c r="A42" s="42" t="s">
        <v>30</v>
      </c>
      <c r="B42" s="53">
        <v>12301560</v>
      </c>
      <c r="C42" s="54">
        <v>12971385</v>
      </c>
      <c r="D42" s="53">
        <v>195986.4</v>
      </c>
      <c r="E42" s="54">
        <v>318356.8</v>
      </c>
      <c r="F42" s="55">
        <v>1834</v>
      </c>
      <c r="G42" s="56">
        <f t="shared" si="1"/>
        <v>7072.7290076335876</v>
      </c>
      <c r="H42" s="56">
        <f t="shared" si="2"/>
        <v>173.58604143947656</v>
      </c>
      <c r="I42" s="82">
        <f t="shared" si="0"/>
        <v>2.4543007550851356E-2</v>
      </c>
      <c r="J42" s="57">
        <v>-21.923300000000001</v>
      </c>
      <c r="K42" s="58">
        <v>-15.945</v>
      </c>
    </row>
    <row r="43" spans="1:11" x14ac:dyDescent="0.25">
      <c r="A43" s="42" t="s">
        <v>31</v>
      </c>
      <c r="B43" s="53">
        <v>4546759</v>
      </c>
      <c r="C43" s="54">
        <v>3723920</v>
      </c>
      <c r="D43" s="53">
        <v>299</v>
      </c>
      <c r="E43" s="54">
        <v>56235.199999999997</v>
      </c>
      <c r="F43" s="55">
        <v>596</v>
      </c>
      <c r="G43" s="56">
        <f t="shared" si="1"/>
        <v>6248.1879194630874</v>
      </c>
      <c r="H43" s="56">
        <f t="shared" si="2"/>
        <v>94.354362416107378</v>
      </c>
      <c r="I43" s="82">
        <f t="shared" si="0"/>
        <v>1.5101076285204837E-2</v>
      </c>
      <c r="J43" s="57">
        <v>0</v>
      </c>
      <c r="K43" s="58">
        <v>5.1849999999999996</v>
      </c>
    </row>
    <row r="44" spans="1:11" x14ac:dyDescent="0.25">
      <c r="A44" s="42" t="s">
        <v>220</v>
      </c>
      <c r="B44" s="53">
        <v>1246802</v>
      </c>
      <c r="C44" s="54">
        <v>3204314</v>
      </c>
      <c r="D44" s="53">
        <v>29766.799999999999</v>
      </c>
      <c r="E44" s="54">
        <v>39288.800000000003</v>
      </c>
      <c r="F44" s="55">
        <v>588</v>
      </c>
      <c r="G44" s="56">
        <f t="shared" si="1"/>
        <v>5449.5136054421773</v>
      </c>
      <c r="H44" s="56">
        <f t="shared" si="2"/>
        <v>66.817687074829934</v>
      </c>
      <c r="I44" s="82">
        <f t="shared" si="0"/>
        <v>1.2261220342326001E-2</v>
      </c>
      <c r="J44" s="57">
        <v>0</v>
      </c>
      <c r="K44" s="58">
        <v>-2.931</v>
      </c>
    </row>
    <row r="45" spans="1:11" x14ac:dyDescent="0.25">
      <c r="A45" s="42" t="s">
        <v>32</v>
      </c>
      <c r="B45" s="53">
        <v>3261498</v>
      </c>
      <c r="C45" s="54">
        <v>15550450</v>
      </c>
      <c r="D45" s="53">
        <v>62169.2</v>
      </c>
      <c r="E45" s="54">
        <v>602569.1</v>
      </c>
      <c r="F45" s="55">
        <v>1756</v>
      </c>
      <c r="G45" s="56">
        <f t="shared" si="1"/>
        <v>8855.6093394077452</v>
      </c>
      <c r="H45" s="56">
        <f t="shared" si="2"/>
        <v>343.14869020501135</v>
      </c>
      <c r="I45" s="82">
        <f t="shared" si="0"/>
        <v>3.8749303074830627E-2</v>
      </c>
      <c r="J45" s="57">
        <v>-59.054000000000002</v>
      </c>
      <c r="K45" s="58">
        <v>344.80290000000002</v>
      </c>
    </row>
    <row r="46" spans="1:11" x14ac:dyDescent="0.25">
      <c r="A46" s="42" t="s">
        <v>33</v>
      </c>
      <c r="B46" s="53">
        <v>2027566</v>
      </c>
      <c r="C46" s="54">
        <v>3800521</v>
      </c>
      <c r="D46" s="53">
        <v>2259.9</v>
      </c>
      <c r="E46" s="54">
        <v>55953.2</v>
      </c>
      <c r="F46" s="55">
        <v>625</v>
      </c>
      <c r="G46" s="56">
        <f t="shared" si="1"/>
        <v>6080.8335999999999</v>
      </c>
      <c r="H46" s="56">
        <f t="shared" si="2"/>
        <v>89.525120000000001</v>
      </c>
      <c r="I46" s="82">
        <f t="shared" si="0"/>
        <v>1.4722507782485612E-2</v>
      </c>
      <c r="J46" s="57">
        <v>-0.64300000000000002</v>
      </c>
      <c r="K46" s="58">
        <v>52.811</v>
      </c>
    </row>
    <row r="47" spans="1:11" x14ac:dyDescent="0.25">
      <c r="A47" s="42" t="s">
        <v>34</v>
      </c>
      <c r="B47" s="53">
        <v>6900347</v>
      </c>
      <c r="C47" s="54">
        <v>13461816</v>
      </c>
      <c r="D47" s="53">
        <v>120835.4</v>
      </c>
      <c r="E47" s="54">
        <v>184011.6</v>
      </c>
      <c r="F47" s="55">
        <v>1987</v>
      </c>
      <c r="G47" s="56">
        <f t="shared" si="1"/>
        <v>6774.94514343231</v>
      </c>
      <c r="H47" s="56">
        <f t="shared" si="2"/>
        <v>92.607750377453456</v>
      </c>
      <c r="I47" s="82">
        <f t="shared" si="0"/>
        <v>1.3669151324011562E-2</v>
      </c>
      <c r="J47" s="57">
        <v>675.54150000000004</v>
      </c>
      <c r="K47" s="58">
        <v>144.31399999999999</v>
      </c>
    </row>
    <row r="48" spans="1:11" x14ac:dyDescent="0.25">
      <c r="A48" s="42" t="s">
        <v>35</v>
      </c>
      <c r="B48" s="53">
        <v>1140899</v>
      </c>
      <c r="C48" s="54">
        <v>4706982</v>
      </c>
      <c r="D48" s="53">
        <v>1895.5</v>
      </c>
      <c r="E48" s="54">
        <v>50342</v>
      </c>
      <c r="F48" s="55">
        <v>637</v>
      </c>
      <c r="G48" s="56">
        <f t="shared" si="1"/>
        <v>7389.2967032967035</v>
      </c>
      <c r="H48" s="56">
        <f t="shared" si="2"/>
        <v>79.029827315541596</v>
      </c>
      <c r="I48" s="82">
        <f t="shared" si="0"/>
        <v>1.0695175804793814E-2</v>
      </c>
      <c r="J48" s="57">
        <v>0</v>
      </c>
      <c r="K48" s="58">
        <v>26.111999999999998</v>
      </c>
    </row>
    <row r="49" spans="1:11" x14ac:dyDescent="0.25">
      <c r="A49" s="42" t="s">
        <v>36</v>
      </c>
      <c r="B49" s="53">
        <v>12832618</v>
      </c>
      <c r="C49" s="54">
        <v>9319868</v>
      </c>
      <c r="D49" s="53">
        <v>286890</v>
      </c>
      <c r="E49" s="54">
        <v>120695.1</v>
      </c>
      <c r="F49" s="55">
        <v>1135</v>
      </c>
      <c r="G49" s="56">
        <f t="shared" si="1"/>
        <v>8211.3374449339208</v>
      </c>
      <c r="H49" s="56">
        <f t="shared" si="2"/>
        <v>106.33929515418502</v>
      </c>
      <c r="I49" s="82">
        <f t="shared" si="0"/>
        <v>1.2950301442037591E-2</v>
      </c>
      <c r="J49" s="57">
        <v>-87.271000000000001</v>
      </c>
      <c r="K49" s="58">
        <v>104.22199999999999</v>
      </c>
    </row>
    <row r="50" spans="1:11" x14ac:dyDescent="0.25">
      <c r="A50" s="42" t="s">
        <v>37</v>
      </c>
      <c r="B50" s="53">
        <v>83867155</v>
      </c>
      <c r="C50" s="54">
        <v>49724884</v>
      </c>
      <c r="D50" s="53">
        <v>1526325.3</v>
      </c>
      <c r="E50" s="54">
        <v>5440150</v>
      </c>
      <c r="F50" s="55">
        <v>7035</v>
      </c>
      <c r="G50" s="56">
        <f t="shared" si="1"/>
        <v>7068.2137882018478</v>
      </c>
      <c r="H50" s="56">
        <f t="shared" si="2"/>
        <v>773.29779673063251</v>
      </c>
      <c r="I50" s="82">
        <f t="shared" si="0"/>
        <v>0.10940498121624577</v>
      </c>
      <c r="J50" s="57">
        <v>295.73129999999998</v>
      </c>
      <c r="K50" s="58">
        <v>-715.62210000000005</v>
      </c>
    </row>
    <row r="51" spans="1:11" x14ac:dyDescent="0.25">
      <c r="A51" s="42" t="s">
        <v>38</v>
      </c>
      <c r="B51" s="53">
        <v>1078848</v>
      </c>
      <c r="C51" s="54">
        <v>5620263</v>
      </c>
      <c r="D51" s="53">
        <v>30296.7</v>
      </c>
      <c r="E51" s="54">
        <v>53332</v>
      </c>
      <c r="F51" s="55">
        <v>848</v>
      </c>
      <c r="G51" s="56">
        <f t="shared" si="1"/>
        <v>6627.6686320754716</v>
      </c>
      <c r="H51" s="56">
        <f t="shared" si="2"/>
        <v>62.891509433962263</v>
      </c>
      <c r="I51" s="82">
        <f t="shared" si="0"/>
        <v>9.4892356460898712E-3</v>
      </c>
      <c r="J51" s="57">
        <v>-14.2881</v>
      </c>
      <c r="K51" s="58">
        <v>0.498</v>
      </c>
    </row>
    <row r="52" spans="1:11" x14ac:dyDescent="0.25">
      <c r="A52" s="42" t="s">
        <v>39</v>
      </c>
      <c r="B52" s="53">
        <v>1110223</v>
      </c>
      <c r="C52" s="54">
        <v>7257731</v>
      </c>
      <c r="D52" s="53">
        <v>575.5</v>
      </c>
      <c r="E52" s="54">
        <v>93589.8</v>
      </c>
      <c r="F52" s="55">
        <v>1268</v>
      </c>
      <c r="G52" s="56">
        <f t="shared" si="1"/>
        <v>5723.7626182965296</v>
      </c>
      <c r="H52" s="56">
        <f t="shared" si="2"/>
        <v>73.808990536277605</v>
      </c>
      <c r="I52" s="82">
        <f t="shared" si="0"/>
        <v>1.2895187214847175E-2</v>
      </c>
      <c r="J52" s="57">
        <v>-0.28859999999999997</v>
      </c>
      <c r="K52" s="58">
        <v>116.94200000000001</v>
      </c>
    </row>
    <row r="53" spans="1:11" x14ac:dyDescent="0.25">
      <c r="A53" s="42" t="s">
        <v>40</v>
      </c>
      <c r="B53" s="53">
        <v>204440</v>
      </c>
      <c r="C53" s="54">
        <v>1611520</v>
      </c>
      <c r="D53" s="53">
        <v>13572.2</v>
      </c>
      <c r="E53" s="54">
        <v>57048.800000000003</v>
      </c>
      <c r="F53" s="55">
        <v>175</v>
      </c>
      <c r="G53" s="56">
        <f t="shared" si="1"/>
        <v>9208.6857142857134</v>
      </c>
      <c r="H53" s="56">
        <f t="shared" si="2"/>
        <v>325.99314285714286</v>
      </c>
      <c r="I53" s="82">
        <f t="shared" si="0"/>
        <v>3.5400615567911041E-2</v>
      </c>
      <c r="J53" s="57">
        <v>-3.7475999999999998</v>
      </c>
      <c r="K53" s="58">
        <v>29.335000000000001</v>
      </c>
    </row>
    <row r="54" spans="1:11" x14ac:dyDescent="0.25">
      <c r="A54" s="42" t="s">
        <v>234</v>
      </c>
      <c r="B54" s="53">
        <v>2197482</v>
      </c>
      <c r="C54" s="54">
        <v>3420109</v>
      </c>
      <c r="D54" s="53">
        <v>3528.1</v>
      </c>
      <c r="E54" s="54">
        <v>31732.799999999999</v>
      </c>
      <c r="F54" s="55">
        <v>471</v>
      </c>
      <c r="G54" s="56">
        <f t="shared" si="1"/>
        <v>7261.3779193205946</v>
      </c>
      <c r="H54" s="56">
        <f t="shared" si="2"/>
        <v>67.373248407643317</v>
      </c>
      <c r="I54" s="82">
        <f t="shared" si="0"/>
        <v>9.2783007793026482E-3</v>
      </c>
      <c r="J54" s="57">
        <v>-1.2906</v>
      </c>
      <c r="K54" s="58">
        <v>1.6830000000000001</v>
      </c>
    </row>
    <row r="55" spans="1:11" x14ac:dyDescent="0.25">
      <c r="A55" s="42" t="s">
        <v>41</v>
      </c>
      <c r="B55" s="53">
        <v>1025029</v>
      </c>
      <c r="C55" s="54">
        <v>3798398</v>
      </c>
      <c r="D55" s="53">
        <v>79634.799999999988</v>
      </c>
      <c r="E55" s="54">
        <v>143202.79999999999</v>
      </c>
      <c r="F55" s="55">
        <v>561</v>
      </c>
      <c r="G55" s="56">
        <f t="shared" si="1"/>
        <v>6770.7629233511589</v>
      </c>
      <c r="H55" s="56">
        <f t="shared" si="2"/>
        <v>255.26345811051692</v>
      </c>
      <c r="I55" s="82">
        <f t="shared" si="0"/>
        <v>3.7700841249389869E-2</v>
      </c>
      <c r="J55" s="57">
        <v>0.34499999999999997</v>
      </c>
      <c r="K55" s="58">
        <v>5.2638000000000016</v>
      </c>
    </row>
    <row r="56" spans="1:11" x14ac:dyDescent="0.25">
      <c r="A56" s="42" t="s">
        <v>42</v>
      </c>
      <c r="B56" s="53">
        <v>1497143</v>
      </c>
      <c r="C56" s="54">
        <v>5857725</v>
      </c>
      <c r="D56" s="53">
        <v>0</v>
      </c>
      <c r="E56" s="54">
        <v>51330.2</v>
      </c>
      <c r="F56" s="55">
        <v>750</v>
      </c>
      <c r="G56" s="56">
        <f t="shared" si="1"/>
        <v>7810.3</v>
      </c>
      <c r="H56" s="56">
        <f t="shared" si="2"/>
        <v>68.440266666666659</v>
      </c>
      <c r="I56" s="82">
        <f t="shared" si="0"/>
        <v>8.7628217439364251E-3</v>
      </c>
      <c r="J56" s="57">
        <v>0</v>
      </c>
      <c r="K56" s="58">
        <v>189.68600000000001</v>
      </c>
    </row>
    <row r="57" spans="1:11" x14ac:dyDescent="0.25">
      <c r="A57" s="42" t="s">
        <v>43</v>
      </c>
      <c r="B57" s="53">
        <v>3504003</v>
      </c>
      <c r="C57" s="54">
        <v>9023397</v>
      </c>
      <c r="D57" s="53">
        <v>41036.1</v>
      </c>
      <c r="E57" s="54">
        <v>172280.40000000002</v>
      </c>
      <c r="F57" s="55">
        <v>1327</v>
      </c>
      <c r="G57" s="56">
        <f t="shared" si="1"/>
        <v>6799.8470233609642</v>
      </c>
      <c r="H57" s="56">
        <f t="shared" si="2"/>
        <v>129.82697814619445</v>
      </c>
      <c r="I57" s="82">
        <f t="shared" si="0"/>
        <v>1.9092632187190706E-2</v>
      </c>
      <c r="J57" s="57">
        <v>2.1440000000000001</v>
      </c>
      <c r="K57" s="58">
        <v>57.9495</v>
      </c>
    </row>
    <row r="58" spans="1:11" x14ac:dyDescent="0.25">
      <c r="A58" s="42" t="s">
        <v>44</v>
      </c>
      <c r="B58" s="53">
        <v>23297067</v>
      </c>
      <c r="C58" s="54">
        <v>14769834</v>
      </c>
      <c r="D58" s="53">
        <v>268869</v>
      </c>
      <c r="E58" s="54">
        <v>310579.00000000006</v>
      </c>
      <c r="F58" s="55">
        <v>2354</v>
      </c>
      <c r="G58" s="56">
        <f t="shared" si="1"/>
        <v>6274.3559898045878</v>
      </c>
      <c r="H58" s="56">
        <f t="shared" si="2"/>
        <v>131.93670348343247</v>
      </c>
      <c r="I58" s="82">
        <f t="shared" si="0"/>
        <v>2.1027927598915468E-2</v>
      </c>
      <c r="J58" s="57">
        <v>-129.45690000000002</v>
      </c>
      <c r="K58" s="58">
        <v>44.180599999999998</v>
      </c>
    </row>
    <row r="59" spans="1:11" x14ac:dyDescent="0.25">
      <c r="A59" s="42" t="s">
        <v>45</v>
      </c>
      <c r="B59" s="53">
        <v>3846542</v>
      </c>
      <c r="C59" s="54">
        <v>12685823</v>
      </c>
      <c r="D59" s="53">
        <v>36543.599999999999</v>
      </c>
      <c r="E59" s="54">
        <v>156643.09999999998</v>
      </c>
      <c r="F59" s="55">
        <v>1368</v>
      </c>
      <c r="G59" s="56">
        <f t="shared" si="1"/>
        <v>9273.2624269005846</v>
      </c>
      <c r="H59" s="56">
        <f t="shared" si="2"/>
        <v>114.50519005847951</v>
      </c>
      <c r="I59" s="82">
        <f t="shared" si="0"/>
        <v>1.2347886297956386E-2</v>
      </c>
      <c r="J59" s="57">
        <v>5.7756999999999969</v>
      </c>
      <c r="K59" s="58">
        <v>313.13000000000005</v>
      </c>
    </row>
    <row r="60" spans="1:11" x14ac:dyDescent="0.25">
      <c r="A60" s="42" t="s">
        <v>46</v>
      </c>
      <c r="B60" s="53">
        <v>25040240</v>
      </c>
      <c r="C60" s="54">
        <v>19370217</v>
      </c>
      <c r="D60" s="53">
        <v>240607.3</v>
      </c>
      <c r="E60" s="54">
        <v>102587.9</v>
      </c>
      <c r="F60" s="55">
        <v>3103</v>
      </c>
      <c r="G60" s="56">
        <f t="shared" si="1"/>
        <v>6242.4160489848537</v>
      </c>
      <c r="H60" s="56">
        <f t="shared" si="2"/>
        <v>33.060876571060263</v>
      </c>
      <c r="I60" s="82">
        <f t="shared" si="0"/>
        <v>5.2961667904907819E-3</v>
      </c>
      <c r="J60" s="57">
        <v>-44.654400000000003</v>
      </c>
      <c r="K60" s="58">
        <v>157.86799999999999</v>
      </c>
    </row>
    <row r="61" spans="1:11" x14ac:dyDescent="0.25">
      <c r="A61" s="42" t="s">
        <v>47</v>
      </c>
      <c r="B61" s="53">
        <v>2781557</v>
      </c>
      <c r="C61" s="54">
        <v>6078307</v>
      </c>
      <c r="D61" s="53">
        <v>1597.8999999999999</v>
      </c>
      <c r="E61" s="54">
        <v>54672.100000000006</v>
      </c>
      <c r="F61" s="55">
        <v>817</v>
      </c>
      <c r="G61" s="56">
        <f t="shared" si="1"/>
        <v>7439.7882496940028</v>
      </c>
      <c r="H61" s="56">
        <f t="shared" si="2"/>
        <v>66.918115055079568</v>
      </c>
      <c r="I61" s="82">
        <f t="shared" si="0"/>
        <v>8.9946262997245788E-3</v>
      </c>
      <c r="J61" s="57">
        <v>0.34499999999999997</v>
      </c>
      <c r="K61" s="58">
        <v>125.69</v>
      </c>
    </row>
    <row r="62" spans="1:11" x14ac:dyDescent="0.25">
      <c r="A62" s="42" t="s">
        <v>48</v>
      </c>
      <c r="B62" s="53">
        <v>529525</v>
      </c>
      <c r="C62" s="54">
        <v>943289</v>
      </c>
      <c r="D62" s="53">
        <v>10171.799999999999</v>
      </c>
      <c r="E62" s="54">
        <v>42758.6</v>
      </c>
      <c r="F62" s="55">
        <v>162</v>
      </c>
      <c r="G62" s="56">
        <f t="shared" si="1"/>
        <v>5822.7716049382716</v>
      </c>
      <c r="H62" s="56">
        <f t="shared" si="2"/>
        <v>263.94197530864199</v>
      </c>
      <c r="I62" s="82">
        <f t="shared" si="0"/>
        <v>4.5329268124615046E-2</v>
      </c>
      <c r="J62" s="57">
        <v>-4.9848999999999997</v>
      </c>
      <c r="K62" s="58">
        <v>47.859000000000002</v>
      </c>
    </row>
    <row r="63" spans="1:11" x14ac:dyDescent="0.25">
      <c r="A63" s="42" t="s">
        <v>49</v>
      </c>
      <c r="B63" s="53">
        <v>63774</v>
      </c>
      <c r="C63" s="54">
        <v>853223</v>
      </c>
      <c r="D63" s="53">
        <v>236.8</v>
      </c>
      <c r="E63" s="54">
        <v>2585.1999999999998</v>
      </c>
      <c r="F63" s="55">
        <v>145</v>
      </c>
      <c r="G63" s="56">
        <f t="shared" si="1"/>
        <v>5884.2965517241382</v>
      </c>
      <c r="H63" s="56">
        <f t="shared" si="2"/>
        <v>17.828965517241379</v>
      </c>
      <c r="I63" s="82">
        <f t="shared" si="0"/>
        <v>3.0299230095766285E-3</v>
      </c>
      <c r="J63" s="57">
        <v>0</v>
      </c>
      <c r="K63" s="58">
        <v>0.34499999999999997</v>
      </c>
    </row>
    <row r="64" spans="1:11" x14ac:dyDescent="0.25">
      <c r="A64" s="42" t="s">
        <v>50</v>
      </c>
      <c r="B64" s="53">
        <v>2670230</v>
      </c>
      <c r="C64" s="54">
        <v>7975877</v>
      </c>
      <c r="D64" s="53">
        <v>76938.7</v>
      </c>
      <c r="E64" s="54">
        <v>239041.30000000002</v>
      </c>
      <c r="F64" s="55">
        <v>1101</v>
      </c>
      <c r="G64" s="56">
        <f t="shared" si="1"/>
        <v>7244.2116257947318</v>
      </c>
      <c r="H64" s="56">
        <f t="shared" si="2"/>
        <v>217.11289736603089</v>
      </c>
      <c r="I64" s="82">
        <f t="shared" si="0"/>
        <v>2.9970534901679155E-2</v>
      </c>
      <c r="J64" s="57">
        <v>22.298100000000002</v>
      </c>
      <c r="K64" s="58">
        <v>350.63100000000003</v>
      </c>
    </row>
    <row r="65" spans="1:13" x14ac:dyDescent="0.25">
      <c r="A65" s="42" t="s">
        <v>235</v>
      </c>
      <c r="B65" s="53">
        <v>642996</v>
      </c>
      <c r="C65" s="54">
        <v>4011924</v>
      </c>
      <c r="D65" s="53">
        <v>19385</v>
      </c>
      <c r="E65" s="54">
        <v>31408.5</v>
      </c>
      <c r="F65" s="55">
        <v>651</v>
      </c>
      <c r="G65" s="56">
        <f t="shared" si="1"/>
        <v>6162.7096774193551</v>
      </c>
      <c r="H65" s="56">
        <f t="shared" si="2"/>
        <v>48.246543778801843</v>
      </c>
      <c r="I65" s="82">
        <f t="shared" si="0"/>
        <v>7.828787384805894E-3</v>
      </c>
      <c r="J65" s="57">
        <v>-16.440899999999999</v>
      </c>
      <c r="K65" s="58">
        <v>-1.4950000000000001</v>
      </c>
    </row>
    <row r="66" spans="1:13" x14ac:dyDescent="0.25">
      <c r="A66" s="42" t="s">
        <v>51</v>
      </c>
      <c r="B66" s="53">
        <v>3833</v>
      </c>
      <c r="C66" s="54">
        <v>344435</v>
      </c>
      <c r="D66" s="53">
        <v>0</v>
      </c>
      <c r="E66" s="54">
        <v>8894.7999999999993</v>
      </c>
      <c r="F66" s="55">
        <v>62</v>
      </c>
      <c r="G66" s="56">
        <f t="shared" si="1"/>
        <v>5555.4032258064517</v>
      </c>
      <c r="H66" s="56">
        <f t="shared" si="2"/>
        <v>143.46451612903223</v>
      </c>
      <c r="I66" s="82">
        <f t="shared" si="0"/>
        <v>2.5824320989446481E-2</v>
      </c>
      <c r="J66" s="57">
        <v>0</v>
      </c>
      <c r="K66" s="58">
        <v>74.236999999999995</v>
      </c>
    </row>
    <row r="67" spans="1:13" x14ac:dyDescent="0.25">
      <c r="A67" s="42" t="s">
        <v>52</v>
      </c>
      <c r="B67" s="53">
        <v>12259719</v>
      </c>
      <c r="C67" s="54">
        <v>12899628</v>
      </c>
      <c r="D67" s="53">
        <v>36641.800000000003</v>
      </c>
      <c r="E67" s="54">
        <v>588650.1</v>
      </c>
      <c r="F67" s="55">
        <v>1481</v>
      </c>
      <c r="G67" s="56">
        <f t="shared" si="1"/>
        <v>8710.0796758946653</v>
      </c>
      <c r="H67" s="56">
        <f t="shared" si="2"/>
        <v>397.46799459824439</v>
      </c>
      <c r="I67" s="82">
        <f t="shared" ref="I67:I130" si="3">H67/G67</f>
        <v>4.5633106629121394E-2</v>
      </c>
      <c r="J67" s="57">
        <v>-602.9144</v>
      </c>
      <c r="K67" s="58">
        <v>1826.4780000000001</v>
      </c>
    </row>
    <row r="68" spans="1:13" x14ac:dyDescent="0.25">
      <c r="A68" s="42" t="s">
        <v>53</v>
      </c>
      <c r="B68" s="53">
        <v>44203825</v>
      </c>
      <c r="C68" s="54">
        <v>30656440</v>
      </c>
      <c r="D68" s="53">
        <v>809185.7</v>
      </c>
      <c r="E68" s="54">
        <v>684907.3</v>
      </c>
      <c r="F68" s="55">
        <v>3951</v>
      </c>
      <c r="G68" s="56">
        <f t="shared" ref="G68:G131" si="4">C68/F68</f>
        <v>7759.1597064034422</v>
      </c>
      <c r="H68" s="56">
        <f t="shared" ref="H68:H131" si="5">E68/F68</f>
        <v>173.3503669956973</v>
      </c>
      <c r="I68" s="82">
        <f t="shared" si="3"/>
        <v>2.2341384061554441E-2</v>
      </c>
      <c r="J68" s="57">
        <v>-611.76850000000002</v>
      </c>
      <c r="K68" s="58">
        <v>534.29100000000005</v>
      </c>
    </row>
    <row r="69" spans="1:13" x14ac:dyDescent="0.25">
      <c r="A69" s="42" t="s">
        <v>54</v>
      </c>
      <c r="B69" s="53">
        <v>24110961</v>
      </c>
      <c r="C69" s="54">
        <v>26841891</v>
      </c>
      <c r="D69" s="53">
        <v>1290682.2</v>
      </c>
      <c r="E69" s="54">
        <v>1452868.2</v>
      </c>
      <c r="F69" s="55">
        <v>4029</v>
      </c>
      <c r="G69" s="56">
        <f t="shared" si="4"/>
        <v>6662.1720029784065</v>
      </c>
      <c r="H69" s="56">
        <f t="shared" si="5"/>
        <v>360.60268056589723</v>
      </c>
      <c r="I69" s="82">
        <f t="shared" si="3"/>
        <v>5.4126894412915988E-2</v>
      </c>
      <c r="J69" s="57">
        <v>-412.90269999999998</v>
      </c>
      <c r="K69" s="58">
        <v>-28.539000000000001</v>
      </c>
    </row>
    <row r="70" spans="1:13" x14ac:dyDescent="0.25">
      <c r="A70" s="42" t="s">
        <v>55</v>
      </c>
      <c r="B70" s="53">
        <v>8319176</v>
      </c>
      <c r="C70" s="54">
        <v>11447317</v>
      </c>
      <c r="D70" s="53">
        <v>129397.3</v>
      </c>
      <c r="E70" s="54">
        <v>353514.8</v>
      </c>
      <c r="F70" s="55">
        <v>1430</v>
      </c>
      <c r="G70" s="56">
        <f t="shared" si="4"/>
        <v>8005.116783216783</v>
      </c>
      <c r="H70" s="56">
        <f t="shared" si="5"/>
        <v>247.21314685314684</v>
      </c>
      <c r="I70" s="82">
        <f t="shared" si="3"/>
        <v>3.088189136371431E-2</v>
      </c>
      <c r="J70" s="57">
        <v>-15.8634</v>
      </c>
      <c r="K70" s="58">
        <v>38.814999999999998</v>
      </c>
    </row>
    <row r="71" spans="1:13" x14ac:dyDescent="0.25">
      <c r="A71" s="42" t="s">
        <v>56</v>
      </c>
      <c r="B71" s="53">
        <v>4982082</v>
      </c>
      <c r="C71" s="54">
        <v>13650708</v>
      </c>
      <c r="D71" s="53">
        <v>68695.5</v>
      </c>
      <c r="E71" s="54">
        <v>386374.1</v>
      </c>
      <c r="F71" s="55">
        <v>1744</v>
      </c>
      <c r="G71" s="56">
        <f t="shared" si="4"/>
        <v>7827.2408256880735</v>
      </c>
      <c r="H71" s="56">
        <f t="shared" si="5"/>
        <v>221.54478211009172</v>
      </c>
      <c r="I71" s="82">
        <f t="shared" si="3"/>
        <v>2.8304326779241044E-2</v>
      </c>
      <c r="J71" s="57">
        <v>14.0237</v>
      </c>
      <c r="K71" s="58">
        <v>510.66109999999998</v>
      </c>
    </row>
    <row r="72" spans="1:13" x14ac:dyDescent="0.25">
      <c r="A72" s="42" t="s">
        <v>57</v>
      </c>
      <c r="B72" s="53">
        <v>2537065</v>
      </c>
      <c r="C72" s="54">
        <v>7300025</v>
      </c>
      <c r="D72" s="53">
        <v>56212</v>
      </c>
      <c r="E72" s="54">
        <v>172329.1</v>
      </c>
      <c r="F72" s="55">
        <v>879</v>
      </c>
      <c r="G72" s="56">
        <f t="shared" si="4"/>
        <v>8304.9203640500564</v>
      </c>
      <c r="H72" s="56">
        <f t="shared" si="5"/>
        <v>196.05130830489193</v>
      </c>
      <c r="I72" s="82">
        <f t="shared" si="3"/>
        <v>2.3606645182721979E-2</v>
      </c>
      <c r="J72" s="57">
        <v>-5.1448</v>
      </c>
      <c r="K72" s="58">
        <v>172.62530000000001</v>
      </c>
    </row>
    <row r="73" spans="1:13" x14ac:dyDescent="0.25">
      <c r="A73" s="42" t="s">
        <v>58</v>
      </c>
      <c r="B73" s="53">
        <v>6460418</v>
      </c>
      <c r="C73" s="54">
        <v>3856999</v>
      </c>
      <c r="D73" s="53">
        <v>27118.5</v>
      </c>
      <c r="E73" s="54">
        <v>89556</v>
      </c>
      <c r="F73" s="55">
        <v>560</v>
      </c>
      <c r="G73" s="56">
        <f t="shared" si="4"/>
        <v>6887.4982142857143</v>
      </c>
      <c r="H73" s="56">
        <f t="shared" si="5"/>
        <v>159.92142857142858</v>
      </c>
      <c r="I73" s="82">
        <f t="shared" si="3"/>
        <v>2.3219088208215766E-2</v>
      </c>
      <c r="J73" s="57">
        <v>-7.1924000000000001</v>
      </c>
      <c r="K73" s="58">
        <v>-1.4830000000000001</v>
      </c>
    </row>
    <row r="74" spans="1:13" x14ac:dyDescent="0.25">
      <c r="A74" s="59" t="s">
        <v>59</v>
      </c>
      <c r="B74" s="60">
        <v>1493905</v>
      </c>
      <c r="C74" s="61">
        <v>4239528</v>
      </c>
      <c r="D74" s="60">
        <v>0</v>
      </c>
      <c r="E74" s="61">
        <v>8943.5</v>
      </c>
      <c r="F74" s="62">
        <v>647</v>
      </c>
      <c r="G74" s="56">
        <f t="shared" si="4"/>
        <v>6552.5935085007732</v>
      </c>
      <c r="H74" s="56">
        <f t="shared" si="5"/>
        <v>13.823029366306027</v>
      </c>
      <c r="I74" s="82">
        <f t="shared" si="3"/>
        <v>2.1095508745313154E-3</v>
      </c>
      <c r="J74" s="64">
        <v>0</v>
      </c>
      <c r="K74" s="65">
        <v>130.91</v>
      </c>
      <c r="L74" s="83"/>
      <c r="M74" s="83"/>
    </row>
    <row r="75" spans="1:13" x14ac:dyDescent="0.25">
      <c r="A75" s="42" t="s">
        <v>221</v>
      </c>
      <c r="B75" s="53">
        <v>24592</v>
      </c>
      <c r="C75" s="54">
        <v>88762</v>
      </c>
      <c r="D75" s="60">
        <v>0</v>
      </c>
      <c r="E75" s="61">
        <v>0</v>
      </c>
      <c r="F75" s="55">
        <v>21</v>
      </c>
      <c r="G75" s="56">
        <f t="shared" si="4"/>
        <v>4226.7619047619046</v>
      </c>
      <c r="H75" s="56">
        <f t="shared" si="5"/>
        <v>0</v>
      </c>
      <c r="I75" s="82">
        <f t="shared" si="3"/>
        <v>0</v>
      </c>
      <c r="J75" s="64">
        <v>0</v>
      </c>
      <c r="K75" s="65">
        <v>0</v>
      </c>
      <c r="M75" s="84"/>
    </row>
    <row r="76" spans="1:13" x14ac:dyDescent="0.25">
      <c r="A76" s="42" t="s">
        <v>222</v>
      </c>
      <c r="B76" s="53">
        <v>7679327</v>
      </c>
      <c r="C76" s="54">
        <v>11339664</v>
      </c>
      <c r="D76" s="53">
        <v>188999</v>
      </c>
      <c r="E76" s="54">
        <v>343657.89999999997</v>
      </c>
      <c r="F76" s="55">
        <v>1439</v>
      </c>
      <c r="G76" s="56">
        <f t="shared" si="4"/>
        <v>7880.2390548992353</v>
      </c>
      <c r="H76" s="56">
        <f t="shared" si="5"/>
        <v>238.81716469770672</v>
      </c>
      <c r="I76" s="82">
        <f t="shared" si="3"/>
        <v>3.0305827403704376E-2</v>
      </c>
      <c r="J76" s="57">
        <v>-74.359899999999996</v>
      </c>
      <c r="K76" s="58">
        <v>7.9590000000000014</v>
      </c>
    </row>
    <row r="77" spans="1:13" x14ac:dyDescent="0.25">
      <c r="A77" s="42" t="s">
        <v>60</v>
      </c>
      <c r="B77" s="53">
        <v>510463</v>
      </c>
      <c r="C77" s="54">
        <v>4292019</v>
      </c>
      <c r="D77" s="53">
        <v>578</v>
      </c>
      <c r="E77" s="54">
        <v>19793.5</v>
      </c>
      <c r="F77" s="55">
        <v>557</v>
      </c>
      <c r="G77" s="56">
        <f t="shared" si="4"/>
        <v>7705.599640933573</v>
      </c>
      <c r="H77" s="56">
        <f t="shared" si="5"/>
        <v>35.535906642728904</v>
      </c>
      <c r="I77" s="82">
        <f t="shared" si="3"/>
        <v>4.6116990628419863E-3</v>
      </c>
      <c r="J77" s="57">
        <v>0.69</v>
      </c>
      <c r="K77" s="58">
        <v>12.952500000000001</v>
      </c>
    </row>
    <row r="78" spans="1:13" x14ac:dyDescent="0.25">
      <c r="A78" s="42" t="s">
        <v>236</v>
      </c>
      <c r="B78" s="53">
        <v>2397377</v>
      </c>
      <c r="C78" s="54">
        <v>4591637</v>
      </c>
      <c r="D78" s="53">
        <v>94605.2</v>
      </c>
      <c r="E78" s="54">
        <v>86405.6</v>
      </c>
      <c r="F78" s="55">
        <v>756</v>
      </c>
      <c r="G78" s="56">
        <f t="shared" si="4"/>
        <v>6073.5939153439158</v>
      </c>
      <c r="H78" s="56">
        <f t="shared" si="5"/>
        <v>114.29312169312171</v>
      </c>
      <c r="I78" s="82">
        <f t="shared" si="3"/>
        <v>1.8818038098394975E-2</v>
      </c>
      <c r="J78" s="57">
        <v>1.38</v>
      </c>
      <c r="K78" s="58">
        <v>11.901</v>
      </c>
    </row>
    <row r="79" spans="1:13" x14ac:dyDescent="0.25">
      <c r="A79" s="42" t="s">
        <v>61</v>
      </c>
      <c r="B79" s="53">
        <v>26144004</v>
      </c>
      <c r="C79" s="54">
        <v>13968967</v>
      </c>
      <c r="D79" s="53">
        <v>194416.7</v>
      </c>
      <c r="E79" s="54">
        <v>167276.29999999999</v>
      </c>
      <c r="F79" s="55">
        <v>1694</v>
      </c>
      <c r="G79" s="56">
        <f t="shared" si="4"/>
        <v>8246.143447461629</v>
      </c>
      <c r="H79" s="56">
        <f t="shared" si="5"/>
        <v>98.746340023612746</v>
      </c>
      <c r="I79" s="82">
        <f t="shared" si="3"/>
        <v>1.1974851111037774E-2</v>
      </c>
      <c r="J79" s="57">
        <v>-55.788499999999999</v>
      </c>
      <c r="K79" s="58">
        <v>62.869</v>
      </c>
    </row>
    <row r="80" spans="1:13" x14ac:dyDescent="0.25">
      <c r="A80" s="42" t="s">
        <v>237</v>
      </c>
      <c r="B80" s="53">
        <v>1393110</v>
      </c>
      <c r="C80" s="54">
        <v>3630807</v>
      </c>
      <c r="D80" s="53">
        <v>15918.1</v>
      </c>
      <c r="E80" s="54">
        <v>46958.8</v>
      </c>
      <c r="F80" s="55">
        <v>706</v>
      </c>
      <c r="G80" s="56">
        <f t="shared" si="4"/>
        <v>5142.7861189801697</v>
      </c>
      <c r="H80" s="56">
        <f t="shared" si="5"/>
        <v>66.513881019830038</v>
      </c>
      <c r="I80" s="82">
        <f t="shared" si="3"/>
        <v>1.2933433256022699E-2</v>
      </c>
      <c r="J80" s="57">
        <v>27.3081</v>
      </c>
      <c r="K80" s="58">
        <v>-6.3709999999999996</v>
      </c>
    </row>
    <row r="81" spans="1:11" x14ac:dyDescent="0.25">
      <c r="A81" s="42" t="s">
        <v>62</v>
      </c>
      <c r="B81" s="53">
        <v>99671</v>
      </c>
      <c r="C81" s="54">
        <v>192587</v>
      </c>
      <c r="D81" s="53">
        <v>0</v>
      </c>
      <c r="E81" s="54">
        <v>1449.6</v>
      </c>
      <c r="F81" s="55">
        <v>43</v>
      </c>
      <c r="G81" s="56">
        <f t="shared" si="4"/>
        <v>4478.7674418604647</v>
      </c>
      <c r="H81" s="56">
        <f t="shared" si="5"/>
        <v>33.711627906976744</v>
      </c>
      <c r="I81" s="82">
        <f t="shared" si="3"/>
        <v>7.5269878029150467E-3</v>
      </c>
      <c r="J81" s="57">
        <v>0</v>
      </c>
      <c r="K81" s="58">
        <v>0.69</v>
      </c>
    </row>
    <row r="82" spans="1:11" x14ac:dyDescent="0.25">
      <c r="A82" s="42" t="s">
        <v>63</v>
      </c>
      <c r="B82" s="53">
        <v>1383020</v>
      </c>
      <c r="C82" s="54">
        <v>3137906</v>
      </c>
      <c r="D82" s="53">
        <v>28918</v>
      </c>
      <c r="E82" s="54">
        <v>11595.5</v>
      </c>
      <c r="F82" s="55">
        <v>459</v>
      </c>
      <c r="G82" s="56">
        <f t="shared" si="4"/>
        <v>6836.3965141612198</v>
      </c>
      <c r="H82" s="56">
        <f t="shared" si="5"/>
        <v>25.262527233115467</v>
      </c>
      <c r="I82" s="82">
        <f t="shared" si="3"/>
        <v>3.6952987119435701E-3</v>
      </c>
      <c r="J82" s="57">
        <v>0</v>
      </c>
      <c r="K82" s="58">
        <v>45.704999999999998</v>
      </c>
    </row>
    <row r="83" spans="1:11" x14ac:dyDescent="0.25">
      <c r="A83" s="42" t="s">
        <v>64</v>
      </c>
      <c r="B83" s="53">
        <v>11523</v>
      </c>
      <c r="C83" s="54">
        <v>251478</v>
      </c>
      <c r="D83" s="53">
        <v>992.8</v>
      </c>
      <c r="E83" s="54">
        <v>951.5</v>
      </c>
      <c r="F83" s="55">
        <v>52</v>
      </c>
      <c r="G83" s="56">
        <f t="shared" si="4"/>
        <v>4836.1153846153848</v>
      </c>
      <c r="H83" s="56">
        <f t="shared" si="5"/>
        <v>18.298076923076923</v>
      </c>
      <c r="I83" s="82">
        <f t="shared" si="3"/>
        <v>3.7836311725081319E-3</v>
      </c>
      <c r="J83" s="57">
        <v>-0.89300000000000002</v>
      </c>
      <c r="K83" s="58">
        <v>53.37</v>
      </c>
    </row>
    <row r="84" spans="1:11" x14ac:dyDescent="0.25">
      <c r="A84" s="42" t="s">
        <v>213</v>
      </c>
      <c r="B84" s="53">
        <v>3879653</v>
      </c>
      <c r="C84" s="54">
        <v>7773415</v>
      </c>
      <c r="D84" s="53">
        <v>86459.199999999997</v>
      </c>
      <c r="E84" s="54">
        <v>167717.29999999999</v>
      </c>
      <c r="F84" s="55">
        <v>1102</v>
      </c>
      <c r="G84" s="56">
        <f t="shared" si="4"/>
        <v>7053.9156079854811</v>
      </c>
      <c r="H84" s="56">
        <f t="shared" si="5"/>
        <v>152.19355716878403</v>
      </c>
      <c r="I84" s="82">
        <f t="shared" si="3"/>
        <v>2.1575755314749052E-2</v>
      </c>
      <c r="J84" s="57">
        <v>17.094999999999999</v>
      </c>
      <c r="K84" s="58">
        <v>290.83499999999998</v>
      </c>
    </row>
    <row r="85" spans="1:11" x14ac:dyDescent="0.25">
      <c r="A85" s="42" t="s">
        <v>65</v>
      </c>
      <c r="B85" s="53">
        <v>101811</v>
      </c>
      <c r="C85" s="54">
        <v>1074692</v>
      </c>
      <c r="D85" s="53">
        <v>0</v>
      </c>
      <c r="E85" s="54">
        <v>11577.9</v>
      </c>
      <c r="F85" s="55">
        <v>201</v>
      </c>
      <c r="G85" s="56">
        <f t="shared" si="4"/>
        <v>5346.726368159204</v>
      </c>
      <c r="H85" s="56">
        <f t="shared" si="5"/>
        <v>57.601492537313433</v>
      </c>
      <c r="I85" s="82">
        <f t="shared" si="3"/>
        <v>1.0773226189457072E-2</v>
      </c>
      <c r="J85" s="57">
        <v>0</v>
      </c>
      <c r="K85" s="58">
        <v>78.366</v>
      </c>
    </row>
    <row r="86" spans="1:11" x14ac:dyDescent="0.25">
      <c r="A86" s="42" t="s">
        <v>66</v>
      </c>
      <c r="B86" s="53">
        <v>1769592</v>
      </c>
      <c r="C86" s="54">
        <v>3181563</v>
      </c>
      <c r="D86" s="53">
        <v>6101.9</v>
      </c>
      <c r="E86" s="54">
        <v>148414.9</v>
      </c>
      <c r="F86" s="55">
        <v>487</v>
      </c>
      <c r="G86" s="56">
        <f t="shared" si="4"/>
        <v>6532.9835728952776</v>
      </c>
      <c r="H86" s="56">
        <f t="shared" si="5"/>
        <v>304.75338809034906</v>
      </c>
      <c r="I86" s="82">
        <f t="shared" si="3"/>
        <v>4.6648424060752522E-2</v>
      </c>
      <c r="J86" s="57">
        <v>179.0795</v>
      </c>
      <c r="K86" s="58">
        <v>75.02</v>
      </c>
    </row>
    <row r="87" spans="1:11" x14ac:dyDescent="0.25">
      <c r="A87" s="42" t="s">
        <v>67</v>
      </c>
      <c r="B87" s="53">
        <v>594338</v>
      </c>
      <c r="C87" s="54">
        <v>3450385</v>
      </c>
      <c r="D87" s="53">
        <v>0</v>
      </c>
      <c r="E87" s="54">
        <v>28173.8</v>
      </c>
      <c r="F87" s="55">
        <v>638</v>
      </c>
      <c r="G87" s="56">
        <f t="shared" si="4"/>
        <v>5408.1269592476492</v>
      </c>
      <c r="H87" s="56">
        <f t="shared" si="5"/>
        <v>44.159561128526647</v>
      </c>
      <c r="I87" s="82">
        <f t="shared" si="3"/>
        <v>8.1654076284240745E-3</v>
      </c>
      <c r="J87" s="57">
        <v>0</v>
      </c>
      <c r="K87" s="58">
        <v>-0.58499999999999996</v>
      </c>
    </row>
    <row r="88" spans="1:11" x14ac:dyDescent="0.25">
      <c r="A88" s="42" t="s">
        <v>68</v>
      </c>
      <c r="B88" s="53">
        <v>214771</v>
      </c>
      <c r="C88" s="54">
        <v>858249</v>
      </c>
      <c r="D88" s="53">
        <v>7942.9</v>
      </c>
      <c r="E88" s="54">
        <v>6062</v>
      </c>
      <c r="F88" s="55">
        <v>131</v>
      </c>
      <c r="G88" s="56">
        <f t="shared" si="4"/>
        <v>6551.519083969466</v>
      </c>
      <c r="H88" s="56">
        <f t="shared" si="5"/>
        <v>46.274809160305345</v>
      </c>
      <c r="I88" s="82">
        <f t="shared" si="3"/>
        <v>7.0632182501814741E-3</v>
      </c>
      <c r="J88" s="57">
        <v>-0.59219999999999995</v>
      </c>
      <c r="K88" s="58">
        <v>-0.69599999999999995</v>
      </c>
    </row>
    <row r="89" spans="1:11" x14ac:dyDescent="0.25">
      <c r="A89" s="42" t="s">
        <v>69</v>
      </c>
      <c r="B89" s="53">
        <v>756950</v>
      </c>
      <c r="C89" s="54">
        <v>2186646</v>
      </c>
      <c r="D89" s="53">
        <v>13540</v>
      </c>
      <c r="E89" s="54">
        <v>12126.3</v>
      </c>
      <c r="F89" s="55">
        <v>338</v>
      </c>
      <c r="G89" s="56">
        <f t="shared" si="4"/>
        <v>6469.3668639053258</v>
      </c>
      <c r="H89" s="56">
        <f t="shared" si="5"/>
        <v>35.876627218934907</v>
      </c>
      <c r="I89" s="82">
        <f t="shared" si="3"/>
        <v>5.5456164372285214E-3</v>
      </c>
      <c r="J89" s="57">
        <v>-6.5595999999999997</v>
      </c>
      <c r="K89" s="58">
        <v>207.27699999999999</v>
      </c>
    </row>
    <row r="90" spans="1:11" x14ac:dyDescent="0.25">
      <c r="A90" s="42" t="s">
        <v>70</v>
      </c>
      <c r="B90" s="53">
        <v>273085</v>
      </c>
      <c r="C90" s="54">
        <v>2981525</v>
      </c>
      <c r="D90" s="53">
        <v>0</v>
      </c>
      <c r="E90" s="54">
        <v>10579.2</v>
      </c>
      <c r="F90" s="55">
        <v>505</v>
      </c>
      <c r="G90" s="56">
        <f t="shared" si="4"/>
        <v>5904.0099009900987</v>
      </c>
      <c r="H90" s="56">
        <f t="shared" si="5"/>
        <v>20.94891089108911</v>
      </c>
      <c r="I90" s="82">
        <f t="shared" si="3"/>
        <v>3.5482513143441697E-3</v>
      </c>
      <c r="J90" s="57">
        <v>0</v>
      </c>
      <c r="K90" s="58">
        <v>5.52</v>
      </c>
    </row>
    <row r="91" spans="1:11" x14ac:dyDescent="0.25">
      <c r="A91" s="42" t="s">
        <v>71</v>
      </c>
      <c r="B91" s="53">
        <v>317612</v>
      </c>
      <c r="C91" s="54">
        <v>1299891</v>
      </c>
      <c r="D91" s="53">
        <v>12085</v>
      </c>
      <c r="E91" s="54">
        <v>4462.8</v>
      </c>
      <c r="F91" s="55">
        <v>205</v>
      </c>
      <c r="G91" s="56">
        <f t="shared" si="4"/>
        <v>6340.9317073170732</v>
      </c>
      <c r="H91" s="56">
        <f t="shared" si="5"/>
        <v>21.769756097560975</v>
      </c>
      <c r="I91" s="82">
        <f t="shared" si="3"/>
        <v>3.4332109384556087E-3</v>
      </c>
      <c r="J91" s="57">
        <v>-0.95230000000000004</v>
      </c>
      <c r="K91" s="58">
        <v>47.094999999999999</v>
      </c>
    </row>
    <row r="92" spans="1:11" x14ac:dyDescent="0.25">
      <c r="A92" s="42" t="s">
        <v>72</v>
      </c>
      <c r="B92" s="53">
        <v>4989435</v>
      </c>
      <c r="C92" s="54">
        <v>10983512</v>
      </c>
      <c r="D92" s="53">
        <v>50306.8</v>
      </c>
      <c r="E92" s="54">
        <v>547944.1</v>
      </c>
      <c r="F92" s="55">
        <v>1692</v>
      </c>
      <c r="G92" s="56">
        <f t="shared" si="4"/>
        <v>6491.4373522458627</v>
      </c>
      <c r="H92" s="56">
        <f t="shared" si="5"/>
        <v>323.84403073286052</v>
      </c>
      <c r="I92" s="82">
        <f t="shared" si="3"/>
        <v>4.9887877392950454E-2</v>
      </c>
      <c r="J92" s="57">
        <v>-24.2865</v>
      </c>
      <c r="K92" s="58">
        <v>-95.156600000000012</v>
      </c>
    </row>
    <row r="93" spans="1:11" x14ac:dyDescent="0.25">
      <c r="A93" s="42" t="s">
        <v>73</v>
      </c>
      <c r="B93" s="53">
        <v>58195062</v>
      </c>
      <c r="C93" s="54">
        <v>42199019</v>
      </c>
      <c r="D93" s="53">
        <v>891164.39999999991</v>
      </c>
      <c r="E93" s="54">
        <v>1134451.7</v>
      </c>
      <c r="F93" s="55">
        <v>5589</v>
      </c>
      <c r="G93" s="56">
        <f t="shared" si="4"/>
        <v>7550.3701914474859</v>
      </c>
      <c r="H93" s="56">
        <f t="shared" si="5"/>
        <v>202.97937019144749</v>
      </c>
      <c r="I93" s="82">
        <f t="shared" si="3"/>
        <v>2.6883366648878734E-2</v>
      </c>
      <c r="J93" s="57">
        <v>1355.5441000000001</v>
      </c>
      <c r="K93" s="58">
        <v>50.66500000000002</v>
      </c>
    </row>
    <row r="94" spans="1:11" x14ac:dyDescent="0.25">
      <c r="A94" s="42" t="s">
        <v>74</v>
      </c>
      <c r="B94" s="53">
        <v>2768794</v>
      </c>
      <c r="C94" s="54">
        <v>11375299</v>
      </c>
      <c r="D94" s="53">
        <v>9402.5</v>
      </c>
      <c r="E94" s="54">
        <v>126053.7</v>
      </c>
      <c r="F94" s="55">
        <v>1510</v>
      </c>
      <c r="G94" s="56">
        <f t="shared" si="4"/>
        <v>7533.3105960264902</v>
      </c>
      <c r="H94" s="56">
        <f t="shared" si="5"/>
        <v>83.479271523178809</v>
      </c>
      <c r="I94" s="82">
        <f t="shared" si="3"/>
        <v>1.1081352674773648E-2</v>
      </c>
      <c r="J94" s="57">
        <v>16.274699999999999</v>
      </c>
      <c r="K94" s="58">
        <v>276.18799999999999</v>
      </c>
    </row>
    <row r="95" spans="1:11" x14ac:dyDescent="0.25">
      <c r="A95" s="42" t="s">
        <v>75</v>
      </c>
      <c r="B95" s="53">
        <v>2903862</v>
      </c>
      <c r="C95" s="54">
        <v>4817831</v>
      </c>
      <c r="D95" s="53">
        <v>169761.2</v>
      </c>
      <c r="E95" s="54">
        <v>263821.30000000005</v>
      </c>
      <c r="F95" s="55">
        <v>1635</v>
      </c>
      <c r="G95" s="56">
        <f t="shared" si="4"/>
        <v>2946.685626911315</v>
      </c>
      <c r="H95" s="56">
        <f t="shared" si="5"/>
        <v>161.35859327217128</v>
      </c>
      <c r="I95" s="82">
        <f t="shared" si="3"/>
        <v>5.4759351251631706E-2</v>
      </c>
      <c r="J95" s="57">
        <v>-36.755700000000004</v>
      </c>
      <c r="K95" s="58">
        <v>70.329000000000008</v>
      </c>
    </row>
    <row r="96" spans="1:11" x14ac:dyDescent="0.25">
      <c r="A96" s="42" t="s">
        <v>76</v>
      </c>
      <c r="B96" s="53">
        <v>6648938</v>
      </c>
      <c r="C96" s="54">
        <v>13567080</v>
      </c>
      <c r="D96" s="53">
        <v>70625.899999999994</v>
      </c>
      <c r="E96" s="54">
        <v>320805.7</v>
      </c>
      <c r="F96" s="55">
        <v>1869</v>
      </c>
      <c r="G96" s="56">
        <f t="shared" si="4"/>
        <v>7259.0048154093101</v>
      </c>
      <c r="H96" s="56">
        <f t="shared" si="5"/>
        <v>171.64563937934724</v>
      </c>
      <c r="I96" s="82">
        <f t="shared" si="3"/>
        <v>2.3645891378247935E-2</v>
      </c>
      <c r="J96" s="57">
        <v>277.048</v>
      </c>
      <c r="K96" s="58">
        <v>558.17399999999998</v>
      </c>
    </row>
    <row r="97" spans="1:11" x14ac:dyDescent="0.25">
      <c r="A97" s="42" t="s">
        <v>223</v>
      </c>
      <c r="B97" s="53">
        <v>1125348</v>
      </c>
      <c r="C97" s="54">
        <v>2022831</v>
      </c>
      <c r="D97" s="53">
        <v>101250.4</v>
      </c>
      <c r="E97" s="54">
        <v>3289.1</v>
      </c>
      <c r="F97" s="55">
        <v>358</v>
      </c>
      <c r="G97" s="56">
        <f t="shared" si="4"/>
        <v>5650.3659217877093</v>
      </c>
      <c r="H97" s="56">
        <f t="shared" si="5"/>
        <v>9.1874301675977659</v>
      </c>
      <c r="I97" s="82">
        <f t="shared" si="3"/>
        <v>1.6259885279590832E-3</v>
      </c>
      <c r="J97" s="57">
        <v>0</v>
      </c>
      <c r="K97" s="58">
        <v>0.69</v>
      </c>
    </row>
    <row r="98" spans="1:11" x14ac:dyDescent="0.25">
      <c r="A98" s="42" t="s">
        <v>77</v>
      </c>
      <c r="B98" s="53">
        <v>378910</v>
      </c>
      <c r="C98" s="54">
        <v>2677641</v>
      </c>
      <c r="D98" s="53">
        <v>0</v>
      </c>
      <c r="E98" s="54">
        <v>20905.599999999999</v>
      </c>
      <c r="F98" s="55">
        <v>520</v>
      </c>
      <c r="G98" s="56">
        <f t="shared" si="4"/>
        <v>5149.3096153846154</v>
      </c>
      <c r="H98" s="56">
        <f t="shared" si="5"/>
        <v>40.203076923076921</v>
      </c>
      <c r="I98" s="82">
        <f t="shared" si="3"/>
        <v>7.8074693358818449E-3</v>
      </c>
      <c r="J98" s="57">
        <v>0</v>
      </c>
      <c r="K98" s="58">
        <v>2.766</v>
      </c>
    </row>
    <row r="99" spans="1:11" x14ac:dyDescent="0.25">
      <c r="A99" s="42" t="s">
        <v>78</v>
      </c>
      <c r="B99" s="53">
        <v>641563</v>
      </c>
      <c r="C99" s="54">
        <v>6125075</v>
      </c>
      <c r="D99" s="53">
        <v>27983.4</v>
      </c>
      <c r="E99" s="54">
        <v>108280.09999999999</v>
      </c>
      <c r="F99" s="55">
        <v>811</v>
      </c>
      <c r="G99" s="56">
        <f t="shared" si="4"/>
        <v>7552.4969173859436</v>
      </c>
      <c r="H99" s="56">
        <f t="shared" si="5"/>
        <v>133.51430332922317</v>
      </c>
      <c r="I99" s="82">
        <f t="shared" si="3"/>
        <v>1.7678167206115841E-2</v>
      </c>
      <c r="J99" s="57">
        <v>-0.47599999999999998</v>
      </c>
      <c r="K99" s="58">
        <v>344.77199999999999</v>
      </c>
    </row>
    <row r="100" spans="1:11" x14ac:dyDescent="0.25">
      <c r="A100" s="42" t="s">
        <v>79</v>
      </c>
      <c r="B100" s="53">
        <v>3301855</v>
      </c>
      <c r="C100" s="54">
        <v>9468733</v>
      </c>
      <c r="D100" s="53">
        <v>55162.799999999996</v>
      </c>
      <c r="E100" s="54">
        <v>367119.60000000003</v>
      </c>
      <c r="F100" s="55">
        <v>1329</v>
      </c>
      <c r="G100" s="56">
        <f t="shared" si="4"/>
        <v>7124.7050413845</v>
      </c>
      <c r="H100" s="56">
        <f t="shared" si="5"/>
        <v>276.23747178329575</v>
      </c>
      <c r="I100" s="82">
        <f t="shared" si="3"/>
        <v>3.8771776540747323E-2</v>
      </c>
      <c r="J100" s="57">
        <v>-42.092700000000001</v>
      </c>
      <c r="K100" s="58">
        <v>70.878</v>
      </c>
    </row>
    <row r="101" spans="1:11" x14ac:dyDescent="0.25">
      <c r="A101" s="42" t="s">
        <v>80</v>
      </c>
      <c r="B101" s="53">
        <v>96800</v>
      </c>
      <c r="C101" s="54">
        <v>1382221</v>
      </c>
      <c r="D101" s="53">
        <v>0</v>
      </c>
      <c r="E101" s="54">
        <v>5965.3</v>
      </c>
      <c r="F101" s="55">
        <v>179</v>
      </c>
      <c r="G101" s="56">
        <f t="shared" si="4"/>
        <v>7721.9050279329613</v>
      </c>
      <c r="H101" s="56">
        <f t="shared" si="5"/>
        <v>33.325698324022348</v>
      </c>
      <c r="I101" s="82">
        <f t="shared" si="3"/>
        <v>4.3157353274186974E-3</v>
      </c>
      <c r="J101" s="57">
        <v>0</v>
      </c>
      <c r="K101" s="58">
        <v>2.0699999999999998</v>
      </c>
    </row>
    <row r="102" spans="1:11" x14ac:dyDescent="0.25">
      <c r="A102" s="42" t="s">
        <v>238</v>
      </c>
      <c r="B102" s="53">
        <v>2383986</v>
      </c>
      <c r="C102" s="54">
        <v>3336863</v>
      </c>
      <c r="D102" s="53">
        <v>60363.8</v>
      </c>
      <c r="E102" s="54">
        <v>60362.8</v>
      </c>
      <c r="F102" s="55">
        <v>473</v>
      </c>
      <c r="G102" s="56">
        <f t="shared" si="4"/>
        <v>7054.6786469344606</v>
      </c>
      <c r="H102" s="56">
        <f t="shared" si="5"/>
        <v>127.6169133192389</v>
      </c>
      <c r="I102" s="82">
        <f t="shared" si="3"/>
        <v>1.8089684832730622E-2</v>
      </c>
      <c r="J102" s="57">
        <v>141.57429999999999</v>
      </c>
      <c r="K102" s="58">
        <v>-1.8779999999999999</v>
      </c>
    </row>
    <row r="103" spans="1:11" x14ac:dyDescent="0.25">
      <c r="A103" s="42" t="s">
        <v>260</v>
      </c>
      <c r="B103" s="53">
        <v>2092075</v>
      </c>
      <c r="C103" s="54">
        <v>3925802</v>
      </c>
      <c r="D103" s="53">
        <v>40158.199999999997</v>
      </c>
      <c r="E103" s="54">
        <v>115468.3</v>
      </c>
      <c r="F103" s="55">
        <v>816</v>
      </c>
      <c r="G103" s="56">
        <f t="shared" si="4"/>
        <v>4811.0318627450979</v>
      </c>
      <c r="H103" s="56">
        <f t="shared" si="5"/>
        <v>141.50526960784313</v>
      </c>
      <c r="I103" s="82">
        <f t="shared" si="3"/>
        <v>2.9412665233753511E-2</v>
      </c>
      <c r="J103" s="57">
        <v>-30.297799999999999</v>
      </c>
      <c r="K103" s="58">
        <v>-15.182</v>
      </c>
    </row>
    <row r="104" spans="1:11" x14ac:dyDescent="0.25">
      <c r="A104" s="42" t="s">
        <v>81</v>
      </c>
      <c r="B104" s="53">
        <v>705848</v>
      </c>
      <c r="C104" s="54">
        <v>2602556</v>
      </c>
      <c r="D104" s="53">
        <v>865.3</v>
      </c>
      <c r="E104" s="54">
        <v>14468.5</v>
      </c>
      <c r="F104" s="55">
        <v>460</v>
      </c>
      <c r="G104" s="56">
        <f t="shared" si="4"/>
        <v>5657.7304347826084</v>
      </c>
      <c r="H104" s="56">
        <f t="shared" si="5"/>
        <v>31.453260869565216</v>
      </c>
      <c r="I104" s="82">
        <f t="shared" si="3"/>
        <v>5.5593424310562385E-3</v>
      </c>
      <c r="J104" s="57">
        <v>-0.25</v>
      </c>
      <c r="K104" s="58">
        <v>0.21299999999999999</v>
      </c>
    </row>
    <row r="105" spans="1:11" x14ac:dyDescent="0.25">
      <c r="A105" s="42" t="s">
        <v>82</v>
      </c>
      <c r="B105" s="53">
        <v>1237008</v>
      </c>
      <c r="C105" s="54">
        <v>6660347</v>
      </c>
      <c r="D105" s="53">
        <v>2367.5</v>
      </c>
      <c r="E105" s="54">
        <v>43214.7</v>
      </c>
      <c r="F105" s="55">
        <v>998</v>
      </c>
      <c r="G105" s="56">
        <f t="shared" si="4"/>
        <v>6673.6943887775551</v>
      </c>
      <c r="H105" s="56">
        <f t="shared" si="5"/>
        <v>43.301302605210417</v>
      </c>
      <c r="I105" s="82">
        <f t="shared" si="3"/>
        <v>6.4883556367258339E-3</v>
      </c>
      <c r="J105" s="57">
        <v>0</v>
      </c>
      <c r="K105" s="58">
        <v>-1.367</v>
      </c>
    </row>
    <row r="106" spans="1:11" x14ac:dyDescent="0.25">
      <c r="A106" s="42" t="s">
        <v>239</v>
      </c>
      <c r="B106" s="53">
        <v>7636393</v>
      </c>
      <c r="C106" s="54">
        <v>3124995</v>
      </c>
      <c r="D106" s="53">
        <v>733559.1</v>
      </c>
      <c r="E106" s="54">
        <v>25810.7</v>
      </c>
      <c r="F106" s="55">
        <v>670</v>
      </c>
      <c r="G106" s="56">
        <f t="shared" si="4"/>
        <v>4664.1716417910447</v>
      </c>
      <c r="H106" s="56">
        <f t="shared" si="5"/>
        <v>38.523432835820898</v>
      </c>
      <c r="I106" s="82">
        <f t="shared" si="3"/>
        <v>8.2594372150995455E-3</v>
      </c>
      <c r="J106" s="57">
        <v>2264.7258000000002</v>
      </c>
      <c r="K106" s="58">
        <v>-9.4009999999999998</v>
      </c>
    </row>
    <row r="107" spans="1:11" x14ac:dyDescent="0.25">
      <c r="A107" s="42" t="s">
        <v>83</v>
      </c>
      <c r="B107" s="53">
        <v>5827812</v>
      </c>
      <c r="C107" s="54">
        <v>15456057</v>
      </c>
      <c r="D107" s="53">
        <v>399495.4</v>
      </c>
      <c r="E107" s="54">
        <v>421265</v>
      </c>
      <c r="F107" s="55">
        <v>1911</v>
      </c>
      <c r="G107" s="56">
        <f t="shared" si="4"/>
        <v>8087.9419152276296</v>
      </c>
      <c r="H107" s="56">
        <f t="shared" si="5"/>
        <v>220.44217687074831</v>
      </c>
      <c r="I107" s="82">
        <f t="shared" si="3"/>
        <v>2.7255657765754875E-2</v>
      </c>
      <c r="J107" s="57">
        <v>3596.3179</v>
      </c>
      <c r="K107" s="58">
        <v>161.34700000000001</v>
      </c>
    </row>
    <row r="108" spans="1:11" x14ac:dyDescent="0.25">
      <c r="A108" s="42" t="s">
        <v>84</v>
      </c>
      <c r="B108" s="53">
        <v>9313884</v>
      </c>
      <c r="C108" s="54">
        <v>8950877</v>
      </c>
      <c r="D108" s="53">
        <v>384155.6</v>
      </c>
      <c r="E108" s="54">
        <v>262376.09999999998</v>
      </c>
      <c r="F108" s="55">
        <v>1320</v>
      </c>
      <c r="G108" s="56">
        <f t="shared" si="4"/>
        <v>6780.9674242424244</v>
      </c>
      <c r="H108" s="56">
        <f t="shared" si="5"/>
        <v>198.76977272727271</v>
      </c>
      <c r="I108" s="82">
        <f t="shared" si="3"/>
        <v>2.9312893027130187E-2</v>
      </c>
      <c r="J108" s="57">
        <v>-150.83949999999999</v>
      </c>
      <c r="K108" s="58">
        <v>180.155</v>
      </c>
    </row>
    <row r="109" spans="1:11" x14ac:dyDescent="0.25">
      <c r="A109" s="42" t="s">
        <v>85</v>
      </c>
      <c r="B109" s="53">
        <v>41499291</v>
      </c>
      <c r="C109" s="54">
        <v>16527326</v>
      </c>
      <c r="D109" s="53">
        <v>287178</v>
      </c>
      <c r="E109" s="54">
        <v>299051.90000000002</v>
      </c>
      <c r="F109" s="55">
        <v>2561</v>
      </c>
      <c r="G109" s="56">
        <f t="shared" si="4"/>
        <v>6453.4658336587272</v>
      </c>
      <c r="H109" s="56">
        <f t="shared" si="5"/>
        <v>116.77153455681375</v>
      </c>
      <c r="I109" s="82">
        <f t="shared" si="3"/>
        <v>1.8094391070884668E-2</v>
      </c>
      <c r="J109" s="57">
        <v>1228.68</v>
      </c>
      <c r="K109" s="58">
        <v>-40.835999999999999</v>
      </c>
    </row>
    <row r="110" spans="1:11" x14ac:dyDescent="0.25">
      <c r="A110" s="42" t="s">
        <v>86</v>
      </c>
      <c r="B110" s="53">
        <v>192488</v>
      </c>
      <c r="C110" s="54">
        <v>1195208</v>
      </c>
      <c r="D110" s="53">
        <v>0</v>
      </c>
      <c r="E110" s="54">
        <v>13349.2</v>
      </c>
      <c r="F110" s="55">
        <v>125</v>
      </c>
      <c r="G110" s="56">
        <f t="shared" si="4"/>
        <v>9561.6640000000007</v>
      </c>
      <c r="H110" s="56">
        <f t="shared" si="5"/>
        <v>106.79360000000001</v>
      </c>
      <c r="I110" s="82">
        <f t="shared" si="3"/>
        <v>1.1168934612218125E-2</v>
      </c>
      <c r="J110" s="57">
        <v>0</v>
      </c>
      <c r="K110" s="58">
        <v>203.893</v>
      </c>
    </row>
    <row r="111" spans="1:11" x14ac:dyDescent="0.25">
      <c r="A111" s="42" t="s">
        <v>87</v>
      </c>
      <c r="B111" s="53">
        <v>172430</v>
      </c>
      <c r="C111" s="54">
        <v>2234980</v>
      </c>
      <c r="D111" s="53">
        <v>6863.3</v>
      </c>
      <c r="E111" s="54">
        <v>6594.6</v>
      </c>
      <c r="F111" s="55">
        <v>370</v>
      </c>
      <c r="G111" s="56">
        <f t="shared" si="4"/>
        <v>6040.4864864864867</v>
      </c>
      <c r="H111" s="56">
        <f t="shared" si="5"/>
        <v>17.823243243243244</v>
      </c>
      <c r="I111" s="82">
        <f t="shared" si="3"/>
        <v>2.9506304306973663E-3</v>
      </c>
      <c r="J111" s="57">
        <v>-6.1844999999999999</v>
      </c>
      <c r="K111" s="58">
        <v>1.38</v>
      </c>
    </row>
    <row r="112" spans="1:11" x14ac:dyDescent="0.25">
      <c r="A112" s="42" t="s">
        <v>224</v>
      </c>
      <c r="B112" s="53">
        <v>9757</v>
      </c>
      <c r="C112" s="54">
        <v>410627</v>
      </c>
      <c r="D112" s="53">
        <v>0</v>
      </c>
      <c r="E112" s="54">
        <v>867.1</v>
      </c>
      <c r="F112" s="55">
        <v>73</v>
      </c>
      <c r="G112" s="56">
        <f t="shared" si="4"/>
        <v>5625.0273972602736</v>
      </c>
      <c r="H112" s="56">
        <f t="shared" si="5"/>
        <v>11.878082191780821</v>
      </c>
      <c r="I112" s="82">
        <f t="shared" si="3"/>
        <v>2.111648771269303E-3</v>
      </c>
      <c r="J112" s="57">
        <v>0</v>
      </c>
      <c r="K112" s="58">
        <v>0</v>
      </c>
    </row>
    <row r="113" spans="1:11" x14ac:dyDescent="0.25">
      <c r="A113" s="42" t="s">
        <v>88</v>
      </c>
      <c r="B113" s="53">
        <v>228568</v>
      </c>
      <c r="C113" s="54">
        <v>871189</v>
      </c>
      <c r="D113" s="53">
        <v>5920.7</v>
      </c>
      <c r="E113" s="54">
        <v>5675.4</v>
      </c>
      <c r="F113" s="55">
        <v>142</v>
      </c>
      <c r="G113" s="56">
        <f t="shared" si="4"/>
        <v>6135.1338028169012</v>
      </c>
      <c r="H113" s="56">
        <f t="shared" si="5"/>
        <v>39.967605633802812</v>
      </c>
      <c r="I113" s="82">
        <f t="shared" si="3"/>
        <v>6.5145450642742266E-3</v>
      </c>
      <c r="J113" s="57">
        <v>-2.944</v>
      </c>
      <c r="K113" s="58">
        <v>76.584999999999994</v>
      </c>
    </row>
    <row r="114" spans="1:11" x14ac:dyDescent="0.25">
      <c r="A114" s="42" t="s">
        <v>89</v>
      </c>
      <c r="B114" s="53">
        <v>4718419</v>
      </c>
      <c r="C114" s="54">
        <v>10358134</v>
      </c>
      <c r="D114" s="53">
        <v>59196.899999999994</v>
      </c>
      <c r="E114" s="54">
        <v>176637.09999999998</v>
      </c>
      <c r="F114" s="55">
        <v>1376</v>
      </c>
      <c r="G114" s="56">
        <f t="shared" si="4"/>
        <v>7527.7136627906975</v>
      </c>
      <c r="H114" s="56">
        <f t="shared" si="5"/>
        <v>128.36998546511626</v>
      </c>
      <c r="I114" s="82">
        <f t="shared" si="3"/>
        <v>1.7052984639897493E-2</v>
      </c>
      <c r="J114" s="57">
        <v>247.2372</v>
      </c>
      <c r="K114" s="58">
        <v>222.28100000000001</v>
      </c>
    </row>
    <row r="115" spans="1:11" x14ac:dyDescent="0.25">
      <c r="A115" s="42" t="s">
        <v>240</v>
      </c>
      <c r="B115" s="53">
        <v>385577</v>
      </c>
      <c r="C115" s="54">
        <v>2688973</v>
      </c>
      <c r="D115" s="53">
        <v>15132.7</v>
      </c>
      <c r="E115" s="54">
        <v>36671.300000000003</v>
      </c>
      <c r="F115" s="55">
        <v>401</v>
      </c>
      <c r="G115" s="56">
        <f t="shared" si="4"/>
        <v>6705.6683291770578</v>
      </c>
      <c r="H115" s="56">
        <f t="shared" si="5"/>
        <v>91.449625935162103</v>
      </c>
      <c r="I115" s="82">
        <f t="shared" si="3"/>
        <v>1.3637660177324205E-2</v>
      </c>
      <c r="J115" s="57">
        <v>-11.682600000000001</v>
      </c>
      <c r="K115" s="58">
        <v>-2.3027000000000002</v>
      </c>
    </row>
    <row r="116" spans="1:11" x14ac:dyDescent="0.25">
      <c r="A116" s="42" t="s">
        <v>90</v>
      </c>
      <c r="B116" s="53">
        <v>24622126.800000001</v>
      </c>
      <c r="C116" s="54">
        <v>17643449</v>
      </c>
      <c r="D116" s="53">
        <v>281281.09999999998</v>
      </c>
      <c r="E116" s="54">
        <v>486561.1</v>
      </c>
      <c r="F116" s="55">
        <v>3659</v>
      </c>
      <c r="G116" s="56">
        <f t="shared" si="4"/>
        <v>4821.9319486198419</v>
      </c>
      <c r="H116" s="56">
        <f t="shared" si="5"/>
        <v>132.97652364033888</v>
      </c>
      <c r="I116" s="82">
        <f t="shared" si="3"/>
        <v>2.7577436815216794E-2</v>
      </c>
      <c r="J116" s="57">
        <v>-41.941000000000003</v>
      </c>
      <c r="K116" s="58">
        <v>35.966999999999999</v>
      </c>
    </row>
    <row r="117" spans="1:11" x14ac:dyDescent="0.25">
      <c r="A117" s="42" t="s">
        <v>91</v>
      </c>
      <c r="B117" s="53">
        <v>681617</v>
      </c>
      <c r="C117" s="54">
        <v>4684919</v>
      </c>
      <c r="D117" s="53">
        <v>29967.9</v>
      </c>
      <c r="E117" s="54">
        <v>26800.199999999997</v>
      </c>
      <c r="F117" s="55">
        <v>755</v>
      </c>
      <c r="G117" s="56">
        <f t="shared" si="4"/>
        <v>6205.1907284768213</v>
      </c>
      <c r="H117" s="56">
        <f t="shared" si="5"/>
        <v>35.496953642384099</v>
      </c>
      <c r="I117" s="82">
        <f t="shared" si="3"/>
        <v>5.7205257977779329E-3</v>
      </c>
      <c r="J117" s="57">
        <v>328.58299999999997</v>
      </c>
      <c r="K117" s="58">
        <v>1.4370000000000001</v>
      </c>
    </row>
    <row r="118" spans="1:11" x14ac:dyDescent="0.25">
      <c r="A118" s="42" t="s">
        <v>92</v>
      </c>
      <c r="B118" s="53">
        <v>25763068</v>
      </c>
      <c r="C118" s="54">
        <v>16879873</v>
      </c>
      <c r="D118" s="53">
        <v>397267.20000000001</v>
      </c>
      <c r="E118" s="54">
        <v>309568.40000000002</v>
      </c>
      <c r="F118" s="55">
        <v>2564</v>
      </c>
      <c r="G118" s="56">
        <f t="shared" si="4"/>
        <v>6583.413806552262</v>
      </c>
      <c r="H118" s="56">
        <f t="shared" si="5"/>
        <v>120.73650546021842</v>
      </c>
      <c r="I118" s="82">
        <f t="shared" si="3"/>
        <v>1.8339498170395006E-2</v>
      </c>
      <c r="J118" s="57">
        <v>-264.09989999999999</v>
      </c>
      <c r="K118" s="58">
        <v>35.316200000000002</v>
      </c>
    </row>
    <row r="119" spans="1:11" x14ac:dyDescent="0.25">
      <c r="A119" s="42" t="s">
        <v>225</v>
      </c>
      <c r="B119" s="53">
        <v>200865</v>
      </c>
      <c r="C119" s="54">
        <v>1029660</v>
      </c>
      <c r="D119" s="53">
        <v>12558.7</v>
      </c>
      <c r="E119" s="54">
        <v>1987.1</v>
      </c>
      <c r="F119" s="55">
        <v>265</v>
      </c>
      <c r="G119" s="56">
        <f t="shared" si="4"/>
        <v>3885.5094339622642</v>
      </c>
      <c r="H119" s="56">
        <f t="shared" si="5"/>
        <v>7.4984905660377352</v>
      </c>
      <c r="I119" s="82">
        <f t="shared" si="3"/>
        <v>1.9298603422488974E-3</v>
      </c>
      <c r="J119" s="57">
        <v>0</v>
      </c>
      <c r="K119" s="58">
        <v>0</v>
      </c>
    </row>
    <row r="120" spans="1:11" x14ac:dyDescent="0.25">
      <c r="A120" s="42" t="s">
        <v>93</v>
      </c>
      <c r="B120" s="53">
        <v>32230993</v>
      </c>
      <c r="C120" s="54">
        <v>21331744</v>
      </c>
      <c r="D120" s="53">
        <v>1056180</v>
      </c>
      <c r="E120" s="54">
        <v>645268</v>
      </c>
      <c r="F120" s="55">
        <v>2542</v>
      </c>
      <c r="G120" s="56">
        <f t="shared" si="4"/>
        <v>8391.7167584579074</v>
      </c>
      <c r="H120" s="56">
        <f t="shared" si="5"/>
        <v>253.8426435877262</v>
      </c>
      <c r="I120" s="82">
        <f t="shared" si="3"/>
        <v>3.024919106473432E-2</v>
      </c>
      <c r="J120" s="57">
        <v>280.49220000000003</v>
      </c>
      <c r="K120" s="58">
        <v>614.28700000000003</v>
      </c>
    </row>
    <row r="121" spans="1:11" x14ac:dyDescent="0.25">
      <c r="A121" s="42" t="s">
        <v>94</v>
      </c>
      <c r="B121" s="53">
        <v>1262541</v>
      </c>
      <c r="C121" s="54">
        <v>2758751</v>
      </c>
      <c r="D121" s="53">
        <v>4119.7</v>
      </c>
      <c r="E121" s="54">
        <v>62540.3</v>
      </c>
      <c r="F121" s="55">
        <v>498</v>
      </c>
      <c r="G121" s="56">
        <f t="shared" si="4"/>
        <v>5539.6606425702812</v>
      </c>
      <c r="H121" s="56">
        <f t="shared" si="5"/>
        <v>125.58293172690763</v>
      </c>
      <c r="I121" s="82">
        <f t="shared" si="3"/>
        <v>2.266978788589474E-2</v>
      </c>
      <c r="J121" s="57">
        <v>-2.12</v>
      </c>
      <c r="K121" s="58">
        <v>114.977</v>
      </c>
    </row>
    <row r="122" spans="1:11" x14ac:dyDescent="0.25">
      <c r="A122" s="42" t="s">
        <v>95</v>
      </c>
      <c r="B122" s="53">
        <v>1239308</v>
      </c>
      <c r="C122" s="54">
        <v>4579612</v>
      </c>
      <c r="D122" s="53">
        <v>5923.2</v>
      </c>
      <c r="E122" s="54">
        <v>100707.5</v>
      </c>
      <c r="F122" s="55">
        <v>688</v>
      </c>
      <c r="G122" s="56">
        <f t="shared" si="4"/>
        <v>6656.4127906976746</v>
      </c>
      <c r="H122" s="56">
        <f t="shared" si="5"/>
        <v>146.37718023255815</v>
      </c>
      <c r="I122" s="82">
        <f t="shared" si="3"/>
        <v>2.1990400060092428E-2</v>
      </c>
      <c r="J122" s="57">
        <v>-4.3178000000000001</v>
      </c>
      <c r="K122" s="58">
        <v>300.03899999999999</v>
      </c>
    </row>
    <row r="123" spans="1:11" x14ac:dyDescent="0.25">
      <c r="A123" s="42" t="s">
        <v>96</v>
      </c>
      <c r="B123" s="53">
        <v>1309027</v>
      </c>
      <c r="C123" s="54">
        <v>2830775</v>
      </c>
      <c r="D123" s="53">
        <v>48509.599999999999</v>
      </c>
      <c r="E123" s="54">
        <v>169049.1</v>
      </c>
      <c r="F123" s="55">
        <v>413</v>
      </c>
      <c r="G123" s="56">
        <f t="shared" si="4"/>
        <v>6854.176755447942</v>
      </c>
      <c r="H123" s="56">
        <f t="shared" si="5"/>
        <v>409.31985472154963</v>
      </c>
      <c r="I123" s="82">
        <f t="shared" si="3"/>
        <v>5.9718310356704433E-2</v>
      </c>
      <c r="J123" s="57">
        <v>-113.95010000000001</v>
      </c>
      <c r="K123" s="58">
        <v>383.10879999999997</v>
      </c>
    </row>
    <row r="124" spans="1:11" x14ac:dyDescent="0.25">
      <c r="A124" s="42" t="s">
        <v>97</v>
      </c>
      <c r="B124" s="53">
        <v>85100808</v>
      </c>
      <c r="C124" s="54">
        <v>25564653</v>
      </c>
      <c r="D124" s="53">
        <v>1120392.2000000002</v>
      </c>
      <c r="E124" s="54">
        <v>929342.70000000007</v>
      </c>
      <c r="F124" s="55">
        <v>3501</v>
      </c>
      <c r="G124" s="56">
        <f t="shared" si="4"/>
        <v>7302.1002570694091</v>
      </c>
      <c r="H124" s="56">
        <f t="shared" si="5"/>
        <v>265.45064267352188</v>
      </c>
      <c r="I124" s="82">
        <f t="shared" si="3"/>
        <v>3.6352642846355088E-2</v>
      </c>
      <c r="J124" s="57">
        <v>2795.4996999999998</v>
      </c>
      <c r="K124" s="58">
        <v>767.35199999999998</v>
      </c>
    </row>
    <row r="125" spans="1:11" x14ac:dyDescent="0.25">
      <c r="A125" s="42" t="s">
        <v>98</v>
      </c>
      <c r="B125" s="53">
        <v>870079</v>
      </c>
      <c r="C125" s="54">
        <v>1892436</v>
      </c>
      <c r="D125" s="53">
        <v>77800.299999999988</v>
      </c>
      <c r="E125" s="54">
        <v>52355.3</v>
      </c>
      <c r="F125" s="55">
        <v>254</v>
      </c>
      <c r="G125" s="56">
        <f t="shared" si="4"/>
        <v>7450.535433070866</v>
      </c>
      <c r="H125" s="56">
        <f t="shared" si="5"/>
        <v>206.1232283464567</v>
      </c>
      <c r="I125" s="82">
        <f t="shared" si="3"/>
        <v>2.7665559099488701E-2</v>
      </c>
      <c r="J125" s="57">
        <v>386.85390000000001</v>
      </c>
      <c r="K125" s="58">
        <v>222.11599999999999</v>
      </c>
    </row>
    <row r="126" spans="1:11" x14ac:dyDescent="0.25">
      <c r="A126" s="42" t="s">
        <v>99</v>
      </c>
      <c r="B126" s="53">
        <v>415821</v>
      </c>
      <c r="C126" s="54">
        <v>2668782</v>
      </c>
      <c r="D126" s="53">
        <v>0</v>
      </c>
      <c r="E126" s="54">
        <v>31655.4</v>
      </c>
      <c r="F126" s="55">
        <v>394</v>
      </c>
      <c r="G126" s="56">
        <f t="shared" si="4"/>
        <v>6773.5583756345177</v>
      </c>
      <c r="H126" s="56">
        <f t="shared" si="5"/>
        <v>80.343654822335026</v>
      </c>
      <c r="I126" s="82">
        <f t="shared" si="3"/>
        <v>1.1861365971443152E-2</v>
      </c>
      <c r="J126" s="57">
        <v>0</v>
      </c>
      <c r="K126" s="58">
        <v>119.783</v>
      </c>
    </row>
    <row r="127" spans="1:11" x14ac:dyDescent="0.25">
      <c r="A127" s="42" t="s">
        <v>100</v>
      </c>
      <c r="B127" s="53">
        <v>34938456</v>
      </c>
      <c r="C127" s="54">
        <v>33593558</v>
      </c>
      <c r="D127" s="53">
        <v>1936785.5</v>
      </c>
      <c r="E127" s="54">
        <v>1228843.3999999999</v>
      </c>
      <c r="F127" s="55">
        <v>4262</v>
      </c>
      <c r="G127" s="56">
        <f t="shared" si="4"/>
        <v>7882.1112153918348</v>
      </c>
      <c r="H127" s="56">
        <f t="shared" si="5"/>
        <v>288.32552792116377</v>
      </c>
      <c r="I127" s="82">
        <f t="shared" si="3"/>
        <v>3.6579733531053781E-2</v>
      </c>
      <c r="J127" s="57">
        <v>1349.1948</v>
      </c>
      <c r="K127" s="58">
        <v>507.226</v>
      </c>
    </row>
    <row r="128" spans="1:11" x14ac:dyDescent="0.25">
      <c r="A128" s="42" t="s">
        <v>101</v>
      </c>
      <c r="B128" s="53">
        <v>790178</v>
      </c>
      <c r="C128" s="54">
        <v>6972838</v>
      </c>
      <c r="D128" s="53">
        <v>6457.1</v>
      </c>
      <c r="E128" s="54">
        <v>65318.7</v>
      </c>
      <c r="F128" s="55">
        <v>827</v>
      </c>
      <c r="G128" s="56">
        <f t="shared" si="4"/>
        <v>8431.4848851269653</v>
      </c>
      <c r="H128" s="56">
        <f t="shared" si="5"/>
        <v>78.982708585247877</v>
      </c>
      <c r="I128" s="82">
        <f t="shared" si="3"/>
        <v>9.3675917897418515E-3</v>
      </c>
      <c r="J128" s="57">
        <v>-6.2698</v>
      </c>
      <c r="K128" s="58">
        <v>125.009</v>
      </c>
    </row>
    <row r="129" spans="1:11" x14ac:dyDescent="0.25">
      <c r="A129" s="42" t="s">
        <v>226</v>
      </c>
      <c r="B129" s="53">
        <v>1517113</v>
      </c>
      <c r="C129" s="54">
        <v>4533534</v>
      </c>
      <c r="D129" s="53">
        <v>5394</v>
      </c>
      <c r="E129" s="54">
        <v>100278.8</v>
      </c>
      <c r="F129" s="55">
        <v>697</v>
      </c>
      <c r="G129" s="56">
        <f t="shared" si="4"/>
        <v>6504.3529411764703</v>
      </c>
      <c r="H129" s="56">
        <f t="shared" si="5"/>
        <v>143.87202295552368</v>
      </c>
      <c r="I129" s="82">
        <f t="shared" si="3"/>
        <v>2.2119344423136567E-2</v>
      </c>
      <c r="J129" s="57">
        <v>30.87</v>
      </c>
      <c r="K129" s="58">
        <v>71.718999999999994</v>
      </c>
    </row>
    <row r="130" spans="1:11" x14ac:dyDescent="0.25">
      <c r="A130" s="42" t="s">
        <v>102</v>
      </c>
      <c r="B130" s="53">
        <v>58431419</v>
      </c>
      <c r="C130" s="54">
        <v>25734114</v>
      </c>
      <c r="D130" s="53">
        <v>1577982.2</v>
      </c>
      <c r="E130" s="54">
        <v>1510065.4</v>
      </c>
      <c r="F130" s="55">
        <v>4390</v>
      </c>
      <c r="G130" s="56">
        <f t="shared" si="4"/>
        <v>5861.9849658314351</v>
      </c>
      <c r="H130" s="56">
        <f t="shared" si="5"/>
        <v>343.97845102505693</v>
      </c>
      <c r="I130" s="82">
        <f t="shared" si="3"/>
        <v>5.8679517779395861E-2</v>
      </c>
      <c r="J130" s="57">
        <v>3138.1466</v>
      </c>
      <c r="K130" s="58">
        <v>2814.2550000000001</v>
      </c>
    </row>
    <row r="131" spans="1:11" x14ac:dyDescent="0.25">
      <c r="A131" s="42" t="s">
        <v>103</v>
      </c>
      <c r="B131" s="53">
        <v>1556920</v>
      </c>
      <c r="C131" s="54">
        <v>5995710</v>
      </c>
      <c r="D131" s="53">
        <v>23606.2</v>
      </c>
      <c r="E131" s="54">
        <v>171043.9</v>
      </c>
      <c r="F131" s="55">
        <v>915</v>
      </c>
      <c r="G131" s="56">
        <f t="shared" si="4"/>
        <v>6552.688524590164</v>
      </c>
      <c r="H131" s="56">
        <f t="shared" si="5"/>
        <v>186.93322404371585</v>
      </c>
      <c r="I131" s="82">
        <f t="shared" ref="I131:I194" si="6">H131/G131</f>
        <v>2.8527713982163916E-2</v>
      </c>
      <c r="J131" s="57">
        <v>-1.53</v>
      </c>
      <c r="K131" s="58">
        <v>356.80599999999998</v>
      </c>
    </row>
    <row r="132" spans="1:11" x14ac:dyDescent="0.25">
      <c r="A132" s="42" t="s">
        <v>104</v>
      </c>
      <c r="B132" s="53">
        <v>550127</v>
      </c>
      <c r="C132" s="54">
        <v>2780523</v>
      </c>
      <c r="D132" s="53">
        <v>0</v>
      </c>
      <c r="E132" s="54">
        <v>45639.4</v>
      </c>
      <c r="F132" s="55">
        <v>681</v>
      </c>
      <c r="G132" s="56">
        <f t="shared" ref="G132:G195" si="7">C132/F132</f>
        <v>4083</v>
      </c>
      <c r="H132" s="56">
        <f t="shared" ref="H132:H195" si="8">E132/F132</f>
        <v>67.018208516886929</v>
      </c>
      <c r="I132" s="82">
        <f t="shared" si="6"/>
        <v>1.6413962409230206E-2</v>
      </c>
      <c r="J132" s="57">
        <v>0</v>
      </c>
      <c r="K132" s="58">
        <v>-8.7311999999999994</v>
      </c>
    </row>
    <row r="133" spans="1:11" x14ac:dyDescent="0.25">
      <c r="A133" s="42" t="s">
        <v>227</v>
      </c>
      <c r="B133" s="53">
        <v>23739570.699999999</v>
      </c>
      <c r="C133" s="54">
        <v>19141129</v>
      </c>
      <c r="D133" s="53">
        <v>453289.7</v>
      </c>
      <c r="E133" s="54">
        <v>824995.9</v>
      </c>
      <c r="F133" s="55">
        <v>2780</v>
      </c>
      <c r="G133" s="56">
        <f t="shared" si="7"/>
        <v>6885.298201438849</v>
      </c>
      <c r="H133" s="56">
        <f t="shared" si="8"/>
        <v>296.76111510791367</v>
      </c>
      <c r="I133" s="82">
        <f t="shared" si="6"/>
        <v>4.3100691709459772E-2</v>
      </c>
      <c r="J133" s="57">
        <v>-159.7055</v>
      </c>
      <c r="K133" s="58">
        <v>-4.1950000000000003</v>
      </c>
    </row>
    <row r="134" spans="1:11" x14ac:dyDescent="0.25">
      <c r="A134" s="42" t="s">
        <v>105</v>
      </c>
      <c r="B134" s="53">
        <v>626585</v>
      </c>
      <c r="C134" s="54">
        <v>6219396</v>
      </c>
      <c r="D134" s="53">
        <v>14384.5</v>
      </c>
      <c r="E134" s="54">
        <v>83500.099999999991</v>
      </c>
      <c r="F134" s="55">
        <v>992</v>
      </c>
      <c r="G134" s="56">
        <f t="shared" si="7"/>
        <v>6269.552419354839</v>
      </c>
      <c r="H134" s="56">
        <f t="shared" si="8"/>
        <v>84.173487903225791</v>
      </c>
      <c r="I134" s="82">
        <f t="shared" si="6"/>
        <v>1.3425757099242432E-2</v>
      </c>
      <c r="J134" s="57">
        <v>-8.8930999999999987</v>
      </c>
      <c r="K134" s="58">
        <v>221.16399999999999</v>
      </c>
    </row>
    <row r="135" spans="1:11" x14ac:dyDescent="0.25">
      <c r="A135" s="42" t="s">
        <v>106</v>
      </c>
      <c r="B135" s="53">
        <v>190468</v>
      </c>
      <c r="C135" s="54">
        <v>507541</v>
      </c>
      <c r="D135" s="53">
        <v>0</v>
      </c>
      <c r="E135" s="54">
        <v>443.5</v>
      </c>
      <c r="F135" s="55">
        <v>64</v>
      </c>
      <c r="G135" s="56">
        <f t="shared" si="7"/>
        <v>7930.328125</v>
      </c>
      <c r="H135" s="56">
        <f t="shared" si="8"/>
        <v>6.9296875</v>
      </c>
      <c r="I135" s="82">
        <f t="shared" si="6"/>
        <v>8.7382103120733098E-4</v>
      </c>
      <c r="J135" s="57">
        <v>0</v>
      </c>
      <c r="K135" s="58">
        <v>46.08</v>
      </c>
    </row>
    <row r="136" spans="1:11" x14ac:dyDescent="0.25">
      <c r="A136" s="42" t="s">
        <v>107</v>
      </c>
      <c r="B136" s="53">
        <v>3695280</v>
      </c>
      <c r="C136" s="54">
        <v>6903233</v>
      </c>
      <c r="D136" s="53">
        <v>5202.3999999999996</v>
      </c>
      <c r="E136" s="54">
        <v>165264.6</v>
      </c>
      <c r="F136" s="55">
        <v>732</v>
      </c>
      <c r="G136" s="56">
        <f t="shared" si="7"/>
        <v>9430.6461748633883</v>
      </c>
      <c r="H136" s="56">
        <f t="shared" si="8"/>
        <v>225.77131147540985</v>
      </c>
      <c r="I136" s="82">
        <f t="shared" si="6"/>
        <v>2.3940174118416691E-2</v>
      </c>
      <c r="J136" s="57">
        <v>-2.8271999999999999</v>
      </c>
      <c r="K136" s="58">
        <v>58.5246</v>
      </c>
    </row>
    <row r="137" spans="1:11" x14ac:dyDescent="0.25">
      <c r="A137" s="42" t="s">
        <v>228</v>
      </c>
      <c r="B137" s="53">
        <v>14979</v>
      </c>
      <c r="C137" s="54">
        <v>260221</v>
      </c>
      <c r="D137" s="53">
        <v>0</v>
      </c>
      <c r="E137" s="54">
        <v>1275.8</v>
      </c>
      <c r="F137" s="55">
        <v>92</v>
      </c>
      <c r="G137" s="56">
        <f t="shared" si="7"/>
        <v>2828.4891304347825</v>
      </c>
      <c r="H137" s="56">
        <f t="shared" si="8"/>
        <v>13.867391304347825</v>
      </c>
      <c r="I137" s="82">
        <f t="shared" si="6"/>
        <v>4.90275573454871E-3</v>
      </c>
      <c r="J137" s="57">
        <v>0</v>
      </c>
      <c r="K137" s="58">
        <v>0</v>
      </c>
    </row>
    <row r="138" spans="1:11" x14ac:dyDescent="0.25">
      <c r="A138" s="42" t="s">
        <v>108</v>
      </c>
      <c r="B138" s="53">
        <v>3660512</v>
      </c>
      <c r="C138" s="54">
        <v>7283022</v>
      </c>
      <c r="D138" s="53">
        <v>39188.6</v>
      </c>
      <c r="E138" s="54">
        <v>132519.5</v>
      </c>
      <c r="F138" s="55">
        <v>1216</v>
      </c>
      <c r="G138" s="56">
        <f t="shared" si="7"/>
        <v>5989.3273026315792</v>
      </c>
      <c r="H138" s="56">
        <f t="shared" si="8"/>
        <v>108.97985197368421</v>
      </c>
      <c r="I138" s="82">
        <f t="shared" si="6"/>
        <v>1.8195674817404091E-2</v>
      </c>
      <c r="J138" s="57">
        <v>9.6908999999999992</v>
      </c>
      <c r="K138" s="58">
        <v>5.9260000000000002</v>
      </c>
    </row>
    <row r="139" spans="1:11" x14ac:dyDescent="0.25">
      <c r="A139" s="42" t="s">
        <v>109</v>
      </c>
      <c r="B139" s="53">
        <v>1455357</v>
      </c>
      <c r="C139" s="54">
        <v>7643248</v>
      </c>
      <c r="D139" s="53">
        <v>8065.5</v>
      </c>
      <c r="E139" s="54">
        <v>155930.4</v>
      </c>
      <c r="F139" s="55">
        <v>1153</v>
      </c>
      <c r="G139" s="56">
        <f t="shared" si="7"/>
        <v>6629.0095403295754</v>
      </c>
      <c r="H139" s="56">
        <f t="shared" si="8"/>
        <v>135.23885516045098</v>
      </c>
      <c r="I139" s="82">
        <f t="shared" si="6"/>
        <v>2.0401065096932611E-2</v>
      </c>
      <c r="J139" s="57">
        <v>-7.6367000000000003</v>
      </c>
      <c r="K139" s="58">
        <v>203.96199999999999</v>
      </c>
    </row>
    <row r="140" spans="1:11" x14ac:dyDescent="0.25">
      <c r="A140" s="42" t="s">
        <v>110</v>
      </c>
      <c r="B140" s="53">
        <v>33771035</v>
      </c>
      <c r="C140" s="54">
        <v>17050946</v>
      </c>
      <c r="D140" s="53">
        <f>732814.4+3875</f>
        <v>736689.4</v>
      </c>
      <c r="E140" s="54">
        <f>583333.5+82213</f>
        <v>665546.5</v>
      </c>
      <c r="F140" s="55">
        <v>2833</v>
      </c>
      <c r="G140" s="56">
        <f t="shared" si="7"/>
        <v>6018.6890222379106</v>
      </c>
      <c r="H140" s="56">
        <f t="shared" si="8"/>
        <v>234.92640310624779</v>
      </c>
      <c r="I140" s="82">
        <f t="shared" si="6"/>
        <v>3.9032819645314694E-2</v>
      </c>
      <c r="J140" s="57">
        <f>535.4811+18</f>
        <v>553.48109999999997</v>
      </c>
      <c r="K140" s="58">
        <f>-23.9345+60</f>
        <v>36.0655</v>
      </c>
    </row>
    <row r="141" spans="1:11" x14ac:dyDescent="0.25">
      <c r="A141" s="42" t="s">
        <v>241</v>
      </c>
      <c r="B141" s="53">
        <v>1614479</v>
      </c>
      <c r="C141" s="54">
        <v>4246490</v>
      </c>
      <c r="D141" s="53">
        <v>10959.9</v>
      </c>
      <c r="E141" s="54">
        <v>97731.9</v>
      </c>
      <c r="F141" s="55">
        <v>859</v>
      </c>
      <c r="G141" s="56">
        <f t="shared" si="7"/>
        <v>4943.5273573923168</v>
      </c>
      <c r="H141" s="56">
        <f t="shared" si="8"/>
        <v>113.77403958090802</v>
      </c>
      <c r="I141" s="82">
        <f t="shared" si="6"/>
        <v>2.3014748651239019E-2</v>
      </c>
      <c r="J141" s="57">
        <v>0.153</v>
      </c>
      <c r="K141" s="58">
        <v>-0.125</v>
      </c>
    </row>
    <row r="142" spans="1:11" x14ac:dyDescent="0.25">
      <c r="A142" s="42" t="s">
        <v>111</v>
      </c>
      <c r="B142" s="53">
        <v>26541247</v>
      </c>
      <c r="C142" s="54">
        <v>13131581</v>
      </c>
      <c r="D142" s="53">
        <v>132496.29999999999</v>
      </c>
      <c r="E142" s="54">
        <v>336250.7</v>
      </c>
      <c r="F142" s="55">
        <v>2049</v>
      </c>
      <c r="G142" s="56">
        <f t="shared" si="7"/>
        <v>6408.7755002440217</v>
      </c>
      <c r="H142" s="56">
        <f t="shared" si="8"/>
        <v>164.10478282088823</v>
      </c>
      <c r="I142" s="82">
        <f t="shared" si="6"/>
        <v>2.560626172888093E-2</v>
      </c>
      <c r="J142" s="57">
        <v>326.35449999999997</v>
      </c>
      <c r="K142" s="58">
        <v>-52.202500000000001</v>
      </c>
    </row>
    <row r="143" spans="1:11" x14ac:dyDescent="0.25">
      <c r="A143" s="42" t="s">
        <v>229</v>
      </c>
      <c r="B143" s="53">
        <v>389294</v>
      </c>
      <c r="C143" s="54">
        <v>656540</v>
      </c>
      <c r="D143" s="53">
        <v>0</v>
      </c>
      <c r="E143" s="54">
        <v>7834.7</v>
      </c>
      <c r="F143" s="55">
        <v>184</v>
      </c>
      <c r="G143" s="56">
        <f t="shared" si="7"/>
        <v>3568.1521739130435</v>
      </c>
      <c r="H143" s="56">
        <f t="shared" si="8"/>
        <v>42.579891304347825</v>
      </c>
      <c r="I143" s="82">
        <f t="shared" si="6"/>
        <v>1.1933317086544612E-2</v>
      </c>
      <c r="J143" s="57">
        <v>0</v>
      </c>
      <c r="K143" s="58">
        <v>-1.2E-2</v>
      </c>
    </row>
    <row r="144" spans="1:11" x14ac:dyDescent="0.25">
      <c r="A144" s="42" t="s">
        <v>112</v>
      </c>
      <c r="B144" s="53">
        <v>4147219</v>
      </c>
      <c r="C144" s="54">
        <v>12432221</v>
      </c>
      <c r="D144" s="53">
        <v>202434.1</v>
      </c>
      <c r="E144" s="54">
        <v>191701.8</v>
      </c>
      <c r="F144" s="55">
        <v>1578</v>
      </c>
      <c r="G144" s="56">
        <f t="shared" si="7"/>
        <v>7878.4670468948034</v>
      </c>
      <c r="H144" s="56">
        <f t="shared" si="8"/>
        <v>121.48403041825094</v>
      </c>
      <c r="I144" s="82">
        <f t="shared" si="6"/>
        <v>1.5419754845091636E-2</v>
      </c>
      <c r="J144" s="57">
        <v>-4.7249999999999996</v>
      </c>
      <c r="K144" s="58">
        <v>403.8227</v>
      </c>
    </row>
    <row r="145" spans="1:11" x14ac:dyDescent="0.25">
      <c r="A145" s="42" t="s">
        <v>113</v>
      </c>
      <c r="B145" s="53">
        <v>622261</v>
      </c>
      <c r="C145" s="54">
        <v>410948</v>
      </c>
      <c r="D145" s="53">
        <v>0</v>
      </c>
      <c r="E145" s="54">
        <v>8869.1</v>
      </c>
      <c r="F145" s="55">
        <v>50</v>
      </c>
      <c r="G145" s="56">
        <f t="shared" si="7"/>
        <v>8218.9599999999991</v>
      </c>
      <c r="H145" s="56">
        <f t="shared" si="8"/>
        <v>177.38200000000001</v>
      </c>
      <c r="I145" s="82">
        <f t="shared" si="6"/>
        <v>2.1582049310375037E-2</v>
      </c>
      <c r="J145" s="57">
        <v>0</v>
      </c>
      <c r="K145" s="58">
        <v>1.38</v>
      </c>
    </row>
    <row r="146" spans="1:11" x14ac:dyDescent="0.25">
      <c r="A146" s="42" t="s">
        <v>114</v>
      </c>
      <c r="B146" s="53">
        <v>8654277</v>
      </c>
      <c r="C146" s="54">
        <v>5106247</v>
      </c>
      <c r="D146" s="53">
        <v>139901.29999999999</v>
      </c>
      <c r="E146" s="54">
        <v>93515.6</v>
      </c>
      <c r="F146" s="55">
        <v>820</v>
      </c>
      <c r="G146" s="56">
        <f t="shared" si="7"/>
        <v>6227.1304878048777</v>
      </c>
      <c r="H146" s="56">
        <f t="shared" si="8"/>
        <v>114.04341463414634</v>
      </c>
      <c r="I146" s="82">
        <f t="shared" si="6"/>
        <v>1.8313959352142584E-2</v>
      </c>
      <c r="J146" s="57">
        <v>-27.1221</v>
      </c>
      <c r="K146" s="58">
        <v>-15.73</v>
      </c>
    </row>
    <row r="147" spans="1:11" x14ac:dyDescent="0.25">
      <c r="A147" s="42" t="s">
        <v>115</v>
      </c>
      <c r="B147" s="53">
        <v>1034393</v>
      </c>
      <c r="C147" s="54">
        <v>5174297</v>
      </c>
      <c r="D147" s="53">
        <v>41748.199999999997</v>
      </c>
      <c r="E147" s="54">
        <v>58546.8</v>
      </c>
      <c r="F147" s="55">
        <v>599</v>
      </c>
      <c r="G147" s="56">
        <f t="shared" si="7"/>
        <v>8638.2253756260434</v>
      </c>
      <c r="H147" s="56">
        <f t="shared" si="8"/>
        <v>97.740901502504173</v>
      </c>
      <c r="I147" s="82">
        <f t="shared" si="6"/>
        <v>1.1314928385440572E-2</v>
      </c>
      <c r="J147" s="57">
        <v>551.2174</v>
      </c>
      <c r="K147" s="58">
        <v>43.1584</v>
      </c>
    </row>
    <row r="148" spans="1:11" x14ac:dyDescent="0.25">
      <c r="A148" s="42" t="s">
        <v>116</v>
      </c>
      <c r="B148" s="53">
        <v>1173731</v>
      </c>
      <c r="C148" s="54">
        <v>2951145</v>
      </c>
      <c r="D148" s="53">
        <v>8393.7999999999993</v>
      </c>
      <c r="E148" s="54">
        <v>24538.5</v>
      </c>
      <c r="F148" s="55">
        <v>280</v>
      </c>
      <c r="G148" s="56">
        <f t="shared" si="7"/>
        <v>10539.803571428571</v>
      </c>
      <c r="H148" s="56">
        <f t="shared" si="8"/>
        <v>87.637500000000003</v>
      </c>
      <c r="I148" s="82">
        <f t="shared" si="6"/>
        <v>8.3149082813619799E-3</v>
      </c>
      <c r="J148" s="57">
        <v>-0.71399999999999997</v>
      </c>
      <c r="K148" s="58">
        <v>-0.88900000000000001</v>
      </c>
    </row>
    <row r="149" spans="1:11" x14ac:dyDescent="0.25">
      <c r="A149" s="42" t="s">
        <v>117</v>
      </c>
      <c r="B149" s="53">
        <v>1889202</v>
      </c>
      <c r="C149" s="54">
        <v>6372710</v>
      </c>
      <c r="D149" s="53">
        <v>16080.4</v>
      </c>
      <c r="E149" s="54">
        <v>107843.79999999999</v>
      </c>
      <c r="F149" s="55">
        <v>730</v>
      </c>
      <c r="G149" s="56">
        <f t="shared" si="7"/>
        <v>8729.7397260273974</v>
      </c>
      <c r="H149" s="56">
        <f t="shared" si="8"/>
        <v>147.73123287671231</v>
      </c>
      <c r="I149" s="82">
        <f t="shared" si="6"/>
        <v>1.6922753428290319E-2</v>
      </c>
      <c r="J149" s="57">
        <v>12.49</v>
      </c>
      <c r="K149" s="58">
        <v>207.46170000000001</v>
      </c>
    </row>
    <row r="150" spans="1:11" x14ac:dyDescent="0.25">
      <c r="A150" s="42" t="s">
        <v>118</v>
      </c>
      <c r="B150" s="53">
        <v>426153</v>
      </c>
      <c r="C150" s="54">
        <v>2740403</v>
      </c>
      <c r="D150" s="53">
        <v>0</v>
      </c>
      <c r="E150" s="54">
        <v>23117.3</v>
      </c>
      <c r="F150" s="55">
        <v>454</v>
      </c>
      <c r="G150" s="56">
        <f t="shared" si="7"/>
        <v>6036.1299559471363</v>
      </c>
      <c r="H150" s="56">
        <f t="shared" si="8"/>
        <v>50.919162995594711</v>
      </c>
      <c r="I150" s="82">
        <f t="shared" si="6"/>
        <v>8.4357300732775427E-3</v>
      </c>
      <c r="J150" s="57">
        <v>0</v>
      </c>
      <c r="K150" s="58">
        <v>201.173</v>
      </c>
    </row>
    <row r="151" spans="1:11" x14ac:dyDescent="0.25">
      <c r="A151" s="42" t="s">
        <v>119</v>
      </c>
      <c r="B151" s="53">
        <v>5547072</v>
      </c>
      <c r="C151" s="54">
        <v>9078576</v>
      </c>
      <c r="D151" s="53">
        <v>48858.8</v>
      </c>
      <c r="E151" s="54">
        <v>100852.5</v>
      </c>
      <c r="F151" s="55">
        <v>1061</v>
      </c>
      <c r="G151" s="56">
        <f t="shared" si="7"/>
        <v>8556.6220546654095</v>
      </c>
      <c r="H151" s="56">
        <f t="shared" si="8"/>
        <v>95.054194156456177</v>
      </c>
      <c r="I151" s="82">
        <f t="shared" si="6"/>
        <v>1.1108845704436468E-2</v>
      </c>
      <c r="J151" s="57">
        <v>-36.158299999999997</v>
      </c>
      <c r="K151" s="58">
        <v>70.626000000000005</v>
      </c>
    </row>
    <row r="152" spans="1:11" x14ac:dyDescent="0.25">
      <c r="A152" s="42" t="s">
        <v>120</v>
      </c>
      <c r="B152" s="53">
        <v>826375</v>
      </c>
      <c r="C152" s="54">
        <v>2674104</v>
      </c>
      <c r="D152" s="53">
        <v>2864.8</v>
      </c>
      <c r="E152" s="54">
        <v>21234.1</v>
      </c>
      <c r="F152" s="55">
        <v>403</v>
      </c>
      <c r="G152" s="56">
        <f t="shared" si="7"/>
        <v>6635.4937965260542</v>
      </c>
      <c r="H152" s="56">
        <f t="shared" si="8"/>
        <v>52.690074441687344</v>
      </c>
      <c r="I152" s="82">
        <f t="shared" si="6"/>
        <v>7.9406410521056774E-3</v>
      </c>
      <c r="J152" s="57">
        <v>-0.08</v>
      </c>
      <c r="K152" s="58">
        <v>-0.89200000000000002</v>
      </c>
    </row>
    <row r="153" spans="1:11" x14ac:dyDescent="0.25">
      <c r="A153" s="42" t="s">
        <v>121</v>
      </c>
      <c r="B153" s="53">
        <v>2548980</v>
      </c>
      <c r="C153" s="54">
        <v>8897488</v>
      </c>
      <c r="D153" s="53">
        <v>82137.600000000006</v>
      </c>
      <c r="E153" s="54">
        <v>183471</v>
      </c>
      <c r="F153" s="55">
        <v>1246</v>
      </c>
      <c r="G153" s="56">
        <f t="shared" si="7"/>
        <v>7140.8410914927772</v>
      </c>
      <c r="H153" s="56">
        <f t="shared" si="8"/>
        <v>147.24799357945426</v>
      </c>
      <c r="I153" s="82">
        <f t="shared" si="6"/>
        <v>2.062053919038722E-2</v>
      </c>
      <c r="J153" s="57">
        <v>44.041699999999999</v>
      </c>
      <c r="K153" s="58">
        <v>67.64</v>
      </c>
    </row>
    <row r="154" spans="1:11" x14ac:dyDescent="0.25">
      <c r="A154" s="42" t="s">
        <v>122</v>
      </c>
      <c r="B154" s="53">
        <v>1667810</v>
      </c>
      <c r="C154" s="54">
        <v>4185595</v>
      </c>
      <c r="D154" s="53">
        <v>10701.1</v>
      </c>
      <c r="E154" s="54">
        <v>163697.5</v>
      </c>
      <c r="F154" s="55">
        <v>683</v>
      </c>
      <c r="G154" s="56">
        <f t="shared" si="7"/>
        <v>6128.2503660322109</v>
      </c>
      <c r="H154" s="56">
        <f t="shared" si="8"/>
        <v>239.67423133235724</v>
      </c>
      <c r="I154" s="82">
        <f t="shared" si="6"/>
        <v>3.9109732308070896E-2</v>
      </c>
      <c r="J154" s="57">
        <v>-6.2312000000000003</v>
      </c>
      <c r="K154" s="58">
        <v>499.33</v>
      </c>
    </row>
    <row r="155" spans="1:11" x14ac:dyDescent="0.25">
      <c r="A155" s="42" t="s">
        <v>123</v>
      </c>
      <c r="B155" s="53">
        <v>1296962</v>
      </c>
      <c r="C155" s="54">
        <v>5046515</v>
      </c>
      <c r="D155" s="53">
        <v>34214.9</v>
      </c>
      <c r="E155" s="54">
        <v>52259.7</v>
      </c>
      <c r="F155" s="55">
        <v>640</v>
      </c>
      <c r="G155" s="56">
        <f t="shared" si="7"/>
        <v>7885.1796875</v>
      </c>
      <c r="H155" s="56">
        <f t="shared" si="8"/>
        <v>81.65578124999999</v>
      </c>
      <c r="I155" s="82">
        <f t="shared" si="6"/>
        <v>1.0355601836118588E-2</v>
      </c>
      <c r="J155" s="57">
        <v>278.88839999999999</v>
      </c>
      <c r="K155" s="58">
        <v>29.610399999999998</v>
      </c>
    </row>
    <row r="156" spans="1:11" x14ac:dyDescent="0.25">
      <c r="A156" s="42" t="s">
        <v>124</v>
      </c>
      <c r="B156" s="53">
        <v>1033834</v>
      </c>
      <c r="C156" s="54">
        <v>4106415</v>
      </c>
      <c r="D156" s="53">
        <v>39253</v>
      </c>
      <c r="E156" s="54">
        <v>28950.3</v>
      </c>
      <c r="F156" s="55">
        <v>537</v>
      </c>
      <c r="G156" s="56">
        <f t="shared" si="7"/>
        <v>7646.9553072625695</v>
      </c>
      <c r="H156" s="56">
        <f t="shared" si="8"/>
        <v>53.911173184357537</v>
      </c>
      <c r="I156" s="82">
        <f t="shared" si="6"/>
        <v>7.050018081465219E-3</v>
      </c>
      <c r="J156" s="57">
        <v>-6.0677000000000003</v>
      </c>
      <c r="K156" s="58">
        <v>48.935000000000002</v>
      </c>
    </row>
    <row r="157" spans="1:11" x14ac:dyDescent="0.25">
      <c r="A157" s="42" t="s">
        <v>125</v>
      </c>
      <c r="B157" s="53">
        <v>9950318</v>
      </c>
      <c r="C157" s="54">
        <v>12881064</v>
      </c>
      <c r="D157" s="53">
        <v>41744</v>
      </c>
      <c r="E157" s="54">
        <v>266547.20000000001</v>
      </c>
      <c r="F157" s="55">
        <v>1841</v>
      </c>
      <c r="G157" s="56">
        <f t="shared" si="7"/>
        <v>6996.7756653992392</v>
      </c>
      <c r="H157" s="56">
        <f t="shared" si="8"/>
        <v>144.78392178164043</v>
      </c>
      <c r="I157" s="82">
        <f t="shared" si="6"/>
        <v>2.0692948967569763E-2</v>
      </c>
      <c r="J157" s="57">
        <v>-4.3997999999999999</v>
      </c>
      <c r="K157" s="58">
        <v>29.746499999999997</v>
      </c>
    </row>
    <row r="158" spans="1:11" x14ac:dyDescent="0.25">
      <c r="A158" s="42" t="s">
        <v>126</v>
      </c>
      <c r="B158" s="53">
        <v>2378303</v>
      </c>
      <c r="C158" s="54">
        <v>11254474</v>
      </c>
      <c r="D158" s="53">
        <v>9873</v>
      </c>
      <c r="E158" s="54">
        <v>126877.2</v>
      </c>
      <c r="F158" s="55">
        <v>1525</v>
      </c>
      <c r="G158" s="56">
        <f t="shared" si="7"/>
        <v>7379.9829508196717</v>
      </c>
      <c r="H158" s="56">
        <f t="shared" si="8"/>
        <v>83.198163934426233</v>
      </c>
      <c r="I158" s="82">
        <f t="shared" si="6"/>
        <v>1.1273489991624665E-2</v>
      </c>
      <c r="J158" s="57">
        <v>-7.6970000000000001</v>
      </c>
      <c r="K158" s="58">
        <v>37.261000000000003</v>
      </c>
    </row>
    <row r="159" spans="1:11" x14ac:dyDescent="0.25">
      <c r="A159" s="42" t="s">
        <v>127</v>
      </c>
      <c r="B159" s="53">
        <v>245882</v>
      </c>
      <c r="C159" s="54">
        <v>1569327</v>
      </c>
      <c r="D159" s="53">
        <v>6986.5</v>
      </c>
      <c r="E159" s="54">
        <v>110902.3</v>
      </c>
      <c r="F159" s="55">
        <v>998</v>
      </c>
      <c r="G159" s="56">
        <f t="shared" si="7"/>
        <v>1572.4719438877755</v>
      </c>
      <c r="H159" s="56">
        <f t="shared" si="8"/>
        <v>111.1245490981964</v>
      </c>
      <c r="I159" s="82">
        <f t="shared" si="6"/>
        <v>7.0668700659582098E-2</v>
      </c>
      <c r="J159" s="57">
        <v>-3.0026000000000002</v>
      </c>
      <c r="K159" s="58">
        <v>64.431999999999988</v>
      </c>
    </row>
    <row r="160" spans="1:11" x14ac:dyDescent="0.25">
      <c r="A160" s="42" t="s">
        <v>128</v>
      </c>
      <c r="B160" s="53">
        <v>26764549</v>
      </c>
      <c r="C160" s="54">
        <v>8154088</v>
      </c>
      <c r="D160" s="53">
        <v>833200.3</v>
      </c>
      <c r="E160" s="54">
        <v>332653.8</v>
      </c>
      <c r="F160" s="55">
        <v>1191</v>
      </c>
      <c r="G160" s="56">
        <f t="shared" si="7"/>
        <v>6846.421494542401</v>
      </c>
      <c r="H160" s="56">
        <f t="shared" si="8"/>
        <v>279.30629722921913</v>
      </c>
      <c r="I160" s="82">
        <f t="shared" si="6"/>
        <v>4.0795954127549272E-2</v>
      </c>
      <c r="J160" s="57">
        <v>-235.78319999999999</v>
      </c>
      <c r="K160" s="58">
        <v>416.82850000000002</v>
      </c>
    </row>
    <row r="161" spans="1:11" x14ac:dyDescent="0.25">
      <c r="A161" s="42" t="s">
        <v>129</v>
      </c>
      <c r="B161" s="53">
        <v>37089653</v>
      </c>
      <c r="C161" s="54">
        <v>16961887</v>
      </c>
      <c r="D161" s="53">
        <v>185247.6</v>
      </c>
      <c r="E161" s="54">
        <v>661279.6</v>
      </c>
      <c r="F161" s="55">
        <v>2375</v>
      </c>
      <c r="G161" s="56">
        <f t="shared" si="7"/>
        <v>7141.8471578947365</v>
      </c>
      <c r="H161" s="56">
        <f t="shared" si="8"/>
        <v>278.43351578947369</v>
      </c>
      <c r="I161" s="82">
        <f t="shared" si="6"/>
        <v>3.8986204777805678E-2</v>
      </c>
      <c r="J161" s="57">
        <v>175.7448</v>
      </c>
      <c r="K161" s="58">
        <v>332.05590000000001</v>
      </c>
    </row>
    <row r="162" spans="1:11" x14ac:dyDescent="0.25">
      <c r="A162" s="42" t="s">
        <v>130</v>
      </c>
      <c r="B162" s="53">
        <v>675106</v>
      </c>
      <c r="C162" s="54">
        <v>2778347</v>
      </c>
      <c r="D162" s="53">
        <v>778.6</v>
      </c>
      <c r="E162" s="54">
        <v>28794.6</v>
      </c>
      <c r="F162" s="55">
        <v>391</v>
      </c>
      <c r="G162" s="56">
        <f t="shared" si="7"/>
        <v>7105.7468030690534</v>
      </c>
      <c r="H162" s="56">
        <f t="shared" si="8"/>
        <v>73.643478260869557</v>
      </c>
      <c r="I162" s="82">
        <f t="shared" si="6"/>
        <v>1.0363932223008861E-2</v>
      </c>
      <c r="J162" s="57">
        <v>0</v>
      </c>
      <c r="K162" s="58">
        <v>1.6779999999999999</v>
      </c>
    </row>
    <row r="163" spans="1:11" x14ac:dyDescent="0.25">
      <c r="A163" s="42" t="s">
        <v>131</v>
      </c>
      <c r="B163" s="53">
        <v>781548</v>
      </c>
      <c r="C163" s="54">
        <v>3415494</v>
      </c>
      <c r="D163" s="53">
        <v>3391.9</v>
      </c>
      <c r="E163" s="54">
        <v>78228.399999999994</v>
      </c>
      <c r="F163" s="55">
        <v>921</v>
      </c>
      <c r="G163" s="56">
        <f t="shared" si="7"/>
        <v>3708.4625407166122</v>
      </c>
      <c r="H163" s="56">
        <f t="shared" si="8"/>
        <v>84.938545059717697</v>
      </c>
      <c r="I163" s="82">
        <f t="shared" si="6"/>
        <v>2.2903978165383983E-2</v>
      </c>
      <c r="J163" s="57">
        <v>-1.6739999999999999</v>
      </c>
      <c r="K163" s="58">
        <v>46.849099999999993</v>
      </c>
    </row>
    <row r="164" spans="1:11" x14ac:dyDescent="0.25">
      <c r="A164" s="42" t="s">
        <v>132</v>
      </c>
      <c r="B164" s="53">
        <v>11773266</v>
      </c>
      <c r="C164" s="54">
        <v>6886670</v>
      </c>
      <c r="D164" s="53">
        <v>243157.6</v>
      </c>
      <c r="E164" s="54">
        <v>173265.4</v>
      </c>
      <c r="F164" s="55">
        <v>994</v>
      </c>
      <c r="G164" s="56">
        <f t="shared" si="7"/>
        <v>6928.2394366197186</v>
      </c>
      <c r="H164" s="56">
        <f t="shared" si="8"/>
        <v>174.31126760563379</v>
      </c>
      <c r="I164" s="82">
        <f t="shared" si="6"/>
        <v>2.5159532836624955E-2</v>
      </c>
      <c r="J164" s="57">
        <v>1067.8008</v>
      </c>
      <c r="K164" s="58">
        <v>-30.677099999999999</v>
      </c>
    </row>
    <row r="165" spans="1:11" x14ac:dyDescent="0.25">
      <c r="A165" s="42" t="s">
        <v>133</v>
      </c>
      <c r="B165" s="53">
        <v>5748836</v>
      </c>
      <c r="C165" s="54">
        <v>13186342</v>
      </c>
      <c r="D165" s="53">
        <v>445331.6</v>
      </c>
      <c r="E165" s="54">
        <v>342032.5</v>
      </c>
      <c r="F165" s="55">
        <v>1685</v>
      </c>
      <c r="G165" s="56">
        <f t="shared" si="7"/>
        <v>7825.722255192878</v>
      </c>
      <c r="H165" s="56">
        <f t="shared" si="8"/>
        <v>202.986646884273</v>
      </c>
      <c r="I165" s="82">
        <f t="shared" si="6"/>
        <v>2.5938391405288898E-2</v>
      </c>
      <c r="J165" s="57">
        <v>-82.075500000000005</v>
      </c>
      <c r="K165" s="58">
        <v>361.18150000000003</v>
      </c>
    </row>
    <row r="166" spans="1:11" x14ac:dyDescent="0.25">
      <c r="A166" s="42" t="s">
        <v>134</v>
      </c>
      <c r="B166" s="53">
        <v>959685</v>
      </c>
      <c r="C166" s="54">
        <v>1789731</v>
      </c>
      <c r="D166" s="53">
        <v>0</v>
      </c>
      <c r="E166" s="54">
        <v>38940.300000000003</v>
      </c>
      <c r="F166" s="55">
        <v>292</v>
      </c>
      <c r="G166" s="56">
        <f t="shared" si="7"/>
        <v>6129.2157534246571</v>
      </c>
      <c r="H166" s="56">
        <f t="shared" si="8"/>
        <v>133.35719178082192</v>
      </c>
      <c r="I166" s="82">
        <f t="shared" si="6"/>
        <v>2.1757627263538488E-2</v>
      </c>
      <c r="J166" s="57">
        <v>0</v>
      </c>
      <c r="K166" s="58">
        <v>97.090999999999994</v>
      </c>
    </row>
    <row r="167" spans="1:11" x14ac:dyDescent="0.25">
      <c r="A167" s="42" t="s">
        <v>135</v>
      </c>
      <c r="B167" s="53">
        <v>1835358</v>
      </c>
      <c r="C167" s="54">
        <v>4364471</v>
      </c>
      <c r="D167" s="53">
        <v>17434.599999999999</v>
      </c>
      <c r="E167" s="54">
        <v>53083.199999999997</v>
      </c>
      <c r="F167" s="55">
        <v>727</v>
      </c>
      <c r="G167" s="56">
        <f t="shared" si="7"/>
        <v>6003.3988995873451</v>
      </c>
      <c r="H167" s="56">
        <f t="shared" si="8"/>
        <v>73.016781292984859</v>
      </c>
      <c r="I167" s="82">
        <f t="shared" si="6"/>
        <v>1.2162573654401643E-2</v>
      </c>
      <c r="J167" s="57">
        <v>-17.7759</v>
      </c>
      <c r="K167" s="58">
        <v>99.352999999999994</v>
      </c>
    </row>
    <row r="168" spans="1:11" x14ac:dyDescent="0.25">
      <c r="A168" s="42" t="s">
        <v>136</v>
      </c>
      <c r="B168" s="53">
        <v>17254110</v>
      </c>
      <c r="C168" s="54">
        <v>16507565</v>
      </c>
      <c r="D168" s="53">
        <v>443947.4</v>
      </c>
      <c r="E168" s="54">
        <v>117659.49999999999</v>
      </c>
      <c r="F168" s="55">
        <v>2347</v>
      </c>
      <c r="G168" s="56">
        <f t="shared" si="7"/>
        <v>7033.4746484874304</v>
      </c>
      <c r="H168" s="56">
        <f t="shared" si="8"/>
        <v>50.131870472944179</v>
      </c>
      <c r="I168" s="82">
        <f t="shared" si="6"/>
        <v>7.127610886281532E-3</v>
      </c>
      <c r="J168" s="57">
        <v>-16.269300000000001</v>
      </c>
      <c r="K168" s="58">
        <v>4.9659999999999993</v>
      </c>
    </row>
    <row r="169" spans="1:11" x14ac:dyDescent="0.25">
      <c r="A169" s="42" t="s">
        <v>137</v>
      </c>
      <c r="B169" s="53">
        <v>401834</v>
      </c>
      <c r="C169" s="54">
        <v>2014094</v>
      </c>
      <c r="D169" s="53">
        <v>11193</v>
      </c>
      <c r="E169" s="54">
        <v>20993.200000000001</v>
      </c>
      <c r="F169" s="55">
        <v>340</v>
      </c>
      <c r="G169" s="56">
        <f t="shared" si="7"/>
        <v>5923.8058823529409</v>
      </c>
      <c r="H169" s="56">
        <f t="shared" si="8"/>
        <v>61.744705882352946</v>
      </c>
      <c r="I169" s="82">
        <f t="shared" si="6"/>
        <v>1.0423148075511869E-2</v>
      </c>
      <c r="J169" s="57">
        <v>-5.9953000000000003</v>
      </c>
      <c r="K169" s="58">
        <v>-2.0870000000000002</v>
      </c>
    </row>
    <row r="170" spans="1:11" x14ac:dyDescent="0.25">
      <c r="A170" s="42" t="s">
        <v>138</v>
      </c>
      <c r="B170" s="53">
        <v>8947098</v>
      </c>
      <c r="C170" s="54">
        <v>8407701</v>
      </c>
      <c r="D170" s="53">
        <v>106681.8</v>
      </c>
      <c r="E170" s="54">
        <v>134243</v>
      </c>
      <c r="F170" s="55">
        <v>1315</v>
      </c>
      <c r="G170" s="56">
        <f t="shared" si="7"/>
        <v>6393.6889733840308</v>
      </c>
      <c r="H170" s="56">
        <f t="shared" si="8"/>
        <v>102.08593155893536</v>
      </c>
      <c r="I170" s="82">
        <f t="shared" si="6"/>
        <v>1.5966671507466786E-2</v>
      </c>
      <c r="J170" s="57">
        <v>-45.402500000000003</v>
      </c>
      <c r="K170" s="58">
        <v>45.789000000000001</v>
      </c>
    </row>
    <row r="171" spans="1:11" x14ac:dyDescent="0.25">
      <c r="A171" s="42" t="s">
        <v>139</v>
      </c>
      <c r="B171" s="53">
        <v>408542</v>
      </c>
      <c r="C171" s="54">
        <v>3580746</v>
      </c>
      <c r="D171" s="53">
        <v>0</v>
      </c>
      <c r="E171" s="54">
        <v>23427.200000000001</v>
      </c>
      <c r="F171" s="55">
        <v>423</v>
      </c>
      <c r="G171" s="56">
        <f t="shared" si="7"/>
        <v>8465.1205673758868</v>
      </c>
      <c r="H171" s="56">
        <f t="shared" si="8"/>
        <v>55.38345153664303</v>
      </c>
      <c r="I171" s="82">
        <f t="shared" si="6"/>
        <v>6.5425472792541E-3</v>
      </c>
      <c r="J171" s="57">
        <v>0</v>
      </c>
      <c r="K171" s="58">
        <v>231.10400000000001</v>
      </c>
    </row>
    <row r="172" spans="1:11" x14ac:dyDescent="0.25">
      <c r="A172" s="42" t="s">
        <v>140</v>
      </c>
      <c r="B172" s="53">
        <v>171110656</v>
      </c>
      <c r="C172" s="54">
        <v>63486531</v>
      </c>
      <c r="D172" s="53">
        <v>5294950.7</v>
      </c>
      <c r="E172" s="54">
        <v>3024069</v>
      </c>
      <c r="F172" s="55">
        <v>8950</v>
      </c>
      <c r="G172" s="56">
        <f t="shared" si="7"/>
        <v>7093.4671508379888</v>
      </c>
      <c r="H172" s="56">
        <f t="shared" si="8"/>
        <v>337.88480446927372</v>
      </c>
      <c r="I172" s="82">
        <f t="shared" si="6"/>
        <v>4.7633237355495135E-2</v>
      </c>
      <c r="J172" s="57">
        <v>3191.8620999999998</v>
      </c>
      <c r="K172" s="58">
        <v>319.09100000000001</v>
      </c>
    </row>
    <row r="173" spans="1:11" x14ac:dyDescent="0.25">
      <c r="A173" s="42" t="s">
        <v>245</v>
      </c>
      <c r="B173" s="53">
        <v>3948122</v>
      </c>
      <c r="C173" s="54">
        <v>1289899</v>
      </c>
      <c r="D173" s="53">
        <v>106939.1</v>
      </c>
      <c r="E173" s="54">
        <v>25218.5</v>
      </c>
      <c r="F173" s="55">
        <v>199</v>
      </c>
      <c r="G173" s="56">
        <f t="shared" si="7"/>
        <v>6481.9045226130656</v>
      </c>
      <c r="H173" s="56">
        <f t="shared" si="8"/>
        <v>126.72613065326634</v>
      </c>
      <c r="I173" s="82">
        <f t="shared" si="6"/>
        <v>1.9550755524269731E-2</v>
      </c>
      <c r="J173" s="57">
        <v>-101.8553</v>
      </c>
      <c r="K173" s="58">
        <v>111.634</v>
      </c>
    </row>
    <row r="174" spans="1:11" x14ac:dyDescent="0.25">
      <c r="A174" s="42" t="s">
        <v>141</v>
      </c>
      <c r="B174" s="53">
        <v>982401</v>
      </c>
      <c r="C174" s="54">
        <v>3967530</v>
      </c>
      <c r="D174" s="53">
        <v>273997.40000000002</v>
      </c>
      <c r="E174" s="54">
        <v>17816.099999999999</v>
      </c>
      <c r="F174" s="55">
        <v>563</v>
      </c>
      <c r="G174" s="56">
        <f t="shared" si="7"/>
        <v>7047.1225577264649</v>
      </c>
      <c r="H174" s="56">
        <f t="shared" si="8"/>
        <v>31.644937833037297</v>
      </c>
      <c r="I174" s="82">
        <f t="shared" si="6"/>
        <v>4.4904764425221736E-3</v>
      </c>
      <c r="J174" s="57">
        <v>-22.931100000000001</v>
      </c>
      <c r="K174" s="58">
        <v>0.44900000000000007</v>
      </c>
    </row>
    <row r="175" spans="1:11" x14ac:dyDescent="0.25">
      <c r="A175" s="42" t="s">
        <v>142</v>
      </c>
      <c r="B175" s="53">
        <v>1390805</v>
      </c>
      <c r="C175" s="54">
        <v>4868538</v>
      </c>
      <c r="D175" s="53">
        <v>5796</v>
      </c>
      <c r="E175" s="54">
        <v>93361.5</v>
      </c>
      <c r="F175" s="55">
        <v>601</v>
      </c>
      <c r="G175" s="56">
        <f t="shared" si="7"/>
        <v>8100.7287853577373</v>
      </c>
      <c r="H175" s="56">
        <f t="shared" si="8"/>
        <v>155.34359400998335</v>
      </c>
      <c r="I175" s="82">
        <f t="shared" si="6"/>
        <v>1.9176496106223264E-2</v>
      </c>
      <c r="J175" s="57">
        <v>-5.7998000000000003</v>
      </c>
      <c r="K175" s="58">
        <v>227.69130000000001</v>
      </c>
    </row>
    <row r="176" spans="1:11" x14ac:dyDescent="0.25">
      <c r="A176" s="42" t="s">
        <v>143</v>
      </c>
      <c r="B176" s="53">
        <v>24819</v>
      </c>
      <c r="C176" s="54">
        <v>757121</v>
      </c>
      <c r="D176" s="53">
        <v>0</v>
      </c>
      <c r="E176" s="54">
        <v>4111.7</v>
      </c>
      <c r="F176" s="55">
        <v>164</v>
      </c>
      <c r="G176" s="56">
        <f t="shared" si="7"/>
        <v>4616.5914634146338</v>
      </c>
      <c r="H176" s="56">
        <f t="shared" si="8"/>
        <v>25.071341463414633</v>
      </c>
      <c r="I176" s="82">
        <f t="shared" si="6"/>
        <v>5.4307039429628817E-3</v>
      </c>
      <c r="J176" s="57">
        <v>0</v>
      </c>
      <c r="K176" s="58">
        <v>1.0349999999999999</v>
      </c>
    </row>
    <row r="177" spans="1:11" x14ac:dyDescent="0.25">
      <c r="A177" s="42" t="s">
        <v>144</v>
      </c>
      <c r="B177" s="53">
        <v>94632</v>
      </c>
      <c r="C177" s="54">
        <v>439343</v>
      </c>
      <c r="D177" s="53">
        <v>784.5</v>
      </c>
      <c r="E177" s="54">
        <v>495</v>
      </c>
      <c r="F177" s="55">
        <v>84</v>
      </c>
      <c r="G177" s="56">
        <f t="shared" si="7"/>
        <v>5230.2738095238092</v>
      </c>
      <c r="H177" s="56">
        <f t="shared" si="8"/>
        <v>5.8928571428571432</v>
      </c>
      <c r="I177" s="82">
        <f t="shared" si="6"/>
        <v>1.1266823415873248E-3</v>
      </c>
      <c r="J177" s="57">
        <v>0</v>
      </c>
      <c r="K177" s="58">
        <v>0</v>
      </c>
    </row>
    <row r="178" spans="1:11" x14ac:dyDescent="0.25">
      <c r="A178" s="42" t="s">
        <v>145</v>
      </c>
      <c r="B178" s="53">
        <v>5353308</v>
      </c>
      <c r="C178" s="54">
        <v>12898647</v>
      </c>
      <c r="D178" s="53">
        <v>75554.8</v>
      </c>
      <c r="E178" s="54">
        <v>194517.7</v>
      </c>
      <c r="F178" s="55">
        <v>1659</v>
      </c>
      <c r="G178" s="56">
        <f t="shared" si="7"/>
        <v>7774.9529837251357</v>
      </c>
      <c r="H178" s="56">
        <f t="shared" si="8"/>
        <v>117.24996986136227</v>
      </c>
      <c r="I178" s="82">
        <f t="shared" si="6"/>
        <v>1.5080473169007572E-2</v>
      </c>
      <c r="J178" s="57">
        <v>-10.122400000000001</v>
      </c>
      <c r="K178" s="58">
        <v>105.88800000000001</v>
      </c>
    </row>
    <row r="179" spans="1:11" x14ac:dyDescent="0.25">
      <c r="A179" s="42" t="s">
        <v>146</v>
      </c>
      <c r="B179" s="53">
        <v>1843944</v>
      </c>
      <c r="C179" s="54">
        <v>4642116</v>
      </c>
      <c r="D179" s="53">
        <v>7334.3</v>
      </c>
      <c r="E179" s="54">
        <v>35224.9</v>
      </c>
      <c r="F179" s="55">
        <v>647</v>
      </c>
      <c r="G179" s="56">
        <f t="shared" si="7"/>
        <v>7174.831530139104</v>
      </c>
      <c r="H179" s="56">
        <f t="shared" si="8"/>
        <v>54.443431221020091</v>
      </c>
      <c r="I179" s="82">
        <f t="shared" si="6"/>
        <v>7.5881128347503593E-3</v>
      </c>
      <c r="J179" s="57">
        <v>0</v>
      </c>
      <c r="K179" s="58">
        <v>-0.30199999999999999</v>
      </c>
    </row>
    <row r="180" spans="1:11" x14ac:dyDescent="0.25">
      <c r="A180" s="42" t="s">
        <v>147</v>
      </c>
      <c r="B180" s="53">
        <v>232825</v>
      </c>
      <c r="C180" s="54">
        <v>2096951</v>
      </c>
      <c r="D180" s="53">
        <v>72.2</v>
      </c>
      <c r="E180" s="54">
        <v>22305.8</v>
      </c>
      <c r="F180" s="55">
        <v>311</v>
      </c>
      <c r="G180" s="56">
        <f t="shared" si="7"/>
        <v>6742.6077170418002</v>
      </c>
      <c r="H180" s="56">
        <f t="shared" si="8"/>
        <v>71.722829581993565</v>
      </c>
      <c r="I180" s="82">
        <f t="shared" si="6"/>
        <v>1.0637253803260067E-2</v>
      </c>
      <c r="J180" s="57">
        <v>0</v>
      </c>
      <c r="K180" s="58">
        <v>-0.86499999999999999</v>
      </c>
    </row>
    <row r="181" spans="1:11" x14ac:dyDescent="0.25">
      <c r="A181" s="42" t="s">
        <v>148</v>
      </c>
      <c r="B181" s="53">
        <v>26137659</v>
      </c>
      <c r="C181" s="54">
        <v>24960668</v>
      </c>
      <c r="D181" s="53">
        <v>700030.7</v>
      </c>
      <c r="E181" s="54">
        <v>932337.2</v>
      </c>
      <c r="F181" s="55">
        <v>2806</v>
      </c>
      <c r="G181" s="56">
        <f t="shared" si="7"/>
        <v>8895.4625801853181</v>
      </c>
      <c r="H181" s="56">
        <f t="shared" si="8"/>
        <v>332.26557377049181</v>
      </c>
      <c r="I181" s="82">
        <f t="shared" si="6"/>
        <v>3.7352253553470605E-2</v>
      </c>
      <c r="J181" s="57">
        <v>-582.64880000000005</v>
      </c>
      <c r="K181" s="58">
        <v>231.703</v>
      </c>
    </row>
    <row r="182" spans="1:11" x14ac:dyDescent="0.25">
      <c r="A182" s="42" t="s">
        <v>149</v>
      </c>
      <c r="B182" s="53">
        <v>57761882</v>
      </c>
      <c r="C182" s="54">
        <v>7114537</v>
      </c>
      <c r="D182" s="53">
        <v>425339</v>
      </c>
      <c r="E182" s="54">
        <v>420576.2</v>
      </c>
      <c r="F182" s="55">
        <v>779</v>
      </c>
      <c r="G182" s="56">
        <f t="shared" si="7"/>
        <v>9132.9101412066757</v>
      </c>
      <c r="H182" s="56">
        <f t="shared" si="8"/>
        <v>539.8924261874198</v>
      </c>
      <c r="I182" s="82">
        <f t="shared" si="6"/>
        <v>5.9115048526699632E-2</v>
      </c>
      <c r="J182" s="57">
        <v>-6.3589000000000002</v>
      </c>
      <c r="K182" s="58">
        <v>51.344999999999999</v>
      </c>
    </row>
    <row r="183" spans="1:11" x14ac:dyDescent="0.25">
      <c r="A183" s="42" t="s">
        <v>150</v>
      </c>
      <c r="B183" s="53">
        <v>2835670</v>
      </c>
      <c r="C183" s="54">
        <v>5616969</v>
      </c>
      <c r="D183" s="53">
        <v>54572.5</v>
      </c>
      <c r="E183" s="54">
        <v>106018.8</v>
      </c>
      <c r="F183" s="55">
        <v>604</v>
      </c>
      <c r="G183" s="56">
        <f t="shared" si="7"/>
        <v>9299.6175496688738</v>
      </c>
      <c r="H183" s="56">
        <f t="shared" si="8"/>
        <v>175.52781456953642</v>
      </c>
      <c r="I183" s="82">
        <f t="shared" si="6"/>
        <v>1.8874734754633683E-2</v>
      </c>
      <c r="J183" s="57">
        <v>-4.0073999999999996</v>
      </c>
      <c r="K183" s="58">
        <v>10.528</v>
      </c>
    </row>
    <row r="184" spans="1:11" x14ac:dyDescent="0.25">
      <c r="A184" s="42" t="s">
        <v>151</v>
      </c>
      <c r="B184" s="53">
        <v>659735</v>
      </c>
      <c r="C184" s="54">
        <v>4086923</v>
      </c>
      <c r="D184" s="53">
        <v>9262.1</v>
      </c>
      <c r="E184" s="54">
        <v>65355.199999999997</v>
      </c>
      <c r="F184" s="55">
        <v>534</v>
      </c>
      <c r="G184" s="56">
        <f t="shared" si="7"/>
        <v>7653.4138576779023</v>
      </c>
      <c r="H184" s="56">
        <f t="shared" si="8"/>
        <v>122.3880149812734</v>
      </c>
      <c r="I184" s="82">
        <f t="shared" si="6"/>
        <v>1.5991297120107228E-2</v>
      </c>
      <c r="J184" s="57">
        <v>-4.7035</v>
      </c>
      <c r="K184" s="58">
        <v>639.03800000000001</v>
      </c>
    </row>
    <row r="185" spans="1:11" x14ac:dyDescent="0.25">
      <c r="A185" s="42" t="s">
        <v>152</v>
      </c>
      <c r="B185" s="53">
        <v>0</v>
      </c>
      <c r="C185" s="54">
        <v>3043</v>
      </c>
      <c r="D185" s="64">
        <v>0</v>
      </c>
      <c r="E185" s="65">
        <v>0</v>
      </c>
      <c r="F185" s="55">
        <v>1</v>
      </c>
      <c r="G185" s="56">
        <f t="shared" si="7"/>
        <v>3043</v>
      </c>
      <c r="H185" s="56">
        <f t="shared" si="8"/>
        <v>0</v>
      </c>
      <c r="I185" s="82">
        <f t="shared" si="6"/>
        <v>0</v>
      </c>
      <c r="J185" s="64">
        <v>0</v>
      </c>
      <c r="K185" s="65">
        <v>0</v>
      </c>
    </row>
    <row r="186" spans="1:11" x14ac:dyDescent="0.25">
      <c r="A186" s="42" t="s">
        <v>153</v>
      </c>
      <c r="B186" s="53">
        <v>170491648</v>
      </c>
      <c r="C186" s="54">
        <v>53327322</v>
      </c>
      <c r="D186" s="53">
        <v>4518746.5</v>
      </c>
      <c r="E186" s="54">
        <v>4106092.5999999996</v>
      </c>
      <c r="F186" s="55">
        <v>7867</v>
      </c>
      <c r="G186" s="56">
        <f t="shared" si="7"/>
        <v>6778.6096351849501</v>
      </c>
      <c r="H186" s="56">
        <f t="shared" si="8"/>
        <v>521.93880767764074</v>
      </c>
      <c r="I186" s="82">
        <f t="shared" si="6"/>
        <v>7.6997914877480617E-2</v>
      </c>
      <c r="J186" s="57">
        <v>-2034.8153</v>
      </c>
      <c r="K186" s="58">
        <v>1739.4848999999999</v>
      </c>
    </row>
    <row r="187" spans="1:11" x14ac:dyDescent="0.25">
      <c r="A187" s="42" t="s">
        <v>242</v>
      </c>
      <c r="B187" s="53">
        <v>2881925</v>
      </c>
      <c r="C187" s="54">
        <v>6800114</v>
      </c>
      <c r="D187" s="53">
        <v>63303</v>
      </c>
      <c r="E187" s="54">
        <v>176210.4</v>
      </c>
      <c r="F187" s="55">
        <v>1032</v>
      </c>
      <c r="G187" s="56">
        <f t="shared" si="7"/>
        <v>6589.2577519379847</v>
      </c>
      <c r="H187" s="56">
        <f t="shared" si="8"/>
        <v>170.74651162790698</v>
      </c>
      <c r="I187" s="82">
        <f t="shared" si="6"/>
        <v>2.5912859696175683E-2</v>
      </c>
      <c r="J187" s="57">
        <v>-13.320399999999999</v>
      </c>
      <c r="K187" s="58">
        <v>264.19200000000001</v>
      </c>
    </row>
    <row r="188" spans="1:11" x14ac:dyDescent="0.25">
      <c r="A188" s="42" t="s">
        <v>154</v>
      </c>
      <c r="B188" s="53">
        <v>42407178</v>
      </c>
      <c r="C188" s="54">
        <v>27984267</v>
      </c>
      <c r="D188" s="53">
        <v>473455.30000000005</v>
      </c>
      <c r="E188" s="54">
        <v>289805.09999999998</v>
      </c>
      <c r="F188" s="55">
        <v>4085</v>
      </c>
      <c r="G188" s="56">
        <f t="shared" si="7"/>
        <v>6850.4937576499387</v>
      </c>
      <c r="H188" s="56">
        <f t="shared" si="8"/>
        <v>70.943720930232558</v>
      </c>
      <c r="I188" s="82">
        <f t="shared" si="6"/>
        <v>1.0356001105907117E-2</v>
      </c>
      <c r="J188" s="57">
        <v>-294.89579999999995</v>
      </c>
      <c r="K188" s="58">
        <v>101.66200000000001</v>
      </c>
    </row>
    <row r="189" spans="1:11" x14ac:dyDescent="0.25">
      <c r="A189" s="42" t="s">
        <v>230</v>
      </c>
      <c r="B189" s="53">
        <v>113602380</v>
      </c>
      <c r="C189" s="54">
        <v>38802671</v>
      </c>
      <c r="D189" s="53">
        <v>2935650</v>
      </c>
      <c r="E189" s="54">
        <v>1601462.3</v>
      </c>
      <c r="F189" s="55">
        <v>5722</v>
      </c>
      <c r="G189" s="56">
        <f t="shared" si="7"/>
        <v>6781.3126529185602</v>
      </c>
      <c r="H189" s="56">
        <f t="shared" si="8"/>
        <v>279.87806710940231</v>
      </c>
      <c r="I189" s="82">
        <f t="shared" si="6"/>
        <v>4.1271960376129777E-2</v>
      </c>
      <c r="J189" s="57">
        <v>-757.06439999999998</v>
      </c>
      <c r="K189" s="58">
        <v>1120.8342</v>
      </c>
    </row>
    <row r="190" spans="1:11" x14ac:dyDescent="0.25">
      <c r="A190" s="42" t="s">
        <v>231</v>
      </c>
      <c r="B190" s="53">
        <v>425322</v>
      </c>
      <c r="C190" s="54">
        <v>2079775</v>
      </c>
      <c r="D190" s="53">
        <v>7278.1</v>
      </c>
      <c r="E190" s="54">
        <v>17431.099999999999</v>
      </c>
      <c r="F190" s="55">
        <v>293</v>
      </c>
      <c r="G190" s="56">
        <f t="shared" si="7"/>
        <v>7098.2081911262794</v>
      </c>
      <c r="H190" s="56">
        <f t="shared" si="8"/>
        <v>59.491808873720132</v>
      </c>
      <c r="I190" s="82">
        <f t="shared" si="6"/>
        <v>8.3812431633229559E-3</v>
      </c>
      <c r="J190" s="57">
        <v>-0.76429999999999998</v>
      </c>
      <c r="K190" s="58">
        <v>78.355000000000004</v>
      </c>
    </row>
    <row r="191" spans="1:11" x14ac:dyDescent="0.25">
      <c r="A191" s="42" t="s">
        <v>232</v>
      </c>
      <c r="B191" s="53">
        <v>58690633</v>
      </c>
      <c r="C191" s="54">
        <v>23484271</v>
      </c>
      <c r="D191" s="53">
        <v>747960.1</v>
      </c>
      <c r="E191" s="54">
        <v>613805.89999999991</v>
      </c>
      <c r="F191" s="55">
        <v>3610</v>
      </c>
      <c r="G191" s="56">
        <f t="shared" si="7"/>
        <v>6505.3382271468145</v>
      </c>
      <c r="H191" s="56">
        <f t="shared" si="8"/>
        <v>170.02933518005537</v>
      </c>
      <c r="I191" s="82">
        <f t="shared" si="6"/>
        <v>2.6136893923596773E-2</v>
      </c>
      <c r="J191" s="57">
        <v>1677.2867000000001</v>
      </c>
      <c r="K191" s="58">
        <v>70.612700000000004</v>
      </c>
    </row>
    <row r="192" spans="1:11" x14ac:dyDescent="0.25">
      <c r="A192" s="42" t="s">
        <v>155</v>
      </c>
      <c r="B192" s="53">
        <v>749269</v>
      </c>
      <c r="C192" s="54">
        <v>2966101</v>
      </c>
      <c r="D192" s="53">
        <v>18821.599999999999</v>
      </c>
      <c r="E192" s="54">
        <v>20057.900000000001</v>
      </c>
      <c r="F192" s="55">
        <v>418</v>
      </c>
      <c r="G192" s="56">
        <f t="shared" si="7"/>
        <v>7095.9354066985643</v>
      </c>
      <c r="H192" s="56">
        <f t="shared" si="8"/>
        <v>47.985406698564596</v>
      </c>
      <c r="I192" s="82">
        <f t="shared" si="6"/>
        <v>6.762379298614579E-3</v>
      </c>
      <c r="J192" s="57">
        <v>-16.003900000000002</v>
      </c>
      <c r="K192" s="58">
        <v>72.352000000000004</v>
      </c>
    </row>
    <row r="193" spans="1:11" x14ac:dyDescent="0.25">
      <c r="A193" s="42" t="s">
        <v>156</v>
      </c>
      <c r="B193" s="53">
        <v>0</v>
      </c>
      <c r="C193" s="54">
        <v>145555</v>
      </c>
      <c r="D193" s="53">
        <v>0</v>
      </c>
      <c r="E193" s="54">
        <v>1562.1</v>
      </c>
      <c r="F193" s="55">
        <v>20</v>
      </c>
      <c r="G193" s="56">
        <f t="shared" si="7"/>
        <v>7277.75</v>
      </c>
      <c r="H193" s="56">
        <f t="shared" si="8"/>
        <v>78.10499999999999</v>
      </c>
      <c r="I193" s="82">
        <f t="shared" si="6"/>
        <v>1.0732025694754559E-2</v>
      </c>
      <c r="J193" s="57">
        <v>0</v>
      </c>
      <c r="K193" s="58">
        <v>0.57999999999999996</v>
      </c>
    </row>
    <row r="194" spans="1:11" x14ac:dyDescent="0.25">
      <c r="A194" s="42" t="s">
        <v>157</v>
      </c>
      <c r="B194" s="53">
        <v>748519</v>
      </c>
      <c r="C194" s="54">
        <v>6084934</v>
      </c>
      <c r="D194" s="53">
        <v>9833.2999999999993</v>
      </c>
      <c r="E194" s="54">
        <v>55259.4</v>
      </c>
      <c r="F194" s="55">
        <v>776</v>
      </c>
      <c r="G194" s="56">
        <f t="shared" si="7"/>
        <v>7841.4097938144332</v>
      </c>
      <c r="H194" s="56">
        <f t="shared" si="8"/>
        <v>71.210567010309276</v>
      </c>
      <c r="I194" s="82">
        <f t="shared" si="6"/>
        <v>9.0813474722979733E-3</v>
      </c>
      <c r="J194" s="57">
        <v>0</v>
      </c>
      <c r="K194" s="58">
        <v>63.831000000000003</v>
      </c>
    </row>
    <row r="195" spans="1:11" x14ac:dyDescent="0.25">
      <c r="A195" s="42" t="s">
        <v>158</v>
      </c>
      <c r="B195" s="53">
        <v>620055</v>
      </c>
      <c r="C195" s="54">
        <v>3259180</v>
      </c>
      <c r="D195" s="53">
        <v>392.2</v>
      </c>
      <c r="E195" s="54">
        <v>15364.5</v>
      </c>
      <c r="F195" s="55">
        <v>485</v>
      </c>
      <c r="G195" s="56">
        <f t="shared" si="7"/>
        <v>6719.9587628865984</v>
      </c>
      <c r="H195" s="56">
        <f t="shared" si="8"/>
        <v>31.679381443298968</v>
      </c>
      <c r="I195" s="82">
        <f t="shared" ref="I195:I250" si="9">H195/G195</f>
        <v>4.7142225958676717E-3</v>
      </c>
      <c r="J195" s="57">
        <v>0</v>
      </c>
      <c r="K195" s="58">
        <v>2.6379999999999999</v>
      </c>
    </row>
    <row r="196" spans="1:11" x14ac:dyDescent="0.25">
      <c r="A196" s="42" t="s">
        <v>159</v>
      </c>
      <c r="B196" s="53">
        <v>57407272</v>
      </c>
      <c r="C196" s="54">
        <v>24246582</v>
      </c>
      <c r="D196" s="53">
        <v>1728597.4</v>
      </c>
      <c r="E196" s="54">
        <v>542801.79999999993</v>
      </c>
      <c r="F196" s="55">
        <v>3684</v>
      </c>
      <c r="G196" s="56">
        <f t="shared" ref="G196:G250" si="10">C196/F196</f>
        <v>6581.5912052117264</v>
      </c>
      <c r="H196" s="56">
        <f t="shared" ref="H196:H250" si="11">E196/F196</f>
        <v>147.3403365906623</v>
      </c>
      <c r="I196" s="82">
        <f t="shared" si="9"/>
        <v>2.2386734757088644E-2</v>
      </c>
      <c r="J196" s="57">
        <v>2212.0221999999999</v>
      </c>
      <c r="K196" s="58">
        <v>262.71999999999997</v>
      </c>
    </row>
    <row r="197" spans="1:11" x14ac:dyDescent="0.25">
      <c r="A197" s="42" t="s">
        <v>160</v>
      </c>
      <c r="B197" s="53">
        <v>727281</v>
      </c>
      <c r="C197" s="54">
        <v>3368838</v>
      </c>
      <c r="D197" s="53">
        <v>24608.799999999999</v>
      </c>
      <c r="E197" s="54">
        <v>31852.799999999999</v>
      </c>
      <c r="F197" s="55">
        <v>531</v>
      </c>
      <c r="G197" s="56">
        <f t="shared" si="10"/>
        <v>6344.3276836158193</v>
      </c>
      <c r="H197" s="56">
        <f t="shared" si="11"/>
        <v>59.986440677966101</v>
      </c>
      <c r="I197" s="82">
        <f t="shared" si="9"/>
        <v>9.45512963223521E-3</v>
      </c>
      <c r="J197" s="57">
        <v>40.615600000000001</v>
      </c>
      <c r="K197" s="58">
        <v>1.0646</v>
      </c>
    </row>
    <row r="198" spans="1:11" x14ac:dyDescent="0.25">
      <c r="A198" s="42" t="s">
        <v>161</v>
      </c>
      <c r="B198" s="53">
        <v>18883832</v>
      </c>
      <c r="C198" s="54">
        <v>9848399</v>
      </c>
      <c r="D198" s="53">
        <v>851769.5</v>
      </c>
      <c r="E198" s="54">
        <v>49392.7</v>
      </c>
      <c r="F198" s="55">
        <v>1352</v>
      </c>
      <c r="G198" s="56">
        <f t="shared" si="10"/>
        <v>7284.3187869822486</v>
      </c>
      <c r="H198" s="56">
        <f t="shared" si="11"/>
        <v>36.533062130177512</v>
      </c>
      <c r="I198" s="82">
        <f t="shared" si="9"/>
        <v>5.0153024872367571E-3</v>
      </c>
      <c r="J198" s="57">
        <v>8372.2968000000001</v>
      </c>
      <c r="K198" s="58">
        <v>-23.994</v>
      </c>
    </row>
    <row r="199" spans="1:11" x14ac:dyDescent="0.25">
      <c r="A199" s="42" t="s">
        <v>162</v>
      </c>
      <c r="B199" s="53">
        <v>49310</v>
      </c>
      <c r="C199" s="54">
        <v>1111271</v>
      </c>
      <c r="D199" s="53">
        <v>0</v>
      </c>
      <c r="E199" s="54">
        <v>16676.5</v>
      </c>
      <c r="F199" s="55">
        <v>206</v>
      </c>
      <c r="G199" s="56">
        <f t="shared" si="10"/>
        <v>5394.519417475728</v>
      </c>
      <c r="H199" s="56">
        <f t="shared" si="11"/>
        <v>80.953883495145632</v>
      </c>
      <c r="I199" s="82">
        <f t="shared" si="9"/>
        <v>1.5006690537231693E-2</v>
      </c>
      <c r="J199" s="57">
        <v>0</v>
      </c>
      <c r="K199" s="58">
        <v>47.67</v>
      </c>
    </row>
    <row r="200" spans="1:11" x14ac:dyDescent="0.25">
      <c r="A200" s="42" t="s">
        <v>163</v>
      </c>
      <c r="B200" s="53">
        <v>990282</v>
      </c>
      <c r="C200" s="54">
        <v>3062738</v>
      </c>
      <c r="D200" s="53">
        <v>3149.8</v>
      </c>
      <c r="E200" s="54">
        <v>5502.9</v>
      </c>
      <c r="F200" s="55">
        <v>448</v>
      </c>
      <c r="G200" s="56">
        <f t="shared" si="10"/>
        <v>6836.46875</v>
      </c>
      <c r="H200" s="56">
        <f t="shared" si="11"/>
        <v>12.283258928571428</v>
      </c>
      <c r="I200" s="82">
        <f t="shared" si="9"/>
        <v>1.7967256748700018E-3</v>
      </c>
      <c r="J200" s="57">
        <v>-1.5072000000000001</v>
      </c>
      <c r="K200" s="58">
        <v>5.2050000000000001</v>
      </c>
    </row>
    <row r="201" spans="1:11" x14ac:dyDescent="0.25">
      <c r="A201" s="42" t="s">
        <v>164</v>
      </c>
      <c r="B201" s="53">
        <v>2981714</v>
      </c>
      <c r="C201" s="54">
        <v>2980591</v>
      </c>
      <c r="D201" s="53">
        <v>3359.3</v>
      </c>
      <c r="E201" s="54">
        <v>38079.800000000003</v>
      </c>
      <c r="F201" s="55">
        <v>441</v>
      </c>
      <c r="G201" s="56">
        <f t="shared" si="10"/>
        <v>6758.7097505668935</v>
      </c>
      <c r="H201" s="56">
        <f t="shared" si="11"/>
        <v>86.34875283446712</v>
      </c>
      <c r="I201" s="82">
        <f t="shared" si="9"/>
        <v>1.2775922627425232E-2</v>
      </c>
      <c r="J201" s="57">
        <v>-2.3690000000000002</v>
      </c>
      <c r="K201" s="58">
        <v>-2.31</v>
      </c>
    </row>
    <row r="202" spans="1:11" x14ac:dyDescent="0.25">
      <c r="A202" s="42" t="s">
        <v>165</v>
      </c>
      <c r="B202" s="53">
        <v>1520263</v>
      </c>
      <c r="C202" s="54">
        <v>5737466</v>
      </c>
      <c r="D202" s="53">
        <v>1349612.1</v>
      </c>
      <c r="E202" s="54">
        <v>781895.9</v>
      </c>
      <c r="F202" s="55">
        <v>3155</v>
      </c>
      <c r="G202" s="56">
        <f t="shared" si="10"/>
        <v>1818.5312202852615</v>
      </c>
      <c r="H202" s="56">
        <f t="shared" si="11"/>
        <v>247.82754358161648</v>
      </c>
      <c r="I202" s="82">
        <f t="shared" si="9"/>
        <v>0.13627896008446935</v>
      </c>
      <c r="J202" s="57">
        <v>201.0531</v>
      </c>
      <c r="K202" s="58">
        <v>408.81200000000001</v>
      </c>
    </row>
    <row r="203" spans="1:11" x14ac:dyDescent="0.25">
      <c r="A203" s="42" t="s">
        <v>166</v>
      </c>
      <c r="B203" s="53">
        <v>3676735</v>
      </c>
      <c r="C203" s="54">
        <v>9030505</v>
      </c>
      <c r="D203" s="53">
        <v>11138.5</v>
      </c>
      <c r="E203" s="54">
        <v>144723.70000000001</v>
      </c>
      <c r="F203" s="55">
        <v>1291</v>
      </c>
      <c r="G203" s="56">
        <f t="shared" si="10"/>
        <v>6994.9690162664601</v>
      </c>
      <c r="H203" s="56">
        <f t="shared" si="11"/>
        <v>112.1020139426801</v>
      </c>
      <c r="I203" s="82">
        <f t="shared" si="9"/>
        <v>1.6026091564093039E-2</v>
      </c>
      <c r="J203" s="57">
        <v>3.4628999999999999</v>
      </c>
      <c r="K203" s="58">
        <v>634.9</v>
      </c>
    </row>
    <row r="204" spans="1:11" x14ac:dyDescent="0.25">
      <c r="A204" s="42" t="s">
        <v>167</v>
      </c>
      <c r="B204" s="53">
        <v>98282</v>
      </c>
      <c r="C204" s="54">
        <v>1294414</v>
      </c>
      <c r="D204" s="53">
        <v>118.2</v>
      </c>
      <c r="E204" s="54">
        <v>8233</v>
      </c>
      <c r="F204" s="55">
        <v>206</v>
      </c>
      <c r="G204" s="56">
        <f t="shared" si="10"/>
        <v>6283.5631067961167</v>
      </c>
      <c r="H204" s="56">
        <f t="shared" si="11"/>
        <v>39.966019417475728</v>
      </c>
      <c r="I204" s="82">
        <f t="shared" si="9"/>
        <v>6.3604071031370174E-3</v>
      </c>
      <c r="J204" s="57">
        <v>-6.0999999999999999E-2</v>
      </c>
      <c r="K204" s="58">
        <v>0.34499999999999997</v>
      </c>
    </row>
    <row r="205" spans="1:11" x14ac:dyDescent="0.25">
      <c r="A205" s="42" t="s">
        <v>168</v>
      </c>
      <c r="B205" s="53">
        <v>11791</v>
      </c>
      <c r="C205" s="54">
        <v>660193</v>
      </c>
      <c r="D205" s="53">
        <v>1169.5999999999999</v>
      </c>
      <c r="E205" s="54">
        <v>45122.9</v>
      </c>
      <c r="F205" s="55">
        <v>91</v>
      </c>
      <c r="G205" s="56">
        <f t="shared" si="10"/>
        <v>7254.868131868132</v>
      </c>
      <c r="H205" s="56">
        <f t="shared" si="11"/>
        <v>495.85604395604395</v>
      </c>
      <c r="I205" s="82">
        <f t="shared" si="9"/>
        <v>6.8348043678136544E-2</v>
      </c>
      <c r="J205" s="57">
        <v>-1.1780999999999999</v>
      </c>
      <c r="K205" s="58">
        <v>149.36000000000001</v>
      </c>
    </row>
    <row r="206" spans="1:11" x14ac:dyDescent="0.25">
      <c r="A206" s="42" t="s">
        <v>169</v>
      </c>
      <c r="B206" s="53">
        <v>3553080</v>
      </c>
      <c r="C206" s="54">
        <v>5033204</v>
      </c>
      <c r="D206" s="53">
        <v>41729.599999999999</v>
      </c>
      <c r="E206" s="54">
        <v>90866.5</v>
      </c>
      <c r="F206" s="55">
        <v>791</v>
      </c>
      <c r="G206" s="56">
        <f t="shared" si="10"/>
        <v>6363.0897597977246</v>
      </c>
      <c r="H206" s="56">
        <f t="shared" si="11"/>
        <v>114.87547408343869</v>
      </c>
      <c r="I206" s="82">
        <f t="shared" si="9"/>
        <v>1.8053410908836599E-2</v>
      </c>
      <c r="J206" s="57">
        <v>27.260400000000001</v>
      </c>
      <c r="K206" s="58">
        <v>104.893</v>
      </c>
    </row>
    <row r="207" spans="1:11" x14ac:dyDescent="0.25">
      <c r="A207" s="42" t="s">
        <v>243</v>
      </c>
      <c r="B207" s="53">
        <v>3672093</v>
      </c>
      <c r="C207" s="54">
        <v>5270810</v>
      </c>
      <c r="D207" s="53">
        <v>75037.200000000012</v>
      </c>
      <c r="E207" s="54">
        <v>153557.20000000001</v>
      </c>
      <c r="F207" s="55">
        <v>789</v>
      </c>
      <c r="G207" s="56">
        <f t="shared" si="10"/>
        <v>6680.3675538656526</v>
      </c>
      <c r="H207" s="56">
        <f t="shared" si="11"/>
        <v>194.62256020278835</v>
      </c>
      <c r="I207" s="82">
        <f t="shared" si="9"/>
        <v>2.9133510788664364E-2</v>
      </c>
      <c r="J207" s="57">
        <v>-51.533699999999996</v>
      </c>
      <c r="K207" s="58">
        <v>48.149600000000007</v>
      </c>
    </row>
    <row r="208" spans="1:11" x14ac:dyDescent="0.25">
      <c r="A208" s="42" t="s">
        <v>170</v>
      </c>
      <c r="B208" s="53">
        <v>1002561</v>
      </c>
      <c r="C208" s="54">
        <v>4367118</v>
      </c>
      <c r="D208" s="53">
        <v>106.2</v>
      </c>
      <c r="E208" s="54">
        <v>63696.7</v>
      </c>
      <c r="F208" s="55">
        <v>712</v>
      </c>
      <c r="G208" s="56">
        <f t="shared" si="10"/>
        <v>6133.5926966292136</v>
      </c>
      <c r="H208" s="56">
        <f t="shared" si="11"/>
        <v>89.461657303370785</v>
      </c>
      <c r="I208" s="82">
        <f t="shared" si="9"/>
        <v>1.4585522992509018E-2</v>
      </c>
      <c r="J208" s="57">
        <v>25.589300000000001</v>
      </c>
      <c r="K208" s="58">
        <v>-6.5140000000000002</v>
      </c>
    </row>
    <row r="209" spans="1:12" x14ac:dyDescent="0.25">
      <c r="A209" s="42" t="s">
        <v>171</v>
      </c>
      <c r="B209" s="53">
        <v>1269527</v>
      </c>
      <c r="C209" s="54">
        <v>9708570</v>
      </c>
      <c r="D209" s="53">
        <v>5829.3</v>
      </c>
      <c r="E209" s="54">
        <v>310030</v>
      </c>
      <c r="F209" s="55">
        <v>1241</v>
      </c>
      <c r="G209" s="56">
        <f t="shared" si="10"/>
        <v>7823.1829170024175</v>
      </c>
      <c r="H209" s="56">
        <f t="shared" si="11"/>
        <v>249.82272360999195</v>
      </c>
      <c r="I209" s="82">
        <f t="shared" si="9"/>
        <v>3.1933642132672475E-2</v>
      </c>
      <c r="J209" s="57">
        <v>191.49790000000002</v>
      </c>
      <c r="K209" s="58">
        <v>136.1893</v>
      </c>
    </row>
    <row r="210" spans="1:12" x14ac:dyDescent="0.25">
      <c r="A210" s="42" t="s">
        <v>172</v>
      </c>
      <c r="B210" s="53">
        <v>16435903</v>
      </c>
      <c r="C210" s="54">
        <v>10586354</v>
      </c>
      <c r="D210" s="53">
        <v>392147.1</v>
      </c>
      <c r="E210" s="54">
        <v>460562.1</v>
      </c>
      <c r="F210" s="55">
        <v>1295</v>
      </c>
      <c r="G210" s="56">
        <f t="shared" si="10"/>
        <v>8174.7907335907339</v>
      </c>
      <c r="H210" s="56">
        <f t="shared" si="11"/>
        <v>355.64640926640925</v>
      </c>
      <c r="I210" s="82">
        <f t="shared" si="9"/>
        <v>4.35052615848667E-2</v>
      </c>
      <c r="J210" s="57">
        <v>-59.1188</v>
      </c>
      <c r="K210" s="58">
        <v>121.376</v>
      </c>
    </row>
    <row r="211" spans="1:12" x14ac:dyDescent="0.25">
      <c r="A211" s="42" t="s">
        <v>173</v>
      </c>
      <c r="B211" s="53">
        <v>10288149</v>
      </c>
      <c r="C211" s="54">
        <v>7772330</v>
      </c>
      <c r="D211" s="53">
        <v>67398.600000000006</v>
      </c>
      <c r="E211" s="54">
        <v>52905.3</v>
      </c>
      <c r="F211" s="55">
        <v>867</v>
      </c>
      <c r="G211" s="56">
        <f t="shared" si="10"/>
        <v>8964.6251441753175</v>
      </c>
      <c r="H211" s="56">
        <f t="shared" si="11"/>
        <v>61.02110726643599</v>
      </c>
      <c r="I211" s="82">
        <f t="shared" si="9"/>
        <v>6.8068777316454658E-3</v>
      </c>
      <c r="J211" s="57">
        <v>-41.9846</v>
      </c>
      <c r="K211" s="58">
        <v>22.041</v>
      </c>
    </row>
    <row r="212" spans="1:12" x14ac:dyDescent="0.25">
      <c r="A212" s="42" t="s">
        <v>174</v>
      </c>
      <c r="B212" s="53">
        <v>310322</v>
      </c>
      <c r="C212" s="54">
        <v>1954537</v>
      </c>
      <c r="D212" s="53">
        <v>0</v>
      </c>
      <c r="E212" s="54">
        <v>31212.3</v>
      </c>
      <c r="F212" s="55">
        <v>368</v>
      </c>
      <c r="G212" s="56">
        <f t="shared" si="10"/>
        <v>5311.241847826087</v>
      </c>
      <c r="H212" s="56">
        <f t="shared" si="11"/>
        <v>84.81603260869565</v>
      </c>
      <c r="I212" s="82">
        <f t="shared" si="9"/>
        <v>1.596915279680047E-2</v>
      </c>
      <c r="J212" s="57">
        <v>0</v>
      </c>
      <c r="K212" s="58">
        <v>107.8</v>
      </c>
    </row>
    <row r="213" spans="1:12" x14ac:dyDescent="0.25">
      <c r="A213" s="42" t="s">
        <v>175</v>
      </c>
      <c r="B213" s="53">
        <v>17772</v>
      </c>
      <c r="C213" s="54">
        <v>215188</v>
      </c>
      <c r="D213" s="53">
        <v>696.9</v>
      </c>
      <c r="E213" s="54">
        <v>1532</v>
      </c>
      <c r="F213" s="55">
        <v>62</v>
      </c>
      <c r="G213" s="56">
        <f t="shared" si="10"/>
        <v>3470.7741935483873</v>
      </c>
      <c r="H213" s="56">
        <f t="shared" si="11"/>
        <v>24.70967741935484</v>
      </c>
      <c r="I213" s="82">
        <f t="shared" si="9"/>
        <v>7.1193560979236755E-3</v>
      </c>
      <c r="J213" s="57">
        <v>0</v>
      </c>
      <c r="K213" s="58">
        <v>0.34499999999999997</v>
      </c>
    </row>
    <row r="214" spans="1:12" x14ac:dyDescent="0.25">
      <c r="A214" s="42" t="s">
        <v>176</v>
      </c>
      <c r="B214" s="53">
        <v>7483047</v>
      </c>
      <c r="C214" s="54">
        <v>7800031</v>
      </c>
      <c r="D214" s="53">
        <v>62593.599999999999</v>
      </c>
      <c r="E214" s="54">
        <v>269455.3</v>
      </c>
      <c r="F214" s="55">
        <v>1107</v>
      </c>
      <c r="G214" s="56">
        <f t="shared" si="10"/>
        <v>7046.0984643179763</v>
      </c>
      <c r="H214" s="56">
        <f t="shared" si="11"/>
        <v>243.4103884372177</v>
      </c>
      <c r="I214" s="82">
        <f t="shared" si="9"/>
        <v>3.4545413986175187E-2</v>
      </c>
      <c r="J214" s="57">
        <v>97.6417</v>
      </c>
      <c r="K214" s="58">
        <v>278.95600000000002</v>
      </c>
    </row>
    <row r="215" spans="1:12" x14ac:dyDescent="0.25">
      <c r="A215" s="42" t="s">
        <v>177</v>
      </c>
      <c r="B215" s="53">
        <v>3011</v>
      </c>
      <c r="C215" s="54">
        <v>159029</v>
      </c>
      <c r="D215" s="53">
        <v>0</v>
      </c>
      <c r="E215" s="54">
        <v>4235.3</v>
      </c>
      <c r="F215" s="55">
        <v>28</v>
      </c>
      <c r="G215" s="56">
        <f t="shared" si="10"/>
        <v>5679.6071428571431</v>
      </c>
      <c r="H215" s="56">
        <f t="shared" si="11"/>
        <v>151.2607142857143</v>
      </c>
      <c r="I215" s="82">
        <f t="shared" si="9"/>
        <v>2.6632249463934252E-2</v>
      </c>
      <c r="J215" s="57">
        <v>0</v>
      </c>
      <c r="K215" s="58">
        <v>-0.33</v>
      </c>
    </row>
    <row r="216" spans="1:12" x14ac:dyDescent="0.25">
      <c r="A216" s="42" t="s">
        <v>178</v>
      </c>
      <c r="B216" s="53">
        <v>3548372</v>
      </c>
      <c r="C216" s="54">
        <v>8376389</v>
      </c>
      <c r="D216" s="53">
        <v>1059.2</v>
      </c>
      <c r="E216" s="54">
        <v>129805.90000000001</v>
      </c>
      <c r="F216" s="55">
        <v>1135</v>
      </c>
      <c r="G216" s="56">
        <f t="shared" si="10"/>
        <v>7380.0784140969163</v>
      </c>
      <c r="H216" s="56">
        <f t="shared" si="11"/>
        <v>114.36643171806168</v>
      </c>
      <c r="I216" s="82">
        <f t="shared" si="9"/>
        <v>1.5496641810689547E-2</v>
      </c>
      <c r="J216" s="57">
        <v>0</v>
      </c>
      <c r="K216" s="58">
        <v>20.094999999999999</v>
      </c>
    </row>
    <row r="217" spans="1:12" x14ac:dyDescent="0.25">
      <c r="A217" s="42" t="s">
        <v>179</v>
      </c>
      <c r="B217" s="53">
        <v>47858</v>
      </c>
      <c r="C217" s="54">
        <v>1915308</v>
      </c>
      <c r="D217" s="53">
        <v>0</v>
      </c>
      <c r="E217" s="54">
        <v>22125.5</v>
      </c>
      <c r="F217" s="55">
        <v>210</v>
      </c>
      <c r="G217" s="56">
        <f t="shared" si="10"/>
        <v>9120.5142857142855</v>
      </c>
      <c r="H217" s="56">
        <f t="shared" si="11"/>
        <v>105.35952380952381</v>
      </c>
      <c r="I217" s="82">
        <f t="shared" si="9"/>
        <v>1.1551927940571438E-2</v>
      </c>
      <c r="J217" s="57">
        <v>0</v>
      </c>
      <c r="K217" s="58">
        <v>0.48499999999999999</v>
      </c>
    </row>
    <row r="218" spans="1:12" x14ac:dyDescent="0.25">
      <c r="A218" s="42" t="s">
        <v>180</v>
      </c>
      <c r="B218" s="53">
        <v>573475</v>
      </c>
      <c r="C218" s="54">
        <v>4704474</v>
      </c>
      <c r="D218" s="53">
        <v>15342.6</v>
      </c>
      <c r="E218" s="54">
        <v>60523.600000000006</v>
      </c>
      <c r="F218" s="55">
        <v>828</v>
      </c>
      <c r="G218" s="56">
        <f t="shared" si="10"/>
        <v>5681.731884057971</v>
      </c>
      <c r="H218" s="56">
        <f t="shared" si="11"/>
        <v>73.096135265700497</v>
      </c>
      <c r="I218" s="82">
        <f t="shared" si="9"/>
        <v>1.2865115207353683E-2</v>
      </c>
      <c r="J218" s="57">
        <v>-12.074400000000001</v>
      </c>
      <c r="K218" s="58">
        <v>122.03200000000001</v>
      </c>
    </row>
    <row r="219" spans="1:12" x14ac:dyDescent="0.25">
      <c r="A219" s="42" t="s">
        <v>181</v>
      </c>
      <c r="B219" s="53">
        <v>20475889</v>
      </c>
      <c r="C219" s="54">
        <v>14901153</v>
      </c>
      <c r="D219" s="53">
        <v>938336</v>
      </c>
      <c r="E219" s="54">
        <v>198941.4</v>
      </c>
      <c r="F219" s="55">
        <v>2212</v>
      </c>
      <c r="G219" s="56">
        <f t="shared" si="10"/>
        <v>6736.5067811934905</v>
      </c>
      <c r="H219" s="56">
        <f t="shared" si="11"/>
        <v>89.937341772151896</v>
      </c>
      <c r="I219" s="82">
        <f t="shared" si="9"/>
        <v>1.335073869787123E-2</v>
      </c>
      <c r="J219" s="57">
        <v>-75.274799999999999</v>
      </c>
      <c r="K219" s="58">
        <v>306.96499999999997</v>
      </c>
      <c r="L219" s="83"/>
    </row>
    <row r="220" spans="1:12" x14ac:dyDescent="0.25">
      <c r="A220" s="42" t="s">
        <v>182</v>
      </c>
      <c r="B220" s="53">
        <v>445281</v>
      </c>
      <c r="C220" s="54">
        <v>3506944</v>
      </c>
      <c r="D220" s="53">
        <v>13949</v>
      </c>
      <c r="E220" s="54">
        <v>43108.6</v>
      </c>
      <c r="F220" s="55">
        <v>490</v>
      </c>
      <c r="G220" s="56">
        <f t="shared" si="10"/>
        <v>7157.028571428571</v>
      </c>
      <c r="H220" s="56">
        <f t="shared" si="11"/>
        <v>87.976734693877546</v>
      </c>
      <c r="I220" s="82">
        <f t="shared" si="9"/>
        <v>1.2292354825169721E-2</v>
      </c>
      <c r="J220" s="57">
        <v>-9.6000000000000002E-2</v>
      </c>
      <c r="K220" s="58">
        <v>10.199</v>
      </c>
    </row>
    <row r="221" spans="1:12" x14ac:dyDescent="0.25">
      <c r="A221" s="42" t="s">
        <v>183</v>
      </c>
      <c r="B221" s="53">
        <v>38515501</v>
      </c>
      <c r="C221" s="54">
        <v>19340359</v>
      </c>
      <c r="D221" s="53">
        <v>704619.9</v>
      </c>
      <c r="E221" s="54">
        <v>689707.2</v>
      </c>
      <c r="F221" s="55">
        <v>2817</v>
      </c>
      <c r="G221" s="56">
        <f t="shared" si="10"/>
        <v>6865.5871494497696</v>
      </c>
      <c r="H221" s="56">
        <f t="shared" si="11"/>
        <v>244.83748668796591</v>
      </c>
      <c r="I221" s="82">
        <f t="shared" si="9"/>
        <v>3.5661551060143189E-2</v>
      </c>
      <c r="J221" s="57">
        <v>4178.9202000000005</v>
      </c>
      <c r="K221" s="58">
        <v>612.53300000000002</v>
      </c>
    </row>
    <row r="222" spans="1:12" x14ac:dyDescent="0.25">
      <c r="A222" s="42" t="s">
        <v>184</v>
      </c>
      <c r="B222" s="53">
        <v>1720452</v>
      </c>
      <c r="C222" s="54">
        <v>2125275</v>
      </c>
      <c r="D222" s="53">
        <v>31292.6</v>
      </c>
      <c r="E222" s="54">
        <v>28747.1</v>
      </c>
      <c r="F222" s="55">
        <v>283</v>
      </c>
      <c r="G222" s="56">
        <f t="shared" si="10"/>
        <v>7509.8056537102475</v>
      </c>
      <c r="H222" s="56">
        <f t="shared" si="11"/>
        <v>101.5798586572438</v>
      </c>
      <c r="I222" s="82">
        <f t="shared" si="9"/>
        <v>1.3526296596910986E-2</v>
      </c>
      <c r="J222" s="57">
        <v>-12.1084</v>
      </c>
      <c r="K222" s="58">
        <v>-5.9448999999999996</v>
      </c>
    </row>
    <row r="223" spans="1:12" x14ac:dyDescent="0.25">
      <c r="A223" s="42" t="s">
        <v>185</v>
      </c>
      <c r="B223" s="53">
        <v>272285</v>
      </c>
      <c r="C223" s="54">
        <v>2077777</v>
      </c>
      <c r="D223" s="53">
        <v>17436.2</v>
      </c>
      <c r="E223" s="54">
        <v>32031.4</v>
      </c>
      <c r="F223" s="55">
        <v>323</v>
      </c>
      <c r="G223" s="56">
        <f t="shared" si="10"/>
        <v>6432.7461300309596</v>
      </c>
      <c r="H223" s="56">
        <f t="shared" si="11"/>
        <v>99.168421052631587</v>
      </c>
      <c r="I223" s="82">
        <f t="shared" si="9"/>
        <v>1.5416187588947227E-2</v>
      </c>
      <c r="J223" s="57">
        <v>-17.489999999999998</v>
      </c>
      <c r="K223" s="58">
        <v>-3.1070000000000002</v>
      </c>
    </row>
    <row r="224" spans="1:12" x14ac:dyDescent="0.25">
      <c r="A224" s="42" t="s">
        <v>186</v>
      </c>
      <c r="B224" s="53">
        <v>3207858</v>
      </c>
      <c r="C224" s="54">
        <v>10005604</v>
      </c>
      <c r="D224" s="53">
        <v>3439.2999999999997</v>
      </c>
      <c r="E224" s="54">
        <v>76908.899999999994</v>
      </c>
      <c r="F224" s="55">
        <v>1390</v>
      </c>
      <c r="G224" s="56">
        <f t="shared" si="10"/>
        <v>7198.2762589928061</v>
      </c>
      <c r="H224" s="56">
        <f t="shared" si="11"/>
        <v>55.330143884892081</v>
      </c>
      <c r="I224" s="82">
        <f t="shared" si="9"/>
        <v>7.6865824392010704E-3</v>
      </c>
      <c r="J224" s="57">
        <v>-1.6850000000000003</v>
      </c>
      <c r="K224" s="58">
        <v>134.23999999999998</v>
      </c>
    </row>
    <row r="225" spans="1:11" x14ac:dyDescent="0.25">
      <c r="A225" s="42" t="s">
        <v>187</v>
      </c>
      <c r="B225" s="53">
        <v>661851</v>
      </c>
      <c r="C225" s="54">
        <v>5050343</v>
      </c>
      <c r="D225" s="53">
        <v>0</v>
      </c>
      <c r="E225" s="54">
        <v>34825.199999999997</v>
      </c>
      <c r="F225" s="55">
        <v>822</v>
      </c>
      <c r="G225" s="56">
        <f t="shared" si="10"/>
        <v>6143.9695863746956</v>
      </c>
      <c r="H225" s="56">
        <f t="shared" si="11"/>
        <v>42.366423357664232</v>
      </c>
      <c r="I225" s="82">
        <f t="shared" si="9"/>
        <v>6.8956108525698159E-3</v>
      </c>
      <c r="J225" s="57">
        <v>0</v>
      </c>
      <c r="K225" s="58">
        <v>4.399</v>
      </c>
    </row>
    <row r="226" spans="1:11" x14ac:dyDescent="0.25">
      <c r="A226" s="42" t="s">
        <v>188</v>
      </c>
      <c r="B226" s="53">
        <v>382357</v>
      </c>
      <c r="C226" s="54">
        <v>2088271</v>
      </c>
      <c r="D226" s="53">
        <v>0</v>
      </c>
      <c r="E226" s="54">
        <v>9655.7000000000007</v>
      </c>
      <c r="F226" s="55">
        <v>320</v>
      </c>
      <c r="G226" s="56">
        <f t="shared" si="10"/>
        <v>6525.8468750000002</v>
      </c>
      <c r="H226" s="56">
        <f t="shared" si="11"/>
        <v>30.174062500000002</v>
      </c>
      <c r="I226" s="82">
        <f t="shared" si="9"/>
        <v>4.6237772779490786E-3</v>
      </c>
      <c r="J226" s="57">
        <v>0</v>
      </c>
      <c r="K226" s="58">
        <v>1.8320000000000001</v>
      </c>
    </row>
    <row r="227" spans="1:11" x14ac:dyDescent="0.25">
      <c r="A227" s="42" t="s">
        <v>189</v>
      </c>
      <c r="B227" s="53">
        <v>36868</v>
      </c>
      <c r="C227" s="54">
        <v>592313</v>
      </c>
      <c r="D227" s="53">
        <v>532</v>
      </c>
      <c r="E227" s="54">
        <v>20750.099999999999</v>
      </c>
      <c r="F227" s="55">
        <v>64</v>
      </c>
      <c r="G227" s="56">
        <f t="shared" si="10"/>
        <v>9254.890625</v>
      </c>
      <c r="H227" s="56">
        <f t="shared" si="11"/>
        <v>324.22031249999998</v>
      </c>
      <c r="I227" s="82">
        <f t="shared" si="9"/>
        <v>3.5032322437630103E-2</v>
      </c>
      <c r="J227" s="57">
        <v>3.69</v>
      </c>
      <c r="K227" s="58">
        <v>6.0140000000000002</v>
      </c>
    </row>
    <row r="228" spans="1:11" x14ac:dyDescent="0.25">
      <c r="A228" s="42" t="s">
        <v>190</v>
      </c>
      <c r="B228" s="53">
        <v>5423439</v>
      </c>
      <c r="C228" s="54">
        <v>7536662</v>
      </c>
      <c r="D228" s="53">
        <v>43500.1</v>
      </c>
      <c r="E228" s="54">
        <v>154317.1</v>
      </c>
      <c r="F228" s="55">
        <v>1081</v>
      </c>
      <c r="G228" s="56">
        <f t="shared" si="10"/>
        <v>6971.9352451433861</v>
      </c>
      <c r="H228" s="56">
        <f t="shared" si="11"/>
        <v>142.7540240518039</v>
      </c>
      <c r="I228" s="82">
        <f t="shared" si="9"/>
        <v>2.0475523514256046E-2</v>
      </c>
      <c r="J228" s="57">
        <v>-18.7315</v>
      </c>
      <c r="K228" s="58">
        <v>196.124</v>
      </c>
    </row>
    <row r="229" spans="1:11" x14ac:dyDescent="0.25">
      <c r="A229" s="42" t="s">
        <v>191</v>
      </c>
      <c r="B229" s="53">
        <v>2761753</v>
      </c>
      <c r="C229" s="54">
        <v>4678371</v>
      </c>
      <c r="D229" s="53">
        <v>1771.8</v>
      </c>
      <c r="E229" s="54">
        <v>45819.9</v>
      </c>
      <c r="F229" s="55">
        <v>661</v>
      </c>
      <c r="G229" s="56">
        <f t="shared" si="10"/>
        <v>7077.7170953101358</v>
      </c>
      <c r="H229" s="56">
        <f t="shared" si="11"/>
        <v>69.319062027231467</v>
      </c>
      <c r="I229" s="82">
        <f t="shared" si="9"/>
        <v>9.7939859835827481E-3</v>
      </c>
      <c r="J229" s="57">
        <v>0.34499999999999997</v>
      </c>
      <c r="K229" s="58">
        <v>71.350999999999999</v>
      </c>
    </row>
    <row r="230" spans="1:11" x14ac:dyDescent="0.25">
      <c r="A230" s="42" t="s">
        <v>192</v>
      </c>
      <c r="B230" s="53">
        <v>679094</v>
      </c>
      <c r="C230" s="54">
        <v>2110701</v>
      </c>
      <c r="D230" s="53">
        <v>4956.8</v>
      </c>
      <c r="E230" s="54">
        <v>27781.1</v>
      </c>
      <c r="F230" s="55">
        <v>318</v>
      </c>
      <c r="G230" s="56">
        <f t="shared" si="10"/>
        <v>6637.4245283018872</v>
      </c>
      <c r="H230" s="56">
        <f t="shared" si="11"/>
        <v>87.361949685534583</v>
      </c>
      <c r="I230" s="82">
        <f t="shared" si="9"/>
        <v>1.3162025317655127E-2</v>
      </c>
      <c r="J230" s="57">
        <v>-4.1543000000000001</v>
      </c>
      <c r="K230" s="58">
        <v>-2.1970000000000001</v>
      </c>
    </row>
    <row r="231" spans="1:11" x14ac:dyDescent="0.25">
      <c r="A231" s="42" t="s">
        <v>193</v>
      </c>
      <c r="B231" s="53">
        <v>640803</v>
      </c>
      <c r="C231" s="54">
        <v>6794475</v>
      </c>
      <c r="D231" s="53">
        <v>7370.5</v>
      </c>
      <c r="E231" s="54">
        <v>152523.1</v>
      </c>
      <c r="F231" s="55">
        <v>829</v>
      </c>
      <c r="G231" s="56">
        <f t="shared" si="10"/>
        <v>8195.9891435464415</v>
      </c>
      <c r="H231" s="56">
        <f t="shared" si="11"/>
        <v>183.98443908323281</v>
      </c>
      <c r="I231" s="82">
        <f t="shared" si="9"/>
        <v>2.2448106733780022E-2</v>
      </c>
      <c r="J231" s="57">
        <v>1.0349999999999999</v>
      </c>
      <c r="K231" s="58">
        <v>305.88499999999999</v>
      </c>
    </row>
    <row r="232" spans="1:11" x14ac:dyDescent="0.25">
      <c r="A232" s="42" t="s">
        <v>194</v>
      </c>
      <c r="B232" s="53">
        <v>5689199</v>
      </c>
      <c r="C232" s="54">
        <v>10059367</v>
      </c>
      <c r="D232" s="53">
        <v>182941.9</v>
      </c>
      <c r="E232" s="54">
        <v>94090.3</v>
      </c>
      <c r="F232" s="55">
        <v>1330</v>
      </c>
      <c r="G232" s="56">
        <f t="shared" si="10"/>
        <v>7563.4338345864662</v>
      </c>
      <c r="H232" s="56">
        <f t="shared" si="11"/>
        <v>70.744586466165416</v>
      </c>
      <c r="I232" s="82">
        <f t="shared" si="9"/>
        <v>9.353501070196564E-3</v>
      </c>
      <c r="J232" s="57">
        <v>-38.966700000000003</v>
      </c>
      <c r="K232" s="58">
        <v>294.77600000000001</v>
      </c>
    </row>
    <row r="233" spans="1:11" x14ac:dyDescent="0.25">
      <c r="A233" s="42" t="s">
        <v>195</v>
      </c>
      <c r="B233" s="53">
        <v>154720</v>
      </c>
      <c r="C233" s="54">
        <v>605520</v>
      </c>
      <c r="D233" s="53">
        <v>0</v>
      </c>
      <c r="E233" s="54">
        <v>1864.6</v>
      </c>
      <c r="F233" s="55">
        <v>247</v>
      </c>
      <c r="G233" s="56">
        <f t="shared" si="10"/>
        <v>2451.4979757085021</v>
      </c>
      <c r="H233" s="56">
        <f t="shared" si="11"/>
        <v>7.5489878542510116</v>
      </c>
      <c r="I233" s="82">
        <f t="shared" si="9"/>
        <v>3.0793367683974102E-3</v>
      </c>
      <c r="J233" s="57">
        <v>0</v>
      </c>
      <c r="K233" s="58">
        <v>0.23499999999999999</v>
      </c>
    </row>
    <row r="234" spans="1:11" x14ac:dyDescent="0.25">
      <c r="A234" s="42" t="s">
        <v>196</v>
      </c>
      <c r="B234" s="53">
        <v>1204306</v>
      </c>
      <c r="C234" s="54">
        <v>3640262</v>
      </c>
      <c r="D234" s="53">
        <v>56469.9</v>
      </c>
      <c r="E234" s="54">
        <v>46634</v>
      </c>
      <c r="F234" s="55">
        <v>555</v>
      </c>
      <c r="G234" s="56">
        <f t="shared" si="10"/>
        <v>6559.0306306306302</v>
      </c>
      <c r="H234" s="56">
        <f t="shared" si="11"/>
        <v>84.025225225225228</v>
      </c>
      <c r="I234" s="82">
        <f t="shared" si="9"/>
        <v>1.2810616378711203E-2</v>
      </c>
      <c r="J234" s="57">
        <v>213.07669999999999</v>
      </c>
      <c r="K234" s="58">
        <v>163.86099999999999</v>
      </c>
    </row>
    <row r="235" spans="1:11" x14ac:dyDescent="0.25">
      <c r="A235" s="42" t="s">
        <v>197</v>
      </c>
      <c r="B235" s="53">
        <v>123808</v>
      </c>
      <c r="C235" s="54">
        <v>676563</v>
      </c>
      <c r="D235" s="53">
        <v>12521.4</v>
      </c>
      <c r="E235" s="54">
        <v>3208.5</v>
      </c>
      <c r="F235" s="55">
        <v>85</v>
      </c>
      <c r="G235" s="56">
        <f t="shared" si="10"/>
        <v>7959.5647058823533</v>
      </c>
      <c r="H235" s="56">
        <f t="shared" si="11"/>
        <v>37.747058823529414</v>
      </c>
      <c r="I235" s="82">
        <f t="shared" si="9"/>
        <v>4.7423521534579929E-3</v>
      </c>
      <c r="J235" s="57">
        <v>0</v>
      </c>
      <c r="K235" s="58">
        <v>77.025000000000006</v>
      </c>
    </row>
    <row r="236" spans="1:11" x14ac:dyDescent="0.25">
      <c r="A236" s="42" t="s">
        <v>198</v>
      </c>
      <c r="B236" s="53">
        <v>137821</v>
      </c>
      <c r="C236" s="54">
        <v>475540</v>
      </c>
      <c r="D236" s="53">
        <v>0</v>
      </c>
      <c r="E236" s="54">
        <v>2583.8000000000002</v>
      </c>
      <c r="F236" s="55">
        <v>74</v>
      </c>
      <c r="G236" s="56">
        <f t="shared" si="10"/>
        <v>6426.2162162162158</v>
      </c>
      <c r="H236" s="56">
        <f t="shared" si="11"/>
        <v>34.91621621621622</v>
      </c>
      <c r="I236" s="82">
        <f t="shared" si="9"/>
        <v>5.4334020271691137E-3</v>
      </c>
      <c r="J236" s="57">
        <v>0</v>
      </c>
      <c r="K236" s="58">
        <v>0.23499999999999999</v>
      </c>
    </row>
    <row r="237" spans="1:11" x14ac:dyDescent="0.25">
      <c r="A237" s="42" t="s">
        <v>199</v>
      </c>
      <c r="B237" s="53">
        <v>224341</v>
      </c>
      <c r="C237" s="54">
        <v>1769852</v>
      </c>
      <c r="D237" s="53">
        <v>7401.1</v>
      </c>
      <c r="E237" s="54">
        <v>68478.100000000006</v>
      </c>
      <c r="F237" s="55">
        <v>173</v>
      </c>
      <c r="G237" s="56">
        <f t="shared" si="10"/>
        <v>10230.358381502891</v>
      </c>
      <c r="H237" s="56">
        <f t="shared" si="11"/>
        <v>395.82716763005783</v>
      </c>
      <c r="I237" s="82">
        <f t="shared" si="9"/>
        <v>3.8691427305786022E-2</v>
      </c>
      <c r="J237" s="57">
        <v>16.289899999999999</v>
      </c>
      <c r="K237" s="58">
        <v>-5.74</v>
      </c>
    </row>
    <row r="238" spans="1:11" x14ac:dyDescent="0.25">
      <c r="A238" s="42" t="s">
        <v>200</v>
      </c>
      <c r="B238" s="53">
        <v>767457</v>
      </c>
      <c r="C238" s="54">
        <v>3021554</v>
      </c>
      <c r="D238" s="53">
        <v>0</v>
      </c>
      <c r="E238" s="54">
        <v>7158.1</v>
      </c>
      <c r="F238" s="55">
        <v>488</v>
      </c>
      <c r="G238" s="56">
        <f t="shared" si="10"/>
        <v>6191.7090163934427</v>
      </c>
      <c r="H238" s="56">
        <f t="shared" si="11"/>
        <v>14.668237704918033</v>
      </c>
      <c r="I238" s="82">
        <f t="shared" si="9"/>
        <v>2.3690127662785443E-3</v>
      </c>
      <c r="J238" s="57">
        <v>0</v>
      </c>
      <c r="K238" s="58">
        <v>0.58599999999999997</v>
      </c>
    </row>
    <row r="239" spans="1:11" x14ac:dyDescent="0.25">
      <c r="A239" s="42" t="s">
        <v>201</v>
      </c>
      <c r="B239" s="53">
        <v>4008438</v>
      </c>
      <c r="C239" s="54">
        <v>10929607</v>
      </c>
      <c r="D239" s="53">
        <v>118769.3</v>
      </c>
      <c r="E239" s="54">
        <v>163546.5</v>
      </c>
      <c r="F239" s="55">
        <v>1420</v>
      </c>
      <c r="G239" s="56">
        <f t="shared" si="10"/>
        <v>7696.9063380281686</v>
      </c>
      <c r="H239" s="56">
        <f t="shared" si="11"/>
        <v>115.17359154929578</v>
      </c>
      <c r="I239" s="82">
        <f t="shared" si="9"/>
        <v>1.4963621290317211E-2</v>
      </c>
      <c r="J239" s="57">
        <v>-108.19540000000001</v>
      </c>
      <c r="K239" s="58">
        <v>112.343</v>
      </c>
    </row>
    <row r="240" spans="1:11" x14ac:dyDescent="0.25">
      <c r="A240" s="42" t="s">
        <v>202</v>
      </c>
      <c r="B240" s="53">
        <v>87194380</v>
      </c>
      <c r="C240" s="54">
        <v>26451102</v>
      </c>
      <c r="D240" s="53">
        <v>2560524.2999999998</v>
      </c>
      <c r="E240" s="54">
        <v>1064318.2</v>
      </c>
      <c r="F240" s="55">
        <v>3490</v>
      </c>
      <c r="G240" s="56">
        <f t="shared" si="10"/>
        <v>7579.1123209169054</v>
      </c>
      <c r="H240" s="56">
        <f t="shared" si="11"/>
        <v>304.96223495702003</v>
      </c>
      <c r="I240" s="82">
        <f t="shared" si="9"/>
        <v>4.0237196922835193E-2</v>
      </c>
      <c r="J240" s="57">
        <v>-495.73630000000003</v>
      </c>
      <c r="K240" s="58">
        <v>656.88499999999999</v>
      </c>
    </row>
    <row r="241" spans="1:11" x14ac:dyDescent="0.25">
      <c r="A241" s="42" t="s">
        <v>203</v>
      </c>
      <c r="B241" s="53">
        <v>7515699</v>
      </c>
      <c r="C241" s="54">
        <v>18137699</v>
      </c>
      <c r="D241" s="53">
        <v>27547.599999999999</v>
      </c>
      <c r="E241" s="54">
        <v>142230</v>
      </c>
      <c r="F241" s="55">
        <v>2610</v>
      </c>
      <c r="G241" s="56">
        <f t="shared" si="10"/>
        <v>6949.3099616858235</v>
      </c>
      <c r="H241" s="56">
        <f t="shared" si="11"/>
        <v>54.494252873563219</v>
      </c>
      <c r="I241" s="82">
        <f t="shared" si="9"/>
        <v>7.8416782635989269E-3</v>
      </c>
      <c r="J241" s="57">
        <v>4.4790000000000001</v>
      </c>
      <c r="K241" s="58">
        <v>316.95499999999998</v>
      </c>
    </row>
    <row r="242" spans="1:11" x14ac:dyDescent="0.25">
      <c r="A242" s="42" t="s">
        <v>204</v>
      </c>
      <c r="B242" s="53">
        <v>170497</v>
      </c>
      <c r="C242" s="54">
        <v>1538037</v>
      </c>
      <c r="D242" s="53">
        <v>0</v>
      </c>
      <c r="E242" s="54">
        <v>11793.2</v>
      </c>
      <c r="F242" s="55">
        <v>290</v>
      </c>
      <c r="G242" s="56">
        <f t="shared" si="10"/>
        <v>5303.5758620689658</v>
      </c>
      <c r="H242" s="56">
        <f t="shared" si="11"/>
        <v>40.666206896551728</v>
      </c>
      <c r="I242" s="82">
        <f t="shared" si="9"/>
        <v>7.6676959006837945E-3</v>
      </c>
      <c r="J242" s="57">
        <v>0</v>
      </c>
      <c r="K242" s="58">
        <v>17.965</v>
      </c>
    </row>
    <row r="243" spans="1:11" x14ac:dyDescent="0.25">
      <c r="A243" s="42" t="s">
        <v>205</v>
      </c>
      <c r="B243" s="53">
        <v>15366147</v>
      </c>
      <c r="C243" s="54">
        <v>10951199</v>
      </c>
      <c r="D243" s="53">
        <v>102894.9</v>
      </c>
      <c r="E243" s="54">
        <v>318101</v>
      </c>
      <c r="F243" s="55">
        <v>1656</v>
      </c>
      <c r="G243" s="56">
        <f t="shared" si="10"/>
        <v>6613.0428743961356</v>
      </c>
      <c r="H243" s="56">
        <f t="shared" si="11"/>
        <v>192.08997584541063</v>
      </c>
      <c r="I243" s="82">
        <f t="shared" si="9"/>
        <v>2.9047139039296063E-2</v>
      </c>
      <c r="J243" s="57">
        <v>155.17269999999999</v>
      </c>
      <c r="K243" s="58">
        <v>-50.947000000000003</v>
      </c>
    </row>
    <row r="244" spans="1:11" x14ac:dyDescent="0.25">
      <c r="A244" s="42" t="s">
        <v>206</v>
      </c>
      <c r="B244" s="53">
        <v>1374496</v>
      </c>
      <c r="C244" s="54">
        <v>11908312</v>
      </c>
      <c r="D244" s="53">
        <v>0</v>
      </c>
      <c r="E244" s="54">
        <v>11814.7</v>
      </c>
      <c r="F244" s="55">
        <v>1316</v>
      </c>
      <c r="G244" s="56">
        <f t="shared" si="10"/>
        <v>9048.8693009118542</v>
      </c>
      <c r="H244" s="56">
        <f t="shared" si="11"/>
        <v>8.9777355623100306</v>
      </c>
      <c r="I244" s="82">
        <f t="shared" si="9"/>
        <v>9.9213893623210404E-4</v>
      </c>
      <c r="J244" s="57">
        <v>0</v>
      </c>
      <c r="K244" s="58">
        <v>132.06</v>
      </c>
    </row>
    <row r="245" spans="1:11" x14ac:dyDescent="0.25">
      <c r="A245" s="42" t="s">
        <v>207</v>
      </c>
      <c r="B245" s="53">
        <v>27273836</v>
      </c>
      <c r="C245" s="54">
        <v>17194850</v>
      </c>
      <c r="D245" s="53">
        <v>1218114.8999999999</v>
      </c>
      <c r="E245" s="54">
        <v>658906.70000000007</v>
      </c>
      <c r="F245" s="55">
        <v>2997</v>
      </c>
      <c r="G245" s="56">
        <f t="shared" si="10"/>
        <v>5737.354020687354</v>
      </c>
      <c r="H245" s="56">
        <f t="shared" si="11"/>
        <v>219.85542208875543</v>
      </c>
      <c r="I245" s="82">
        <f t="shared" si="9"/>
        <v>3.8320002791533511E-2</v>
      </c>
      <c r="J245" s="57">
        <v>119.84780000000001</v>
      </c>
      <c r="K245" s="58">
        <v>-32.840000000000003</v>
      </c>
    </row>
    <row r="246" spans="1:11" x14ac:dyDescent="0.25">
      <c r="A246" s="42" t="s">
        <v>208</v>
      </c>
      <c r="B246" s="53">
        <v>1102346</v>
      </c>
      <c r="C246" s="54">
        <v>4802345</v>
      </c>
      <c r="D246" s="53">
        <v>109.4</v>
      </c>
      <c r="E246" s="54">
        <v>107772.8</v>
      </c>
      <c r="F246" s="55">
        <v>721</v>
      </c>
      <c r="G246" s="56">
        <f t="shared" si="10"/>
        <v>6660.6726768377257</v>
      </c>
      <c r="H246" s="56">
        <f t="shared" si="11"/>
        <v>149.47683772538142</v>
      </c>
      <c r="I246" s="82">
        <f t="shared" si="9"/>
        <v>2.2441702959699897E-2</v>
      </c>
      <c r="J246" s="57">
        <v>0</v>
      </c>
      <c r="K246" s="58">
        <v>30.5715</v>
      </c>
    </row>
    <row r="247" spans="1:11" x14ac:dyDescent="0.25">
      <c r="A247" s="42" t="s">
        <v>209</v>
      </c>
      <c r="B247" s="53">
        <v>360148</v>
      </c>
      <c r="C247" s="54">
        <v>2671130</v>
      </c>
      <c r="D247" s="53">
        <v>5028.3999999999996</v>
      </c>
      <c r="E247" s="54">
        <v>40597.4</v>
      </c>
      <c r="F247" s="55">
        <v>425</v>
      </c>
      <c r="G247" s="56">
        <f t="shared" si="10"/>
        <v>6285.0117647058823</v>
      </c>
      <c r="H247" s="56">
        <f t="shared" si="11"/>
        <v>95.523294117647069</v>
      </c>
      <c r="I247" s="82">
        <f t="shared" si="9"/>
        <v>1.5198586366069793E-2</v>
      </c>
      <c r="J247" s="57">
        <v>-1.6129</v>
      </c>
      <c r="K247" s="58">
        <v>228.19</v>
      </c>
    </row>
    <row r="248" spans="1:11" x14ac:dyDescent="0.25">
      <c r="A248" s="42" t="s">
        <v>210</v>
      </c>
      <c r="B248" s="53">
        <v>401441</v>
      </c>
      <c r="C248" s="54">
        <v>901900</v>
      </c>
      <c r="D248" s="53">
        <v>24708.2</v>
      </c>
      <c r="E248" s="54">
        <v>5014.3999999999996</v>
      </c>
      <c r="F248" s="55">
        <v>211</v>
      </c>
      <c r="G248" s="56">
        <f t="shared" si="10"/>
        <v>4274.4075829383883</v>
      </c>
      <c r="H248" s="56">
        <f t="shared" si="11"/>
        <v>23.764928909952605</v>
      </c>
      <c r="I248" s="82">
        <f t="shared" si="9"/>
        <v>5.5598181616587205E-3</v>
      </c>
      <c r="J248" s="57">
        <v>-23.491700000000002</v>
      </c>
      <c r="K248" s="58">
        <v>-3.54</v>
      </c>
    </row>
    <row r="249" spans="1:11" x14ac:dyDescent="0.25">
      <c r="A249" s="42" t="s">
        <v>211</v>
      </c>
      <c r="B249" s="53">
        <v>15916428</v>
      </c>
      <c r="C249" s="54">
        <v>13185003</v>
      </c>
      <c r="D249" s="53">
        <v>506528.5</v>
      </c>
      <c r="E249" s="54">
        <v>140767.5</v>
      </c>
      <c r="F249" s="55">
        <v>1862</v>
      </c>
      <c r="G249" s="56">
        <f t="shared" si="10"/>
        <v>7081.0972073039738</v>
      </c>
      <c r="H249" s="56">
        <f t="shared" si="11"/>
        <v>75.600161117078414</v>
      </c>
      <c r="I249" s="82">
        <f t="shared" si="9"/>
        <v>1.0676334317102546E-2</v>
      </c>
      <c r="J249" s="57">
        <v>-347.6028</v>
      </c>
      <c r="K249" s="58">
        <v>213.874</v>
      </c>
    </row>
    <row r="250" spans="1:11" ht="13.8" thickBot="1" x14ac:dyDescent="0.3">
      <c r="A250" s="66" t="s">
        <v>212</v>
      </c>
      <c r="B250" s="67">
        <v>491242</v>
      </c>
      <c r="C250" s="68">
        <v>3159796</v>
      </c>
      <c r="D250" s="85">
        <v>2054.1</v>
      </c>
      <c r="E250" s="86">
        <v>62629.8</v>
      </c>
      <c r="F250" s="69">
        <v>482</v>
      </c>
      <c r="G250" s="70">
        <f t="shared" si="10"/>
        <v>6555.5933609958511</v>
      </c>
      <c r="H250" s="70">
        <f t="shared" si="11"/>
        <v>129.93734439834026</v>
      </c>
      <c r="I250" s="87">
        <f t="shared" si="9"/>
        <v>1.9820836535016817E-2</v>
      </c>
      <c r="J250" s="88">
        <v>0</v>
      </c>
      <c r="K250" s="89">
        <v>128.15700000000001</v>
      </c>
    </row>
    <row r="251" spans="1:11" x14ac:dyDescent="0.25">
      <c r="B251" s="83"/>
      <c r="C251" s="83"/>
      <c r="F251" s="83"/>
      <c r="J251" s="83"/>
      <c r="K251" s="83"/>
    </row>
    <row r="252" spans="1:11" x14ac:dyDescent="0.25">
      <c r="D252" s="83"/>
    </row>
    <row r="253" spans="1:11" x14ac:dyDescent="0.25">
      <c r="A253" s="79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abSelected="1" workbookViewId="0">
      <selection activeCell="L9" sqref="L9"/>
    </sheetView>
  </sheetViews>
  <sheetFormatPr defaultRowHeight="13.2" x14ac:dyDescent="0.25"/>
  <cols>
    <col min="1" max="1" width="27.109375" customWidth="1"/>
    <col min="2" max="11" width="12.88671875" customWidth="1"/>
  </cols>
  <sheetData>
    <row r="1" spans="1:11" ht="13.8" thickBot="1" x14ac:dyDescent="0.3">
      <c r="A1" s="25"/>
      <c r="B1" s="26" t="s">
        <v>286</v>
      </c>
      <c r="C1" s="28"/>
      <c r="D1" s="26" t="s">
        <v>287</v>
      </c>
      <c r="E1" s="28"/>
      <c r="F1" s="29" t="s">
        <v>278</v>
      </c>
      <c r="G1" s="30"/>
      <c r="H1" s="30"/>
      <c r="I1" s="31"/>
      <c r="J1" s="26" t="s">
        <v>288</v>
      </c>
      <c r="K1" s="28"/>
    </row>
    <row r="2" spans="1:11" ht="66.599999999999994" thickBot="1" x14ac:dyDescent="0.3">
      <c r="A2" s="32" t="s">
        <v>289</v>
      </c>
      <c r="B2" s="33" t="s">
        <v>290</v>
      </c>
      <c r="C2" s="34" t="s">
        <v>291</v>
      </c>
      <c r="D2" s="35" t="s">
        <v>292</v>
      </c>
      <c r="E2" s="36" t="s">
        <v>293</v>
      </c>
      <c r="F2" s="37" t="s">
        <v>268</v>
      </c>
      <c r="G2" s="38" t="s">
        <v>259</v>
      </c>
      <c r="H2" s="38" t="s">
        <v>249</v>
      </c>
      <c r="I2" s="39" t="s">
        <v>255</v>
      </c>
      <c r="J2" s="40" t="s">
        <v>294</v>
      </c>
      <c r="K2" s="41" t="s">
        <v>295</v>
      </c>
    </row>
    <row r="3" spans="1:11" x14ac:dyDescent="0.25">
      <c r="A3" s="90" t="s">
        <v>0</v>
      </c>
      <c r="B3" s="91">
        <v>3258405</v>
      </c>
      <c r="C3" s="92">
        <v>3743341</v>
      </c>
      <c r="D3" s="93">
        <v>202118.1</v>
      </c>
      <c r="E3" s="94">
        <v>175009.1</v>
      </c>
      <c r="F3" s="95">
        <v>479</v>
      </c>
      <c r="G3" s="80">
        <v>7814.9081419624217</v>
      </c>
      <c r="H3" s="80">
        <v>365.36346555323593</v>
      </c>
      <c r="I3" s="96">
        <v>4.6752112618113073E-2</v>
      </c>
      <c r="J3" s="97">
        <v>0.92</v>
      </c>
      <c r="K3" s="50">
        <v>310.81200000000001</v>
      </c>
    </row>
    <row r="4" spans="1:11" x14ac:dyDescent="0.25">
      <c r="A4" s="98" t="s">
        <v>296</v>
      </c>
      <c r="B4" s="99">
        <v>494535</v>
      </c>
      <c r="C4" s="100">
        <v>2545223</v>
      </c>
      <c r="D4" s="101">
        <v>9383.2000000000007</v>
      </c>
      <c r="E4" s="102">
        <v>26258.7</v>
      </c>
      <c r="F4" s="103">
        <v>482</v>
      </c>
      <c r="G4" s="56">
        <v>5280.5456431535267</v>
      </c>
      <c r="H4" s="56">
        <v>54.478630705394195</v>
      </c>
      <c r="I4" s="104">
        <v>1.0316856322609062E-2</v>
      </c>
      <c r="J4" s="105">
        <v>0</v>
      </c>
      <c r="K4" s="58">
        <v>6.8000000000000005E-2</v>
      </c>
    </row>
    <row r="5" spans="1:11" x14ac:dyDescent="0.25">
      <c r="A5" s="98" t="s">
        <v>1</v>
      </c>
      <c r="B5" s="99">
        <v>3715648</v>
      </c>
      <c r="C5" s="100">
        <v>7443534</v>
      </c>
      <c r="D5" s="101">
        <v>79769.399999999994</v>
      </c>
      <c r="E5" s="102">
        <v>83056.3</v>
      </c>
      <c r="F5" s="103">
        <v>1332</v>
      </c>
      <c r="G5" s="56">
        <v>5588.2387387387389</v>
      </c>
      <c r="H5" s="56">
        <v>62.354579579579578</v>
      </c>
      <c r="I5" s="104">
        <v>1.1158181046798469E-2</v>
      </c>
      <c r="J5" s="105">
        <v>-6.0693000000000001</v>
      </c>
      <c r="K5" s="58">
        <v>12.913</v>
      </c>
    </row>
    <row r="6" spans="1:11" x14ac:dyDescent="0.25">
      <c r="A6" s="98" t="s">
        <v>2</v>
      </c>
      <c r="B6" s="99">
        <v>31381</v>
      </c>
      <c r="C6" s="100">
        <v>1717580</v>
      </c>
      <c r="D6" s="101">
        <v>6100.3</v>
      </c>
      <c r="E6" s="102">
        <v>11225.1</v>
      </c>
      <c r="F6" s="103">
        <v>288</v>
      </c>
      <c r="G6" s="56">
        <v>5963.8194444444443</v>
      </c>
      <c r="H6" s="56">
        <v>38.976041666666667</v>
      </c>
      <c r="I6" s="104">
        <v>6.5354161087110936E-3</v>
      </c>
      <c r="J6" s="105">
        <v>0</v>
      </c>
      <c r="K6" s="58">
        <v>125.2235</v>
      </c>
    </row>
    <row r="7" spans="1:11" x14ac:dyDescent="0.25">
      <c r="A7" s="98" t="s">
        <v>3</v>
      </c>
      <c r="B7" s="99">
        <v>16727294</v>
      </c>
      <c r="C7" s="100">
        <v>9319063</v>
      </c>
      <c r="D7" s="101">
        <v>155085.5</v>
      </c>
      <c r="E7" s="102">
        <v>277576.7</v>
      </c>
      <c r="F7" s="103">
        <v>1297</v>
      </c>
      <c r="G7" s="56">
        <v>7185.0909791827298</v>
      </c>
      <c r="H7" s="56">
        <v>214.01441788743256</v>
      </c>
      <c r="I7" s="104">
        <v>2.9785902295112719E-2</v>
      </c>
      <c r="J7" s="105">
        <v>7.7948000000000004</v>
      </c>
      <c r="K7" s="58">
        <v>184.07599999999999</v>
      </c>
    </row>
    <row r="8" spans="1:11" x14ac:dyDescent="0.25">
      <c r="A8" s="98" t="s">
        <v>297</v>
      </c>
      <c r="B8" s="99">
        <v>1913071</v>
      </c>
      <c r="C8" s="100">
        <v>2043246</v>
      </c>
      <c r="D8" s="101">
        <v>1050.5</v>
      </c>
      <c r="E8" s="102">
        <v>21760.6</v>
      </c>
      <c r="F8" s="103">
        <v>296</v>
      </c>
      <c r="G8" s="56">
        <v>6902.8581081081084</v>
      </c>
      <c r="H8" s="56">
        <v>73.515540540540542</v>
      </c>
      <c r="I8" s="104">
        <v>1.0650014731461606E-2</v>
      </c>
      <c r="J8" s="105">
        <v>-0.8175</v>
      </c>
      <c r="K8" s="58">
        <v>1.1000000000000001</v>
      </c>
    </row>
    <row r="9" spans="1:11" x14ac:dyDescent="0.25">
      <c r="A9" s="98" t="s">
        <v>4</v>
      </c>
      <c r="B9" s="99">
        <v>55665</v>
      </c>
      <c r="C9" s="100">
        <v>497220</v>
      </c>
      <c r="D9" s="101">
        <v>0</v>
      </c>
      <c r="E9" s="102">
        <v>1793.9</v>
      </c>
      <c r="F9" s="103">
        <v>95</v>
      </c>
      <c r="G9" s="56">
        <v>5233.894736842105</v>
      </c>
      <c r="H9" s="56">
        <v>18.883157894736843</v>
      </c>
      <c r="I9" s="104">
        <v>3.6078596999316202E-3</v>
      </c>
      <c r="J9" s="105">
        <v>0</v>
      </c>
      <c r="K9" s="58">
        <v>0</v>
      </c>
    </row>
    <row r="10" spans="1:11" x14ac:dyDescent="0.25">
      <c r="A10" s="98" t="s">
        <v>214</v>
      </c>
      <c r="B10" s="99">
        <v>29153</v>
      </c>
      <c r="C10" s="100">
        <v>86292</v>
      </c>
      <c r="D10" s="101">
        <v>0</v>
      </c>
      <c r="E10" s="102">
        <v>0</v>
      </c>
      <c r="F10" s="103">
        <v>48</v>
      </c>
      <c r="G10" s="56">
        <v>1797.75</v>
      </c>
      <c r="H10" s="56">
        <v>0</v>
      </c>
      <c r="I10" s="104">
        <v>0</v>
      </c>
      <c r="J10" s="105">
        <v>0</v>
      </c>
      <c r="K10" s="58">
        <v>0</v>
      </c>
    </row>
    <row r="11" spans="1:11" x14ac:dyDescent="0.25">
      <c r="A11" s="98" t="s">
        <v>5</v>
      </c>
      <c r="B11" s="99">
        <v>626480</v>
      </c>
      <c r="C11" s="100">
        <v>3042420</v>
      </c>
      <c r="D11" s="101">
        <v>15311.2</v>
      </c>
      <c r="E11" s="102">
        <v>39273</v>
      </c>
      <c r="F11" s="103">
        <v>389</v>
      </c>
      <c r="G11" s="56">
        <v>7821.1311053984573</v>
      </c>
      <c r="H11" s="56">
        <v>100.95886889460154</v>
      </c>
      <c r="I11" s="104">
        <v>1.2908474175163193E-2</v>
      </c>
      <c r="J11" s="105">
        <v>81.698999999999998</v>
      </c>
      <c r="K11" s="58">
        <v>-1.1419999999999999</v>
      </c>
    </row>
    <row r="12" spans="1:11" x14ac:dyDescent="0.25">
      <c r="A12" s="98" t="s">
        <v>6</v>
      </c>
      <c r="B12" s="99">
        <v>7389</v>
      </c>
      <c r="C12" s="100">
        <v>261395</v>
      </c>
      <c r="D12" s="101">
        <v>0</v>
      </c>
      <c r="E12" s="102">
        <v>830.5</v>
      </c>
      <c r="F12" s="103">
        <v>38</v>
      </c>
      <c r="G12" s="56">
        <v>6878.8157894736842</v>
      </c>
      <c r="H12" s="56">
        <v>21.855263157894736</v>
      </c>
      <c r="I12" s="104">
        <v>3.1771839553166661E-3</v>
      </c>
      <c r="J12" s="105">
        <v>0</v>
      </c>
      <c r="K12" s="58">
        <v>49.32</v>
      </c>
    </row>
    <row r="13" spans="1:11" x14ac:dyDescent="0.25">
      <c r="A13" s="98" t="s">
        <v>7</v>
      </c>
      <c r="B13" s="99">
        <v>1266275</v>
      </c>
      <c r="C13" s="100">
        <v>4230384</v>
      </c>
      <c r="D13" s="101">
        <v>0</v>
      </c>
      <c r="E13" s="102">
        <v>27042.1</v>
      </c>
      <c r="F13" s="103">
        <v>634</v>
      </c>
      <c r="G13" s="56">
        <v>6672.5299684542588</v>
      </c>
      <c r="H13" s="56">
        <v>42.653154574132493</v>
      </c>
      <c r="I13" s="104">
        <v>6.3923511435368518E-3</v>
      </c>
      <c r="J13" s="105">
        <v>0</v>
      </c>
      <c r="K13" s="58">
        <v>129.042</v>
      </c>
    </row>
    <row r="14" spans="1:11" x14ac:dyDescent="0.25">
      <c r="A14" s="98" t="s">
        <v>8</v>
      </c>
      <c r="B14" s="99">
        <v>1785822</v>
      </c>
      <c r="C14" s="100">
        <v>5357707</v>
      </c>
      <c r="D14" s="101">
        <v>3203.6</v>
      </c>
      <c r="E14" s="102">
        <v>118841.1</v>
      </c>
      <c r="F14" s="103">
        <v>817</v>
      </c>
      <c r="G14" s="56">
        <v>6557.7809057527538</v>
      </c>
      <c r="H14" s="56">
        <v>145.46034271725827</v>
      </c>
      <c r="I14" s="104">
        <v>2.218133615742705E-2</v>
      </c>
      <c r="J14" s="105">
        <v>-1.9125000000000001</v>
      </c>
      <c r="K14" s="58">
        <v>-4.9705000000000004</v>
      </c>
    </row>
    <row r="15" spans="1:11" x14ac:dyDescent="0.25">
      <c r="A15" s="98" t="s">
        <v>9</v>
      </c>
      <c r="B15" s="99">
        <v>47623270</v>
      </c>
      <c r="C15" s="100">
        <v>43010854</v>
      </c>
      <c r="D15" s="101">
        <v>1447137.5</v>
      </c>
      <c r="E15" s="102">
        <v>1701515.9000000001</v>
      </c>
      <c r="F15" s="103">
        <v>6238</v>
      </c>
      <c r="G15" s="56">
        <v>6894.9749919846108</v>
      </c>
      <c r="H15" s="56">
        <v>272.76625521000324</v>
      </c>
      <c r="I15" s="104">
        <v>3.9560151491063164E-2</v>
      </c>
      <c r="J15" s="105">
        <v>1976.1115</v>
      </c>
      <c r="K15" s="58">
        <v>308.30160000000001</v>
      </c>
    </row>
    <row r="16" spans="1:11" x14ac:dyDescent="0.25">
      <c r="A16" s="98" t="s">
        <v>215</v>
      </c>
      <c r="B16" s="99">
        <v>3415271</v>
      </c>
      <c r="C16" s="100">
        <v>6884814</v>
      </c>
      <c r="D16" s="101">
        <v>90439.2</v>
      </c>
      <c r="E16" s="102">
        <v>110825.60000000001</v>
      </c>
      <c r="F16" s="103">
        <v>1398</v>
      </c>
      <c r="G16" s="56">
        <v>4924.7596566523607</v>
      </c>
      <c r="H16" s="56">
        <v>79.274391988555081</v>
      </c>
      <c r="I16" s="104">
        <v>1.6097108796257968E-2</v>
      </c>
      <c r="J16" s="105">
        <v>-34.7301</v>
      </c>
      <c r="K16" s="58">
        <v>-6.6539999999999999</v>
      </c>
    </row>
    <row r="17" spans="1:11" x14ac:dyDescent="0.25">
      <c r="A17" s="98" t="s">
        <v>298</v>
      </c>
      <c r="B17" s="99">
        <v>16604847</v>
      </c>
      <c r="C17" s="100">
        <v>14677052</v>
      </c>
      <c r="D17" s="101">
        <v>67416.600000000006</v>
      </c>
      <c r="E17" s="102">
        <v>151695.9</v>
      </c>
      <c r="F17" s="103">
        <v>2089</v>
      </c>
      <c r="G17" s="56">
        <v>7025.874581139301</v>
      </c>
      <c r="H17" s="56">
        <v>72.616515078985159</v>
      </c>
      <c r="I17" s="104">
        <v>1.0335583739840944E-2</v>
      </c>
      <c r="J17" s="105">
        <v>-43.353000000000002</v>
      </c>
      <c r="K17" s="58">
        <v>124.2856</v>
      </c>
    </row>
    <row r="18" spans="1:11" x14ac:dyDescent="0.25">
      <c r="A18" s="98" t="s">
        <v>299</v>
      </c>
      <c r="B18" s="99">
        <v>98190</v>
      </c>
      <c r="C18" s="100">
        <v>105148</v>
      </c>
      <c r="D18" s="101">
        <v>0</v>
      </c>
      <c r="E18" s="102">
        <v>9220.2999999999993</v>
      </c>
      <c r="F18" s="103">
        <v>19</v>
      </c>
      <c r="G18" s="56">
        <v>5534.105263157895</v>
      </c>
      <c r="H18" s="56">
        <v>485.27894736842103</v>
      </c>
      <c r="I18" s="104">
        <v>8.7688781526990514E-2</v>
      </c>
      <c r="J18" s="105">
        <v>0</v>
      </c>
      <c r="K18" s="58">
        <v>-0.45800000000000002</v>
      </c>
    </row>
    <row r="19" spans="1:11" x14ac:dyDescent="0.25">
      <c r="A19" s="98" t="s">
        <v>300</v>
      </c>
      <c r="B19" s="99">
        <v>70404</v>
      </c>
      <c r="C19" s="100">
        <v>1020873</v>
      </c>
      <c r="D19" s="101">
        <v>7825.7</v>
      </c>
      <c r="E19" s="102">
        <v>17518.5</v>
      </c>
      <c r="F19" s="103">
        <v>181</v>
      </c>
      <c r="G19" s="56">
        <v>5640.1823204419888</v>
      </c>
      <c r="H19" s="56">
        <v>96.787292817679557</v>
      </c>
      <c r="I19" s="104">
        <v>1.7160312791111139E-2</v>
      </c>
      <c r="J19" s="105">
        <v>0</v>
      </c>
      <c r="K19" s="58">
        <v>-3.399</v>
      </c>
    </row>
    <row r="20" spans="1:11" x14ac:dyDescent="0.25">
      <c r="A20" s="98" t="s">
        <v>10</v>
      </c>
      <c r="B20" s="99">
        <v>89120216</v>
      </c>
      <c r="C20" s="100">
        <v>40707510</v>
      </c>
      <c r="D20" s="101">
        <v>1881693.9</v>
      </c>
      <c r="E20" s="102">
        <v>1662614.1</v>
      </c>
      <c r="F20" s="103">
        <v>5855</v>
      </c>
      <c r="G20" s="56">
        <v>6952.6063193851405</v>
      </c>
      <c r="H20" s="56">
        <v>283.96483347566186</v>
      </c>
      <c r="I20" s="104">
        <v>4.0842932913361697E-2</v>
      </c>
      <c r="J20" s="105">
        <v>7079.4326000000001</v>
      </c>
      <c r="K20" s="58">
        <v>453.49149999999997</v>
      </c>
    </row>
    <row r="21" spans="1:11" x14ac:dyDescent="0.25">
      <c r="A21" s="98" t="s">
        <v>11</v>
      </c>
      <c r="B21" s="99">
        <v>610835</v>
      </c>
      <c r="C21" s="100">
        <v>1714793</v>
      </c>
      <c r="D21" s="101">
        <v>7462.9</v>
      </c>
      <c r="E21" s="102">
        <v>26322.799999999999</v>
      </c>
      <c r="F21" s="103">
        <v>300</v>
      </c>
      <c r="G21" s="56">
        <v>5715.9766666666665</v>
      </c>
      <c r="H21" s="56">
        <v>87.742666666666665</v>
      </c>
      <c r="I21" s="104">
        <v>1.5350424220299476E-2</v>
      </c>
      <c r="J21" s="105">
        <v>-5.6191000000000004</v>
      </c>
      <c r="K21" s="58">
        <v>-0.73</v>
      </c>
    </row>
    <row r="22" spans="1:11" x14ac:dyDescent="0.25">
      <c r="A22" s="98" t="s">
        <v>301</v>
      </c>
      <c r="B22" s="99">
        <v>3364769</v>
      </c>
      <c r="C22" s="100">
        <v>4848633</v>
      </c>
      <c r="D22" s="101">
        <v>215696.7</v>
      </c>
      <c r="E22" s="102">
        <v>36060.199999999997</v>
      </c>
      <c r="F22" s="103">
        <v>588</v>
      </c>
      <c r="G22" s="56">
        <v>8245.974489795919</v>
      </c>
      <c r="H22" s="56">
        <v>61.326870748299314</v>
      </c>
      <c r="I22" s="104">
        <v>7.4371889973936971E-3</v>
      </c>
      <c r="J22" s="105">
        <v>-4.1550000000000002</v>
      </c>
      <c r="K22" s="58">
        <v>5.7530000000000001</v>
      </c>
    </row>
    <row r="23" spans="1:11" x14ac:dyDescent="0.25">
      <c r="A23" s="98" t="s">
        <v>12</v>
      </c>
      <c r="B23" s="99">
        <v>36244674</v>
      </c>
      <c r="C23" s="100">
        <v>6866419</v>
      </c>
      <c r="D23" s="101">
        <v>731917.2</v>
      </c>
      <c r="E23" s="102">
        <v>182288.30000000002</v>
      </c>
      <c r="F23" s="103">
        <v>910</v>
      </c>
      <c r="G23" s="56">
        <v>7545.5153846153844</v>
      </c>
      <c r="H23" s="56">
        <v>200.31681318681319</v>
      </c>
      <c r="I23" s="104">
        <v>2.6547797330748388E-2</v>
      </c>
      <c r="J23" s="105">
        <v>418.2022</v>
      </c>
      <c r="K23" s="58">
        <v>453.45500000000004</v>
      </c>
    </row>
    <row r="24" spans="1:11" x14ac:dyDescent="0.25">
      <c r="A24" s="98" t="s">
        <v>13</v>
      </c>
      <c r="B24" s="99">
        <v>17152838</v>
      </c>
      <c r="C24" s="100">
        <v>6149921</v>
      </c>
      <c r="D24" s="101">
        <v>94729.5</v>
      </c>
      <c r="E24" s="102">
        <v>125313.4</v>
      </c>
      <c r="F24" s="103">
        <v>927</v>
      </c>
      <c r="G24" s="56">
        <v>6634.2189859762675</v>
      </c>
      <c r="H24" s="56">
        <v>135.18166127292341</v>
      </c>
      <c r="I24" s="104">
        <v>2.037642434756479E-2</v>
      </c>
      <c r="J24" s="105">
        <v>-27.544</v>
      </c>
      <c r="K24" s="58">
        <v>472.52800000000002</v>
      </c>
    </row>
    <row r="25" spans="1:11" x14ac:dyDescent="0.25">
      <c r="A25" s="98" t="s">
        <v>14</v>
      </c>
      <c r="B25" s="99">
        <v>260399</v>
      </c>
      <c r="C25" s="100">
        <v>722449</v>
      </c>
      <c r="D25" s="101">
        <v>0</v>
      </c>
      <c r="E25" s="102">
        <v>2670.4</v>
      </c>
      <c r="F25" s="103">
        <v>140</v>
      </c>
      <c r="G25" s="56">
        <v>5160.3500000000004</v>
      </c>
      <c r="H25" s="56">
        <v>19.074285714285715</v>
      </c>
      <c r="I25" s="104">
        <v>3.6963162797650768E-3</v>
      </c>
      <c r="J25" s="105">
        <v>0</v>
      </c>
      <c r="K25" s="58">
        <v>0.46</v>
      </c>
    </row>
    <row r="26" spans="1:11" x14ac:dyDescent="0.25">
      <c r="A26" s="98" t="s">
        <v>302</v>
      </c>
      <c r="B26" s="99">
        <v>2658385</v>
      </c>
      <c r="C26" s="100">
        <v>3813256</v>
      </c>
      <c r="D26" s="101">
        <v>1351.8</v>
      </c>
      <c r="E26" s="102">
        <v>16641.5</v>
      </c>
      <c r="F26" s="103">
        <v>562</v>
      </c>
      <c r="G26" s="56">
        <v>6785.1530249110319</v>
      </c>
      <c r="H26" s="56">
        <v>29.611209964412812</v>
      </c>
      <c r="I26" s="104">
        <v>4.3641182233765579E-3</v>
      </c>
      <c r="J26" s="105">
        <v>-0.9405</v>
      </c>
      <c r="K26" s="58">
        <v>92.539000000000001</v>
      </c>
    </row>
    <row r="27" spans="1:11" x14ac:dyDescent="0.25">
      <c r="A27" s="98" t="s">
        <v>303</v>
      </c>
      <c r="B27" s="99">
        <v>383066</v>
      </c>
      <c r="C27" s="100">
        <v>3570857</v>
      </c>
      <c r="D27" s="101">
        <v>0</v>
      </c>
      <c r="E27" s="102">
        <v>88671.9</v>
      </c>
      <c r="F27" s="103">
        <v>684</v>
      </c>
      <c r="G27" s="56">
        <v>5220.5511695906434</v>
      </c>
      <c r="H27" s="56">
        <v>129.63728070175438</v>
      </c>
      <c r="I27" s="104">
        <v>2.4832106130265087E-2</v>
      </c>
      <c r="J27" s="105">
        <v>0</v>
      </c>
      <c r="K27" s="58">
        <v>50.87</v>
      </c>
    </row>
    <row r="28" spans="1:11" x14ac:dyDescent="0.25">
      <c r="A28" s="98" t="s">
        <v>304</v>
      </c>
      <c r="B28" s="99">
        <v>1443689</v>
      </c>
      <c r="C28" s="100">
        <v>3177963</v>
      </c>
      <c r="D28" s="101">
        <v>0</v>
      </c>
      <c r="E28" s="102">
        <v>48478.8</v>
      </c>
      <c r="F28" s="103">
        <v>400</v>
      </c>
      <c r="G28" s="56">
        <v>7944.9075000000003</v>
      </c>
      <c r="H28" s="56">
        <v>121.197</v>
      </c>
      <c r="I28" s="104">
        <v>1.5254677288565034E-2</v>
      </c>
      <c r="J28" s="105">
        <v>0</v>
      </c>
      <c r="K28" s="58">
        <v>-2.6739999999999999</v>
      </c>
    </row>
    <row r="29" spans="1:11" x14ac:dyDescent="0.25">
      <c r="A29" s="98" t="s">
        <v>16</v>
      </c>
      <c r="B29" s="99">
        <v>9020068</v>
      </c>
      <c r="C29" s="100">
        <v>7752996</v>
      </c>
      <c r="D29" s="101">
        <v>338537.9</v>
      </c>
      <c r="E29" s="102">
        <v>358356.1</v>
      </c>
      <c r="F29" s="103">
        <v>1202</v>
      </c>
      <c r="G29" s="56">
        <v>6450.0798668885191</v>
      </c>
      <c r="H29" s="56">
        <v>298.13319467554072</v>
      </c>
      <c r="I29" s="104">
        <v>4.6221628387271188E-2</v>
      </c>
      <c r="J29" s="105">
        <v>-22.8</v>
      </c>
      <c r="K29" s="58">
        <v>18.516999999999999</v>
      </c>
    </row>
    <row r="30" spans="1:11" x14ac:dyDescent="0.25">
      <c r="A30" s="98" t="s">
        <v>17</v>
      </c>
      <c r="B30" s="99">
        <v>491485</v>
      </c>
      <c r="C30" s="100">
        <v>1310704</v>
      </c>
      <c r="D30" s="101">
        <v>43480.6</v>
      </c>
      <c r="E30" s="102">
        <v>30480.9</v>
      </c>
      <c r="F30" s="103">
        <v>217</v>
      </c>
      <c r="G30" s="56">
        <v>6040.1105990783408</v>
      </c>
      <c r="H30" s="56">
        <v>140.46497695852534</v>
      </c>
      <c r="I30" s="104">
        <v>2.3255365055725778E-2</v>
      </c>
      <c r="J30" s="105">
        <v>-3.2930000000000001</v>
      </c>
      <c r="K30" s="58">
        <v>99.037000000000006</v>
      </c>
    </row>
    <row r="31" spans="1:11" x14ac:dyDescent="0.25">
      <c r="A31" s="98" t="s">
        <v>18</v>
      </c>
      <c r="B31" s="99">
        <v>11623914</v>
      </c>
      <c r="C31" s="100">
        <v>16623318</v>
      </c>
      <c r="D31" s="101">
        <v>54294</v>
      </c>
      <c r="E31" s="102">
        <v>307918.89999999997</v>
      </c>
      <c r="F31" s="103">
        <v>2265</v>
      </c>
      <c r="G31" s="56">
        <v>7339.2132450331128</v>
      </c>
      <c r="H31" s="56">
        <v>135.94653421633552</v>
      </c>
      <c r="I31" s="104">
        <v>1.8523311651741245E-2</v>
      </c>
      <c r="J31" s="105">
        <v>86.071700000000007</v>
      </c>
      <c r="K31" s="58">
        <v>382.85199999999998</v>
      </c>
    </row>
    <row r="32" spans="1:11" x14ac:dyDescent="0.25">
      <c r="A32" s="98" t="s">
        <v>19</v>
      </c>
      <c r="B32" s="99">
        <v>134932041</v>
      </c>
      <c r="C32" s="100">
        <v>38994690</v>
      </c>
      <c r="D32" s="101">
        <v>2753038.2</v>
      </c>
      <c r="E32" s="102">
        <v>1433790.5</v>
      </c>
      <c r="F32" s="103">
        <v>6217</v>
      </c>
      <c r="G32" s="56">
        <v>6272.2679749075114</v>
      </c>
      <c r="H32" s="56">
        <v>230.62417564741838</v>
      </c>
      <c r="I32" s="104">
        <v>3.6768865196774234E-2</v>
      </c>
      <c r="J32" s="105">
        <v>-927.58669999999995</v>
      </c>
      <c r="K32" s="58">
        <v>1054.617</v>
      </c>
    </row>
    <row r="33" spans="1:11" x14ac:dyDescent="0.25">
      <c r="A33" s="98" t="s">
        <v>20</v>
      </c>
      <c r="B33" s="99">
        <v>2887577</v>
      </c>
      <c r="C33" s="100">
        <v>3915852</v>
      </c>
      <c r="D33" s="101">
        <v>15822.4</v>
      </c>
      <c r="E33" s="102">
        <v>13391.9</v>
      </c>
      <c r="F33" s="103">
        <v>553</v>
      </c>
      <c r="G33" s="56">
        <v>7081.1066907775767</v>
      </c>
      <c r="H33" s="56">
        <v>24.216817359855334</v>
      </c>
      <c r="I33" s="104">
        <v>3.4199198539679233E-3</v>
      </c>
      <c r="J33" s="105">
        <v>-3.5000000000000003E-2</v>
      </c>
      <c r="K33" s="58">
        <v>84.986000000000004</v>
      </c>
    </row>
    <row r="34" spans="1:11" x14ac:dyDescent="0.25">
      <c r="A34" s="98" t="s">
        <v>305</v>
      </c>
      <c r="B34" s="99">
        <v>4159</v>
      </c>
      <c r="C34" s="100">
        <v>84836</v>
      </c>
      <c r="D34" s="101">
        <v>6139.9</v>
      </c>
      <c r="E34" s="102">
        <v>8411.1</v>
      </c>
      <c r="F34" s="103">
        <v>13</v>
      </c>
      <c r="G34" s="56">
        <v>6525.8461538461543</v>
      </c>
      <c r="H34" s="56">
        <v>647.00769230769231</v>
      </c>
      <c r="I34" s="104">
        <v>9.9145409967466638E-2</v>
      </c>
      <c r="J34" s="105">
        <v>0</v>
      </c>
      <c r="K34" s="58">
        <v>0</v>
      </c>
    </row>
    <row r="35" spans="1:11" x14ac:dyDescent="0.25">
      <c r="A35" s="98" t="s">
        <v>21</v>
      </c>
      <c r="B35" s="99">
        <v>1832835</v>
      </c>
      <c r="C35" s="100">
        <v>5651684</v>
      </c>
      <c r="D35" s="101">
        <v>298152.90000000002</v>
      </c>
      <c r="E35" s="102">
        <v>191059.4</v>
      </c>
      <c r="F35" s="103">
        <v>556</v>
      </c>
      <c r="G35" s="56">
        <v>10164.899280575539</v>
      </c>
      <c r="H35" s="56">
        <v>343.63201438848921</v>
      </c>
      <c r="I35" s="104">
        <v>3.3805747101217976E-2</v>
      </c>
      <c r="J35" s="105">
        <v>117.7</v>
      </c>
      <c r="K35" s="58">
        <v>82.756</v>
      </c>
    </row>
    <row r="36" spans="1:11" x14ac:dyDescent="0.25">
      <c r="A36" s="98" t="s">
        <v>22</v>
      </c>
      <c r="B36" s="99">
        <v>9144648</v>
      </c>
      <c r="C36" s="100">
        <v>15134602</v>
      </c>
      <c r="D36" s="101">
        <v>387628.5</v>
      </c>
      <c r="E36" s="102">
        <v>141180</v>
      </c>
      <c r="F36" s="103">
        <v>2090</v>
      </c>
      <c r="G36" s="56">
        <v>7241.4363636363632</v>
      </c>
      <c r="H36" s="56">
        <v>67.550239234449762</v>
      </c>
      <c r="I36" s="104">
        <v>9.3282928748308017E-3</v>
      </c>
      <c r="J36" s="105">
        <v>222.39420000000001</v>
      </c>
      <c r="K36" s="58">
        <v>363.3845</v>
      </c>
    </row>
    <row r="37" spans="1:11" x14ac:dyDescent="0.25">
      <c r="A37" s="98" t="s">
        <v>23</v>
      </c>
      <c r="B37" s="99">
        <v>625794</v>
      </c>
      <c r="C37" s="100">
        <v>4656296</v>
      </c>
      <c r="D37" s="101">
        <v>46936.4</v>
      </c>
      <c r="E37" s="102">
        <v>72286.100000000006</v>
      </c>
      <c r="F37" s="103">
        <v>651</v>
      </c>
      <c r="G37" s="56">
        <v>7152.5284178187403</v>
      </c>
      <c r="H37" s="56">
        <v>111.03855606758833</v>
      </c>
      <c r="I37" s="104">
        <v>1.5524378175270645E-2</v>
      </c>
      <c r="J37" s="105">
        <v>-0.42</v>
      </c>
      <c r="K37" s="58">
        <v>285.524</v>
      </c>
    </row>
    <row r="38" spans="1:11" x14ac:dyDescent="0.25">
      <c r="A38" s="98" t="s">
        <v>24</v>
      </c>
      <c r="B38" s="99">
        <v>56165</v>
      </c>
      <c r="C38" s="100">
        <v>873459</v>
      </c>
      <c r="D38" s="101">
        <v>0</v>
      </c>
      <c r="E38" s="102">
        <v>2232.5</v>
      </c>
      <c r="F38" s="103">
        <v>151</v>
      </c>
      <c r="G38" s="56">
        <v>5784.4966887417222</v>
      </c>
      <c r="H38" s="56">
        <v>14.784768211920531</v>
      </c>
      <c r="I38" s="104">
        <v>2.5559299291666808E-3</v>
      </c>
      <c r="J38" s="105">
        <v>0</v>
      </c>
      <c r="K38" s="58">
        <v>61.337000000000003</v>
      </c>
    </row>
    <row r="39" spans="1:11" x14ac:dyDescent="0.25">
      <c r="A39" s="98" t="s">
        <v>217</v>
      </c>
      <c r="B39" s="99">
        <v>530815</v>
      </c>
      <c r="C39" s="100">
        <v>2152047</v>
      </c>
      <c r="D39" s="101">
        <v>0</v>
      </c>
      <c r="E39" s="102">
        <v>21466.400000000001</v>
      </c>
      <c r="F39" s="103">
        <v>352</v>
      </c>
      <c r="G39" s="56">
        <v>6113.769886363636</v>
      </c>
      <c r="H39" s="56">
        <v>60.984090909090916</v>
      </c>
      <c r="I39" s="104">
        <v>9.9748750840478878E-3</v>
      </c>
      <c r="J39" s="105">
        <v>0</v>
      </c>
      <c r="K39" s="58">
        <v>1.3725000000000001</v>
      </c>
    </row>
    <row r="40" spans="1:11" x14ac:dyDescent="0.25">
      <c r="A40" s="98" t="s">
        <v>218</v>
      </c>
      <c r="B40" s="99">
        <v>280682</v>
      </c>
      <c r="C40" s="100">
        <v>297966</v>
      </c>
      <c r="D40" s="101">
        <v>307.39999999999998</v>
      </c>
      <c r="E40" s="102">
        <v>3427.1</v>
      </c>
      <c r="F40" s="103">
        <v>50</v>
      </c>
      <c r="G40" s="56">
        <v>5959.32</v>
      </c>
      <c r="H40" s="56">
        <v>68.542000000000002</v>
      </c>
      <c r="I40" s="104">
        <v>1.1501647839015191E-2</v>
      </c>
      <c r="J40" s="105">
        <v>0.46</v>
      </c>
      <c r="K40" s="58">
        <v>0</v>
      </c>
    </row>
    <row r="41" spans="1:11" x14ac:dyDescent="0.25">
      <c r="A41" s="98" t="s">
        <v>25</v>
      </c>
      <c r="B41" s="99">
        <v>0</v>
      </c>
      <c r="C41" s="100">
        <v>13607</v>
      </c>
      <c r="D41" s="101">
        <v>0</v>
      </c>
      <c r="E41" s="102">
        <v>0</v>
      </c>
      <c r="F41" s="103">
        <v>6</v>
      </c>
      <c r="G41" s="56">
        <v>2267.8333333333335</v>
      </c>
      <c r="H41" s="56">
        <v>0</v>
      </c>
      <c r="I41" s="104">
        <v>0</v>
      </c>
      <c r="J41" s="105">
        <v>0</v>
      </c>
      <c r="K41" s="58">
        <v>0</v>
      </c>
    </row>
    <row r="42" spans="1:11" x14ac:dyDescent="0.25">
      <c r="A42" s="98" t="s">
        <v>26</v>
      </c>
      <c r="B42" s="99">
        <v>259757422</v>
      </c>
      <c r="C42" s="100">
        <v>85176693</v>
      </c>
      <c r="D42" s="101">
        <v>5452000</v>
      </c>
      <c r="E42" s="102">
        <v>2787000</v>
      </c>
      <c r="F42" s="103">
        <v>16343</v>
      </c>
      <c r="G42" s="56">
        <v>5211.8150278406656</v>
      </c>
      <c r="H42" s="56">
        <v>170.53172612127517</v>
      </c>
      <c r="I42" s="104">
        <v>3.2720218428766663E-2</v>
      </c>
      <c r="J42" s="105">
        <v>0</v>
      </c>
      <c r="K42" s="58">
        <v>76</v>
      </c>
    </row>
    <row r="43" spans="1:11" x14ac:dyDescent="0.25">
      <c r="A43" s="98" t="s">
        <v>27</v>
      </c>
      <c r="B43" s="99">
        <v>12932827</v>
      </c>
      <c r="C43" s="100">
        <v>4557586</v>
      </c>
      <c r="D43" s="101">
        <v>537618.1</v>
      </c>
      <c r="E43" s="102">
        <v>50384.1</v>
      </c>
      <c r="F43" s="103">
        <v>684</v>
      </c>
      <c r="G43" s="56">
        <v>6663.1374269005846</v>
      </c>
      <c r="H43" s="56">
        <v>73.660964912280704</v>
      </c>
      <c r="I43" s="104">
        <v>1.1054997097147481E-2</v>
      </c>
      <c r="J43" s="105">
        <v>-174.85489999999999</v>
      </c>
      <c r="K43" s="58">
        <v>169.874</v>
      </c>
    </row>
    <row r="44" spans="1:11" x14ac:dyDescent="0.25">
      <c r="A44" s="98" t="s">
        <v>28</v>
      </c>
      <c r="B44" s="99">
        <v>399914</v>
      </c>
      <c r="C44" s="100">
        <v>3953488</v>
      </c>
      <c r="D44" s="101">
        <v>0</v>
      </c>
      <c r="E44" s="102">
        <v>53269.7</v>
      </c>
      <c r="F44" s="103">
        <v>693</v>
      </c>
      <c r="G44" s="56">
        <v>5704.8888888888887</v>
      </c>
      <c r="H44" s="56">
        <v>76.868253968253967</v>
      </c>
      <c r="I44" s="104">
        <v>1.3474101856386058E-2</v>
      </c>
      <c r="J44" s="105">
        <v>0</v>
      </c>
      <c r="K44" s="58">
        <v>218.791</v>
      </c>
    </row>
    <row r="45" spans="1:11" x14ac:dyDescent="0.25">
      <c r="A45" s="98" t="s">
        <v>29</v>
      </c>
      <c r="B45" s="99">
        <v>8052888</v>
      </c>
      <c r="C45" s="100">
        <v>10779146</v>
      </c>
      <c r="D45" s="101">
        <v>29814.1</v>
      </c>
      <c r="E45" s="102">
        <v>115087.3</v>
      </c>
      <c r="F45" s="103">
        <v>1597</v>
      </c>
      <c r="G45" s="56">
        <v>6749.6217908578583</v>
      </c>
      <c r="H45" s="56">
        <v>72.064683782091421</v>
      </c>
      <c r="I45" s="104">
        <v>1.0676847683480676E-2</v>
      </c>
      <c r="J45" s="105">
        <v>27.756399999999999</v>
      </c>
      <c r="K45" s="58">
        <v>152.869</v>
      </c>
    </row>
    <row r="46" spans="1:11" x14ac:dyDescent="0.25">
      <c r="A46" s="98" t="s">
        <v>306</v>
      </c>
      <c r="B46" s="99">
        <v>68261</v>
      </c>
      <c r="C46" s="100">
        <v>616799</v>
      </c>
      <c r="D46" s="101">
        <v>1198.9000000000001</v>
      </c>
      <c r="E46" s="102">
        <v>2731.2</v>
      </c>
      <c r="F46" s="103">
        <v>87</v>
      </c>
      <c r="G46" s="56">
        <v>7089.64367816092</v>
      </c>
      <c r="H46" s="56">
        <v>31.393103448275859</v>
      </c>
      <c r="I46" s="104">
        <v>4.4280227432275335E-3</v>
      </c>
      <c r="J46" s="105">
        <v>0</v>
      </c>
      <c r="K46" s="58">
        <v>41.58</v>
      </c>
    </row>
    <row r="47" spans="1:11" x14ac:dyDescent="0.25">
      <c r="A47" s="98" t="s">
        <v>307</v>
      </c>
      <c r="B47" s="99">
        <v>5913317</v>
      </c>
      <c r="C47" s="100">
        <v>2736009</v>
      </c>
      <c r="D47" s="101">
        <v>279900</v>
      </c>
      <c r="E47" s="102">
        <v>14388.699999999999</v>
      </c>
      <c r="F47" s="103">
        <v>538</v>
      </c>
      <c r="G47" s="56">
        <v>5085.5185873605951</v>
      </c>
      <c r="H47" s="56">
        <v>26.744795539033454</v>
      </c>
      <c r="I47" s="104">
        <v>5.2590104784012029E-3</v>
      </c>
      <c r="J47" s="105">
        <v>-4.9317000000000002</v>
      </c>
      <c r="K47" s="58">
        <v>19.693800000000003</v>
      </c>
    </row>
    <row r="48" spans="1:11" x14ac:dyDescent="0.25">
      <c r="A48" s="98" t="s">
        <v>30</v>
      </c>
      <c r="B48" s="99">
        <v>11579176</v>
      </c>
      <c r="C48" s="100">
        <v>9076294</v>
      </c>
      <c r="D48" s="101">
        <v>96525.6</v>
      </c>
      <c r="E48" s="102">
        <v>178382.8</v>
      </c>
      <c r="F48" s="103">
        <v>1154</v>
      </c>
      <c r="G48" s="56">
        <v>7865.0727902946273</v>
      </c>
      <c r="H48" s="56">
        <v>154.57781629116116</v>
      </c>
      <c r="I48" s="104">
        <v>1.965370447453553E-2</v>
      </c>
      <c r="J48" s="105">
        <v>455.29579999999999</v>
      </c>
      <c r="K48" s="58">
        <v>86.998999999999995</v>
      </c>
    </row>
    <row r="49" spans="1:11" x14ac:dyDescent="0.25">
      <c r="A49" s="98" t="s">
        <v>31</v>
      </c>
      <c r="B49" s="99">
        <v>4755224</v>
      </c>
      <c r="C49" s="100">
        <v>3739562</v>
      </c>
      <c r="D49" s="101">
        <v>13585.9</v>
      </c>
      <c r="E49" s="102">
        <v>39453.300000000003</v>
      </c>
      <c r="F49" s="103">
        <v>597</v>
      </c>
      <c r="G49" s="56">
        <v>6263.9229480737022</v>
      </c>
      <c r="H49" s="56">
        <v>66.085929648241205</v>
      </c>
      <c r="I49" s="104">
        <v>1.0550246258786457E-2</v>
      </c>
      <c r="J49" s="105">
        <v>126.0504</v>
      </c>
      <c r="K49" s="58">
        <v>5.5709999999999997</v>
      </c>
    </row>
    <row r="50" spans="1:11" x14ac:dyDescent="0.25">
      <c r="A50" s="98" t="s">
        <v>308</v>
      </c>
      <c r="B50" s="99">
        <v>4209920</v>
      </c>
      <c r="C50" s="100">
        <v>1284264</v>
      </c>
      <c r="D50" s="101">
        <v>28026.3</v>
      </c>
      <c r="E50" s="102">
        <v>19919</v>
      </c>
      <c r="F50" s="103">
        <v>197</v>
      </c>
      <c r="G50" s="56">
        <v>6519.1065989847712</v>
      </c>
      <c r="H50" s="56">
        <v>101.11167512690355</v>
      </c>
      <c r="I50" s="104">
        <v>1.5510050892962817E-2</v>
      </c>
      <c r="J50" s="105">
        <v>-1.0349999999999999</v>
      </c>
      <c r="K50" s="58">
        <v>2.1</v>
      </c>
    </row>
    <row r="51" spans="1:11" x14ac:dyDescent="0.25">
      <c r="A51" s="98" t="s">
        <v>220</v>
      </c>
      <c r="B51" s="99">
        <v>1016006</v>
      </c>
      <c r="C51" s="100">
        <v>2579965</v>
      </c>
      <c r="D51" s="101">
        <v>31366.7</v>
      </c>
      <c r="E51" s="102">
        <v>90697.4</v>
      </c>
      <c r="F51" s="103">
        <v>469</v>
      </c>
      <c r="G51" s="56">
        <v>5500.9914712153522</v>
      </c>
      <c r="H51" s="56">
        <v>193.38464818763325</v>
      </c>
      <c r="I51" s="104">
        <v>3.5154507909991022E-2</v>
      </c>
      <c r="J51" s="105">
        <v>0</v>
      </c>
      <c r="K51" s="58">
        <v>1.73</v>
      </c>
    </row>
    <row r="52" spans="1:11" x14ac:dyDescent="0.25">
      <c r="A52" s="98" t="s">
        <v>32</v>
      </c>
      <c r="B52" s="99">
        <v>2942692</v>
      </c>
      <c r="C52" s="100">
        <v>15577918</v>
      </c>
      <c r="D52" s="101">
        <v>34111.1</v>
      </c>
      <c r="E52" s="102">
        <v>593844.9</v>
      </c>
      <c r="F52" s="103">
        <v>1767</v>
      </c>
      <c r="G52" s="56">
        <v>8816.0260328239947</v>
      </c>
      <c r="H52" s="56">
        <v>336.07521222410867</v>
      </c>
      <c r="I52" s="104">
        <v>3.8120941450584096E-2</v>
      </c>
      <c r="J52" s="105">
        <v>372.47160000000002</v>
      </c>
      <c r="K52" s="58">
        <v>771.55269999999996</v>
      </c>
    </row>
    <row r="53" spans="1:11" x14ac:dyDescent="0.25">
      <c r="A53" s="98" t="s">
        <v>33</v>
      </c>
      <c r="B53" s="99">
        <v>1925108</v>
      </c>
      <c r="C53" s="100">
        <v>3792217</v>
      </c>
      <c r="D53" s="101">
        <v>2189.4</v>
      </c>
      <c r="E53" s="102">
        <v>73055.3</v>
      </c>
      <c r="F53" s="103">
        <v>631</v>
      </c>
      <c r="G53" s="56">
        <v>6009.8526148969886</v>
      </c>
      <c r="H53" s="56">
        <v>115.7770206022187</v>
      </c>
      <c r="I53" s="104">
        <v>1.9264535758370369E-2</v>
      </c>
      <c r="J53" s="105">
        <v>241.4409</v>
      </c>
      <c r="K53" s="58">
        <v>266.3211</v>
      </c>
    </row>
    <row r="54" spans="1:11" x14ac:dyDescent="0.25">
      <c r="A54" s="98" t="s">
        <v>34</v>
      </c>
      <c r="B54" s="99">
        <v>7082630</v>
      </c>
      <c r="C54" s="100">
        <v>14066967</v>
      </c>
      <c r="D54" s="101">
        <v>113427.1</v>
      </c>
      <c r="E54" s="102">
        <v>233323.4</v>
      </c>
      <c r="F54" s="103">
        <v>1939</v>
      </c>
      <c r="G54" s="56">
        <v>7254.7534811758642</v>
      </c>
      <c r="H54" s="56">
        <v>120.33182052604435</v>
      </c>
      <c r="I54" s="104">
        <v>1.6586617427907523E-2</v>
      </c>
      <c r="J54" s="105">
        <v>-64.961100000000002</v>
      </c>
      <c r="K54" s="58">
        <v>289.43099999999998</v>
      </c>
    </row>
    <row r="55" spans="1:11" x14ac:dyDescent="0.25">
      <c r="A55" s="98" t="s">
        <v>309</v>
      </c>
      <c r="B55" s="99">
        <v>116510</v>
      </c>
      <c r="C55" s="100">
        <v>296791</v>
      </c>
      <c r="D55" s="101">
        <v>3698.7</v>
      </c>
      <c r="E55" s="102">
        <v>396.4</v>
      </c>
      <c r="F55" s="103">
        <v>39</v>
      </c>
      <c r="G55" s="56">
        <v>7610.0256410256407</v>
      </c>
      <c r="H55" s="56">
        <v>10.164102564102564</v>
      </c>
      <c r="I55" s="104">
        <v>1.3356200154317347E-3</v>
      </c>
      <c r="J55" s="105">
        <v>-2.75</v>
      </c>
      <c r="K55" s="58">
        <v>0.46</v>
      </c>
    </row>
    <row r="56" spans="1:11" x14ac:dyDescent="0.25">
      <c r="A56" s="98" t="s">
        <v>35</v>
      </c>
      <c r="B56" s="99">
        <v>1082266</v>
      </c>
      <c r="C56" s="100">
        <v>4820708</v>
      </c>
      <c r="D56" s="101">
        <v>307.39999999999998</v>
      </c>
      <c r="E56" s="102">
        <v>39792.199999999997</v>
      </c>
      <c r="F56" s="103">
        <v>642</v>
      </c>
      <c r="G56" s="56">
        <v>7508.8909657320874</v>
      </c>
      <c r="H56" s="56">
        <v>61.981619937694703</v>
      </c>
      <c r="I56" s="104">
        <v>8.2544306769876952E-3</v>
      </c>
      <c r="J56" s="105">
        <v>0.46</v>
      </c>
      <c r="K56" s="58">
        <v>238.89349999999999</v>
      </c>
    </row>
    <row r="57" spans="1:11" x14ac:dyDescent="0.25">
      <c r="A57" s="98" t="s">
        <v>36</v>
      </c>
      <c r="B57" s="99">
        <v>13176369</v>
      </c>
      <c r="C57" s="100">
        <v>9204922</v>
      </c>
      <c r="D57" s="101">
        <v>292093.3</v>
      </c>
      <c r="E57" s="102">
        <v>118261.30000000002</v>
      </c>
      <c r="F57" s="103">
        <v>1139</v>
      </c>
      <c r="G57" s="56">
        <v>8081.5820895522384</v>
      </c>
      <c r="H57" s="56">
        <v>103.82906057945567</v>
      </c>
      <c r="I57" s="104">
        <v>1.2847615656058792E-2</v>
      </c>
      <c r="J57" s="105">
        <v>193.12440000000001</v>
      </c>
      <c r="K57" s="58">
        <v>791.94749999999999</v>
      </c>
    </row>
    <row r="58" spans="1:11" x14ac:dyDescent="0.25">
      <c r="A58" s="98" t="s">
        <v>37</v>
      </c>
      <c r="B58" s="99">
        <v>84013183</v>
      </c>
      <c r="C58" s="100">
        <v>49864517</v>
      </c>
      <c r="D58" s="101">
        <v>1220633</v>
      </c>
      <c r="E58" s="102">
        <v>3743959.5</v>
      </c>
      <c r="F58" s="103">
        <v>7052</v>
      </c>
      <c r="G58" s="56">
        <v>7070.9751843448666</v>
      </c>
      <c r="H58" s="56">
        <v>530.90747305728871</v>
      </c>
      <c r="I58" s="104">
        <v>7.5082638422026629E-2</v>
      </c>
      <c r="J58" s="105">
        <v>89.742400000000004</v>
      </c>
      <c r="K58" s="58">
        <v>-563.18100000000004</v>
      </c>
    </row>
    <row r="59" spans="1:11" x14ac:dyDescent="0.25">
      <c r="A59" s="98" t="s">
        <v>38</v>
      </c>
      <c r="B59" s="99">
        <v>904106</v>
      </c>
      <c r="C59" s="100">
        <v>4366991</v>
      </c>
      <c r="D59" s="101">
        <v>10640.9</v>
      </c>
      <c r="E59" s="102">
        <v>60130.400000000001</v>
      </c>
      <c r="F59" s="103">
        <v>605</v>
      </c>
      <c r="G59" s="56">
        <v>7218.1669421487604</v>
      </c>
      <c r="H59" s="56">
        <v>99.38909090909091</v>
      </c>
      <c r="I59" s="104">
        <v>1.3769297898713324E-2</v>
      </c>
      <c r="J59" s="105">
        <v>-8.6943000000000001</v>
      </c>
      <c r="K59" s="58">
        <v>-7.0971000000000002</v>
      </c>
    </row>
    <row r="60" spans="1:11" x14ac:dyDescent="0.25">
      <c r="A60" s="98" t="s">
        <v>39</v>
      </c>
      <c r="B60" s="99">
        <v>399560</v>
      </c>
      <c r="C60" s="100">
        <v>3992964</v>
      </c>
      <c r="D60" s="101">
        <v>0</v>
      </c>
      <c r="E60" s="102">
        <v>52666.5</v>
      </c>
      <c r="F60" s="103">
        <v>719</v>
      </c>
      <c r="G60" s="56">
        <v>5553.4965229485397</v>
      </c>
      <c r="H60" s="56">
        <v>73.249652294853959</v>
      </c>
      <c r="I60" s="104">
        <v>1.3189825903764722E-2</v>
      </c>
      <c r="J60" s="105">
        <v>0</v>
      </c>
      <c r="K60" s="58">
        <v>-0.42199999999999999</v>
      </c>
    </row>
    <row r="61" spans="1:11" x14ac:dyDescent="0.25">
      <c r="A61" s="98" t="s">
        <v>40</v>
      </c>
      <c r="B61" s="99">
        <v>336501</v>
      </c>
      <c r="C61" s="100">
        <v>1700283</v>
      </c>
      <c r="D61" s="101">
        <v>1341.3</v>
      </c>
      <c r="E61" s="102">
        <v>81818.8</v>
      </c>
      <c r="F61" s="103">
        <v>196</v>
      </c>
      <c r="G61" s="56">
        <v>8674.9132653061224</v>
      </c>
      <c r="H61" s="56">
        <v>417.44285714285718</v>
      </c>
      <c r="I61" s="104">
        <v>4.8120695201916391E-2</v>
      </c>
      <c r="J61" s="105">
        <v>0</v>
      </c>
      <c r="K61" s="58">
        <v>106.59</v>
      </c>
    </row>
    <row r="62" spans="1:11" x14ac:dyDescent="0.25">
      <c r="A62" s="98" t="s">
        <v>234</v>
      </c>
      <c r="B62" s="99">
        <v>2092417</v>
      </c>
      <c r="C62" s="100">
        <v>3012385</v>
      </c>
      <c r="D62" s="101">
        <v>93990.1</v>
      </c>
      <c r="E62" s="102">
        <v>30471.599999999999</v>
      </c>
      <c r="F62" s="103">
        <v>471</v>
      </c>
      <c r="G62" s="56">
        <v>6395.7218683651809</v>
      </c>
      <c r="H62" s="56">
        <v>64.695541401273886</v>
      </c>
      <c r="I62" s="104">
        <v>1.0115440091488969E-2</v>
      </c>
      <c r="J62" s="105">
        <v>725.79430000000002</v>
      </c>
      <c r="K62" s="58">
        <v>2.54</v>
      </c>
    </row>
    <row r="63" spans="1:11" x14ac:dyDescent="0.25">
      <c r="A63" s="106" t="s">
        <v>41</v>
      </c>
      <c r="B63" s="99">
        <v>845685</v>
      </c>
      <c r="C63" s="100">
        <v>3826293</v>
      </c>
      <c r="D63" s="101">
        <v>14075.900000000001</v>
      </c>
      <c r="E63" s="102">
        <v>147600.40000000002</v>
      </c>
      <c r="F63" s="103">
        <v>564</v>
      </c>
      <c r="G63" s="56">
        <v>6784.2074468085102</v>
      </c>
      <c r="H63" s="56">
        <v>261.70283687943265</v>
      </c>
      <c r="I63" s="104">
        <v>3.8575299905156249E-2</v>
      </c>
      <c r="J63" s="105">
        <v>195.9068</v>
      </c>
      <c r="K63" s="58">
        <v>197.499</v>
      </c>
    </row>
    <row r="64" spans="1:11" x14ac:dyDescent="0.25">
      <c r="A64" s="98" t="s">
        <v>310</v>
      </c>
      <c r="B64" s="99">
        <v>461688</v>
      </c>
      <c r="C64" s="100">
        <v>2407771</v>
      </c>
      <c r="D64" s="101">
        <v>307.39999999999998</v>
      </c>
      <c r="E64" s="102">
        <v>51163.5</v>
      </c>
      <c r="F64" s="103">
        <v>305</v>
      </c>
      <c r="G64" s="56">
        <v>7894.3311475409837</v>
      </c>
      <c r="H64" s="56">
        <v>167.74918032786886</v>
      </c>
      <c r="I64" s="104">
        <v>2.1249321467863846E-2</v>
      </c>
      <c r="J64" s="105">
        <v>0.46</v>
      </c>
      <c r="K64" s="58">
        <v>159.01300000000001</v>
      </c>
    </row>
    <row r="65" spans="1:11" x14ac:dyDescent="0.25">
      <c r="A65" s="98" t="s">
        <v>42</v>
      </c>
      <c r="B65" s="99">
        <v>3042715</v>
      </c>
      <c r="C65" s="100">
        <v>5989855</v>
      </c>
      <c r="D65" s="101">
        <v>72905.899999999994</v>
      </c>
      <c r="E65" s="102">
        <v>52162.9</v>
      </c>
      <c r="F65" s="103">
        <v>746</v>
      </c>
      <c r="G65" s="56">
        <v>8029.2962466487934</v>
      </c>
      <c r="H65" s="56">
        <v>69.923458445040211</v>
      </c>
      <c r="I65" s="104">
        <v>8.7085413586806357E-3</v>
      </c>
      <c r="J65" s="105">
        <v>-49.371600000000001</v>
      </c>
      <c r="K65" s="58">
        <v>225.38800000000001</v>
      </c>
    </row>
    <row r="66" spans="1:11" x14ac:dyDescent="0.25">
      <c r="A66" s="98" t="s">
        <v>43</v>
      </c>
      <c r="B66" s="99">
        <v>3200051</v>
      </c>
      <c r="C66" s="100">
        <v>6679385</v>
      </c>
      <c r="D66" s="101">
        <v>49022</v>
      </c>
      <c r="E66" s="102">
        <v>185743.6</v>
      </c>
      <c r="F66" s="103">
        <v>1011</v>
      </c>
      <c r="G66" s="56">
        <v>6606.7111770524234</v>
      </c>
      <c r="H66" s="56">
        <v>183.72265084075173</v>
      </c>
      <c r="I66" s="104">
        <v>2.7808488356338194E-2</v>
      </c>
      <c r="J66" s="105">
        <v>285.89019999999999</v>
      </c>
      <c r="K66" s="58">
        <v>152.06700000000001</v>
      </c>
    </row>
    <row r="67" spans="1:11" x14ac:dyDescent="0.25">
      <c r="A67" s="98" t="s">
        <v>44</v>
      </c>
      <c r="B67" s="99">
        <v>23797920</v>
      </c>
      <c r="C67" s="100">
        <v>14483833</v>
      </c>
      <c r="D67" s="101">
        <v>177839.1</v>
      </c>
      <c r="E67" s="102">
        <v>280793.40000000002</v>
      </c>
      <c r="F67" s="103">
        <v>2364</v>
      </c>
      <c r="G67" s="56">
        <v>6126.8329103214892</v>
      </c>
      <c r="H67" s="56">
        <v>118.7789340101523</v>
      </c>
      <c r="I67" s="104">
        <v>1.93866775459231E-2</v>
      </c>
      <c r="J67" s="105">
        <v>-63.420200000000001</v>
      </c>
      <c r="K67" s="58">
        <v>222.65110000000001</v>
      </c>
    </row>
    <row r="68" spans="1:11" x14ac:dyDescent="0.25">
      <c r="A68" s="98" t="s">
        <v>45</v>
      </c>
      <c r="B68" s="99">
        <v>2615344</v>
      </c>
      <c r="C68" s="100">
        <v>8653520</v>
      </c>
      <c r="D68" s="101">
        <v>96562.8</v>
      </c>
      <c r="E68" s="102">
        <v>93410.4</v>
      </c>
      <c r="F68" s="103">
        <v>881</v>
      </c>
      <c r="G68" s="56">
        <v>9822.3836549375701</v>
      </c>
      <c r="H68" s="56">
        <v>106.02769580022701</v>
      </c>
      <c r="I68" s="104">
        <v>1.079449749928353E-2</v>
      </c>
      <c r="J68" s="105">
        <v>-43.457000000000001</v>
      </c>
      <c r="K68" s="58">
        <v>212.94800000000001</v>
      </c>
    </row>
    <row r="69" spans="1:11" x14ac:dyDescent="0.25">
      <c r="A69" s="98" t="s">
        <v>46</v>
      </c>
      <c r="B69" s="99">
        <v>259384</v>
      </c>
      <c r="C69" s="100">
        <v>2602866</v>
      </c>
      <c r="D69" s="101">
        <v>4444.5</v>
      </c>
      <c r="E69" s="102">
        <v>3936.2</v>
      </c>
      <c r="F69" s="103">
        <v>411</v>
      </c>
      <c r="G69" s="56">
        <v>6333.0072992700734</v>
      </c>
      <c r="H69" s="56">
        <v>9.5771289537712896</v>
      </c>
      <c r="I69" s="104">
        <v>1.5122561053853712E-3</v>
      </c>
      <c r="J69" s="105">
        <v>-2.6139999999999999</v>
      </c>
      <c r="K69" s="58">
        <v>36.24</v>
      </c>
    </row>
    <row r="70" spans="1:11" x14ac:dyDescent="0.25">
      <c r="A70" s="98" t="s">
        <v>47</v>
      </c>
      <c r="B70" s="99">
        <v>2564036</v>
      </c>
      <c r="C70" s="100">
        <v>3084105</v>
      </c>
      <c r="D70" s="101">
        <v>77441.899999999994</v>
      </c>
      <c r="E70" s="102">
        <v>16836.900000000001</v>
      </c>
      <c r="F70" s="103">
        <v>386</v>
      </c>
      <c r="G70" s="56">
        <v>7989.9093264248704</v>
      </c>
      <c r="H70" s="56">
        <v>43.618911917098451</v>
      </c>
      <c r="I70" s="104">
        <v>5.4592499282611982E-3</v>
      </c>
      <c r="J70" s="105">
        <v>-22.731300000000001</v>
      </c>
      <c r="K70" s="58">
        <v>176.357</v>
      </c>
    </row>
    <row r="71" spans="1:11" x14ac:dyDescent="0.25">
      <c r="A71" s="98" t="s">
        <v>48</v>
      </c>
      <c r="B71" s="99">
        <v>504355</v>
      </c>
      <c r="C71" s="100">
        <v>947441</v>
      </c>
      <c r="D71" s="101">
        <v>0</v>
      </c>
      <c r="E71" s="102">
        <v>16189.5</v>
      </c>
      <c r="F71" s="103">
        <v>159</v>
      </c>
      <c r="G71" s="56">
        <v>5958.7484276729556</v>
      </c>
      <c r="H71" s="56">
        <v>101.82075471698113</v>
      </c>
      <c r="I71" s="104">
        <v>1.70876075660648E-2</v>
      </c>
      <c r="J71" s="105">
        <v>0</v>
      </c>
      <c r="K71" s="58">
        <v>61.470999999999997</v>
      </c>
    </row>
    <row r="72" spans="1:11" x14ac:dyDescent="0.25">
      <c r="A72" s="98" t="s">
        <v>311</v>
      </c>
      <c r="B72" s="99">
        <v>349274</v>
      </c>
      <c r="C72" s="100">
        <v>1074868</v>
      </c>
      <c r="D72" s="101">
        <v>1003.4</v>
      </c>
      <c r="E72" s="102">
        <v>24349.7</v>
      </c>
      <c r="F72" s="103">
        <v>153</v>
      </c>
      <c r="G72" s="56">
        <v>7025.2810457516343</v>
      </c>
      <c r="H72" s="56">
        <v>159.14836601307189</v>
      </c>
      <c r="I72" s="104">
        <v>2.2653665380307161E-2</v>
      </c>
      <c r="J72" s="105">
        <v>0</v>
      </c>
      <c r="K72" s="58">
        <v>65.536000000000001</v>
      </c>
    </row>
    <row r="73" spans="1:11" x14ac:dyDescent="0.25">
      <c r="A73" s="98" t="s">
        <v>312</v>
      </c>
      <c r="B73" s="99">
        <v>809939</v>
      </c>
      <c r="C73" s="100">
        <v>3462240</v>
      </c>
      <c r="D73" s="101">
        <v>13036.5</v>
      </c>
      <c r="E73" s="102">
        <v>62466.3</v>
      </c>
      <c r="F73" s="103">
        <v>479</v>
      </c>
      <c r="G73" s="56">
        <v>7228.0584551148222</v>
      </c>
      <c r="H73" s="56">
        <v>130.40981210855949</v>
      </c>
      <c r="I73" s="104">
        <v>1.8042163454873146E-2</v>
      </c>
      <c r="J73" s="105">
        <v>-9.7814999999999994</v>
      </c>
      <c r="K73" s="58">
        <v>46.204099999999997</v>
      </c>
    </row>
    <row r="74" spans="1:11" x14ac:dyDescent="0.25">
      <c r="A74" s="98" t="s">
        <v>313</v>
      </c>
      <c r="B74" s="99">
        <v>3506321</v>
      </c>
      <c r="C74" s="100">
        <v>5803266</v>
      </c>
      <c r="D74" s="101">
        <v>41358.199999999997</v>
      </c>
      <c r="E74" s="102">
        <v>49247.7</v>
      </c>
      <c r="F74" s="103">
        <v>967</v>
      </c>
      <c r="G74" s="56">
        <v>6001.3092037228544</v>
      </c>
      <c r="H74" s="56">
        <v>50.928335056876939</v>
      </c>
      <c r="I74" s="104">
        <v>8.4862041478022884E-3</v>
      </c>
      <c r="J74" s="105">
        <v>-0.95589999999999997</v>
      </c>
      <c r="K74" s="58">
        <v>47.267000000000003</v>
      </c>
    </row>
    <row r="75" spans="1:11" x14ac:dyDescent="0.25">
      <c r="A75" s="98" t="s">
        <v>314</v>
      </c>
      <c r="B75" s="99">
        <v>176362</v>
      </c>
      <c r="C75" s="100">
        <v>663432</v>
      </c>
      <c r="D75" s="101">
        <v>2759.7</v>
      </c>
      <c r="E75" s="102">
        <v>35013.699999999997</v>
      </c>
      <c r="F75" s="103">
        <v>105</v>
      </c>
      <c r="G75" s="56">
        <v>6318.4</v>
      </c>
      <c r="H75" s="56">
        <v>333.46380952380952</v>
      </c>
      <c r="I75" s="104">
        <v>5.2776622170772593E-2</v>
      </c>
      <c r="J75" s="105">
        <v>-2.2725</v>
      </c>
      <c r="K75" s="58">
        <v>114.093</v>
      </c>
    </row>
    <row r="76" spans="1:11" x14ac:dyDescent="0.25">
      <c r="A76" s="98" t="s">
        <v>315</v>
      </c>
      <c r="B76" s="99">
        <v>4048</v>
      </c>
      <c r="C76" s="100">
        <v>248364</v>
      </c>
      <c r="D76" s="101">
        <v>0</v>
      </c>
      <c r="E76" s="102">
        <v>2700.7</v>
      </c>
      <c r="F76" s="103">
        <v>50</v>
      </c>
      <c r="G76" s="56">
        <v>4967.28</v>
      </c>
      <c r="H76" s="56">
        <v>54.013999999999996</v>
      </c>
      <c r="I76" s="104">
        <v>1.0873959188932374E-2</v>
      </c>
      <c r="J76" s="105">
        <v>0</v>
      </c>
      <c r="K76" s="58">
        <v>0.46</v>
      </c>
    </row>
    <row r="77" spans="1:11" x14ac:dyDescent="0.25">
      <c r="A77" s="98" t="s">
        <v>316</v>
      </c>
      <c r="B77" s="99">
        <v>716204</v>
      </c>
      <c r="C77" s="100">
        <v>3745346</v>
      </c>
      <c r="D77" s="101">
        <v>17545.400000000001</v>
      </c>
      <c r="E77" s="102">
        <v>51707</v>
      </c>
      <c r="F77" s="103">
        <v>633</v>
      </c>
      <c r="G77" s="56">
        <v>5916.8183254344394</v>
      </c>
      <c r="H77" s="56">
        <v>81.685624012638229</v>
      </c>
      <c r="I77" s="104">
        <v>1.3805667086565566E-2</v>
      </c>
      <c r="J77" s="105">
        <v>-0.84800000000000009</v>
      </c>
      <c r="K77" s="58">
        <v>3.27</v>
      </c>
    </row>
    <row r="78" spans="1:11" x14ac:dyDescent="0.25">
      <c r="A78" s="98" t="s">
        <v>317</v>
      </c>
      <c r="B78" s="99">
        <v>1048809</v>
      </c>
      <c r="C78" s="100">
        <v>2762197</v>
      </c>
      <c r="D78" s="101">
        <v>76352.3</v>
      </c>
      <c r="E78" s="102">
        <v>44263.1</v>
      </c>
      <c r="F78" s="103">
        <v>364</v>
      </c>
      <c r="G78" s="56">
        <v>7588.4532967032965</v>
      </c>
      <c r="H78" s="56">
        <v>121.60192307692307</v>
      </c>
      <c r="I78" s="104">
        <v>1.6024599259212867E-2</v>
      </c>
      <c r="J78" s="105">
        <v>-57.106999999999999</v>
      </c>
      <c r="K78" s="58">
        <v>19.513000000000002</v>
      </c>
    </row>
    <row r="79" spans="1:11" x14ac:dyDescent="0.25">
      <c r="A79" s="98" t="s">
        <v>318</v>
      </c>
      <c r="B79" s="99">
        <v>21564</v>
      </c>
      <c r="C79" s="100">
        <v>299649</v>
      </c>
      <c r="D79" s="101">
        <v>68783.7</v>
      </c>
      <c r="E79" s="102">
        <v>42402.6</v>
      </c>
      <c r="F79" s="103">
        <v>45</v>
      </c>
      <c r="G79" s="56">
        <v>6658.8666666666668</v>
      </c>
      <c r="H79" s="56">
        <v>942.28</v>
      </c>
      <c r="I79" s="104">
        <v>0.14150756384970414</v>
      </c>
      <c r="J79" s="105">
        <v>551.63980000000004</v>
      </c>
      <c r="K79" s="58">
        <v>-7.8940000000000001</v>
      </c>
    </row>
    <row r="80" spans="1:11" x14ac:dyDescent="0.25">
      <c r="A80" s="98" t="s">
        <v>319</v>
      </c>
      <c r="B80" s="99">
        <v>29470</v>
      </c>
      <c r="C80" s="100">
        <v>459320</v>
      </c>
      <c r="D80" s="101">
        <v>0</v>
      </c>
      <c r="E80" s="102">
        <v>4439.8999999999996</v>
      </c>
      <c r="F80" s="103">
        <v>68</v>
      </c>
      <c r="G80" s="56">
        <v>6754.7058823529414</v>
      </c>
      <c r="H80" s="56">
        <v>65.292647058823519</v>
      </c>
      <c r="I80" s="104">
        <v>9.6662457545937455E-3</v>
      </c>
      <c r="J80" s="105">
        <v>0</v>
      </c>
      <c r="K80" s="58">
        <v>7.1300000000000002E-2</v>
      </c>
    </row>
    <row r="81" spans="1:11" x14ac:dyDescent="0.25">
      <c r="A81" s="98" t="s">
        <v>320</v>
      </c>
      <c r="B81" s="99">
        <v>406347</v>
      </c>
      <c r="C81" s="100">
        <v>1189789</v>
      </c>
      <c r="D81" s="101">
        <v>7372.5</v>
      </c>
      <c r="E81" s="102">
        <v>55501.599999999999</v>
      </c>
      <c r="F81" s="103">
        <v>59</v>
      </c>
      <c r="G81" s="56">
        <v>20165.915254237287</v>
      </c>
      <c r="H81" s="56">
        <v>940.70508474576263</v>
      </c>
      <c r="I81" s="104">
        <v>4.6648271248095251E-2</v>
      </c>
      <c r="J81" s="105">
        <v>0</v>
      </c>
      <c r="K81" s="58">
        <v>-3.3811</v>
      </c>
    </row>
    <row r="82" spans="1:11" x14ac:dyDescent="0.25">
      <c r="A82" s="98" t="s">
        <v>321</v>
      </c>
      <c r="B82" s="99">
        <v>291838</v>
      </c>
      <c r="C82" s="100">
        <v>2900888</v>
      </c>
      <c r="D82" s="101">
        <v>307.39999999999998</v>
      </c>
      <c r="E82" s="102">
        <v>260900.5</v>
      </c>
      <c r="F82" s="103">
        <v>409</v>
      </c>
      <c r="G82" s="56">
        <v>7092.6356968215159</v>
      </c>
      <c r="H82" s="56">
        <v>637.898533007335</v>
      </c>
      <c r="I82" s="104">
        <v>8.9938149973387463E-2</v>
      </c>
      <c r="J82" s="105">
        <v>0.46</v>
      </c>
      <c r="K82" s="58">
        <v>28.353999999999999</v>
      </c>
    </row>
    <row r="83" spans="1:11" x14ac:dyDescent="0.25">
      <c r="A83" s="98" t="s">
        <v>49</v>
      </c>
      <c r="B83" s="99">
        <v>52934</v>
      </c>
      <c r="C83" s="100">
        <v>842340</v>
      </c>
      <c r="D83" s="101">
        <v>8609.2999999999993</v>
      </c>
      <c r="E83" s="102">
        <v>4728.1000000000004</v>
      </c>
      <c r="F83" s="103">
        <v>144</v>
      </c>
      <c r="G83" s="56">
        <v>5849.583333333333</v>
      </c>
      <c r="H83" s="56">
        <v>32.834027777777777</v>
      </c>
      <c r="I83" s="104">
        <v>5.6130541111665128E-3</v>
      </c>
      <c r="J83" s="105">
        <v>-5.4610000000000003</v>
      </c>
      <c r="K83" s="58">
        <v>0</v>
      </c>
    </row>
    <row r="84" spans="1:11" x14ac:dyDescent="0.25">
      <c r="A84" s="98" t="s">
        <v>322</v>
      </c>
      <c r="B84" s="99">
        <v>654628</v>
      </c>
      <c r="C84" s="100">
        <v>2189678</v>
      </c>
      <c r="D84" s="101">
        <v>3690.1</v>
      </c>
      <c r="E84" s="102">
        <v>20947.900000000001</v>
      </c>
      <c r="F84" s="103">
        <v>304</v>
      </c>
      <c r="G84" s="56">
        <v>7202.8881578947367</v>
      </c>
      <c r="H84" s="56">
        <v>68.907565789473693</v>
      </c>
      <c r="I84" s="104">
        <v>9.5666577460247603E-3</v>
      </c>
      <c r="J84" s="105">
        <v>-2.2002000000000002</v>
      </c>
      <c r="K84" s="58">
        <v>64.924499999999995</v>
      </c>
    </row>
    <row r="85" spans="1:11" x14ac:dyDescent="0.25">
      <c r="A85" s="98" t="s">
        <v>50</v>
      </c>
      <c r="B85" s="99">
        <v>2620689</v>
      </c>
      <c r="C85" s="100">
        <v>8048919</v>
      </c>
      <c r="D85" s="101">
        <v>93546.7</v>
      </c>
      <c r="E85" s="102">
        <v>202462.19999999998</v>
      </c>
      <c r="F85" s="103">
        <v>1121</v>
      </c>
      <c r="G85" s="56">
        <v>7180.1239964317574</v>
      </c>
      <c r="H85" s="56">
        <v>180.60856378233717</v>
      </c>
      <c r="I85" s="104">
        <v>2.5153961668641461E-2</v>
      </c>
      <c r="J85" s="105">
        <v>-70.400800000000004</v>
      </c>
      <c r="K85" s="58">
        <v>415.23230000000001</v>
      </c>
    </row>
    <row r="86" spans="1:11" x14ac:dyDescent="0.25">
      <c r="A86" s="98" t="s">
        <v>323</v>
      </c>
      <c r="B86" s="99">
        <v>2947</v>
      </c>
      <c r="C86" s="100">
        <v>120248</v>
      </c>
      <c r="D86" s="101">
        <v>0</v>
      </c>
      <c r="E86" s="102">
        <v>9283.1</v>
      </c>
      <c r="F86" s="103">
        <v>11</v>
      </c>
      <c r="G86" s="56">
        <v>10931.636363636364</v>
      </c>
      <c r="H86" s="56">
        <v>843.91818181818189</v>
      </c>
      <c r="I86" s="104">
        <v>7.719962078371366E-2</v>
      </c>
      <c r="J86" s="105">
        <v>0</v>
      </c>
      <c r="K86" s="58">
        <v>-2.593</v>
      </c>
    </row>
    <row r="87" spans="1:11" x14ac:dyDescent="0.25">
      <c r="A87" s="98" t="s">
        <v>324</v>
      </c>
      <c r="B87" s="99">
        <v>108641</v>
      </c>
      <c r="C87" s="100">
        <v>411658</v>
      </c>
      <c r="D87" s="101">
        <v>998.2</v>
      </c>
      <c r="E87" s="102">
        <v>8672</v>
      </c>
      <c r="F87" s="103">
        <v>58</v>
      </c>
      <c r="G87" s="56">
        <v>7097.5517241379312</v>
      </c>
      <c r="H87" s="56">
        <v>149.51724137931035</v>
      </c>
      <c r="I87" s="104">
        <v>2.10660305399142E-2</v>
      </c>
      <c r="J87" s="105">
        <v>0</v>
      </c>
      <c r="K87" s="58">
        <v>0.46</v>
      </c>
    </row>
    <row r="88" spans="1:11" x14ac:dyDescent="0.25">
      <c r="A88" s="98" t="s">
        <v>325</v>
      </c>
      <c r="B88" s="99">
        <v>46027</v>
      </c>
      <c r="C88" s="100">
        <v>674493</v>
      </c>
      <c r="D88" s="101">
        <v>0</v>
      </c>
      <c r="E88" s="102">
        <v>8090.8</v>
      </c>
      <c r="F88" s="103">
        <v>82</v>
      </c>
      <c r="G88" s="56">
        <v>8225.5243902439033</v>
      </c>
      <c r="H88" s="56">
        <v>98.668292682926833</v>
      </c>
      <c r="I88" s="104">
        <v>1.1995380233745939E-2</v>
      </c>
      <c r="J88" s="105">
        <v>0</v>
      </c>
      <c r="K88" s="58">
        <v>-1.6E-2</v>
      </c>
    </row>
    <row r="89" spans="1:11" x14ac:dyDescent="0.25">
      <c r="A89" s="98" t="s">
        <v>326</v>
      </c>
      <c r="B89" s="99">
        <v>225494</v>
      </c>
      <c r="C89" s="100">
        <v>1380548</v>
      </c>
      <c r="D89" s="101">
        <v>0</v>
      </c>
      <c r="E89" s="102">
        <v>14135.9</v>
      </c>
      <c r="F89" s="103">
        <v>220</v>
      </c>
      <c r="G89" s="56">
        <v>6275.2181818181816</v>
      </c>
      <c r="H89" s="56">
        <v>64.254090909090905</v>
      </c>
      <c r="I89" s="104">
        <v>1.0239339740450893E-2</v>
      </c>
      <c r="J89" s="105">
        <v>0</v>
      </c>
      <c r="K89" s="58">
        <v>174.9015</v>
      </c>
    </row>
    <row r="90" spans="1:11" x14ac:dyDescent="0.25">
      <c r="A90" s="98" t="s">
        <v>235</v>
      </c>
      <c r="B90" s="99">
        <v>662872</v>
      </c>
      <c r="C90" s="100">
        <v>4016738</v>
      </c>
      <c r="D90" s="101">
        <v>0</v>
      </c>
      <c r="E90" s="102">
        <v>33160.9</v>
      </c>
      <c r="F90" s="103">
        <v>658</v>
      </c>
      <c r="G90" s="56">
        <v>6104.4650455927049</v>
      </c>
      <c r="H90" s="56">
        <v>50.396504559270518</v>
      </c>
      <c r="I90" s="104">
        <v>8.2556791107610203E-3</v>
      </c>
      <c r="J90" s="105">
        <v>0</v>
      </c>
      <c r="K90" s="58">
        <v>86.803600000000003</v>
      </c>
    </row>
    <row r="91" spans="1:11" x14ac:dyDescent="0.25">
      <c r="A91" s="98" t="s">
        <v>51</v>
      </c>
      <c r="B91" s="99">
        <v>8338</v>
      </c>
      <c r="C91" s="100">
        <v>344108</v>
      </c>
      <c r="D91" s="101">
        <v>0</v>
      </c>
      <c r="E91" s="102">
        <v>1737</v>
      </c>
      <c r="F91" s="103">
        <v>62</v>
      </c>
      <c r="G91" s="56">
        <v>5550.1290322580644</v>
      </c>
      <c r="H91" s="56">
        <v>28.016129032258064</v>
      </c>
      <c r="I91" s="104">
        <v>5.0478338196147717E-3</v>
      </c>
      <c r="J91" s="105">
        <v>0</v>
      </c>
      <c r="K91" s="58">
        <v>-0.33</v>
      </c>
    </row>
    <row r="92" spans="1:11" x14ac:dyDescent="0.25">
      <c r="A92" s="98" t="s">
        <v>327</v>
      </c>
      <c r="B92" s="99">
        <v>57141</v>
      </c>
      <c r="C92" s="100">
        <v>439378</v>
      </c>
      <c r="D92" s="101">
        <v>0</v>
      </c>
      <c r="E92" s="102">
        <v>2424.3000000000002</v>
      </c>
      <c r="F92" s="103">
        <v>69</v>
      </c>
      <c r="G92" s="56">
        <v>6367.797101449275</v>
      </c>
      <c r="H92" s="56">
        <v>35.134782608695652</v>
      </c>
      <c r="I92" s="104">
        <v>5.5175725684945536E-3</v>
      </c>
      <c r="J92" s="105">
        <v>0</v>
      </c>
      <c r="K92" s="58">
        <v>0.92</v>
      </c>
    </row>
    <row r="93" spans="1:11" x14ac:dyDescent="0.25">
      <c r="A93" s="98" t="s">
        <v>52</v>
      </c>
      <c r="B93" s="99">
        <v>12860599</v>
      </c>
      <c r="C93" s="100">
        <v>13593289</v>
      </c>
      <c r="D93" s="101">
        <v>366242.9</v>
      </c>
      <c r="E93" s="102">
        <v>716549.3</v>
      </c>
      <c r="F93" s="103">
        <v>1429</v>
      </c>
      <c r="G93" s="56">
        <v>9512.4485654303717</v>
      </c>
      <c r="H93" s="56">
        <v>501.43407977606722</v>
      </c>
      <c r="I93" s="104">
        <v>5.2713460296474238E-2</v>
      </c>
      <c r="J93" s="105">
        <v>-49.835599999999999</v>
      </c>
      <c r="K93" s="58">
        <v>186.786</v>
      </c>
    </row>
    <row r="94" spans="1:11" x14ac:dyDescent="0.25">
      <c r="A94" s="98" t="s">
        <v>53</v>
      </c>
      <c r="B94" s="99">
        <v>44050319</v>
      </c>
      <c r="C94" s="100">
        <v>24540593</v>
      </c>
      <c r="D94" s="101">
        <v>2004783.4</v>
      </c>
      <c r="E94" s="102">
        <v>858880.4</v>
      </c>
      <c r="F94" s="103">
        <v>3281</v>
      </c>
      <c r="G94" s="56">
        <v>7479.6077415422124</v>
      </c>
      <c r="H94" s="56">
        <v>261.77397135019811</v>
      </c>
      <c r="I94" s="104">
        <v>3.4998355581709051E-2</v>
      </c>
      <c r="J94" s="105">
        <v>-1347.4084</v>
      </c>
      <c r="K94" s="58">
        <v>41.918500000000002</v>
      </c>
    </row>
    <row r="95" spans="1:11" x14ac:dyDescent="0.25">
      <c r="A95" s="98" t="s">
        <v>54</v>
      </c>
      <c r="B95" s="99">
        <v>25667696</v>
      </c>
      <c r="C95" s="100">
        <v>32019834</v>
      </c>
      <c r="D95" s="101">
        <v>291125.09999999998</v>
      </c>
      <c r="E95" s="102">
        <v>2221687.2999999998</v>
      </c>
      <c r="F95" s="103">
        <v>4746</v>
      </c>
      <c r="G95" s="56">
        <v>6746.6991150442482</v>
      </c>
      <c r="H95" s="56">
        <v>468.11784660766961</v>
      </c>
      <c r="I95" s="104">
        <v>6.9384722606619376E-2</v>
      </c>
      <c r="J95" s="105">
        <v>457.00990000000002</v>
      </c>
      <c r="K95" s="58">
        <v>132.14150000000001</v>
      </c>
    </row>
    <row r="96" spans="1:11" x14ac:dyDescent="0.25">
      <c r="A96" s="98" t="s">
        <v>328</v>
      </c>
      <c r="B96" s="99">
        <v>1112</v>
      </c>
      <c r="C96" s="100">
        <v>11410</v>
      </c>
      <c r="D96" s="101">
        <v>0</v>
      </c>
      <c r="E96" s="102">
        <v>0</v>
      </c>
      <c r="F96" s="103">
        <v>4</v>
      </c>
      <c r="G96" s="56">
        <v>2852.5</v>
      </c>
      <c r="H96" s="56">
        <v>0</v>
      </c>
      <c r="I96" s="104">
        <v>0</v>
      </c>
      <c r="J96" s="105">
        <v>0</v>
      </c>
      <c r="K96" s="58">
        <v>0</v>
      </c>
    </row>
    <row r="97" spans="1:11" x14ac:dyDescent="0.25">
      <c r="A97" s="98" t="s">
        <v>55</v>
      </c>
      <c r="B97" s="99">
        <v>8552794</v>
      </c>
      <c r="C97" s="100">
        <v>12021419</v>
      </c>
      <c r="D97" s="101">
        <v>48364.6</v>
      </c>
      <c r="E97" s="102">
        <v>266918.2</v>
      </c>
      <c r="F97" s="103">
        <v>1413</v>
      </c>
      <c r="G97" s="56">
        <v>8507.7275300778492</v>
      </c>
      <c r="H97" s="56">
        <v>188.90176928520879</v>
      </c>
      <c r="I97" s="104">
        <v>2.2203551843588513E-2</v>
      </c>
      <c r="J97" s="105">
        <v>11.338200000000001</v>
      </c>
      <c r="K97" s="58">
        <v>93.347999999999999</v>
      </c>
    </row>
    <row r="98" spans="1:11" x14ac:dyDescent="0.25">
      <c r="A98" s="98" t="s">
        <v>56</v>
      </c>
      <c r="B98" s="99">
        <v>5111024</v>
      </c>
      <c r="C98" s="100">
        <v>13818109</v>
      </c>
      <c r="D98" s="101">
        <v>105386.7</v>
      </c>
      <c r="E98" s="102">
        <v>298124.79999999999</v>
      </c>
      <c r="F98" s="103">
        <v>1760</v>
      </c>
      <c r="G98" s="56">
        <v>7851.1982954545456</v>
      </c>
      <c r="H98" s="56">
        <v>169.3890909090909</v>
      </c>
      <c r="I98" s="104">
        <v>2.1574934746860078E-2</v>
      </c>
      <c r="J98" s="105">
        <v>2.2999999999999998</v>
      </c>
      <c r="K98" s="58">
        <v>249.37700000000001</v>
      </c>
    </row>
    <row r="99" spans="1:11" x14ac:dyDescent="0.25">
      <c r="A99" s="98" t="s">
        <v>57</v>
      </c>
      <c r="B99" s="99">
        <v>2342599</v>
      </c>
      <c r="C99" s="100">
        <v>6020510</v>
      </c>
      <c r="D99" s="101">
        <v>278930.2</v>
      </c>
      <c r="E99" s="102">
        <v>163754.79999999999</v>
      </c>
      <c r="F99" s="103">
        <v>750</v>
      </c>
      <c r="G99" s="56">
        <v>8027.3466666666664</v>
      </c>
      <c r="H99" s="56">
        <v>218.33973333333333</v>
      </c>
      <c r="I99" s="104">
        <v>2.7199489744224328E-2</v>
      </c>
      <c r="J99" s="105">
        <v>466.80950000000001</v>
      </c>
      <c r="K99" s="58">
        <v>244.27</v>
      </c>
    </row>
    <row r="100" spans="1:11" x14ac:dyDescent="0.25">
      <c r="A100" s="98" t="s">
        <v>58</v>
      </c>
      <c r="B100" s="99">
        <v>6152387</v>
      </c>
      <c r="C100" s="100">
        <v>3572447</v>
      </c>
      <c r="D100" s="101">
        <v>42293.8</v>
      </c>
      <c r="E100" s="102">
        <v>73319.5</v>
      </c>
      <c r="F100" s="103">
        <v>570</v>
      </c>
      <c r="G100" s="56">
        <v>6267.4508771929823</v>
      </c>
      <c r="H100" s="56">
        <v>128.63070175438597</v>
      </c>
      <c r="I100" s="104">
        <v>2.0523607488088697E-2</v>
      </c>
      <c r="J100" s="105">
        <v>-25.587</v>
      </c>
      <c r="K100" s="58">
        <v>32.57</v>
      </c>
    </row>
    <row r="101" spans="1:11" x14ac:dyDescent="0.25">
      <c r="A101" s="98" t="s">
        <v>59</v>
      </c>
      <c r="B101" s="99">
        <v>16314</v>
      </c>
      <c r="C101" s="100">
        <v>197059</v>
      </c>
      <c r="D101" s="101">
        <v>5260.5</v>
      </c>
      <c r="E101" s="102">
        <v>7469.2</v>
      </c>
      <c r="F101" s="103">
        <v>38</v>
      </c>
      <c r="G101" s="56">
        <v>5185.7631578947367</v>
      </c>
      <c r="H101" s="56">
        <v>196.55789473684209</v>
      </c>
      <c r="I101" s="104">
        <v>3.7903369041759068E-2</v>
      </c>
      <c r="J101" s="105">
        <v>-4.53</v>
      </c>
      <c r="K101" s="58">
        <v>101.09350000000001</v>
      </c>
    </row>
    <row r="102" spans="1:11" x14ac:dyDescent="0.25">
      <c r="A102" s="98" t="s">
        <v>221</v>
      </c>
      <c r="B102" s="99">
        <v>23568</v>
      </c>
      <c r="C102" s="100">
        <v>77265</v>
      </c>
      <c r="D102" s="101">
        <v>0</v>
      </c>
      <c r="E102" s="102">
        <v>0</v>
      </c>
      <c r="F102" s="103">
        <v>20</v>
      </c>
      <c r="G102" s="56">
        <v>3863.25</v>
      </c>
      <c r="H102" s="56">
        <v>0</v>
      </c>
      <c r="I102" s="104">
        <v>0</v>
      </c>
      <c r="J102" s="105">
        <v>0</v>
      </c>
      <c r="K102" s="58">
        <v>0</v>
      </c>
    </row>
    <row r="103" spans="1:11" x14ac:dyDescent="0.25">
      <c r="A103" s="98" t="s">
        <v>222</v>
      </c>
      <c r="B103" s="99">
        <v>7524806</v>
      </c>
      <c r="C103" s="100">
        <v>11012794</v>
      </c>
      <c r="D103" s="101">
        <v>220179.9</v>
      </c>
      <c r="E103" s="102">
        <v>595228.9</v>
      </c>
      <c r="F103" s="103">
        <v>1391</v>
      </c>
      <c r="G103" s="56">
        <v>7917.1775700934577</v>
      </c>
      <c r="H103" s="56">
        <v>427.9143781452193</v>
      </c>
      <c r="I103" s="104">
        <v>5.4048854450559965E-2</v>
      </c>
      <c r="J103" s="105">
        <v>-75.978999999999999</v>
      </c>
      <c r="K103" s="58">
        <v>84.72</v>
      </c>
    </row>
    <row r="104" spans="1:11" x14ac:dyDescent="0.25">
      <c r="A104" s="98" t="s">
        <v>60</v>
      </c>
      <c r="B104" s="99">
        <v>581734</v>
      </c>
      <c r="C104" s="100">
        <v>4278540</v>
      </c>
      <c r="D104" s="101">
        <v>585.6</v>
      </c>
      <c r="E104" s="102">
        <v>7819.3</v>
      </c>
      <c r="F104" s="103">
        <v>560</v>
      </c>
      <c r="G104" s="56">
        <v>7640.25</v>
      </c>
      <c r="H104" s="56">
        <v>13.963035714285715</v>
      </c>
      <c r="I104" s="104">
        <v>1.8275626732483512E-3</v>
      </c>
      <c r="J104" s="105">
        <v>-0.41249999999999998</v>
      </c>
      <c r="K104" s="58">
        <v>70.114000000000004</v>
      </c>
    </row>
    <row r="105" spans="1:11" x14ac:dyDescent="0.25">
      <c r="A105" s="98" t="s">
        <v>329</v>
      </c>
      <c r="B105" s="99">
        <v>44032225</v>
      </c>
      <c r="C105" s="100">
        <v>1341671</v>
      </c>
      <c r="D105" s="101">
        <v>0</v>
      </c>
      <c r="E105" s="102">
        <v>32671.8</v>
      </c>
      <c r="F105" s="103">
        <v>178</v>
      </c>
      <c r="G105" s="56">
        <v>7537.4775280898875</v>
      </c>
      <c r="H105" s="56">
        <v>183.54943820224719</v>
      </c>
      <c r="I105" s="104">
        <v>2.4351573522868125E-2</v>
      </c>
      <c r="J105" s="105">
        <v>0</v>
      </c>
      <c r="K105" s="58">
        <v>-3.6629999999999998</v>
      </c>
    </row>
    <row r="106" spans="1:11" x14ac:dyDescent="0.25">
      <c r="A106" s="98" t="s">
        <v>236</v>
      </c>
      <c r="B106" s="99">
        <v>2225680</v>
      </c>
      <c r="C106" s="100">
        <v>4091487</v>
      </c>
      <c r="D106" s="101">
        <v>65610.5</v>
      </c>
      <c r="E106" s="102">
        <v>179750</v>
      </c>
      <c r="F106" s="103">
        <v>763</v>
      </c>
      <c r="G106" s="56">
        <v>5362.3682830930538</v>
      </c>
      <c r="H106" s="56">
        <v>235.58322411533422</v>
      </c>
      <c r="I106" s="104">
        <v>4.3932682665251042E-2</v>
      </c>
      <c r="J106" s="105">
        <v>29.815000000000001</v>
      </c>
      <c r="K106" s="58">
        <v>126.33</v>
      </c>
    </row>
    <row r="107" spans="1:11" x14ac:dyDescent="0.25">
      <c r="A107" s="98" t="s">
        <v>61</v>
      </c>
      <c r="B107" s="99">
        <v>28554752</v>
      </c>
      <c r="C107" s="100">
        <v>14226606</v>
      </c>
      <c r="D107" s="101">
        <v>417817.4</v>
      </c>
      <c r="E107" s="102">
        <v>145115.79999999999</v>
      </c>
      <c r="F107" s="103">
        <v>1730</v>
      </c>
      <c r="G107" s="56">
        <v>8223.4716763005781</v>
      </c>
      <c r="H107" s="56">
        <v>83.881965317919068</v>
      </c>
      <c r="I107" s="104">
        <v>1.0200310601137052E-2</v>
      </c>
      <c r="J107" s="105">
        <v>27.2515</v>
      </c>
      <c r="K107" s="58">
        <v>214.27799999999999</v>
      </c>
    </row>
    <row r="108" spans="1:11" x14ac:dyDescent="0.25">
      <c r="A108" s="98" t="s">
        <v>330</v>
      </c>
      <c r="B108" s="99">
        <v>225402</v>
      </c>
      <c r="C108" s="100">
        <v>972994</v>
      </c>
      <c r="D108" s="101">
        <v>34233.4</v>
      </c>
      <c r="E108" s="102">
        <v>2134.8000000000002</v>
      </c>
      <c r="F108" s="103">
        <v>154</v>
      </c>
      <c r="G108" s="56">
        <v>6318.1428571428569</v>
      </c>
      <c r="H108" s="56">
        <v>13.862337662337664</v>
      </c>
      <c r="I108" s="104">
        <v>2.194052584085822E-3</v>
      </c>
      <c r="J108" s="105">
        <v>0</v>
      </c>
      <c r="K108" s="58">
        <v>0.46</v>
      </c>
    </row>
    <row r="109" spans="1:11" x14ac:dyDescent="0.25">
      <c r="A109" s="98" t="s">
        <v>237</v>
      </c>
      <c r="B109" s="99">
        <v>1224696</v>
      </c>
      <c r="C109" s="100">
        <v>3112708</v>
      </c>
      <c r="D109" s="101">
        <v>10416.799999999999</v>
      </c>
      <c r="E109" s="102">
        <v>44863.199999999997</v>
      </c>
      <c r="F109" s="103">
        <v>712</v>
      </c>
      <c r="G109" s="56">
        <v>4371.7808988764045</v>
      </c>
      <c r="H109" s="56">
        <v>63.010112359550561</v>
      </c>
      <c r="I109" s="104">
        <v>1.4412916341654919E-2</v>
      </c>
      <c r="J109" s="105">
        <v>-2.3570000000000002</v>
      </c>
      <c r="K109" s="58">
        <v>88.965999999999994</v>
      </c>
    </row>
    <row r="110" spans="1:11" x14ac:dyDescent="0.25">
      <c r="A110" s="98" t="s">
        <v>62</v>
      </c>
      <c r="B110" s="99">
        <v>91490</v>
      </c>
      <c r="C110" s="100">
        <v>221410</v>
      </c>
      <c r="D110" s="101">
        <v>0</v>
      </c>
      <c r="E110" s="102">
        <v>2098.6</v>
      </c>
      <c r="F110" s="103">
        <v>47</v>
      </c>
      <c r="G110" s="56">
        <v>4710.8510638297876</v>
      </c>
      <c r="H110" s="56">
        <v>44.651063829787233</v>
      </c>
      <c r="I110" s="104">
        <v>9.4783433449257028E-3</v>
      </c>
      <c r="J110" s="105">
        <v>0</v>
      </c>
      <c r="K110" s="58">
        <v>0.46</v>
      </c>
    </row>
    <row r="111" spans="1:11" x14ac:dyDescent="0.25">
      <c r="A111" s="98" t="s">
        <v>63</v>
      </c>
      <c r="B111" s="99">
        <v>1401827</v>
      </c>
      <c r="C111" s="100">
        <v>3028926</v>
      </c>
      <c r="D111" s="101">
        <v>18070</v>
      </c>
      <c r="E111" s="102">
        <v>13820.6</v>
      </c>
      <c r="F111" s="103">
        <v>459</v>
      </c>
      <c r="G111" s="56">
        <v>6598.9673202614376</v>
      </c>
      <c r="H111" s="56">
        <v>30.110239651416123</v>
      </c>
      <c r="I111" s="104">
        <v>4.5628714600488753E-3</v>
      </c>
      <c r="J111" s="105">
        <v>97.821700000000007</v>
      </c>
      <c r="K111" s="58">
        <v>10.779</v>
      </c>
    </row>
    <row r="112" spans="1:11" x14ac:dyDescent="0.25">
      <c r="A112" s="98" t="s">
        <v>64</v>
      </c>
      <c r="B112" s="99">
        <v>11753</v>
      </c>
      <c r="C112" s="100">
        <v>250670</v>
      </c>
      <c r="D112" s="101">
        <v>0</v>
      </c>
      <c r="E112" s="102">
        <v>491.2</v>
      </c>
      <c r="F112" s="103">
        <v>50</v>
      </c>
      <c r="G112" s="56">
        <v>5013.3999999999996</v>
      </c>
      <c r="H112" s="56">
        <v>9.8239999999999998</v>
      </c>
      <c r="I112" s="104">
        <v>1.959548410260502E-3</v>
      </c>
      <c r="J112" s="105">
        <v>0</v>
      </c>
      <c r="K112" s="58">
        <v>0.46</v>
      </c>
    </row>
    <row r="113" spans="1:11" x14ac:dyDescent="0.25">
      <c r="A113" s="98" t="s">
        <v>213</v>
      </c>
      <c r="B113" s="99">
        <v>3945966</v>
      </c>
      <c r="C113" s="100">
        <v>7626446</v>
      </c>
      <c r="D113" s="101">
        <v>121162.8</v>
      </c>
      <c r="E113" s="102">
        <v>123179.9</v>
      </c>
      <c r="F113" s="103">
        <v>1113</v>
      </c>
      <c r="G113" s="56">
        <v>6852.1527403414193</v>
      </c>
      <c r="H113" s="56">
        <v>110.67376460017969</v>
      </c>
      <c r="I113" s="104">
        <v>1.6151677989983803E-2</v>
      </c>
      <c r="J113" s="105">
        <v>310.49</v>
      </c>
      <c r="K113" s="58">
        <v>-1036.9649999999999</v>
      </c>
    </row>
    <row r="114" spans="1:11" x14ac:dyDescent="0.25">
      <c r="A114" s="98" t="s">
        <v>331</v>
      </c>
      <c r="B114" s="99">
        <v>301492</v>
      </c>
      <c r="C114" s="100">
        <v>3002974</v>
      </c>
      <c r="D114" s="101">
        <v>1557</v>
      </c>
      <c r="E114" s="102">
        <v>64275.5</v>
      </c>
      <c r="F114" s="103">
        <v>401</v>
      </c>
      <c r="G114" s="56">
        <v>7488.7132169576062</v>
      </c>
      <c r="H114" s="56">
        <v>160.28802992518703</v>
      </c>
      <c r="I114" s="104">
        <v>2.1403948219331902E-2</v>
      </c>
      <c r="J114" s="105">
        <v>-1.0874999999999999</v>
      </c>
      <c r="K114" s="58">
        <v>13.362</v>
      </c>
    </row>
    <row r="115" spans="1:11" x14ac:dyDescent="0.25">
      <c r="A115" s="98" t="s">
        <v>65</v>
      </c>
      <c r="B115" s="99">
        <v>121646</v>
      </c>
      <c r="C115" s="100">
        <v>1126768</v>
      </c>
      <c r="D115" s="101">
        <v>8417.1</v>
      </c>
      <c r="E115" s="102">
        <v>12859</v>
      </c>
      <c r="F115" s="103">
        <v>210</v>
      </c>
      <c r="G115" s="56">
        <v>5365.5619047619048</v>
      </c>
      <c r="H115" s="56">
        <v>61.233333333333334</v>
      </c>
      <c r="I115" s="104">
        <v>1.1412287178904619E-2</v>
      </c>
      <c r="J115" s="105">
        <v>-6.7549999999999999</v>
      </c>
      <c r="K115" s="58">
        <v>14.068</v>
      </c>
    </row>
    <row r="116" spans="1:11" x14ac:dyDescent="0.25">
      <c r="A116" s="98" t="s">
        <v>66</v>
      </c>
      <c r="B116" s="99">
        <v>1639951</v>
      </c>
      <c r="C116" s="100">
        <v>2233951</v>
      </c>
      <c r="D116" s="101">
        <v>4491.5</v>
      </c>
      <c r="E116" s="102">
        <v>68499.199999999997</v>
      </c>
      <c r="F116" s="103">
        <v>342</v>
      </c>
      <c r="G116" s="56">
        <v>6532.020467836257</v>
      </c>
      <c r="H116" s="56">
        <v>200.29005847953215</v>
      </c>
      <c r="I116" s="104">
        <v>3.066280325754683E-2</v>
      </c>
      <c r="J116" s="105">
        <v>-1.978</v>
      </c>
      <c r="K116" s="58">
        <v>44.734000000000002</v>
      </c>
    </row>
    <row r="117" spans="1:11" x14ac:dyDescent="0.25">
      <c r="A117" s="98" t="s">
        <v>332</v>
      </c>
      <c r="B117" s="99">
        <v>207225</v>
      </c>
      <c r="C117" s="100">
        <v>936687</v>
      </c>
      <c r="D117" s="101">
        <v>307.39999999999998</v>
      </c>
      <c r="E117" s="102">
        <v>13250.3</v>
      </c>
      <c r="F117" s="103">
        <v>152</v>
      </c>
      <c r="G117" s="56">
        <v>6162.4144736842109</v>
      </c>
      <c r="H117" s="56">
        <v>87.173026315789471</v>
      </c>
      <c r="I117" s="104">
        <v>1.4145920675743337E-2</v>
      </c>
      <c r="J117" s="105">
        <v>0.46</v>
      </c>
      <c r="K117" s="58">
        <v>94.26</v>
      </c>
    </row>
    <row r="118" spans="1:11" x14ac:dyDescent="0.25">
      <c r="A118" s="98" t="s">
        <v>67</v>
      </c>
      <c r="B118" s="99">
        <v>555405</v>
      </c>
      <c r="C118" s="100">
        <v>3419578</v>
      </c>
      <c r="D118" s="101">
        <v>7874.2</v>
      </c>
      <c r="E118" s="102">
        <v>24422.6</v>
      </c>
      <c r="F118" s="103">
        <v>644</v>
      </c>
      <c r="G118" s="56">
        <v>5309.9037267080748</v>
      </c>
      <c r="H118" s="56">
        <v>37.923291925465833</v>
      </c>
      <c r="I118" s="104">
        <v>7.1419923744976705E-3</v>
      </c>
      <c r="J118" s="105">
        <v>-2.4722</v>
      </c>
      <c r="K118" s="58">
        <v>20.07</v>
      </c>
    </row>
    <row r="119" spans="1:11" x14ac:dyDescent="0.25">
      <c r="A119" s="98" t="s">
        <v>68</v>
      </c>
      <c r="B119" s="99">
        <v>218961</v>
      </c>
      <c r="C119" s="100">
        <v>845409</v>
      </c>
      <c r="D119" s="101">
        <v>22767.3</v>
      </c>
      <c r="E119" s="102">
        <v>12479.4</v>
      </c>
      <c r="F119" s="103">
        <v>131</v>
      </c>
      <c r="G119" s="56">
        <v>6453.5038167938928</v>
      </c>
      <c r="H119" s="56">
        <v>95.262595419847329</v>
      </c>
      <c r="I119" s="104">
        <v>1.4761375854763789E-2</v>
      </c>
      <c r="J119" s="105">
        <v>0</v>
      </c>
      <c r="K119" s="58">
        <v>42.64</v>
      </c>
    </row>
    <row r="120" spans="1:11" x14ac:dyDescent="0.25">
      <c r="A120" s="98" t="s">
        <v>69</v>
      </c>
      <c r="B120" s="99">
        <v>733141</v>
      </c>
      <c r="C120" s="100">
        <v>2169011</v>
      </c>
      <c r="D120" s="101">
        <v>4776.2</v>
      </c>
      <c r="E120" s="102">
        <v>8515.9</v>
      </c>
      <c r="F120" s="103">
        <v>338</v>
      </c>
      <c r="G120" s="56">
        <v>6417.1923076923076</v>
      </c>
      <c r="H120" s="56">
        <v>25.194970414201183</v>
      </c>
      <c r="I120" s="104">
        <v>3.9261672716274839E-3</v>
      </c>
      <c r="J120" s="105">
        <v>112.967</v>
      </c>
      <c r="K120" s="58">
        <v>25.51</v>
      </c>
    </row>
    <row r="121" spans="1:11" x14ac:dyDescent="0.25">
      <c r="A121" s="98" t="s">
        <v>70</v>
      </c>
      <c r="B121" s="99">
        <v>282430</v>
      </c>
      <c r="C121" s="100">
        <v>2837065</v>
      </c>
      <c r="D121" s="101">
        <v>94.6</v>
      </c>
      <c r="E121" s="102">
        <v>3104.9</v>
      </c>
      <c r="F121" s="103">
        <v>500</v>
      </c>
      <c r="G121" s="56">
        <v>5674.13</v>
      </c>
      <c r="H121" s="56">
        <v>6.2098000000000004</v>
      </c>
      <c r="I121" s="104">
        <v>1.094405662189622E-3</v>
      </c>
      <c r="J121" s="105">
        <v>0</v>
      </c>
      <c r="K121" s="58">
        <v>65.739999999999995</v>
      </c>
    </row>
    <row r="122" spans="1:11" x14ac:dyDescent="0.25">
      <c r="A122" s="98" t="s">
        <v>71</v>
      </c>
      <c r="B122" s="99">
        <v>298938</v>
      </c>
      <c r="C122" s="100">
        <v>1284537</v>
      </c>
      <c r="D122" s="101">
        <v>0</v>
      </c>
      <c r="E122" s="102">
        <v>3359.5</v>
      </c>
      <c r="F122" s="103">
        <v>207</v>
      </c>
      <c r="G122" s="56">
        <v>6205.492753623188</v>
      </c>
      <c r="H122" s="56">
        <v>16.229468599033815</v>
      </c>
      <c r="I122" s="104">
        <v>2.6153392233933316E-3</v>
      </c>
      <c r="J122" s="105">
        <v>6.141</v>
      </c>
      <c r="K122" s="58">
        <v>2.2999999999999998</v>
      </c>
    </row>
    <row r="123" spans="1:11" x14ac:dyDescent="0.25">
      <c r="A123" s="98" t="s">
        <v>72</v>
      </c>
      <c r="B123" s="99">
        <v>4899512</v>
      </c>
      <c r="C123" s="100">
        <v>8128779</v>
      </c>
      <c r="D123" s="101">
        <v>90671</v>
      </c>
      <c r="E123" s="102">
        <v>242259.3</v>
      </c>
      <c r="F123" s="103">
        <v>1268</v>
      </c>
      <c r="G123" s="56">
        <v>6410.7089905362773</v>
      </c>
      <c r="H123" s="56">
        <v>191.05623028391167</v>
      </c>
      <c r="I123" s="104">
        <v>2.9802667780733122E-2</v>
      </c>
      <c r="J123" s="105">
        <v>306.64460000000003</v>
      </c>
      <c r="K123" s="58">
        <v>-9.6720000000000006</v>
      </c>
    </row>
    <row r="124" spans="1:11" x14ac:dyDescent="0.25">
      <c r="A124" s="98" t="s">
        <v>73</v>
      </c>
      <c r="B124" s="99">
        <v>35250731</v>
      </c>
      <c r="C124" s="100">
        <v>14463535</v>
      </c>
      <c r="D124" s="101">
        <v>282079.3</v>
      </c>
      <c r="E124" s="102">
        <v>112472.4</v>
      </c>
      <c r="F124" s="103">
        <v>1902</v>
      </c>
      <c r="G124" s="56">
        <v>7604.3822292323866</v>
      </c>
      <c r="H124" s="56">
        <v>59.133753943217663</v>
      </c>
      <c r="I124" s="104">
        <v>7.7762732278104903E-3</v>
      </c>
      <c r="J124" s="105">
        <v>23.177900000000001</v>
      </c>
      <c r="K124" s="58">
        <v>13.180999999999999</v>
      </c>
    </row>
    <row r="125" spans="1:11" x14ac:dyDescent="0.25">
      <c r="A125" s="98" t="s">
        <v>74</v>
      </c>
      <c r="B125" s="99">
        <v>2159455</v>
      </c>
      <c r="C125" s="100">
        <v>10861141</v>
      </c>
      <c r="D125" s="101">
        <v>39739.599999999999</v>
      </c>
      <c r="E125" s="102">
        <v>108035.4</v>
      </c>
      <c r="F125" s="103">
        <v>1420</v>
      </c>
      <c r="G125" s="56">
        <v>7648.6908450704223</v>
      </c>
      <c r="H125" s="56">
        <v>76.081267605633798</v>
      </c>
      <c r="I125" s="104">
        <v>9.9469659771473356E-3</v>
      </c>
      <c r="J125" s="105">
        <v>99.940100000000001</v>
      </c>
      <c r="K125" s="58">
        <v>59.134</v>
      </c>
    </row>
    <row r="126" spans="1:11" x14ac:dyDescent="0.25">
      <c r="A126" s="98" t="s">
        <v>75</v>
      </c>
      <c r="B126" s="99">
        <v>5466474</v>
      </c>
      <c r="C126" s="100">
        <v>9557704.5800000001</v>
      </c>
      <c r="D126" s="101">
        <v>175601.8</v>
      </c>
      <c r="E126" s="102">
        <v>72335.7</v>
      </c>
      <c r="F126" s="103">
        <v>1218</v>
      </c>
      <c r="G126" s="56">
        <v>7847.0480952380949</v>
      </c>
      <c r="H126" s="56">
        <v>59.388916256157636</v>
      </c>
      <c r="I126" s="104">
        <v>7.5683130185218595E-3</v>
      </c>
      <c r="J126" s="105">
        <v>0</v>
      </c>
      <c r="K126" s="58">
        <v>8.2940000000000005</v>
      </c>
    </row>
    <row r="127" spans="1:11" x14ac:dyDescent="0.25">
      <c r="A127" s="98" t="s">
        <v>333</v>
      </c>
      <c r="B127" s="99">
        <v>1304969.8799999999</v>
      </c>
      <c r="C127" s="100">
        <v>3269085.63</v>
      </c>
      <c r="D127" s="101">
        <v>133064.20000000001</v>
      </c>
      <c r="E127" s="102">
        <v>140463.1</v>
      </c>
      <c r="F127" s="103">
        <v>352</v>
      </c>
      <c r="G127" s="56">
        <v>9287.1750852272726</v>
      </c>
      <c r="H127" s="56">
        <v>399.04289772727276</v>
      </c>
      <c r="I127" s="104">
        <v>4.2967091076167377E-2</v>
      </c>
      <c r="J127" s="105">
        <v>-29.412500000000001</v>
      </c>
      <c r="K127" s="58">
        <v>58.151499999999999</v>
      </c>
    </row>
    <row r="128" spans="1:11" x14ac:dyDescent="0.25">
      <c r="A128" s="98" t="s">
        <v>334</v>
      </c>
      <c r="B128" s="99">
        <v>0</v>
      </c>
      <c r="C128" s="100">
        <v>105444</v>
      </c>
      <c r="D128" s="101">
        <v>0</v>
      </c>
      <c r="E128" s="102">
        <v>0</v>
      </c>
      <c r="F128" s="103">
        <v>12</v>
      </c>
      <c r="G128" s="56">
        <v>8787</v>
      </c>
      <c r="H128" s="56">
        <v>0</v>
      </c>
      <c r="I128" s="104">
        <v>0</v>
      </c>
      <c r="J128" s="105">
        <v>0</v>
      </c>
      <c r="K128" s="58">
        <v>0</v>
      </c>
    </row>
    <row r="129" spans="1:11" x14ac:dyDescent="0.25">
      <c r="A129" s="98" t="s">
        <v>335</v>
      </c>
      <c r="B129" s="99">
        <v>135124</v>
      </c>
      <c r="C129" s="100">
        <v>377345</v>
      </c>
      <c r="D129" s="101">
        <v>0</v>
      </c>
      <c r="E129" s="102">
        <v>8046.8</v>
      </c>
      <c r="F129" s="103">
        <v>72</v>
      </c>
      <c r="G129" s="56">
        <v>5240.9027777777774</v>
      </c>
      <c r="H129" s="56">
        <v>111.76111111111112</v>
      </c>
      <c r="I129" s="104">
        <v>2.1324782360969408E-2</v>
      </c>
      <c r="J129" s="105">
        <v>0</v>
      </c>
      <c r="K129" s="58">
        <v>0.94</v>
      </c>
    </row>
    <row r="130" spans="1:11" x14ac:dyDescent="0.25">
      <c r="A130" s="98" t="s">
        <v>76</v>
      </c>
      <c r="B130" s="99">
        <v>6513803</v>
      </c>
      <c r="C130" s="100">
        <v>13075996</v>
      </c>
      <c r="D130" s="101">
        <v>127358.6</v>
      </c>
      <c r="E130" s="102">
        <v>319359.2</v>
      </c>
      <c r="F130" s="103">
        <v>1889</v>
      </c>
      <c r="G130" s="56">
        <v>6922.1789306511382</v>
      </c>
      <c r="H130" s="56">
        <v>169.06257278983591</v>
      </c>
      <c r="I130" s="104">
        <v>2.442331735188662E-2</v>
      </c>
      <c r="J130" s="105">
        <v>1132.2325000000001</v>
      </c>
      <c r="K130" s="58">
        <v>878.88850000000002</v>
      </c>
    </row>
    <row r="131" spans="1:11" x14ac:dyDescent="0.25">
      <c r="A131" s="98" t="s">
        <v>223</v>
      </c>
      <c r="B131" s="99">
        <v>1030104</v>
      </c>
      <c r="C131" s="100">
        <v>1749017</v>
      </c>
      <c r="D131" s="101">
        <v>460228.60000000003</v>
      </c>
      <c r="E131" s="102">
        <v>149732.20000000001</v>
      </c>
      <c r="F131" s="103">
        <v>372</v>
      </c>
      <c r="G131" s="56">
        <v>4701.6586021505373</v>
      </c>
      <c r="H131" s="56">
        <v>402.50591397849468</v>
      </c>
      <c r="I131" s="104">
        <v>8.5609345135010145E-2</v>
      </c>
      <c r="J131" s="105">
        <v>-201.21380000000002</v>
      </c>
      <c r="K131" s="58">
        <v>-15.495000000000001</v>
      </c>
    </row>
    <row r="132" spans="1:11" x14ac:dyDescent="0.25">
      <c r="A132" s="98" t="s">
        <v>77</v>
      </c>
      <c r="B132" s="99">
        <v>402591</v>
      </c>
      <c r="C132" s="100">
        <v>2896829</v>
      </c>
      <c r="D132" s="101">
        <v>0</v>
      </c>
      <c r="E132" s="102">
        <v>12421.4</v>
      </c>
      <c r="F132" s="103">
        <v>521</v>
      </c>
      <c r="G132" s="56">
        <v>5560.1324376199618</v>
      </c>
      <c r="H132" s="56">
        <v>23.841458733205375</v>
      </c>
      <c r="I132" s="104">
        <v>4.2879300089856878E-3</v>
      </c>
      <c r="J132" s="105">
        <v>0</v>
      </c>
      <c r="K132" s="58">
        <v>10.49</v>
      </c>
    </row>
    <row r="133" spans="1:11" x14ac:dyDescent="0.25">
      <c r="A133" s="98" t="s">
        <v>78</v>
      </c>
      <c r="B133" s="99">
        <v>588111</v>
      </c>
      <c r="C133" s="100">
        <v>5356140</v>
      </c>
      <c r="D133" s="101">
        <v>32556.1</v>
      </c>
      <c r="E133" s="102">
        <v>121586.3</v>
      </c>
      <c r="F133" s="103">
        <v>816</v>
      </c>
      <c r="G133" s="56">
        <v>6563.8970588235297</v>
      </c>
      <c r="H133" s="56">
        <v>149.00281862745098</v>
      </c>
      <c r="I133" s="104">
        <v>2.2700358840508274E-2</v>
      </c>
      <c r="J133" s="105">
        <v>124.5795</v>
      </c>
      <c r="K133" s="58">
        <v>198.96600000000001</v>
      </c>
    </row>
    <row r="134" spans="1:11" x14ac:dyDescent="0.25">
      <c r="A134" s="98" t="s">
        <v>79</v>
      </c>
      <c r="B134" s="99">
        <v>3117908</v>
      </c>
      <c r="C134" s="100">
        <v>9206379</v>
      </c>
      <c r="D134" s="101">
        <v>84127.7</v>
      </c>
      <c r="E134" s="102">
        <v>418631</v>
      </c>
      <c r="F134" s="103">
        <v>1332</v>
      </c>
      <c r="G134" s="56">
        <v>6911.6959459459458</v>
      </c>
      <c r="H134" s="56">
        <v>314.28753753753756</v>
      </c>
      <c r="I134" s="104">
        <v>4.5471840774749771E-2</v>
      </c>
      <c r="J134" s="105">
        <v>118.51179999999999</v>
      </c>
      <c r="K134" s="58">
        <v>-18.013000000000002</v>
      </c>
    </row>
    <row r="135" spans="1:11" x14ac:dyDescent="0.25">
      <c r="A135" s="98" t="s">
        <v>336</v>
      </c>
      <c r="B135" s="99">
        <v>1368337</v>
      </c>
      <c r="C135" s="100">
        <v>1925972</v>
      </c>
      <c r="D135" s="101">
        <v>43353.9</v>
      </c>
      <c r="E135" s="102">
        <v>33186.9</v>
      </c>
      <c r="F135" s="103">
        <v>261</v>
      </c>
      <c r="G135" s="56">
        <v>7379.2030651340992</v>
      </c>
      <c r="H135" s="56">
        <v>127.15287356321839</v>
      </c>
      <c r="I135" s="104">
        <v>1.7231247390927802E-2</v>
      </c>
      <c r="J135" s="105">
        <v>-1.7858000000000001</v>
      </c>
      <c r="K135" s="58">
        <v>-3.883</v>
      </c>
    </row>
    <row r="136" spans="1:11" x14ac:dyDescent="0.25">
      <c r="A136" s="98" t="s">
        <v>80</v>
      </c>
      <c r="B136" s="99">
        <v>99843</v>
      </c>
      <c r="C136" s="100">
        <v>1352782</v>
      </c>
      <c r="D136" s="101">
        <v>231.8</v>
      </c>
      <c r="E136" s="102">
        <v>5095.8999999999996</v>
      </c>
      <c r="F136" s="103">
        <v>182</v>
      </c>
      <c r="G136" s="56">
        <v>7432.868131868132</v>
      </c>
      <c r="H136" s="56">
        <v>27.999450549450547</v>
      </c>
      <c r="I136" s="104">
        <v>3.7669779757566256E-3</v>
      </c>
      <c r="J136" s="105">
        <v>41.029000000000003</v>
      </c>
      <c r="K136" s="58">
        <v>67.875</v>
      </c>
    </row>
    <row r="137" spans="1:11" x14ac:dyDescent="0.25">
      <c r="A137" s="98" t="s">
        <v>238</v>
      </c>
      <c r="B137" s="99">
        <v>2462819</v>
      </c>
      <c r="C137" s="100">
        <v>3321027</v>
      </c>
      <c r="D137" s="101">
        <v>466114.1</v>
      </c>
      <c r="E137" s="102">
        <v>44950.5</v>
      </c>
      <c r="F137" s="103">
        <v>478</v>
      </c>
      <c r="G137" s="56">
        <v>6947.7552301255228</v>
      </c>
      <c r="H137" s="56">
        <v>94.038702928870293</v>
      </c>
      <c r="I137" s="104">
        <v>1.3535120310674982E-2</v>
      </c>
      <c r="J137" s="105">
        <v>0</v>
      </c>
      <c r="K137" s="58">
        <v>79.272999999999996</v>
      </c>
    </row>
    <row r="138" spans="1:11" x14ac:dyDescent="0.25">
      <c r="A138" s="98" t="s">
        <v>260</v>
      </c>
      <c r="B138" s="99">
        <v>2054380</v>
      </c>
      <c r="C138" s="100">
        <v>3859895</v>
      </c>
      <c r="D138" s="101">
        <v>29052.300000000003</v>
      </c>
      <c r="E138" s="102">
        <v>148606.5</v>
      </c>
      <c r="F138" s="103">
        <v>842</v>
      </c>
      <c r="G138" s="56">
        <v>4584.1983372921613</v>
      </c>
      <c r="H138" s="56">
        <v>176.49228028503563</v>
      </c>
      <c r="I138" s="104">
        <v>3.8500140547864645E-2</v>
      </c>
      <c r="J138" s="105">
        <v>-15.9476</v>
      </c>
      <c r="K138" s="58">
        <v>-2.0529999999999999</v>
      </c>
    </row>
    <row r="139" spans="1:11" x14ac:dyDescent="0.25">
      <c r="A139" s="98" t="s">
        <v>81</v>
      </c>
      <c r="B139" s="99">
        <v>568462</v>
      </c>
      <c r="C139" s="100">
        <v>2188045</v>
      </c>
      <c r="D139" s="101">
        <v>0</v>
      </c>
      <c r="E139" s="102">
        <v>8143.4</v>
      </c>
      <c r="F139" s="103">
        <v>464</v>
      </c>
      <c r="G139" s="56">
        <v>4715.6142241379312</v>
      </c>
      <c r="H139" s="56">
        <v>17.550431034482759</v>
      </c>
      <c r="I139" s="104">
        <v>3.7217698904730024E-3</v>
      </c>
      <c r="J139" s="105">
        <v>0</v>
      </c>
      <c r="K139" s="58">
        <v>1.05</v>
      </c>
    </row>
    <row r="140" spans="1:11" x14ac:dyDescent="0.25">
      <c r="A140" s="98" t="s">
        <v>337</v>
      </c>
      <c r="B140" s="99">
        <v>736905</v>
      </c>
      <c r="C140" s="100">
        <v>2068839</v>
      </c>
      <c r="D140" s="101">
        <v>0</v>
      </c>
      <c r="E140" s="102">
        <v>13415.1</v>
      </c>
      <c r="F140" s="103">
        <v>430</v>
      </c>
      <c r="G140" s="56">
        <v>4811.2534883720928</v>
      </c>
      <c r="H140" s="56">
        <v>31.197906976744186</v>
      </c>
      <c r="I140" s="104">
        <v>6.4843615187068692E-3</v>
      </c>
      <c r="J140" s="105">
        <v>0</v>
      </c>
      <c r="K140" s="58">
        <v>30.140999999999998</v>
      </c>
    </row>
    <row r="141" spans="1:11" x14ac:dyDescent="0.25">
      <c r="A141" s="98" t="s">
        <v>82</v>
      </c>
      <c r="B141" s="99">
        <v>1096414</v>
      </c>
      <c r="C141" s="100">
        <v>6520328</v>
      </c>
      <c r="D141" s="101">
        <v>23276.7</v>
      </c>
      <c r="E141" s="102">
        <v>52917.5</v>
      </c>
      <c r="F141" s="103">
        <v>995</v>
      </c>
      <c r="G141" s="56">
        <v>6553.0934673366837</v>
      </c>
      <c r="H141" s="56">
        <v>53.183417085427138</v>
      </c>
      <c r="I141" s="104">
        <v>8.1157727034590899E-3</v>
      </c>
      <c r="J141" s="105">
        <v>-17.0335</v>
      </c>
      <c r="K141" s="58">
        <v>304.97649999999999</v>
      </c>
    </row>
    <row r="142" spans="1:11" x14ac:dyDescent="0.25">
      <c r="A142" s="98" t="s">
        <v>239</v>
      </c>
      <c r="B142" s="99">
        <v>7067140</v>
      </c>
      <c r="C142" s="100">
        <v>3043851</v>
      </c>
      <c r="D142" s="101">
        <v>19365.3</v>
      </c>
      <c r="E142" s="102">
        <v>356810</v>
      </c>
      <c r="F142" s="103">
        <v>740</v>
      </c>
      <c r="G142" s="56">
        <v>4113.3121621621622</v>
      </c>
      <c r="H142" s="56">
        <v>482.17567567567568</v>
      </c>
      <c r="I142" s="104">
        <v>0.11722321493397674</v>
      </c>
      <c r="J142" s="105">
        <v>76.709900000000005</v>
      </c>
      <c r="K142" s="58">
        <v>207.61429999999999</v>
      </c>
    </row>
    <row r="143" spans="1:11" x14ac:dyDescent="0.25">
      <c r="A143" s="98" t="s">
        <v>338</v>
      </c>
      <c r="B143" s="99">
        <v>2469946</v>
      </c>
      <c r="C143" s="100">
        <v>2035160</v>
      </c>
      <c r="D143" s="101">
        <v>37785.300000000003</v>
      </c>
      <c r="E143" s="102">
        <v>212508.3</v>
      </c>
      <c r="F143" s="103">
        <v>352</v>
      </c>
      <c r="G143" s="56">
        <v>5781.704545454545</v>
      </c>
      <c r="H143" s="56">
        <v>603.71676136363635</v>
      </c>
      <c r="I143" s="104">
        <v>0.10441847324043319</v>
      </c>
      <c r="J143" s="105">
        <v>93.236500000000007</v>
      </c>
      <c r="K143" s="58">
        <v>172.71600000000001</v>
      </c>
    </row>
    <row r="144" spans="1:11" x14ac:dyDescent="0.25">
      <c r="A144" s="98" t="s">
        <v>83</v>
      </c>
      <c r="B144" s="99">
        <v>5367118</v>
      </c>
      <c r="C144" s="100">
        <v>14738304</v>
      </c>
      <c r="D144" s="101">
        <v>70455.899999999994</v>
      </c>
      <c r="E144" s="102">
        <v>373532.9</v>
      </c>
      <c r="F144" s="103">
        <v>1922</v>
      </c>
      <c r="G144" s="56">
        <v>7668.2122788761708</v>
      </c>
      <c r="H144" s="56">
        <v>194.34594172736735</v>
      </c>
      <c r="I144" s="104">
        <v>2.5344361196512167E-2</v>
      </c>
      <c r="J144" s="105">
        <v>-33.101999999999997</v>
      </c>
      <c r="K144" s="58">
        <v>184.06100000000001</v>
      </c>
    </row>
    <row r="145" spans="1:11" x14ac:dyDescent="0.25">
      <c r="A145" s="98" t="s">
        <v>84</v>
      </c>
      <c r="B145" s="99">
        <v>8627244</v>
      </c>
      <c r="C145" s="100">
        <v>8872502</v>
      </c>
      <c r="D145" s="101">
        <v>188462.1</v>
      </c>
      <c r="E145" s="102">
        <v>217782.1</v>
      </c>
      <c r="F145" s="103">
        <v>1323</v>
      </c>
      <c r="G145" s="56">
        <v>6706.350718065004</v>
      </c>
      <c r="H145" s="56">
        <v>164.61232048374907</v>
      </c>
      <c r="I145" s="104">
        <v>2.4545736929673278E-2</v>
      </c>
      <c r="J145" s="105">
        <v>557.36609999999996</v>
      </c>
      <c r="K145" s="58">
        <v>46.463000000000001</v>
      </c>
    </row>
    <row r="146" spans="1:11" x14ac:dyDescent="0.25">
      <c r="A146" s="98" t="s">
        <v>339</v>
      </c>
      <c r="B146" s="99">
        <v>74617</v>
      </c>
      <c r="C146" s="100">
        <v>554731</v>
      </c>
      <c r="D146" s="101">
        <v>0</v>
      </c>
      <c r="E146" s="102">
        <v>4997.8999999999996</v>
      </c>
      <c r="F146" s="103">
        <v>73</v>
      </c>
      <c r="G146" s="56">
        <v>7599.0547945205481</v>
      </c>
      <c r="H146" s="56">
        <v>68.464383561643828</v>
      </c>
      <c r="I146" s="104">
        <v>9.0095920365005737E-3</v>
      </c>
      <c r="J146" s="105">
        <v>0</v>
      </c>
      <c r="K146" s="58">
        <v>42.96</v>
      </c>
    </row>
    <row r="147" spans="1:11" x14ac:dyDescent="0.25">
      <c r="A147" s="98" t="s">
        <v>85</v>
      </c>
      <c r="B147" s="99">
        <v>29160829</v>
      </c>
      <c r="C147" s="100">
        <v>17064525</v>
      </c>
      <c r="D147" s="101">
        <v>152534.6</v>
      </c>
      <c r="E147" s="102">
        <v>328020.2</v>
      </c>
      <c r="F147" s="103">
        <v>2562</v>
      </c>
      <c r="G147" s="56">
        <v>6660.6264637002341</v>
      </c>
      <c r="H147" s="56">
        <v>128.0328649492584</v>
      </c>
      <c r="I147" s="104">
        <v>1.9222345772882635E-2</v>
      </c>
      <c r="J147" s="105">
        <v>2177.634</v>
      </c>
      <c r="K147" s="58">
        <v>52.08</v>
      </c>
    </row>
    <row r="148" spans="1:11" x14ac:dyDescent="0.25">
      <c r="A148" s="98" t="s">
        <v>340</v>
      </c>
      <c r="B148" s="99">
        <v>202507</v>
      </c>
      <c r="C148" s="100">
        <v>2674504</v>
      </c>
      <c r="D148" s="101">
        <v>5594.6</v>
      </c>
      <c r="E148" s="102">
        <v>66256.2</v>
      </c>
      <c r="F148" s="103">
        <v>348</v>
      </c>
      <c r="G148" s="56">
        <v>7685.35632183908</v>
      </c>
      <c r="H148" s="56">
        <v>190.39137931034483</v>
      </c>
      <c r="I148" s="104">
        <v>2.4773266370138165E-2</v>
      </c>
      <c r="J148" s="105">
        <v>-0.73499999999999999</v>
      </c>
      <c r="K148" s="58">
        <v>52.527999999999999</v>
      </c>
    </row>
    <row r="149" spans="1:11" x14ac:dyDescent="0.25">
      <c r="A149" s="98" t="s">
        <v>86</v>
      </c>
      <c r="B149" s="99">
        <v>162679</v>
      </c>
      <c r="C149" s="100">
        <v>1149983</v>
      </c>
      <c r="D149" s="101">
        <v>0</v>
      </c>
      <c r="E149" s="102">
        <v>1692.9</v>
      </c>
      <c r="F149" s="103">
        <v>134</v>
      </c>
      <c r="G149" s="56">
        <v>8581.9626865671635</v>
      </c>
      <c r="H149" s="56">
        <v>12.63358208955224</v>
      </c>
      <c r="I149" s="104">
        <v>1.4721087181288769E-3</v>
      </c>
      <c r="J149" s="105">
        <v>0</v>
      </c>
      <c r="K149" s="58">
        <v>62.37</v>
      </c>
    </row>
    <row r="150" spans="1:11" x14ac:dyDescent="0.25">
      <c r="A150" s="98" t="s">
        <v>87</v>
      </c>
      <c r="B150" s="99">
        <v>181960</v>
      </c>
      <c r="C150" s="100">
        <v>2309496</v>
      </c>
      <c r="D150" s="101">
        <v>195.5</v>
      </c>
      <c r="E150" s="102">
        <v>17837.099999999999</v>
      </c>
      <c r="F150" s="103">
        <v>388</v>
      </c>
      <c r="G150" s="56">
        <v>5952.3092783505153</v>
      </c>
      <c r="H150" s="56">
        <v>45.971907216494841</v>
      </c>
      <c r="I150" s="104">
        <v>7.7233734113416946E-3</v>
      </c>
      <c r="J150" s="105">
        <v>13.28</v>
      </c>
      <c r="K150" s="58">
        <v>102.4</v>
      </c>
    </row>
    <row r="151" spans="1:11" x14ac:dyDescent="0.25">
      <c r="A151" s="98" t="s">
        <v>224</v>
      </c>
      <c r="B151" s="99">
        <v>8724</v>
      </c>
      <c r="C151" s="100">
        <v>334009</v>
      </c>
      <c r="D151" s="101">
        <v>0</v>
      </c>
      <c r="E151" s="102">
        <v>195.5</v>
      </c>
      <c r="F151" s="103">
        <v>73</v>
      </c>
      <c r="G151" s="56">
        <v>4575.4657534246571</v>
      </c>
      <c r="H151" s="56">
        <v>2.6780821917808217</v>
      </c>
      <c r="I151" s="104">
        <v>5.8531356939483668E-4</v>
      </c>
      <c r="J151" s="105">
        <v>0</v>
      </c>
      <c r="K151" s="58">
        <v>0</v>
      </c>
    </row>
    <row r="152" spans="1:11" x14ac:dyDescent="0.25">
      <c r="A152" s="98" t="s">
        <v>88</v>
      </c>
      <c r="B152" s="99">
        <v>231900</v>
      </c>
      <c r="C152" s="100">
        <v>828887</v>
      </c>
      <c r="D152" s="101">
        <v>1465.1</v>
      </c>
      <c r="E152" s="102">
        <v>3998.2</v>
      </c>
      <c r="F152" s="103">
        <v>140</v>
      </c>
      <c r="G152" s="56">
        <v>5920.6214285714286</v>
      </c>
      <c r="H152" s="56">
        <v>28.558571428571426</v>
      </c>
      <c r="I152" s="104">
        <v>4.8235766757109225E-3</v>
      </c>
      <c r="J152" s="105">
        <v>0.19550000000000001</v>
      </c>
      <c r="K152" s="58">
        <v>-0.45600000000000002</v>
      </c>
    </row>
    <row r="153" spans="1:11" x14ac:dyDescent="0.25">
      <c r="A153" s="98" t="s">
        <v>89</v>
      </c>
      <c r="B153" s="99">
        <v>3547995</v>
      </c>
      <c r="C153" s="100">
        <v>6798805</v>
      </c>
      <c r="D153" s="101">
        <v>26003</v>
      </c>
      <c r="E153" s="102">
        <v>92115.199999999997</v>
      </c>
      <c r="F153" s="103">
        <v>897</v>
      </c>
      <c r="G153" s="56">
        <v>7579.492753623188</v>
      </c>
      <c r="H153" s="56">
        <v>102.69253065774805</v>
      </c>
      <c r="I153" s="104">
        <v>1.3548733931918919E-2</v>
      </c>
      <c r="J153" s="105">
        <v>7.726</v>
      </c>
      <c r="K153" s="58">
        <v>90.792000000000002</v>
      </c>
    </row>
    <row r="154" spans="1:11" x14ac:dyDescent="0.25">
      <c r="A154" s="98" t="s">
        <v>240</v>
      </c>
      <c r="B154" s="99">
        <v>350000</v>
      </c>
      <c r="C154" s="100">
        <v>2382108</v>
      </c>
      <c r="D154" s="101">
        <v>98.7</v>
      </c>
      <c r="E154" s="102">
        <v>48570.3</v>
      </c>
      <c r="F154" s="103">
        <v>405</v>
      </c>
      <c r="G154" s="56">
        <v>5881.7481481481482</v>
      </c>
      <c r="H154" s="56">
        <v>119.92666666666668</v>
      </c>
      <c r="I154" s="104">
        <v>2.0389629689333985E-2</v>
      </c>
      <c r="J154" s="105">
        <v>-8.0500000000000002E-2</v>
      </c>
      <c r="K154" s="58">
        <v>-2.3809999999999998</v>
      </c>
    </row>
    <row r="155" spans="1:11" x14ac:dyDescent="0.25">
      <c r="A155" s="98" t="s">
        <v>341</v>
      </c>
      <c r="B155" s="99">
        <v>0</v>
      </c>
      <c r="C155" s="100">
        <v>159709</v>
      </c>
      <c r="D155" s="101">
        <v>0</v>
      </c>
      <c r="E155" s="102">
        <v>776.1</v>
      </c>
      <c r="F155" s="103">
        <v>24</v>
      </c>
      <c r="G155" s="56">
        <v>6654.541666666667</v>
      </c>
      <c r="H155" s="56">
        <v>32.337499999999999</v>
      </c>
      <c r="I155" s="104">
        <v>4.8594631486015187E-3</v>
      </c>
      <c r="J155" s="105">
        <v>0</v>
      </c>
      <c r="K155" s="58">
        <v>0</v>
      </c>
    </row>
    <row r="156" spans="1:11" x14ac:dyDescent="0.25">
      <c r="A156" s="98" t="s">
        <v>90</v>
      </c>
      <c r="B156" s="99">
        <v>29519370.899999999</v>
      </c>
      <c r="C156" s="100">
        <v>19759999</v>
      </c>
      <c r="D156" s="101">
        <v>135716.9</v>
      </c>
      <c r="E156" s="102">
        <v>351438.7</v>
      </c>
      <c r="F156" s="103">
        <v>3640</v>
      </c>
      <c r="G156" s="56">
        <v>5428.5711538461537</v>
      </c>
      <c r="H156" s="56">
        <v>96.549093406593414</v>
      </c>
      <c r="I156" s="104">
        <v>1.778536021180973E-2</v>
      </c>
      <c r="J156" s="105">
        <v>273.65469999999999</v>
      </c>
      <c r="K156" s="58">
        <v>46.698500000000003</v>
      </c>
    </row>
    <row r="157" spans="1:11" x14ac:dyDescent="0.25">
      <c r="A157" s="98" t="s">
        <v>91</v>
      </c>
      <c r="B157" s="99">
        <v>512990</v>
      </c>
      <c r="C157" s="100">
        <v>3866657</v>
      </c>
      <c r="D157" s="101">
        <v>25498</v>
      </c>
      <c r="E157" s="102">
        <v>39567.599999999999</v>
      </c>
      <c r="F157" s="103">
        <v>593</v>
      </c>
      <c r="G157" s="56">
        <v>6520.50084317032</v>
      </c>
      <c r="H157" s="56">
        <v>66.72445193929174</v>
      </c>
      <c r="I157" s="104">
        <v>1.0233025582563957E-2</v>
      </c>
      <c r="J157" s="105">
        <v>-0.17949999999999999</v>
      </c>
      <c r="K157" s="58">
        <v>0.93100000000000005</v>
      </c>
    </row>
    <row r="158" spans="1:11" x14ac:dyDescent="0.25">
      <c r="A158" s="98" t="s">
        <v>92</v>
      </c>
      <c r="B158" s="99">
        <v>10008944.279999999</v>
      </c>
      <c r="C158" s="100">
        <v>13311896</v>
      </c>
      <c r="D158" s="101">
        <v>178795.4</v>
      </c>
      <c r="E158" s="102">
        <v>365272.7</v>
      </c>
      <c r="F158" s="103">
        <v>1916</v>
      </c>
      <c r="G158" s="56">
        <v>6947.7536534446763</v>
      </c>
      <c r="H158" s="56">
        <v>190.64337160751566</v>
      </c>
      <c r="I158" s="104">
        <v>2.743956984038938E-2</v>
      </c>
      <c r="J158" s="105">
        <v>-110.5608</v>
      </c>
      <c r="K158" s="58">
        <v>-84.612799999999993</v>
      </c>
    </row>
    <row r="159" spans="1:11" x14ac:dyDescent="0.25">
      <c r="A159" s="98" t="s">
        <v>342</v>
      </c>
      <c r="B159" s="99">
        <v>410010</v>
      </c>
      <c r="C159" s="100">
        <v>299956</v>
      </c>
      <c r="D159" s="101">
        <v>8198.9</v>
      </c>
      <c r="E159" s="102">
        <v>4836</v>
      </c>
      <c r="F159" s="103">
        <v>45</v>
      </c>
      <c r="G159" s="56">
        <v>6665.6888888888889</v>
      </c>
      <c r="H159" s="56">
        <v>107.46666666666667</v>
      </c>
      <c r="I159" s="104">
        <v>1.6122364613476645E-2</v>
      </c>
      <c r="J159" s="105">
        <v>-6.0766</v>
      </c>
      <c r="K159" s="58">
        <v>-0.11</v>
      </c>
    </row>
    <row r="160" spans="1:11" x14ac:dyDescent="0.25">
      <c r="A160" s="98" t="s">
        <v>343</v>
      </c>
      <c r="B160" s="99">
        <v>11549682</v>
      </c>
      <c r="C160" s="100">
        <v>3341600</v>
      </c>
      <c r="D160" s="101">
        <v>466132.9</v>
      </c>
      <c r="E160" s="102">
        <v>216725.8</v>
      </c>
      <c r="F160" s="103">
        <v>596</v>
      </c>
      <c r="G160" s="56">
        <v>5606.7114093959735</v>
      </c>
      <c r="H160" s="56">
        <v>363.63389261744965</v>
      </c>
      <c r="I160" s="104">
        <v>6.4856894900646389E-2</v>
      </c>
      <c r="J160" s="105">
        <v>-156.6772</v>
      </c>
      <c r="K160" s="58">
        <v>104.1395</v>
      </c>
    </row>
    <row r="161" spans="1:11" x14ac:dyDescent="0.25">
      <c r="A161" s="98" t="s">
        <v>225</v>
      </c>
      <c r="B161" s="99">
        <v>201705</v>
      </c>
      <c r="C161" s="100">
        <v>998021</v>
      </c>
      <c r="D161" s="101">
        <v>0</v>
      </c>
      <c r="E161" s="102">
        <v>3823.5</v>
      </c>
      <c r="F161" s="103">
        <v>267</v>
      </c>
      <c r="G161" s="56">
        <v>3737.9063670411983</v>
      </c>
      <c r="H161" s="56">
        <v>14.320224719101123</v>
      </c>
      <c r="I161" s="104">
        <v>3.8310817107054863E-3</v>
      </c>
      <c r="J161" s="105">
        <v>0</v>
      </c>
      <c r="K161" s="58">
        <v>0.46</v>
      </c>
    </row>
    <row r="162" spans="1:11" x14ac:dyDescent="0.25">
      <c r="A162" s="98" t="s">
        <v>93</v>
      </c>
      <c r="B162" s="99">
        <v>12351046</v>
      </c>
      <c r="C162" s="100">
        <v>6944171</v>
      </c>
      <c r="D162" s="101">
        <v>184166.5</v>
      </c>
      <c r="E162" s="102">
        <v>91807.8</v>
      </c>
      <c r="F162" s="103">
        <v>734</v>
      </c>
      <c r="G162" s="56">
        <v>9460.7234332425069</v>
      </c>
      <c r="H162" s="56">
        <v>125.07874659400545</v>
      </c>
      <c r="I162" s="104">
        <v>1.3220843783944837E-2</v>
      </c>
      <c r="J162" s="105">
        <v>517.76559999999995</v>
      </c>
      <c r="K162" s="58">
        <v>188.952</v>
      </c>
    </row>
    <row r="163" spans="1:11" x14ac:dyDescent="0.25">
      <c r="A163" s="98" t="s">
        <v>344</v>
      </c>
      <c r="B163" s="99">
        <v>19187929</v>
      </c>
      <c r="C163" s="100">
        <v>15011684</v>
      </c>
      <c r="D163" s="101">
        <v>426443.4</v>
      </c>
      <c r="E163" s="102">
        <v>521338.2</v>
      </c>
      <c r="F163" s="103">
        <v>1809</v>
      </c>
      <c r="G163" s="56">
        <v>8298.3327805417357</v>
      </c>
      <c r="H163" s="56">
        <v>288.19137645107793</v>
      </c>
      <c r="I163" s="104">
        <v>3.4728828557808705E-2</v>
      </c>
      <c r="J163" s="105">
        <v>195.25380000000001</v>
      </c>
      <c r="K163" s="58">
        <v>221.69510000000002</v>
      </c>
    </row>
    <row r="164" spans="1:11" x14ac:dyDescent="0.25">
      <c r="A164" s="98" t="s">
        <v>94</v>
      </c>
      <c r="B164" s="99">
        <v>1218112</v>
      </c>
      <c r="C164" s="100">
        <v>2843042</v>
      </c>
      <c r="D164" s="101">
        <v>183.4</v>
      </c>
      <c r="E164" s="102">
        <v>59368.5</v>
      </c>
      <c r="F164" s="103">
        <v>495</v>
      </c>
      <c r="G164" s="56">
        <v>5743.5191919191921</v>
      </c>
      <c r="H164" s="56">
        <v>119.93636363636364</v>
      </c>
      <c r="I164" s="104">
        <v>2.0882034102908082E-2</v>
      </c>
      <c r="J164" s="105">
        <v>32.484999999999999</v>
      </c>
      <c r="K164" s="58">
        <v>250.011</v>
      </c>
    </row>
    <row r="165" spans="1:11" x14ac:dyDescent="0.25">
      <c r="A165" s="98" t="s">
        <v>95</v>
      </c>
      <c r="B165" s="99">
        <v>1203950</v>
      </c>
      <c r="C165" s="100">
        <v>4478774</v>
      </c>
      <c r="D165" s="101">
        <v>8352.9</v>
      </c>
      <c r="E165" s="102">
        <v>80814</v>
      </c>
      <c r="F165" s="103">
        <v>693</v>
      </c>
      <c r="G165" s="56">
        <v>6462.8773448773445</v>
      </c>
      <c r="H165" s="56">
        <v>116.61471861471861</v>
      </c>
      <c r="I165" s="104">
        <v>1.8043777158659936E-2</v>
      </c>
      <c r="J165" s="105">
        <v>-7.1797000000000004</v>
      </c>
      <c r="K165" s="58">
        <v>103.827</v>
      </c>
    </row>
    <row r="166" spans="1:11" x14ac:dyDescent="0.25">
      <c r="A166" s="98" t="s">
        <v>345</v>
      </c>
      <c r="B166" s="99">
        <v>2993</v>
      </c>
      <c r="C166" s="100">
        <v>138119</v>
      </c>
      <c r="D166" s="101">
        <v>0</v>
      </c>
      <c r="E166" s="102">
        <v>8993</v>
      </c>
      <c r="F166" s="103">
        <v>21</v>
      </c>
      <c r="G166" s="56">
        <v>6577.0952380952385</v>
      </c>
      <c r="H166" s="56">
        <v>428.23809523809524</v>
      </c>
      <c r="I166" s="104">
        <v>6.511052063800056E-2</v>
      </c>
      <c r="J166" s="105">
        <v>0</v>
      </c>
      <c r="K166" s="58">
        <v>-5.0375000000000005</v>
      </c>
    </row>
    <row r="167" spans="1:11" x14ac:dyDescent="0.25">
      <c r="A167" s="98" t="s">
        <v>96</v>
      </c>
      <c r="B167" s="99">
        <v>1525903</v>
      </c>
      <c r="C167" s="100">
        <v>3066169</v>
      </c>
      <c r="D167" s="101">
        <v>12550.4</v>
      </c>
      <c r="E167" s="102">
        <v>15879.900000000001</v>
      </c>
      <c r="F167" s="103">
        <v>429</v>
      </c>
      <c r="G167" s="56">
        <v>7147.2470862470864</v>
      </c>
      <c r="H167" s="56">
        <v>37.016083916083922</v>
      </c>
      <c r="I167" s="104">
        <v>5.1790687336542773E-3</v>
      </c>
      <c r="J167" s="105">
        <v>-3.3969999999999998</v>
      </c>
      <c r="K167" s="58">
        <v>104.08</v>
      </c>
    </row>
    <row r="168" spans="1:11" x14ac:dyDescent="0.25">
      <c r="A168" s="98" t="s">
        <v>97</v>
      </c>
      <c r="B168" s="99">
        <v>81727127</v>
      </c>
      <c r="C168" s="100">
        <v>22730038</v>
      </c>
      <c r="D168" s="101">
        <v>1180634.6000000001</v>
      </c>
      <c r="E168" s="102">
        <v>574972</v>
      </c>
      <c r="F168" s="103">
        <v>3192</v>
      </c>
      <c r="G168" s="56">
        <v>7120.9392230576441</v>
      </c>
      <c r="H168" s="56">
        <v>180.12907268170426</v>
      </c>
      <c r="I168" s="104">
        <v>2.5295690222779214E-2</v>
      </c>
      <c r="J168" s="105">
        <v>-118.9034</v>
      </c>
      <c r="K168" s="58">
        <v>944.31970000000001</v>
      </c>
    </row>
    <row r="169" spans="1:11" x14ac:dyDescent="0.25">
      <c r="A169" s="98" t="s">
        <v>98</v>
      </c>
      <c r="B169" s="99">
        <v>1264889</v>
      </c>
      <c r="C169" s="100">
        <v>1923834</v>
      </c>
      <c r="D169" s="101">
        <v>1950.7</v>
      </c>
      <c r="E169" s="102">
        <v>73719.399999999994</v>
      </c>
      <c r="F169" s="103">
        <v>273</v>
      </c>
      <c r="G169" s="56">
        <v>7047.0109890109889</v>
      </c>
      <c r="H169" s="56">
        <v>270.03443223443219</v>
      </c>
      <c r="I169" s="104">
        <v>3.8319002575066242E-2</v>
      </c>
      <c r="J169" s="105">
        <v>-0.98599999999999999</v>
      </c>
      <c r="K169" s="58">
        <v>487.5455</v>
      </c>
    </row>
    <row r="170" spans="1:11" x14ac:dyDescent="0.25">
      <c r="A170" s="98" t="s">
        <v>99</v>
      </c>
      <c r="B170" s="99">
        <v>427063</v>
      </c>
      <c r="C170" s="100">
        <v>2665869</v>
      </c>
      <c r="D170" s="101">
        <v>4475.3</v>
      </c>
      <c r="E170" s="102">
        <v>30239.4</v>
      </c>
      <c r="F170" s="103">
        <v>396</v>
      </c>
      <c r="G170" s="56">
        <v>6731.992424242424</v>
      </c>
      <c r="H170" s="56">
        <v>76.36212121212121</v>
      </c>
      <c r="I170" s="104">
        <v>1.1343168025135519E-2</v>
      </c>
      <c r="J170" s="105">
        <v>-0.20899999999999999</v>
      </c>
      <c r="K170" s="58">
        <v>381.27600000000001</v>
      </c>
    </row>
    <row r="171" spans="1:11" x14ac:dyDescent="0.25">
      <c r="A171" s="98" t="s">
        <v>100</v>
      </c>
      <c r="B171" s="99">
        <v>34683789</v>
      </c>
      <c r="C171" s="100">
        <v>33642308</v>
      </c>
      <c r="D171" s="101">
        <v>392732.4</v>
      </c>
      <c r="E171" s="102">
        <v>1016328.3</v>
      </c>
      <c r="F171" s="103">
        <v>4296</v>
      </c>
      <c r="G171" s="56">
        <v>7831.0772811918059</v>
      </c>
      <c r="H171" s="56">
        <v>236.57548882681564</v>
      </c>
      <c r="I171" s="104">
        <v>3.0209826864435105E-2</v>
      </c>
      <c r="J171" s="105">
        <v>-85.15</v>
      </c>
      <c r="K171" s="58">
        <v>218.77959999999999</v>
      </c>
    </row>
    <row r="172" spans="1:11" x14ac:dyDescent="0.25">
      <c r="A172" s="98" t="s">
        <v>101</v>
      </c>
      <c r="B172" s="99">
        <v>768826</v>
      </c>
      <c r="C172" s="100">
        <v>6912710</v>
      </c>
      <c r="D172" s="101">
        <v>42766.5</v>
      </c>
      <c r="E172" s="102">
        <v>49815.6</v>
      </c>
      <c r="F172" s="103">
        <v>826</v>
      </c>
      <c r="G172" s="56">
        <v>8368.8983050847455</v>
      </c>
      <c r="H172" s="56">
        <v>60.309443099273608</v>
      </c>
      <c r="I172" s="104">
        <v>7.2063778170934414E-3</v>
      </c>
      <c r="J172" s="105">
        <v>-28.566500000000001</v>
      </c>
      <c r="K172" s="58">
        <v>147.816</v>
      </c>
    </row>
    <row r="173" spans="1:11" x14ac:dyDescent="0.25">
      <c r="A173" s="98" t="s">
        <v>226</v>
      </c>
      <c r="B173" s="99">
        <v>1347149</v>
      </c>
      <c r="C173" s="100">
        <v>3862395</v>
      </c>
      <c r="D173" s="101">
        <v>3033</v>
      </c>
      <c r="E173" s="102">
        <v>90661.400000000009</v>
      </c>
      <c r="F173" s="103">
        <v>702</v>
      </c>
      <c r="G173" s="56">
        <v>5501.9871794871797</v>
      </c>
      <c r="H173" s="56">
        <v>129.14729344729346</v>
      </c>
      <c r="I173" s="104">
        <v>2.3472845216504269E-2</v>
      </c>
      <c r="J173" s="105">
        <v>-0.51</v>
      </c>
      <c r="K173" s="58">
        <v>6.1970000000000001</v>
      </c>
    </row>
    <row r="174" spans="1:11" x14ac:dyDescent="0.25">
      <c r="A174" s="98" t="s">
        <v>102</v>
      </c>
      <c r="B174" s="99">
        <v>56889842</v>
      </c>
      <c r="C174" s="100">
        <v>25366180</v>
      </c>
      <c r="D174" s="101">
        <v>591986</v>
      </c>
      <c r="E174" s="102">
        <v>1455217.5</v>
      </c>
      <c r="F174" s="103">
        <v>4354</v>
      </c>
      <c r="G174" s="56">
        <v>5825.9485530546626</v>
      </c>
      <c r="H174" s="56">
        <v>334.22542489664676</v>
      </c>
      <c r="I174" s="104">
        <v>5.7368413375604839E-2</v>
      </c>
      <c r="J174" s="105">
        <v>294.67099999999999</v>
      </c>
      <c r="K174" s="58">
        <v>1959.6389999999999</v>
      </c>
    </row>
    <row r="175" spans="1:11" x14ac:dyDescent="0.25">
      <c r="A175" s="98" t="s">
        <v>103</v>
      </c>
      <c r="B175" s="99">
        <v>1638567</v>
      </c>
      <c r="C175" s="100">
        <v>6039810</v>
      </c>
      <c r="D175" s="101">
        <v>28135.200000000001</v>
      </c>
      <c r="E175" s="102">
        <v>152494.5</v>
      </c>
      <c r="F175" s="103">
        <v>933</v>
      </c>
      <c r="G175" s="56">
        <v>6473.5369774919618</v>
      </c>
      <c r="H175" s="56">
        <v>163.44533762057878</v>
      </c>
      <c r="I175" s="104">
        <v>2.524822800717241E-2</v>
      </c>
      <c r="J175" s="105">
        <v>131.24109999999999</v>
      </c>
      <c r="K175" s="58">
        <v>610.99549999999999</v>
      </c>
    </row>
    <row r="176" spans="1:11" x14ac:dyDescent="0.25">
      <c r="A176" s="98" t="s">
        <v>104</v>
      </c>
      <c r="B176" s="99">
        <v>477885</v>
      </c>
      <c r="C176" s="100">
        <v>2766287</v>
      </c>
      <c r="D176" s="101">
        <v>7483.5</v>
      </c>
      <c r="E176" s="102">
        <v>61041.599999999999</v>
      </c>
      <c r="F176" s="103">
        <v>675</v>
      </c>
      <c r="G176" s="56">
        <v>4098.2029629629633</v>
      </c>
      <c r="H176" s="56">
        <v>90.432000000000002</v>
      </c>
      <c r="I176" s="104">
        <v>2.2066257044189557E-2</v>
      </c>
      <c r="J176" s="105">
        <v>0</v>
      </c>
      <c r="K176" s="58">
        <v>0.61199999999999999</v>
      </c>
    </row>
    <row r="177" spans="1:11" x14ac:dyDescent="0.25">
      <c r="A177" s="98" t="s">
        <v>346</v>
      </c>
      <c r="B177" s="99">
        <v>23732290.5</v>
      </c>
      <c r="C177" s="100">
        <v>17607982</v>
      </c>
      <c r="D177" s="101">
        <v>473658.89999999997</v>
      </c>
      <c r="E177" s="102">
        <v>911628.2</v>
      </c>
      <c r="F177" s="103">
        <v>2449</v>
      </c>
      <c r="G177" s="56">
        <v>7189.8660677827684</v>
      </c>
      <c r="H177" s="56">
        <v>372.24507962433643</v>
      </c>
      <c r="I177" s="104">
        <v>5.1773576324646395E-2</v>
      </c>
      <c r="J177" s="105">
        <v>-59.0914</v>
      </c>
      <c r="K177" s="58">
        <v>70.164599999999993</v>
      </c>
    </row>
    <row r="178" spans="1:11" x14ac:dyDescent="0.25">
      <c r="A178" s="98" t="s">
        <v>105</v>
      </c>
      <c r="B178" s="99">
        <v>551352</v>
      </c>
      <c r="C178" s="100">
        <v>6037021</v>
      </c>
      <c r="D178" s="101">
        <v>952.5</v>
      </c>
      <c r="E178" s="102">
        <v>72114.600000000006</v>
      </c>
      <c r="F178" s="103">
        <v>978</v>
      </c>
      <c r="G178" s="56">
        <v>6172.8231083844585</v>
      </c>
      <c r="H178" s="56">
        <v>73.73680981595092</v>
      </c>
      <c r="I178" s="104">
        <v>1.1945394922429456E-2</v>
      </c>
      <c r="J178" s="105">
        <v>0</v>
      </c>
      <c r="K178" s="58">
        <v>694.01099999999997</v>
      </c>
    </row>
    <row r="179" spans="1:11" x14ac:dyDescent="0.25">
      <c r="A179" s="98" t="s">
        <v>106</v>
      </c>
      <c r="B179" s="99">
        <v>199099</v>
      </c>
      <c r="C179" s="100">
        <v>498924</v>
      </c>
      <c r="D179" s="101">
        <v>0</v>
      </c>
      <c r="E179" s="102">
        <v>3858.4</v>
      </c>
      <c r="F179" s="103">
        <v>65</v>
      </c>
      <c r="G179" s="56">
        <v>7675.7538461538461</v>
      </c>
      <c r="H179" s="56">
        <v>59.36</v>
      </c>
      <c r="I179" s="104">
        <v>7.7334423679758842E-3</v>
      </c>
      <c r="J179" s="105">
        <v>0</v>
      </c>
      <c r="K179" s="58">
        <v>10.526</v>
      </c>
    </row>
    <row r="180" spans="1:11" x14ac:dyDescent="0.25">
      <c r="A180" s="98" t="s">
        <v>107</v>
      </c>
      <c r="B180" s="99">
        <v>4273037</v>
      </c>
      <c r="C180" s="100">
        <v>6621518</v>
      </c>
      <c r="D180" s="101">
        <v>73596.7</v>
      </c>
      <c r="E180" s="102">
        <v>217187</v>
      </c>
      <c r="F180" s="103">
        <v>731</v>
      </c>
      <c r="G180" s="56">
        <v>9058.1641586867299</v>
      </c>
      <c r="H180" s="56">
        <v>297.10943912448698</v>
      </c>
      <c r="I180" s="104">
        <v>3.2800182677144428E-2</v>
      </c>
      <c r="J180" s="105">
        <v>476.82530000000003</v>
      </c>
      <c r="K180" s="58">
        <v>258.93650000000002</v>
      </c>
    </row>
    <row r="181" spans="1:11" x14ac:dyDescent="0.25">
      <c r="A181" s="98" t="s">
        <v>228</v>
      </c>
      <c r="B181" s="99">
        <v>12041</v>
      </c>
      <c r="C181" s="100">
        <v>222558</v>
      </c>
      <c r="D181" s="101">
        <v>9207.6</v>
      </c>
      <c r="E181" s="102">
        <v>490.8</v>
      </c>
      <c r="F181" s="103">
        <v>92</v>
      </c>
      <c r="G181" s="56">
        <v>2419.108695652174</v>
      </c>
      <c r="H181" s="56">
        <v>5.3347826086956527</v>
      </c>
      <c r="I181" s="104">
        <v>2.205267840293317E-3</v>
      </c>
      <c r="J181" s="105">
        <v>-6.2720000000000002</v>
      </c>
      <c r="K181" s="58">
        <v>0.46</v>
      </c>
    </row>
    <row r="182" spans="1:11" x14ac:dyDescent="0.25">
      <c r="A182" s="98" t="s">
        <v>108</v>
      </c>
      <c r="B182" s="99">
        <v>3104546</v>
      </c>
      <c r="C182" s="100">
        <v>6765544</v>
      </c>
      <c r="D182" s="101">
        <v>33979</v>
      </c>
      <c r="E182" s="102">
        <v>261984.1</v>
      </c>
      <c r="F182" s="103">
        <v>1128</v>
      </c>
      <c r="G182" s="56">
        <v>5997.822695035461</v>
      </c>
      <c r="H182" s="56">
        <v>232.25540780141844</v>
      </c>
      <c r="I182" s="104">
        <v>3.8723286700965955E-2</v>
      </c>
      <c r="J182" s="105">
        <v>-24.2026</v>
      </c>
      <c r="K182" s="58">
        <v>126.7615</v>
      </c>
    </row>
    <row r="183" spans="1:11" x14ac:dyDescent="0.25">
      <c r="A183" s="98" t="s">
        <v>109</v>
      </c>
      <c r="B183" s="99">
        <v>1395516</v>
      </c>
      <c r="C183" s="100">
        <v>5839473</v>
      </c>
      <c r="D183" s="101">
        <v>2327.1</v>
      </c>
      <c r="E183" s="102">
        <v>113115.2</v>
      </c>
      <c r="F183" s="103">
        <v>854</v>
      </c>
      <c r="G183" s="56">
        <v>6837.7903981264635</v>
      </c>
      <c r="H183" s="56">
        <v>132.45339578454332</v>
      </c>
      <c r="I183" s="104">
        <v>1.9370789110592684E-2</v>
      </c>
      <c r="J183" s="105">
        <v>140.08000000000001</v>
      </c>
      <c r="K183" s="58">
        <v>23.207000000000001</v>
      </c>
    </row>
    <row r="184" spans="1:11" x14ac:dyDescent="0.25">
      <c r="A184" s="98" t="s">
        <v>110</v>
      </c>
      <c r="B184" s="99">
        <v>32235044</v>
      </c>
      <c r="C184" s="100">
        <v>16645610</v>
      </c>
      <c r="D184" s="101">
        <v>304346.40000000002</v>
      </c>
      <c r="E184" s="102">
        <v>761136.89999999991</v>
      </c>
      <c r="F184" s="103">
        <v>2883</v>
      </c>
      <c r="G184" s="56">
        <v>5773.7114117238989</v>
      </c>
      <c r="H184" s="56">
        <v>264.00863683662845</v>
      </c>
      <c r="I184" s="104">
        <v>4.5725984208448943E-2</v>
      </c>
      <c r="J184" s="105">
        <v>246.31110000000001</v>
      </c>
      <c r="K184" s="58">
        <v>-31.721499999999999</v>
      </c>
    </row>
    <row r="185" spans="1:11" x14ac:dyDescent="0.25">
      <c r="A185" s="98" t="s">
        <v>347</v>
      </c>
      <c r="B185" s="99">
        <v>12388727</v>
      </c>
      <c r="C185" s="100">
        <v>3203126</v>
      </c>
      <c r="D185" s="101">
        <v>340885.8</v>
      </c>
      <c r="E185" s="102">
        <v>188559.6</v>
      </c>
      <c r="F185" s="103">
        <v>462</v>
      </c>
      <c r="G185" s="56">
        <v>6933.1731601731599</v>
      </c>
      <c r="H185" s="56">
        <v>408.13766233766233</v>
      </c>
      <c r="I185" s="104">
        <v>5.8867368938967747E-2</v>
      </c>
      <c r="J185" s="105">
        <v>148.02879999999999</v>
      </c>
      <c r="K185" s="58">
        <v>221.15899999999999</v>
      </c>
    </row>
    <row r="186" spans="1:11" x14ac:dyDescent="0.25">
      <c r="A186" s="98" t="s">
        <v>348</v>
      </c>
      <c r="B186" s="99">
        <v>168420</v>
      </c>
      <c r="C186" s="100">
        <v>1056280</v>
      </c>
      <c r="D186" s="101">
        <v>0</v>
      </c>
      <c r="E186" s="102">
        <v>12607.8</v>
      </c>
      <c r="F186" s="103">
        <v>196</v>
      </c>
      <c r="G186" s="56">
        <v>5389.1836734693879</v>
      </c>
      <c r="H186" s="56">
        <v>64.325510204081624</v>
      </c>
      <c r="I186" s="104">
        <v>1.1936039686446773E-2</v>
      </c>
      <c r="J186" s="105">
        <v>0</v>
      </c>
      <c r="K186" s="58">
        <v>1.38</v>
      </c>
    </row>
    <row r="187" spans="1:11" x14ac:dyDescent="0.25">
      <c r="A187" s="98" t="s">
        <v>349</v>
      </c>
      <c r="B187" s="99">
        <v>107680</v>
      </c>
      <c r="C187" s="100">
        <v>1586727</v>
      </c>
      <c r="D187" s="101">
        <v>307.39999999999998</v>
      </c>
      <c r="E187" s="102">
        <v>14115.7</v>
      </c>
      <c r="F187" s="103">
        <v>198</v>
      </c>
      <c r="G187" s="56">
        <v>8013.772727272727</v>
      </c>
      <c r="H187" s="56">
        <v>71.291414141414151</v>
      </c>
      <c r="I187" s="104">
        <v>8.8961113033306938E-3</v>
      </c>
      <c r="J187" s="105">
        <v>0.46</v>
      </c>
      <c r="K187" s="58">
        <v>1.38</v>
      </c>
    </row>
    <row r="188" spans="1:11" x14ac:dyDescent="0.25">
      <c r="A188" s="98" t="s">
        <v>350</v>
      </c>
      <c r="B188" s="99">
        <v>26458</v>
      </c>
      <c r="C188" s="100">
        <v>227121</v>
      </c>
      <c r="D188" s="101">
        <v>0</v>
      </c>
      <c r="E188" s="102">
        <v>195.5</v>
      </c>
      <c r="F188" s="103">
        <v>29</v>
      </c>
      <c r="G188" s="56">
        <v>7831.7586206896549</v>
      </c>
      <c r="H188" s="56">
        <v>6.7413793103448274</v>
      </c>
      <c r="I188" s="104">
        <v>8.6077465315844857E-4</v>
      </c>
      <c r="J188" s="105">
        <v>0</v>
      </c>
      <c r="K188" s="58">
        <v>0</v>
      </c>
    </row>
    <row r="189" spans="1:11" x14ac:dyDescent="0.25">
      <c r="A189" s="98" t="s">
        <v>351</v>
      </c>
      <c r="B189" s="99">
        <v>0</v>
      </c>
      <c r="C189" s="100">
        <v>13240</v>
      </c>
      <c r="D189" s="101">
        <v>0</v>
      </c>
      <c r="E189" s="102">
        <v>1613.6</v>
      </c>
      <c r="F189" s="103">
        <v>3</v>
      </c>
      <c r="G189" s="56">
        <v>4413.333333333333</v>
      </c>
      <c r="H189" s="56">
        <v>537.86666666666667</v>
      </c>
      <c r="I189" s="104">
        <v>0.12187311178247735</v>
      </c>
      <c r="J189" s="105">
        <v>0</v>
      </c>
      <c r="K189" s="58">
        <v>47.412500000000001</v>
      </c>
    </row>
    <row r="190" spans="1:11" x14ac:dyDescent="0.25">
      <c r="A190" s="98" t="s">
        <v>352</v>
      </c>
      <c r="B190" s="99">
        <v>28515</v>
      </c>
      <c r="C190" s="100">
        <v>501038</v>
      </c>
      <c r="D190" s="101">
        <v>12859.2</v>
      </c>
      <c r="E190" s="102">
        <v>16877.2</v>
      </c>
      <c r="F190" s="103">
        <v>66</v>
      </c>
      <c r="G190" s="56">
        <v>7591.484848484848</v>
      </c>
      <c r="H190" s="56">
        <v>255.71515151515152</v>
      </c>
      <c r="I190" s="104">
        <v>3.3684471038124858E-2</v>
      </c>
      <c r="J190" s="105">
        <v>0</v>
      </c>
      <c r="K190" s="58">
        <v>100.501</v>
      </c>
    </row>
    <row r="191" spans="1:11" x14ac:dyDescent="0.25">
      <c r="A191" s="98" t="s">
        <v>353</v>
      </c>
      <c r="B191" s="99">
        <v>797447</v>
      </c>
      <c r="C191" s="100">
        <v>702693</v>
      </c>
      <c r="D191" s="101">
        <v>13061.6</v>
      </c>
      <c r="E191" s="102">
        <v>3493.3</v>
      </c>
      <c r="F191" s="103">
        <v>93</v>
      </c>
      <c r="G191" s="56">
        <v>7555.8387096774195</v>
      </c>
      <c r="H191" s="56">
        <v>37.56236559139785</v>
      </c>
      <c r="I191" s="104">
        <v>4.9713032576103643E-3</v>
      </c>
      <c r="J191" s="105">
        <v>-0.53949999999999998</v>
      </c>
      <c r="K191" s="58">
        <v>0</v>
      </c>
    </row>
    <row r="192" spans="1:11" x14ac:dyDescent="0.25">
      <c r="A192" s="98" t="s">
        <v>241</v>
      </c>
      <c r="B192" s="99">
        <v>1444471</v>
      </c>
      <c r="C192" s="100">
        <v>3887792</v>
      </c>
      <c r="D192" s="101">
        <v>39437.9</v>
      </c>
      <c r="E192" s="102">
        <v>65671.7</v>
      </c>
      <c r="F192" s="103">
        <v>872</v>
      </c>
      <c r="G192" s="56">
        <v>4458.4770642201838</v>
      </c>
      <c r="H192" s="56">
        <v>75.311582568807339</v>
      </c>
      <c r="I192" s="104">
        <v>1.689177301666344E-2</v>
      </c>
      <c r="J192" s="105">
        <v>-16.063300000000002</v>
      </c>
      <c r="K192" s="58">
        <v>16.309899999999999</v>
      </c>
    </row>
    <row r="193" spans="1:11" x14ac:dyDescent="0.25">
      <c r="A193" s="98" t="s">
        <v>354</v>
      </c>
      <c r="B193" s="99">
        <v>77742</v>
      </c>
      <c r="C193" s="100">
        <v>28311</v>
      </c>
      <c r="D193" s="101">
        <v>1047.9000000000001</v>
      </c>
      <c r="E193" s="102">
        <v>2376.8000000000002</v>
      </c>
      <c r="F193" s="103">
        <v>4</v>
      </c>
      <c r="G193" s="56">
        <v>7077.75</v>
      </c>
      <c r="H193" s="56">
        <v>594.20000000000005</v>
      </c>
      <c r="I193" s="104">
        <v>8.3953233725407098E-2</v>
      </c>
      <c r="J193" s="105">
        <v>39.9</v>
      </c>
      <c r="K193" s="58">
        <v>-0.11</v>
      </c>
    </row>
    <row r="194" spans="1:11" x14ac:dyDescent="0.25">
      <c r="A194" s="98" t="s">
        <v>355</v>
      </c>
      <c r="B194" s="99">
        <v>3292</v>
      </c>
      <c r="C194" s="100">
        <v>182140</v>
      </c>
      <c r="D194" s="101">
        <v>0</v>
      </c>
      <c r="E194" s="102">
        <v>887.6</v>
      </c>
      <c r="F194" s="103">
        <v>27</v>
      </c>
      <c r="G194" s="56">
        <v>6745.9259259259261</v>
      </c>
      <c r="H194" s="56">
        <v>32.874074074074073</v>
      </c>
      <c r="I194" s="104">
        <v>4.8731744811683318E-3</v>
      </c>
      <c r="J194" s="105">
        <v>0</v>
      </c>
      <c r="K194" s="58">
        <v>0</v>
      </c>
    </row>
    <row r="195" spans="1:11" x14ac:dyDescent="0.25">
      <c r="A195" s="98" t="s">
        <v>356</v>
      </c>
      <c r="B195" s="99">
        <v>6374</v>
      </c>
      <c r="C195" s="100">
        <v>79233</v>
      </c>
      <c r="D195" s="101">
        <v>0</v>
      </c>
      <c r="E195" s="102">
        <v>11230</v>
      </c>
      <c r="F195" s="103">
        <v>11</v>
      </c>
      <c r="G195" s="56">
        <v>7203</v>
      </c>
      <c r="H195" s="56">
        <v>1020.9090909090909</v>
      </c>
      <c r="I195" s="104">
        <v>0.14173387351229916</v>
      </c>
      <c r="J195" s="105">
        <v>0</v>
      </c>
      <c r="K195" s="58">
        <v>0</v>
      </c>
    </row>
    <row r="196" spans="1:11" x14ac:dyDescent="0.25">
      <c r="A196" s="98" t="s">
        <v>357</v>
      </c>
      <c r="B196" s="99">
        <v>13238784</v>
      </c>
      <c r="C196" s="100">
        <v>5000327</v>
      </c>
      <c r="D196" s="101">
        <v>59649.9</v>
      </c>
      <c r="E196" s="102">
        <v>81194.3</v>
      </c>
      <c r="F196" s="103">
        <v>745</v>
      </c>
      <c r="G196" s="56">
        <v>6711.8483221476508</v>
      </c>
      <c r="H196" s="56">
        <v>108.98563758389263</v>
      </c>
      <c r="I196" s="104">
        <v>1.6237798048007662E-2</v>
      </c>
      <c r="J196" s="105">
        <v>-47.622999999999998</v>
      </c>
      <c r="K196" s="58">
        <v>251.04949999999999</v>
      </c>
    </row>
    <row r="197" spans="1:11" x14ac:dyDescent="0.25">
      <c r="A197" s="98" t="s">
        <v>111</v>
      </c>
      <c r="B197" s="99">
        <v>26119313</v>
      </c>
      <c r="C197" s="100">
        <v>11190443</v>
      </c>
      <c r="D197" s="101">
        <v>72857.899999999994</v>
      </c>
      <c r="E197" s="102">
        <v>258793.2</v>
      </c>
      <c r="F197" s="103">
        <v>1776</v>
      </c>
      <c r="G197" s="56">
        <v>6300.9251126126128</v>
      </c>
      <c r="H197" s="56">
        <v>145.71689189189189</v>
      </c>
      <c r="I197" s="104">
        <v>2.31262694425949E-2</v>
      </c>
      <c r="J197" s="105">
        <v>-48.077300000000001</v>
      </c>
      <c r="K197" s="58">
        <v>251.69200000000001</v>
      </c>
    </row>
    <row r="198" spans="1:11" x14ac:dyDescent="0.25">
      <c r="A198" s="98" t="s">
        <v>358</v>
      </c>
      <c r="B198" s="99">
        <v>276270</v>
      </c>
      <c r="C198" s="100">
        <v>1910673</v>
      </c>
      <c r="D198" s="101">
        <v>0</v>
      </c>
      <c r="E198" s="102">
        <v>17782.099999999999</v>
      </c>
      <c r="F198" s="103">
        <v>266</v>
      </c>
      <c r="G198" s="56">
        <v>7182.9812030075191</v>
      </c>
      <c r="H198" s="56">
        <v>66.849999999999994</v>
      </c>
      <c r="I198" s="104">
        <v>9.3067207209187545E-3</v>
      </c>
      <c r="J198" s="105">
        <v>0</v>
      </c>
      <c r="K198" s="58">
        <v>10.76</v>
      </c>
    </row>
    <row r="199" spans="1:11" x14ac:dyDescent="0.25">
      <c r="A199" s="98" t="s">
        <v>229</v>
      </c>
      <c r="B199" s="99">
        <v>385135</v>
      </c>
      <c r="C199" s="100">
        <v>635645</v>
      </c>
      <c r="D199" s="101">
        <v>0</v>
      </c>
      <c r="E199" s="102">
        <v>8520</v>
      </c>
      <c r="F199" s="103">
        <v>184</v>
      </c>
      <c r="G199" s="56">
        <v>3454.592391304348</v>
      </c>
      <c r="H199" s="56">
        <v>46.304347826086953</v>
      </c>
      <c r="I199" s="104">
        <v>1.3403708044584633E-2</v>
      </c>
      <c r="J199" s="105">
        <v>0</v>
      </c>
      <c r="K199" s="58">
        <v>-1.1100000000000001</v>
      </c>
    </row>
    <row r="200" spans="1:11" x14ac:dyDescent="0.25">
      <c r="A200" s="98" t="s">
        <v>112</v>
      </c>
      <c r="B200" s="99">
        <v>3866731</v>
      </c>
      <c r="C200" s="100">
        <v>12440796</v>
      </c>
      <c r="D200" s="101">
        <v>112195.4</v>
      </c>
      <c r="E200" s="102">
        <v>175349.4</v>
      </c>
      <c r="F200" s="103">
        <v>1580</v>
      </c>
      <c r="G200" s="56">
        <v>7873.9215189873421</v>
      </c>
      <c r="H200" s="56">
        <v>110.98063291139241</v>
      </c>
      <c r="I200" s="104">
        <v>1.4094709052378963E-2</v>
      </c>
      <c r="J200" s="105">
        <v>-93.750600000000006</v>
      </c>
      <c r="K200" s="58">
        <v>143.51949999999999</v>
      </c>
    </row>
    <row r="201" spans="1:11" x14ac:dyDescent="0.25">
      <c r="A201" s="98" t="s">
        <v>113</v>
      </c>
      <c r="B201" s="99">
        <v>678854</v>
      </c>
      <c r="C201" s="100">
        <v>485084</v>
      </c>
      <c r="D201" s="101">
        <v>63.9</v>
      </c>
      <c r="E201" s="102">
        <v>10991.5</v>
      </c>
      <c r="F201" s="103">
        <v>68</v>
      </c>
      <c r="G201" s="56">
        <v>7133.588235294118</v>
      </c>
      <c r="H201" s="56">
        <v>161.63970588235293</v>
      </c>
      <c r="I201" s="104">
        <v>2.2658962159131199E-2</v>
      </c>
      <c r="J201" s="105">
        <v>11.34</v>
      </c>
      <c r="K201" s="58">
        <v>48.121099999999998</v>
      </c>
    </row>
    <row r="202" spans="1:11" x14ac:dyDescent="0.25">
      <c r="A202" s="98" t="s">
        <v>114</v>
      </c>
      <c r="B202" s="99">
        <v>9458621</v>
      </c>
      <c r="C202" s="100">
        <v>5005143</v>
      </c>
      <c r="D202" s="101">
        <v>28882.5</v>
      </c>
      <c r="E202" s="102">
        <v>125224.5</v>
      </c>
      <c r="F202" s="103">
        <v>827</v>
      </c>
      <c r="G202" s="56">
        <v>6052.1680773881499</v>
      </c>
      <c r="H202" s="56">
        <v>151.42019347037484</v>
      </c>
      <c r="I202" s="104">
        <v>2.5019165286586216E-2</v>
      </c>
      <c r="J202" s="105">
        <v>-5.6802000000000001</v>
      </c>
      <c r="K202" s="58">
        <v>13.124000000000001</v>
      </c>
    </row>
    <row r="203" spans="1:11" x14ac:dyDescent="0.25">
      <c r="A203" s="98" t="s">
        <v>115</v>
      </c>
      <c r="B203" s="99">
        <v>1023200</v>
      </c>
      <c r="C203" s="100">
        <v>5151079</v>
      </c>
      <c r="D203" s="101">
        <v>8841.4</v>
      </c>
      <c r="E203" s="102">
        <v>167771.20000000001</v>
      </c>
      <c r="F203" s="103">
        <v>606</v>
      </c>
      <c r="G203" s="56">
        <v>8500.1303630363036</v>
      </c>
      <c r="H203" s="56">
        <v>276.85016501650165</v>
      </c>
      <c r="I203" s="104">
        <v>3.2570108126860411E-2</v>
      </c>
      <c r="J203" s="105">
        <v>-6.8803999999999998</v>
      </c>
      <c r="K203" s="58">
        <v>157.69200000000001</v>
      </c>
    </row>
    <row r="204" spans="1:11" x14ac:dyDescent="0.25">
      <c r="A204" s="98" t="s">
        <v>116</v>
      </c>
      <c r="B204" s="99">
        <v>803873</v>
      </c>
      <c r="C204" s="100">
        <v>3008285</v>
      </c>
      <c r="D204" s="101">
        <v>23473.1</v>
      </c>
      <c r="E204" s="102">
        <v>301279</v>
      </c>
      <c r="F204" s="103">
        <v>282</v>
      </c>
      <c r="G204" s="56">
        <v>10667.67730496454</v>
      </c>
      <c r="H204" s="56">
        <v>1068.3652482269504</v>
      </c>
      <c r="I204" s="104">
        <v>0.10014975309852624</v>
      </c>
      <c r="J204" s="105">
        <v>-3.7227999999999999</v>
      </c>
      <c r="K204" s="58">
        <v>14.430999999999999</v>
      </c>
    </row>
    <row r="205" spans="1:11" x14ac:dyDescent="0.25">
      <c r="A205" s="98" t="s">
        <v>359</v>
      </c>
      <c r="B205" s="99">
        <v>29043</v>
      </c>
      <c r="C205" s="100">
        <v>685375</v>
      </c>
      <c r="D205" s="101">
        <v>0</v>
      </c>
      <c r="E205" s="102">
        <v>38717.1</v>
      </c>
      <c r="F205" s="103">
        <v>100</v>
      </c>
      <c r="G205" s="56">
        <v>6853.75</v>
      </c>
      <c r="H205" s="56">
        <v>387.17099999999999</v>
      </c>
      <c r="I205" s="104">
        <v>5.6490388473463431E-2</v>
      </c>
      <c r="J205" s="105">
        <v>0</v>
      </c>
      <c r="K205" s="58">
        <v>-4.2359999999999998</v>
      </c>
    </row>
    <row r="206" spans="1:11" x14ac:dyDescent="0.25">
      <c r="A206" s="98" t="s">
        <v>117</v>
      </c>
      <c r="B206" s="99">
        <v>1295280</v>
      </c>
      <c r="C206" s="100">
        <v>4585000</v>
      </c>
      <c r="D206" s="101">
        <v>37523.699999999997</v>
      </c>
      <c r="E206" s="102">
        <v>172697.4</v>
      </c>
      <c r="F206" s="103">
        <v>508</v>
      </c>
      <c r="G206" s="56">
        <v>9025.5905511811015</v>
      </c>
      <c r="H206" s="56">
        <v>339.9555118110236</v>
      </c>
      <c r="I206" s="104">
        <v>3.7665736095965102E-2</v>
      </c>
      <c r="J206" s="105">
        <v>-11.290800000000001</v>
      </c>
      <c r="K206" s="58">
        <v>556.67499999999995</v>
      </c>
    </row>
    <row r="207" spans="1:11" x14ac:dyDescent="0.25">
      <c r="A207" s="98" t="s">
        <v>118</v>
      </c>
      <c r="B207" s="99">
        <v>402871</v>
      </c>
      <c r="C207" s="100">
        <v>2627462</v>
      </c>
      <c r="D207" s="101">
        <v>13700.1</v>
      </c>
      <c r="E207" s="102">
        <v>88131.9</v>
      </c>
      <c r="F207" s="103">
        <v>463</v>
      </c>
      <c r="G207" s="56">
        <v>5674.863930885529</v>
      </c>
      <c r="H207" s="56">
        <v>190.34967602591792</v>
      </c>
      <c r="I207" s="104">
        <v>3.3542597381046806E-2</v>
      </c>
      <c r="J207" s="105">
        <v>27.97</v>
      </c>
      <c r="K207" s="58">
        <v>-60.74</v>
      </c>
    </row>
    <row r="208" spans="1:11" x14ac:dyDescent="0.25">
      <c r="A208" s="98" t="s">
        <v>360</v>
      </c>
      <c r="B208" s="99">
        <v>314323</v>
      </c>
      <c r="C208" s="100">
        <v>1286889</v>
      </c>
      <c r="D208" s="101">
        <v>3039.5</v>
      </c>
      <c r="E208" s="102">
        <v>17379</v>
      </c>
      <c r="F208" s="103">
        <v>166</v>
      </c>
      <c r="G208" s="56">
        <v>7752.3433734939763</v>
      </c>
      <c r="H208" s="56">
        <v>104.69277108433735</v>
      </c>
      <c r="I208" s="104">
        <v>1.3504661241179309E-2</v>
      </c>
      <c r="J208" s="105">
        <v>-2.1589999999999998</v>
      </c>
      <c r="K208" s="58">
        <v>0.15</v>
      </c>
    </row>
    <row r="209" spans="1:11" x14ac:dyDescent="0.25">
      <c r="A209" s="98" t="s">
        <v>119</v>
      </c>
      <c r="B209" s="99">
        <v>2413209</v>
      </c>
      <c r="C209" s="100">
        <v>5960886</v>
      </c>
      <c r="D209" s="101">
        <v>75738.600000000006</v>
      </c>
      <c r="E209" s="102">
        <v>43678.5</v>
      </c>
      <c r="F209" s="103">
        <v>664</v>
      </c>
      <c r="G209" s="56">
        <v>8977.2379518072285</v>
      </c>
      <c r="H209" s="56">
        <v>65.780873493975903</v>
      </c>
      <c r="I209" s="104">
        <v>7.3275180904315233E-3</v>
      </c>
      <c r="J209" s="105">
        <v>421.2765</v>
      </c>
      <c r="K209" s="58">
        <v>51.164999999999999</v>
      </c>
    </row>
    <row r="210" spans="1:11" x14ac:dyDescent="0.25">
      <c r="A210" s="98" t="s">
        <v>120</v>
      </c>
      <c r="B210" s="99">
        <v>822746</v>
      </c>
      <c r="C210" s="100">
        <v>2800723</v>
      </c>
      <c r="D210" s="101">
        <v>1902.8</v>
      </c>
      <c r="E210" s="102">
        <v>20116.599999999999</v>
      </c>
      <c r="F210" s="103">
        <v>406</v>
      </c>
      <c r="G210" s="56">
        <v>6898.3325123152708</v>
      </c>
      <c r="H210" s="56">
        <v>49.548275862068962</v>
      </c>
      <c r="I210" s="104">
        <v>7.1826453383644151E-3</v>
      </c>
      <c r="J210" s="105">
        <v>-1.3274999999999999</v>
      </c>
      <c r="K210" s="58">
        <v>105.31100000000001</v>
      </c>
    </row>
    <row r="211" spans="1:11" x14ac:dyDescent="0.25">
      <c r="A211" s="98" t="s">
        <v>121</v>
      </c>
      <c r="B211" s="99">
        <v>2474577</v>
      </c>
      <c r="C211" s="100">
        <v>8940504</v>
      </c>
      <c r="D211" s="101">
        <v>3833.2</v>
      </c>
      <c r="E211" s="102">
        <v>195644.7</v>
      </c>
      <c r="F211" s="103">
        <v>1239</v>
      </c>
      <c r="G211" s="56">
        <v>7215.9031476997579</v>
      </c>
      <c r="H211" s="56">
        <v>157.90532687651333</v>
      </c>
      <c r="I211" s="104">
        <v>2.1882960960590142E-2</v>
      </c>
      <c r="J211" s="105">
        <v>0.40060000000000001</v>
      </c>
      <c r="K211" s="58">
        <v>327.58699999999999</v>
      </c>
    </row>
    <row r="212" spans="1:11" x14ac:dyDescent="0.25">
      <c r="A212" s="98" t="s">
        <v>122</v>
      </c>
      <c r="B212" s="99">
        <v>1537998</v>
      </c>
      <c r="C212" s="100">
        <v>4192612</v>
      </c>
      <c r="D212" s="101">
        <v>57988.2</v>
      </c>
      <c r="E212" s="102">
        <v>113562.6</v>
      </c>
      <c r="F212" s="103">
        <v>696</v>
      </c>
      <c r="G212" s="56">
        <v>6023.8678160919544</v>
      </c>
      <c r="H212" s="56">
        <v>163.1646551724138</v>
      </c>
      <c r="I212" s="104">
        <v>2.7086360483631684E-2</v>
      </c>
      <c r="J212" s="105">
        <v>-3.7496</v>
      </c>
      <c r="K212" s="58">
        <v>252.95339999999999</v>
      </c>
    </row>
    <row r="213" spans="1:11" x14ac:dyDescent="0.25">
      <c r="A213" s="98" t="s">
        <v>123</v>
      </c>
      <c r="B213" s="99">
        <v>1089074</v>
      </c>
      <c r="C213" s="100">
        <v>5069689</v>
      </c>
      <c r="D213" s="101">
        <v>363</v>
      </c>
      <c r="E213" s="102">
        <v>41018.6</v>
      </c>
      <c r="F213" s="103">
        <v>647</v>
      </c>
      <c r="G213" s="56">
        <v>7835.6862442040183</v>
      </c>
      <c r="H213" s="56">
        <v>63.39814528593508</v>
      </c>
      <c r="I213" s="104">
        <v>8.0909499576798487E-3</v>
      </c>
      <c r="J213" s="105">
        <v>0.46</v>
      </c>
      <c r="K213" s="58">
        <v>121.40900000000001</v>
      </c>
    </row>
    <row r="214" spans="1:11" x14ac:dyDescent="0.25">
      <c r="A214" s="98" t="s">
        <v>124</v>
      </c>
      <c r="B214" s="99">
        <v>706086</v>
      </c>
      <c r="C214" s="100">
        <v>3831098</v>
      </c>
      <c r="D214" s="101">
        <v>0</v>
      </c>
      <c r="E214" s="102">
        <v>4775.3999999999996</v>
      </c>
      <c r="F214" s="103">
        <v>512</v>
      </c>
      <c r="G214" s="56">
        <v>7482.61328125</v>
      </c>
      <c r="H214" s="56">
        <v>9.3269531249999993</v>
      </c>
      <c r="I214" s="104">
        <v>1.2464833841368715E-3</v>
      </c>
      <c r="J214" s="105">
        <v>0</v>
      </c>
      <c r="K214" s="58">
        <v>2.2999999999999998</v>
      </c>
    </row>
    <row r="215" spans="1:11" x14ac:dyDescent="0.25">
      <c r="A215" s="98" t="s">
        <v>125</v>
      </c>
      <c r="B215" s="99">
        <v>8621462</v>
      </c>
      <c r="C215" s="100">
        <v>10631879</v>
      </c>
      <c r="D215" s="101">
        <v>88684.1</v>
      </c>
      <c r="E215" s="102">
        <v>163987.4</v>
      </c>
      <c r="F215" s="103">
        <v>1569</v>
      </c>
      <c r="G215" s="56">
        <v>6776.2135117909493</v>
      </c>
      <c r="H215" s="56">
        <v>104.51714467813893</v>
      </c>
      <c r="I215" s="104">
        <v>1.5424122114256566E-2</v>
      </c>
      <c r="J215" s="105">
        <v>89.564800000000005</v>
      </c>
      <c r="K215" s="58">
        <v>257.13</v>
      </c>
    </row>
    <row r="216" spans="1:11" x14ac:dyDescent="0.25">
      <c r="A216" s="98" t="s">
        <v>126</v>
      </c>
      <c r="B216" s="99">
        <v>2605653</v>
      </c>
      <c r="C216" s="100">
        <v>11294049</v>
      </c>
      <c r="D216" s="101">
        <v>7664.6</v>
      </c>
      <c r="E216" s="102">
        <v>102142.9</v>
      </c>
      <c r="F216" s="103">
        <v>1518</v>
      </c>
      <c r="G216" s="56">
        <v>7440.084980237154</v>
      </c>
      <c r="H216" s="56">
        <v>67.28781291172595</v>
      </c>
      <c r="I216" s="104">
        <v>9.0439575744712987E-3</v>
      </c>
      <c r="J216" s="105">
        <v>-4.38</v>
      </c>
      <c r="K216" s="58">
        <v>107.366</v>
      </c>
    </row>
    <row r="217" spans="1:11" x14ac:dyDescent="0.25">
      <c r="A217" s="98" t="s">
        <v>127</v>
      </c>
      <c r="B217" s="99">
        <v>875419.49999999965</v>
      </c>
      <c r="C217" s="100">
        <v>6482667</v>
      </c>
      <c r="D217" s="101">
        <v>75005.399999999994</v>
      </c>
      <c r="E217" s="102">
        <v>97823.1</v>
      </c>
      <c r="F217" s="103">
        <v>812</v>
      </c>
      <c r="G217" s="56">
        <v>7983.5800492610833</v>
      </c>
      <c r="H217" s="56">
        <v>120.47179802955665</v>
      </c>
      <c r="I217" s="104">
        <v>1.5089946776535029E-2</v>
      </c>
      <c r="J217" s="105">
        <v>127.96120000000001</v>
      </c>
      <c r="K217" s="58">
        <v>207.2713</v>
      </c>
    </row>
    <row r="218" spans="1:11" x14ac:dyDescent="0.25">
      <c r="A218" s="98" t="s">
        <v>128</v>
      </c>
      <c r="B218" s="99">
        <v>25068448</v>
      </c>
      <c r="C218" s="100">
        <v>8107758</v>
      </c>
      <c r="D218" s="101">
        <v>126834.6</v>
      </c>
      <c r="E218" s="102">
        <v>316682.90000000002</v>
      </c>
      <c r="F218" s="103">
        <v>1189</v>
      </c>
      <c r="G218" s="56">
        <v>6818.9722455845249</v>
      </c>
      <c r="H218" s="56">
        <v>266.34390243902442</v>
      </c>
      <c r="I218" s="104">
        <v>3.9059244244833161E-2</v>
      </c>
      <c r="J218" s="105">
        <v>226.1217</v>
      </c>
      <c r="K218" s="58">
        <v>580.68349999999998</v>
      </c>
    </row>
    <row r="219" spans="1:11" x14ac:dyDescent="0.25">
      <c r="A219" s="98" t="s">
        <v>361</v>
      </c>
      <c r="B219" s="99">
        <v>5974637</v>
      </c>
      <c r="C219" s="100">
        <v>14072562</v>
      </c>
      <c r="D219" s="101">
        <v>125276.7</v>
      </c>
      <c r="E219" s="102">
        <v>90915.1</v>
      </c>
      <c r="F219" s="103">
        <v>1650</v>
      </c>
      <c r="G219" s="56">
        <v>8528.8254545454547</v>
      </c>
      <c r="H219" s="56">
        <v>55.100060606060609</v>
      </c>
      <c r="I219" s="104">
        <v>6.4604511957382033E-3</v>
      </c>
      <c r="J219" s="105">
        <v>-59.937899999999999</v>
      </c>
      <c r="K219" s="58">
        <v>5.58</v>
      </c>
    </row>
    <row r="220" spans="1:11" x14ac:dyDescent="0.25">
      <c r="A220" s="98" t="s">
        <v>129</v>
      </c>
      <c r="B220" s="99">
        <v>38707634</v>
      </c>
      <c r="C220" s="100">
        <v>17147302</v>
      </c>
      <c r="D220" s="101">
        <v>390145</v>
      </c>
      <c r="E220" s="102">
        <v>727227</v>
      </c>
      <c r="F220" s="103">
        <v>2363</v>
      </c>
      <c r="G220" s="56">
        <v>7256.581464240372</v>
      </c>
      <c r="H220" s="56">
        <v>307.7558188743123</v>
      </c>
      <c r="I220" s="104">
        <v>4.2410578643800642E-2</v>
      </c>
      <c r="J220" s="105">
        <v>123.6221</v>
      </c>
      <c r="K220" s="58">
        <v>633.99300000000005</v>
      </c>
    </row>
    <row r="221" spans="1:11" x14ac:dyDescent="0.25">
      <c r="A221" s="98" t="s">
        <v>130</v>
      </c>
      <c r="B221" s="99">
        <v>702964</v>
      </c>
      <c r="C221" s="100">
        <v>2766308</v>
      </c>
      <c r="D221" s="101">
        <v>307.39999999999998</v>
      </c>
      <c r="E221" s="102">
        <v>23588.1</v>
      </c>
      <c r="F221" s="103">
        <v>394</v>
      </c>
      <c r="G221" s="56">
        <v>7021.0862944162436</v>
      </c>
      <c r="H221" s="56">
        <v>59.86827411167512</v>
      </c>
      <c r="I221" s="104">
        <v>8.526924695297847E-3</v>
      </c>
      <c r="J221" s="105">
        <v>0.46</v>
      </c>
      <c r="K221" s="58">
        <v>68.307000000000002</v>
      </c>
    </row>
    <row r="222" spans="1:11" x14ac:dyDescent="0.25">
      <c r="A222" s="98" t="s">
        <v>131</v>
      </c>
      <c r="B222" s="99">
        <v>565918</v>
      </c>
      <c r="C222" s="100">
        <v>2782886</v>
      </c>
      <c r="D222" s="101">
        <v>0</v>
      </c>
      <c r="E222" s="102">
        <v>5233.5</v>
      </c>
      <c r="F222" s="103">
        <v>488</v>
      </c>
      <c r="G222" s="56">
        <v>5702.6352459016398</v>
      </c>
      <c r="H222" s="56">
        <v>10.72438524590164</v>
      </c>
      <c r="I222" s="104">
        <v>1.8806016487919377E-3</v>
      </c>
      <c r="J222" s="105">
        <v>0</v>
      </c>
      <c r="K222" s="58">
        <v>0.46</v>
      </c>
    </row>
    <row r="223" spans="1:11" x14ac:dyDescent="0.25">
      <c r="A223" s="98" t="s">
        <v>132</v>
      </c>
      <c r="B223" s="99">
        <v>11052038</v>
      </c>
      <c r="C223" s="100">
        <v>6895350</v>
      </c>
      <c r="D223" s="101">
        <v>395338.5</v>
      </c>
      <c r="E223" s="102">
        <v>382800.2</v>
      </c>
      <c r="F223" s="103">
        <v>1015</v>
      </c>
      <c r="G223" s="56">
        <v>6793.4482758620688</v>
      </c>
      <c r="H223" s="56">
        <v>377.14305418719215</v>
      </c>
      <c r="I223" s="104">
        <v>5.5515702611180003E-2</v>
      </c>
      <c r="J223" s="105">
        <v>-207.52379999999999</v>
      </c>
      <c r="K223" s="58">
        <v>-23.126000000000001</v>
      </c>
    </row>
    <row r="224" spans="1:11" x14ac:dyDescent="0.25">
      <c r="A224" s="98" t="s">
        <v>133</v>
      </c>
      <c r="B224" s="99">
        <v>5555258</v>
      </c>
      <c r="C224" s="100">
        <v>12235696</v>
      </c>
      <c r="D224" s="101">
        <v>67496.899999999994</v>
      </c>
      <c r="E224" s="102">
        <v>444923.1</v>
      </c>
      <c r="F224" s="103">
        <v>1627</v>
      </c>
      <c r="G224" s="56">
        <v>7520.4031960663797</v>
      </c>
      <c r="H224" s="56">
        <v>273.46226183159189</v>
      </c>
      <c r="I224" s="104">
        <v>3.6362712836278378E-2</v>
      </c>
      <c r="J224" s="105">
        <v>-46.515300000000003</v>
      </c>
      <c r="K224" s="58">
        <v>703.38610000000006</v>
      </c>
    </row>
    <row r="225" spans="1:11" x14ac:dyDescent="0.25">
      <c r="A225" s="98" t="s">
        <v>134</v>
      </c>
      <c r="B225" s="99">
        <v>824772</v>
      </c>
      <c r="C225" s="100">
        <v>1808202</v>
      </c>
      <c r="D225" s="101">
        <v>11189.7</v>
      </c>
      <c r="E225" s="102">
        <v>20467.3</v>
      </c>
      <c r="F225" s="103">
        <v>293</v>
      </c>
      <c r="G225" s="56">
        <v>6171.3378839590441</v>
      </c>
      <c r="H225" s="56">
        <v>69.854266211604099</v>
      </c>
      <c r="I225" s="104">
        <v>1.1319144653086326E-2</v>
      </c>
      <c r="J225" s="105">
        <v>-7.9435000000000002</v>
      </c>
      <c r="K225" s="58">
        <v>26.68</v>
      </c>
    </row>
    <row r="226" spans="1:11" x14ac:dyDescent="0.25">
      <c r="A226" s="98" t="s">
        <v>135</v>
      </c>
      <c r="B226" s="99">
        <v>1766662</v>
      </c>
      <c r="C226" s="100">
        <v>4285921</v>
      </c>
      <c r="D226" s="101">
        <v>2095.1</v>
      </c>
      <c r="E226" s="102">
        <v>34220.5</v>
      </c>
      <c r="F226" s="103">
        <v>727</v>
      </c>
      <c r="G226" s="56">
        <v>5895.3521320495183</v>
      </c>
      <c r="H226" s="56">
        <v>47.070839064649242</v>
      </c>
      <c r="I226" s="104">
        <v>7.9843982191925601E-3</v>
      </c>
      <c r="J226" s="105">
        <v>-1.335</v>
      </c>
      <c r="K226" s="58">
        <v>119.91</v>
      </c>
    </row>
    <row r="227" spans="1:11" x14ac:dyDescent="0.25">
      <c r="A227" s="98" t="s">
        <v>136</v>
      </c>
      <c r="B227" s="99">
        <v>340024</v>
      </c>
      <c r="C227" s="100">
        <v>848035</v>
      </c>
      <c r="D227" s="101">
        <v>53871.4</v>
      </c>
      <c r="E227" s="102">
        <v>4861.1000000000004</v>
      </c>
      <c r="F227" s="103">
        <v>111</v>
      </c>
      <c r="G227" s="56">
        <v>7639.9549549549547</v>
      </c>
      <c r="H227" s="56">
        <v>43.793693693693697</v>
      </c>
      <c r="I227" s="104">
        <v>5.7321926571426898E-3</v>
      </c>
      <c r="J227" s="105">
        <v>-19.587299999999999</v>
      </c>
      <c r="K227" s="58">
        <v>15.685</v>
      </c>
    </row>
    <row r="228" spans="1:11" x14ac:dyDescent="0.25">
      <c r="A228" s="98" t="s">
        <v>137</v>
      </c>
      <c r="B228" s="99">
        <v>401627</v>
      </c>
      <c r="C228" s="100">
        <v>2079756</v>
      </c>
      <c r="D228" s="101">
        <v>8515</v>
      </c>
      <c r="E228" s="102">
        <v>11448.1</v>
      </c>
      <c r="F228" s="103">
        <v>340</v>
      </c>
      <c r="G228" s="56">
        <v>6116.9294117647059</v>
      </c>
      <c r="H228" s="56">
        <v>33.670882352941177</v>
      </c>
      <c r="I228" s="104">
        <v>5.5045399556486437E-3</v>
      </c>
      <c r="J228" s="105">
        <v>-6.0269000000000004</v>
      </c>
      <c r="K228" s="58">
        <v>18.571000000000002</v>
      </c>
    </row>
    <row r="229" spans="1:11" x14ac:dyDescent="0.25">
      <c r="A229" s="98" t="s">
        <v>138</v>
      </c>
      <c r="B229" s="99">
        <v>5192050</v>
      </c>
      <c r="C229" s="100">
        <v>3322216</v>
      </c>
      <c r="D229" s="101">
        <v>80274.3</v>
      </c>
      <c r="E229" s="102">
        <v>16577.5</v>
      </c>
      <c r="F229" s="103">
        <v>453</v>
      </c>
      <c r="G229" s="56">
        <v>7333.8101545253867</v>
      </c>
      <c r="H229" s="56">
        <v>36.594922737306845</v>
      </c>
      <c r="I229" s="104">
        <v>4.9898922887614775E-3</v>
      </c>
      <c r="J229" s="105">
        <v>-33.400399999999998</v>
      </c>
      <c r="K229" s="58">
        <v>56.4084</v>
      </c>
    </row>
    <row r="230" spans="1:11" x14ac:dyDescent="0.25">
      <c r="A230" s="98" t="s">
        <v>139</v>
      </c>
      <c r="B230" s="99">
        <v>386095</v>
      </c>
      <c r="C230" s="100">
        <v>3571238</v>
      </c>
      <c r="D230" s="101">
        <v>32339.200000000001</v>
      </c>
      <c r="E230" s="102">
        <v>13224</v>
      </c>
      <c r="F230" s="103">
        <v>425</v>
      </c>
      <c r="G230" s="56">
        <v>8402.9129411764698</v>
      </c>
      <c r="H230" s="56">
        <v>31.115294117647061</v>
      </c>
      <c r="I230" s="104">
        <v>3.7029175876824795E-3</v>
      </c>
      <c r="J230" s="105">
        <v>0</v>
      </c>
      <c r="K230" s="58">
        <v>194.52249999999998</v>
      </c>
    </row>
    <row r="231" spans="1:11" x14ac:dyDescent="0.25">
      <c r="A231" s="98" t="s">
        <v>140</v>
      </c>
      <c r="B231" s="99">
        <v>170616538</v>
      </c>
      <c r="C231" s="100">
        <v>62568074</v>
      </c>
      <c r="D231" s="101">
        <v>1855007.6</v>
      </c>
      <c r="E231" s="102">
        <v>3018829.8</v>
      </c>
      <c r="F231" s="103">
        <v>8914</v>
      </c>
      <c r="G231" s="56">
        <v>7019.0794256226163</v>
      </c>
      <c r="H231" s="56">
        <v>338.66163338568543</v>
      </c>
      <c r="I231" s="104">
        <v>4.8248725060643545E-2</v>
      </c>
      <c r="J231" s="105">
        <v>2572.5277999999998</v>
      </c>
      <c r="K231" s="58">
        <v>1945.7003</v>
      </c>
    </row>
    <row r="232" spans="1:11" x14ac:dyDescent="0.25">
      <c r="A232" s="98" t="s">
        <v>141</v>
      </c>
      <c r="B232" s="99">
        <v>1161290</v>
      </c>
      <c r="C232" s="100">
        <v>3141687</v>
      </c>
      <c r="D232" s="101">
        <v>129352.7</v>
      </c>
      <c r="E232" s="102">
        <v>67488.800000000003</v>
      </c>
      <c r="F232" s="103">
        <v>454</v>
      </c>
      <c r="G232" s="56">
        <v>6920.0154185022029</v>
      </c>
      <c r="H232" s="56">
        <v>148.65374449339208</v>
      </c>
      <c r="I232" s="104">
        <v>2.1481707121046752E-2</v>
      </c>
      <c r="J232" s="105">
        <v>0</v>
      </c>
      <c r="K232" s="58">
        <v>1.38</v>
      </c>
    </row>
    <row r="233" spans="1:11" x14ac:dyDescent="0.25">
      <c r="A233" s="98" t="s">
        <v>362</v>
      </c>
      <c r="B233" s="99">
        <v>115031485</v>
      </c>
      <c r="C233" s="100">
        <v>38665890</v>
      </c>
      <c r="D233" s="101">
        <v>1603692.9</v>
      </c>
      <c r="E233" s="102">
        <v>1435018.3</v>
      </c>
      <c r="F233" s="103">
        <v>5741</v>
      </c>
      <c r="G233" s="56">
        <v>6735.0444173488941</v>
      </c>
      <c r="H233" s="56">
        <v>249.95964117749523</v>
      </c>
      <c r="I233" s="104">
        <v>3.7113287706554796E-2</v>
      </c>
      <c r="J233" s="105">
        <v>-459.24470000000002</v>
      </c>
      <c r="K233" s="58">
        <v>286.93449999999996</v>
      </c>
    </row>
    <row r="234" spans="1:11" x14ac:dyDescent="0.25">
      <c r="A234" s="98" t="s">
        <v>363</v>
      </c>
      <c r="B234" s="99">
        <v>416644</v>
      </c>
      <c r="C234" s="100">
        <v>2193285</v>
      </c>
      <c r="D234" s="101">
        <v>62301.599999999999</v>
      </c>
      <c r="E234" s="102">
        <v>11242.7</v>
      </c>
      <c r="F234" s="103">
        <v>294</v>
      </c>
      <c r="G234" s="56">
        <v>7460.1530612244896</v>
      </c>
      <c r="H234" s="56">
        <v>38.240476190476194</v>
      </c>
      <c r="I234" s="104">
        <v>5.1259640220035251E-3</v>
      </c>
      <c r="J234" s="105">
        <v>-48.933500000000002</v>
      </c>
      <c r="K234" s="58">
        <v>77.629000000000005</v>
      </c>
    </row>
    <row r="235" spans="1:11" x14ac:dyDescent="0.25">
      <c r="A235" s="98" t="s">
        <v>364</v>
      </c>
      <c r="B235" s="99">
        <v>55563120</v>
      </c>
      <c r="C235" s="100">
        <v>20984348</v>
      </c>
      <c r="D235" s="101">
        <v>898054.3</v>
      </c>
      <c r="E235" s="102">
        <v>826523.1</v>
      </c>
      <c r="F235" s="103">
        <v>3236</v>
      </c>
      <c r="G235" s="56">
        <v>6484.6563658838068</v>
      </c>
      <c r="H235" s="56">
        <v>255.41504944375771</v>
      </c>
      <c r="I235" s="104">
        <v>3.9387599748155151E-2</v>
      </c>
      <c r="J235" s="105">
        <v>-135.7587</v>
      </c>
      <c r="K235" s="58">
        <v>-67.858199999999997</v>
      </c>
    </row>
    <row r="236" spans="1:11" x14ac:dyDescent="0.25">
      <c r="A236" s="98" t="s">
        <v>365</v>
      </c>
      <c r="B236" s="99">
        <v>2073353</v>
      </c>
      <c r="C236" s="100">
        <v>1191956</v>
      </c>
      <c r="D236" s="101">
        <v>203018.1</v>
      </c>
      <c r="E236" s="102">
        <v>10543.1</v>
      </c>
      <c r="F236" s="103">
        <v>174</v>
      </c>
      <c r="G236" s="56">
        <v>6850.3218390804595</v>
      </c>
      <c r="H236" s="56">
        <v>60.592528735632186</v>
      </c>
      <c r="I236" s="104">
        <v>8.8452090513408219E-3</v>
      </c>
      <c r="J236" s="105">
        <v>-146.5187</v>
      </c>
      <c r="K236" s="58">
        <v>-0.22900000000000001</v>
      </c>
    </row>
    <row r="237" spans="1:11" x14ac:dyDescent="0.25">
      <c r="A237" s="98" t="s">
        <v>142</v>
      </c>
      <c r="B237" s="99">
        <v>1336400</v>
      </c>
      <c r="C237" s="100">
        <v>4996440</v>
      </c>
      <c r="D237" s="101">
        <v>23636.799999999999</v>
      </c>
      <c r="E237" s="102">
        <v>97932.4</v>
      </c>
      <c r="F237" s="103">
        <v>605</v>
      </c>
      <c r="G237" s="56">
        <v>8258.5785123966944</v>
      </c>
      <c r="H237" s="56">
        <v>161.87173553719006</v>
      </c>
      <c r="I237" s="104">
        <v>1.9600435510083176E-2</v>
      </c>
      <c r="J237" s="105">
        <v>-8.8000000000000007</v>
      </c>
      <c r="K237" s="58">
        <v>125.718</v>
      </c>
    </row>
    <row r="238" spans="1:11" x14ac:dyDescent="0.25">
      <c r="A238" s="98" t="s">
        <v>143</v>
      </c>
      <c r="B238" s="99">
        <v>42367</v>
      </c>
      <c r="C238" s="100">
        <v>761607</v>
      </c>
      <c r="D238" s="101">
        <v>0</v>
      </c>
      <c r="E238" s="102">
        <v>2718.1</v>
      </c>
      <c r="F238" s="103">
        <v>166</v>
      </c>
      <c r="G238" s="56">
        <v>4587.9939759036142</v>
      </c>
      <c r="H238" s="56">
        <v>16.374096385542167</v>
      </c>
      <c r="I238" s="104">
        <v>3.5689010211303203E-3</v>
      </c>
      <c r="J238" s="105">
        <v>0</v>
      </c>
      <c r="K238" s="58">
        <v>47.55</v>
      </c>
    </row>
    <row r="239" spans="1:11" x14ac:dyDescent="0.25">
      <c r="A239" s="98" t="s">
        <v>366</v>
      </c>
      <c r="B239" s="99">
        <v>265996</v>
      </c>
      <c r="C239" s="100">
        <v>890702</v>
      </c>
      <c r="D239" s="101">
        <v>2219.1</v>
      </c>
      <c r="E239" s="102">
        <v>9181.5</v>
      </c>
      <c r="F239" s="103">
        <v>148</v>
      </c>
      <c r="G239" s="56">
        <v>6018.2567567567567</v>
      </c>
      <c r="H239" s="56">
        <v>62.037162162162161</v>
      </c>
      <c r="I239" s="104">
        <v>1.0308161427727792E-2</v>
      </c>
      <c r="J239" s="105">
        <v>-1.65</v>
      </c>
      <c r="K239" s="58">
        <v>7.4420000000000002</v>
      </c>
    </row>
    <row r="240" spans="1:11" x14ac:dyDescent="0.25">
      <c r="A240" s="98" t="s">
        <v>144</v>
      </c>
      <c r="B240" s="99">
        <v>78704</v>
      </c>
      <c r="C240" s="100">
        <v>437025</v>
      </c>
      <c r="D240" s="101">
        <v>0</v>
      </c>
      <c r="E240" s="102">
        <v>3441.3</v>
      </c>
      <c r="F240" s="103">
        <v>85</v>
      </c>
      <c r="G240" s="56">
        <v>5141.4705882352937</v>
      </c>
      <c r="H240" s="56">
        <v>40.485882352941175</v>
      </c>
      <c r="I240" s="104">
        <v>7.8743778960013739E-3</v>
      </c>
      <c r="J240" s="105">
        <v>0</v>
      </c>
      <c r="K240" s="58">
        <v>0</v>
      </c>
    </row>
    <row r="241" spans="1:11" x14ac:dyDescent="0.25">
      <c r="A241" s="98" t="s">
        <v>145</v>
      </c>
      <c r="B241" s="99">
        <v>5627473</v>
      </c>
      <c r="C241" s="100">
        <v>12776134</v>
      </c>
      <c r="D241" s="101">
        <v>216386.8</v>
      </c>
      <c r="E241" s="102">
        <v>210913.8</v>
      </c>
      <c r="F241" s="103">
        <v>1660</v>
      </c>
      <c r="G241" s="56">
        <v>7696.4662650602413</v>
      </c>
      <c r="H241" s="56">
        <v>127.05650602409638</v>
      </c>
      <c r="I241" s="104">
        <v>1.6508421092014218E-2</v>
      </c>
      <c r="J241" s="105">
        <v>-135.8657</v>
      </c>
      <c r="K241" s="58">
        <v>213.64150000000001</v>
      </c>
    </row>
    <row r="242" spans="1:11" x14ac:dyDescent="0.25">
      <c r="A242" s="98" t="s">
        <v>146</v>
      </c>
      <c r="B242" s="99">
        <v>1841130</v>
      </c>
      <c r="C242" s="100">
        <v>4580139</v>
      </c>
      <c r="D242" s="101">
        <v>9943.1</v>
      </c>
      <c r="E242" s="102">
        <v>48784.9</v>
      </c>
      <c r="F242" s="103">
        <v>656</v>
      </c>
      <c r="G242" s="56">
        <v>6981.9192073170734</v>
      </c>
      <c r="H242" s="56">
        <v>74.367225609756105</v>
      </c>
      <c r="I242" s="104">
        <v>1.0651401627767194E-2</v>
      </c>
      <c r="J242" s="105">
        <v>0</v>
      </c>
      <c r="K242" s="58">
        <v>31.364000000000001</v>
      </c>
    </row>
    <row r="243" spans="1:11" x14ac:dyDescent="0.25">
      <c r="A243" s="98" t="s">
        <v>147</v>
      </c>
      <c r="B243" s="99">
        <v>284200</v>
      </c>
      <c r="C243" s="100">
        <v>2036783</v>
      </c>
      <c r="D243" s="101">
        <v>41196.699999999997</v>
      </c>
      <c r="E243" s="102">
        <v>42225.8</v>
      </c>
      <c r="F243" s="103">
        <v>317</v>
      </c>
      <c r="G243" s="56">
        <v>6425.1829652996848</v>
      </c>
      <c r="H243" s="56">
        <v>133.2044164037855</v>
      </c>
      <c r="I243" s="104">
        <v>2.0731614511707925E-2</v>
      </c>
      <c r="J243" s="105">
        <v>-24.5121</v>
      </c>
      <c r="K243" s="58">
        <v>-3.53</v>
      </c>
    </row>
    <row r="244" spans="1:11" x14ac:dyDescent="0.25">
      <c r="A244" s="98" t="s">
        <v>148</v>
      </c>
      <c r="B244" s="99">
        <v>26163511</v>
      </c>
      <c r="C244" s="100">
        <v>24677321</v>
      </c>
      <c r="D244" s="101">
        <v>543731.30000000005</v>
      </c>
      <c r="E244" s="102">
        <v>1032912.1</v>
      </c>
      <c r="F244" s="103">
        <v>2810</v>
      </c>
      <c r="G244" s="56">
        <v>8781.9647686832741</v>
      </c>
      <c r="H244" s="56">
        <v>367.58437722419927</v>
      </c>
      <c r="I244" s="104">
        <v>4.1856735583250711E-2</v>
      </c>
      <c r="J244" s="105">
        <v>-166.56630000000001</v>
      </c>
      <c r="K244" s="58">
        <v>686.71849999999995</v>
      </c>
    </row>
    <row r="245" spans="1:11" x14ac:dyDescent="0.25">
      <c r="A245" s="98" t="s">
        <v>149</v>
      </c>
      <c r="B245" s="99">
        <v>54012612</v>
      </c>
      <c r="C245" s="100">
        <v>6811596</v>
      </c>
      <c r="D245" s="101">
        <v>974860.2</v>
      </c>
      <c r="E245" s="102">
        <v>156353.70000000001</v>
      </c>
      <c r="F245" s="103">
        <v>776</v>
      </c>
      <c r="G245" s="56">
        <v>8777.8298969072166</v>
      </c>
      <c r="H245" s="56">
        <v>201.48672680412372</v>
      </c>
      <c r="I245" s="104">
        <v>2.2954047773825693E-2</v>
      </c>
      <c r="J245" s="105">
        <v>203.4</v>
      </c>
      <c r="K245" s="58">
        <v>3.6970000000000001</v>
      </c>
    </row>
    <row r="246" spans="1:11" x14ac:dyDescent="0.25">
      <c r="A246" s="98" t="s">
        <v>150</v>
      </c>
      <c r="B246" s="99">
        <v>3171394</v>
      </c>
      <c r="C246" s="100">
        <v>5316965</v>
      </c>
      <c r="D246" s="101">
        <v>176600.1</v>
      </c>
      <c r="E246" s="102">
        <v>62404</v>
      </c>
      <c r="F246" s="103">
        <v>600</v>
      </c>
      <c r="G246" s="56">
        <v>8861.6083333333336</v>
      </c>
      <c r="H246" s="56">
        <v>104.00666666666666</v>
      </c>
      <c r="I246" s="104">
        <v>1.1736770883389301E-2</v>
      </c>
      <c r="J246" s="105">
        <v>37.341999999999999</v>
      </c>
      <c r="K246" s="58">
        <v>32.914999999999999</v>
      </c>
    </row>
    <row r="247" spans="1:11" x14ac:dyDescent="0.25">
      <c r="A247" s="98" t="s">
        <v>151</v>
      </c>
      <c r="B247" s="99">
        <v>248858</v>
      </c>
      <c r="C247" s="100">
        <v>1674291</v>
      </c>
      <c r="D247" s="101">
        <v>870</v>
      </c>
      <c r="E247" s="102">
        <v>12062.7</v>
      </c>
      <c r="F247" s="103">
        <v>232</v>
      </c>
      <c r="G247" s="56">
        <v>7216.7715517241377</v>
      </c>
      <c r="H247" s="56">
        <v>51.994396551724144</v>
      </c>
      <c r="I247" s="104">
        <v>7.2046615552493571E-3</v>
      </c>
      <c r="J247" s="105">
        <v>0</v>
      </c>
      <c r="K247" s="58">
        <v>339.02</v>
      </c>
    </row>
    <row r="248" spans="1:11" x14ac:dyDescent="0.25">
      <c r="A248" s="98" t="s">
        <v>367</v>
      </c>
      <c r="B248" s="99">
        <v>2746391</v>
      </c>
      <c r="C248" s="100">
        <v>2949153</v>
      </c>
      <c r="D248" s="101">
        <v>3632.9</v>
      </c>
      <c r="E248" s="102">
        <v>208180</v>
      </c>
      <c r="F248" s="103">
        <v>422</v>
      </c>
      <c r="G248" s="56">
        <v>6988.514218009479</v>
      </c>
      <c r="H248" s="56">
        <v>493.3175355450237</v>
      </c>
      <c r="I248" s="104">
        <v>7.0589759161359206E-2</v>
      </c>
      <c r="J248" s="105">
        <v>-2.7149999999999999</v>
      </c>
      <c r="K248" s="58">
        <v>44.281999999999996</v>
      </c>
    </row>
    <row r="249" spans="1:11" x14ac:dyDescent="0.25">
      <c r="A249" s="98" t="s">
        <v>153</v>
      </c>
      <c r="B249" s="99">
        <v>165639816</v>
      </c>
      <c r="C249" s="100">
        <v>52539993</v>
      </c>
      <c r="D249" s="101">
        <v>3600251.2</v>
      </c>
      <c r="E249" s="102">
        <v>4615019</v>
      </c>
      <c r="F249" s="103">
        <v>7997</v>
      </c>
      <c r="G249" s="56">
        <v>6569.9628610729023</v>
      </c>
      <c r="H249" s="56">
        <v>577.09378516943855</v>
      </c>
      <c r="I249" s="104">
        <v>8.7838211169917746E-2</v>
      </c>
      <c r="J249" s="105">
        <v>108.79</v>
      </c>
      <c r="K249" s="58">
        <v>-361.17649999999998</v>
      </c>
    </row>
    <row r="250" spans="1:11" x14ac:dyDescent="0.25">
      <c r="A250" s="98" t="s">
        <v>368</v>
      </c>
      <c r="B250" s="99">
        <v>54489</v>
      </c>
      <c r="C250" s="100">
        <v>1121167</v>
      </c>
      <c r="D250" s="101">
        <v>2276.1999999999998</v>
      </c>
      <c r="E250" s="102">
        <v>329.5</v>
      </c>
      <c r="F250" s="103">
        <v>101</v>
      </c>
      <c r="G250" s="56">
        <v>11100.663366336634</v>
      </c>
      <c r="H250" s="56">
        <v>3.2623762376237622</v>
      </c>
      <c r="I250" s="104">
        <v>2.9389020547340402E-4</v>
      </c>
      <c r="J250" s="105">
        <v>-1.7849999999999999</v>
      </c>
      <c r="K250" s="58">
        <v>19.260000000000002</v>
      </c>
    </row>
    <row r="251" spans="1:11" x14ac:dyDescent="0.25">
      <c r="A251" s="98" t="s">
        <v>242</v>
      </c>
      <c r="B251" s="99">
        <v>2420786</v>
      </c>
      <c r="C251" s="100">
        <v>6057668</v>
      </c>
      <c r="D251" s="101">
        <v>38780</v>
      </c>
      <c r="E251" s="102">
        <v>98561.5</v>
      </c>
      <c r="F251" s="103">
        <v>1036</v>
      </c>
      <c r="G251" s="56">
        <v>5847.1698841698844</v>
      </c>
      <c r="H251" s="56">
        <v>95.136583011583014</v>
      </c>
      <c r="I251" s="104">
        <v>1.627053513002033E-2</v>
      </c>
      <c r="J251" s="105">
        <v>-16.229399999999998</v>
      </c>
      <c r="K251" s="58">
        <v>164.73349999999999</v>
      </c>
    </row>
    <row r="252" spans="1:11" x14ac:dyDescent="0.25">
      <c r="A252" s="98" t="s">
        <v>369</v>
      </c>
      <c r="B252" s="99">
        <v>997335</v>
      </c>
      <c r="C252" s="100">
        <v>3679963</v>
      </c>
      <c r="D252" s="101">
        <v>18057.2</v>
      </c>
      <c r="E252" s="102">
        <v>36871.800000000003</v>
      </c>
      <c r="F252" s="103">
        <v>513</v>
      </c>
      <c r="G252" s="56">
        <v>7173.4171539961017</v>
      </c>
      <c r="H252" s="56">
        <v>71.874853801169593</v>
      </c>
      <c r="I252" s="104">
        <v>1.0019611610225429E-2</v>
      </c>
      <c r="J252" s="105">
        <v>42.878900000000002</v>
      </c>
      <c r="K252" s="58">
        <v>126.864</v>
      </c>
    </row>
    <row r="253" spans="1:11" x14ac:dyDescent="0.25">
      <c r="A253" s="98" t="s">
        <v>370</v>
      </c>
      <c r="B253" s="99">
        <v>16446</v>
      </c>
      <c r="C253" s="100">
        <v>1051690</v>
      </c>
      <c r="D253" s="101">
        <v>0</v>
      </c>
      <c r="E253" s="102">
        <v>8868.2999999999993</v>
      </c>
      <c r="F253" s="103">
        <v>180</v>
      </c>
      <c r="G253" s="56">
        <v>5842.7222222222226</v>
      </c>
      <c r="H253" s="56">
        <v>49.268333333333331</v>
      </c>
      <c r="I253" s="104">
        <v>8.4324278066730679E-3</v>
      </c>
      <c r="J253" s="105">
        <v>0</v>
      </c>
      <c r="K253" s="58">
        <v>54.392000000000003</v>
      </c>
    </row>
    <row r="254" spans="1:11" x14ac:dyDescent="0.25">
      <c r="A254" s="98" t="s">
        <v>371</v>
      </c>
      <c r="B254" s="99">
        <v>4096</v>
      </c>
      <c r="C254" s="100">
        <v>153468</v>
      </c>
      <c r="D254" s="101">
        <v>0</v>
      </c>
      <c r="E254" s="102">
        <v>25652.400000000001</v>
      </c>
      <c r="F254" s="103">
        <v>17</v>
      </c>
      <c r="G254" s="56">
        <v>9027.5294117647063</v>
      </c>
      <c r="H254" s="56">
        <v>1508.964705882353</v>
      </c>
      <c r="I254" s="104">
        <v>0.16715145828446321</v>
      </c>
      <c r="J254" s="105">
        <v>0</v>
      </c>
      <c r="K254" s="58">
        <v>-4.2859999999999996</v>
      </c>
    </row>
    <row r="255" spans="1:11" x14ac:dyDescent="0.25">
      <c r="A255" s="98" t="s">
        <v>372</v>
      </c>
      <c r="B255" s="99">
        <v>3718869</v>
      </c>
      <c r="C255" s="100">
        <v>5021772</v>
      </c>
      <c r="D255" s="101">
        <v>42769</v>
      </c>
      <c r="E255" s="102">
        <v>224169.5</v>
      </c>
      <c r="F255" s="103">
        <v>859</v>
      </c>
      <c r="G255" s="56">
        <v>5846.0675203725259</v>
      </c>
      <c r="H255" s="56">
        <v>260.96565774155994</v>
      </c>
      <c r="I255" s="104">
        <v>4.4639521666853851E-2</v>
      </c>
      <c r="J255" s="105">
        <v>-5.7755000000000001</v>
      </c>
      <c r="K255" s="58">
        <v>189.221</v>
      </c>
    </row>
    <row r="256" spans="1:11" x14ac:dyDescent="0.25">
      <c r="A256" s="98" t="s">
        <v>373</v>
      </c>
      <c r="B256" s="99">
        <v>15952</v>
      </c>
      <c r="C256" s="100">
        <v>509569</v>
      </c>
      <c r="D256" s="101">
        <v>8152.1</v>
      </c>
      <c r="E256" s="102">
        <v>6462.5</v>
      </c>
      <c r="F256" s="103">
        <v>69</v>
      </c>
      <c r="G256" s="56">
        <v>7385.057971014493</v>
      </c>
      <c r="H256" s="56">
        <v>93.659420289855078</v>
      </c>
      <c r="I256" s="104">
        <v>1.2682286402822778E-2</v>
      </c>
      <c r="J256" s="105">
        <v>-4.0125000000000002</v>
      </c>
      <c r="K256" s="58">
        <v>0</v>
      </c>
    </row>
    <row r="257" spans="1:11" x14ac:dyDescent="0.25">
      <c r="A257" s="98" t="s">
        <v>374</v>
      </c>
      <c r="B257" s="99">
        <v>7</v>
      </c>
      <c r="C257" s="100">
        <v>12903</v>
      </c>
      <c r="D257" s="101">
        <v>0</v>
      </c>
      <c r="E257" s="102">
        <v>632.20000000000005</v>
      </c>
      <c r="F257" s="103">
        <v>2</v>
      </c>
      <c r="G257" s="56">
        <v>6451.5</v>
      </c>
      <c r="H257" s="56">
        <v>316.10000000000002</v>
      </c>
      <c r="I257" s="104">
        <v>4.899635743625514E-2</v>
      </c>
      <c r="J257" s="105">
        <v>0</v>
      </c>
      <c r="K257" s="58">
        <v>0</v>
      </c>
    </row>
    <row r="258" spans="1:11" x14ac:dyDescent="0.25">
      <c r="A258" s="98" t="s">
        <v>375</v>
      </c>
      <c r="B258" s="99">
        <v>27758</v>
      </c>
      <c r="C258" s="100">
        <v>168235</v>
      </c>
      <c r="D258" s="101">
        <v>1301.7</v>
      </c>
      <c r="E258" s="102">
        <v>12199.4</v>
      </c>
      <c r="F258" s="103">
        <v>23</v>
      </c>
      <c r="G258" s="56">
        <v>7314.565217391304</v>
      </c>
      <c r="H258" s="56">
        <v>530.40869565217395</v>
      </c>
      <c r="I258" s="104">
        <v>7.2514042856718294E-2</v>
      </c>
      <c r="J258" s="105">
        <v>36.423000000000002</v>
      </c>
      <c r="K258" s="58">
        <v>-0.45800000000000002</v>
      </c>
    </row>
    <row r="259" spans="1:11" x14ac:dyDescent="0.25">
      <c r="A259" s="98" t="s">
        <v>154</v>
      </c>
      <c r="B259" s="99">
        <v>28417557</v>
      </c>
      <c r="C259" s="100">
        <v>23018383</v>
      </c>
      <c r="D259" s="101">
        <v>335891.6</v>
      </c>
      <c r="E259" s="102">
        <v>306115.7</v>
      </c>
      <c r="F259" s="103">
        <v>3323</v>
      </c>
      <c r="G259" s="56">
        <v>6926.9885645501054</v>
      </c>
      <c r="H259" s="56">
        <v>92.120282876918452</v>
      </c>
      <c r="I259" s="104">
        <v>1.3298749091106878E-2</v>
      </c>
      <c r="J259" s="105">
        <v>-208.9948</v>
      </c>
      <c r="K259" s="58">
        <v>432.67</v>
      </c>
    </row>
    <row r="260" spans="1:11" x14ac:dyDescent="0.25">
      <c r="A260" s="98" t="s">
        <v>155</v>
      </c>
      <c r="B260" s="99">
        <v>358473</v>
      </c>
      <c r="C260" s="100">
        <v>2950215</v>
      </c>
      <c r="D260" s="101">
        <v>0</v>
      </c>
      <c r="E260" s="102">
        <v>4918.2</v>
      </c>
      <c r="F260" s="103">
        <v>412</v>
      </c>
      <c r="G260" s="56">
        <v>7160.7160194174758</v>
      </c>
      <c r="H260" s="56">
        <v>11.937378640776698</v>
      </c>
      <c r="I260" s="104">
        <v>1.6670649427245133E-3</v>
      </c>
      <c r="J260" s="105">
        <v>0</v>
      </c>
      <c r="K260" s="58">
        <v>76.790000000000006</v>
      </c>
    </row>
    <row r="261" spans="1:11" x14ac:dyDescent="0.25">
      <c r="A261" s="98" t="s">
        <v>156</v>
      </c>
      <c r="B261" s="99">
        <v>2708</v>
      </c>
      <c r="C261" s="100">
        <v>151658</v>
      </c>
      <c r="D261" s="101">
        <v>0</v>
      </c>
      <c r="E261" s="102">
        <v>1891.2</v>
      </c>
      <c r="F261" s="103">
        <v>27</v>
      </c>
      <c r="G261" s="56">
        <v>5616.9629629629626</v>
      </c>
      <c r="H261" s="56">
        <v>70.044444444444451</v>
      </c>
      <c r="I261" s="104">
        <v>1.2470163130200849E-2</v>
      </c>
      <c r="J261" s="105">
        <v>0</v>
      </c>
      <c r="K261" s="58">
        <v>-34.113999999999997</v>
      </c>
    </row>
    <row r="262" spans="1:11" x14ac:dyDescent="0.25">
      <c r="A262" s="98" t="s">
        <v>157</v>
      </c>
      <c r="B262" s="99">
        <v>722321</v>
      </c>
      <c r="C262" s="100">
        <v>5839112</v>
      </c>
      <c r="D262" s="101">
        <v>17154.400000000001</v>
      </c>
      <c r="E262" s="102">
        <v>42356.4</v>
      </c>
      <c r="F262" s="103">
        <v>786</v>
      </c>
      <c r="G262" s="56">
        <v>7428.8956743002545</v>
      </c>
      <c r="H262" s="56">
        <v>53.88854961832061</v>
      </c>
      <c r="I262" s="104">
        <v>7.2539112111567649E-3</v>
      </c>
      <c r="J262" s="105">
        <v>-4.9438000000000004</v>
      </c>
      <c r="K262" s="58">
        <v>42.36</v>
      </c>
    </row>
    <row r="263" spans="1:11" x14ac:dyDescent="0.25">
      <c r="A263" s="98" t="s">
        <v>158</v>
      </c>
      <c r="B263" s="99">
        <v>496137</v>
      </c>
      <c r="C263" s="100">
        <v>3230977</v>
      </c>
      <c r="D263" s="101">
        <v>20465</v>
      </c>
      <c r="E263" s="102">
        <v>19785.3</v>
      </c>
      <c r="F263" s="103">
        <v>484</v>
      </c>
      <c r="G263" s="56">
        <v>6675.5723140495866</v>
      </c>
      <c r="H263" s="56">
        <v>40.878719008264461</v>
      </c>
      <c r="I263" s="104">
        <v>6.1236276209951359E-3</v>
      </c>
      <c r="J263" s="105">
        <v>38.248699999999999</v>
      </c>
      <c r="K263" s="58">
        <v>50.271000000000001</v>
      </c>
    </row>
    <row r="264" spans="1:11" x14ac:dyDescent="0.25">
      <c r="A264" s="98" t="s">
        <v>159</v>
      </c>
      <c r="B264" s="99">
        <v>56743960</v>
      </c>
      <c r="C264" s="100">
        <v>25282874</v>
      </c>
      <c r="D264" s="101">
        <v>699656.8</v>
      </c>
      <c r="E264" s="102">
        <v>600938</v>
      </c>
      <c r="F264" s="103">
        <v>3708</v>
      </c>
      <c r="G264" s="56">
        <v>6818.4665587918016</v>
      </c>
      <c r="H264" s="56">
        <v>162.06526429341963</v>
      </c>
      <c r="I264" s="104">
        <v>2.3768579473994925E-2</v>
      </c>
      <c r="J264" s="105">
        <v>-64.842299999999994</v>
      </c>
      <c r="K264" s="58">
        <v>491.98469999999998</v>
      </c>
    </row>
    <row r="265" spans="1:11" x14ac:dyDescent="0.25">
      <c r="A265" s="98" t="s">
        <v>160</v>
      </c>
      <c r="B265" s="99">
        <v>718393</v>
      </c>
      <c r="C265" s="100">
        <v>3312538</v>
      </c>
      <c r="D265" s="101">
        <v>7634.6</v>
      </c>
      <c r="E265" s="102">
        <v>42923</v>
      </c>
      <c r="F265" s="103">
        <v>531</v>
      </c>
      <c r="G265" s="56">
        <v>6238.3013182674204</v>
      </c>
      <c r="H265" s="56">
        <v>80.834274952919017</v>
      </c>
      <c r="I265" s="104">
        <v>1.2957738145192597E-2</v>
      </c>
      <c r="J265" s="105">
        <v>16.926500000000001</v>
      </c>
      <c r="K265" s="58">
        <v>82.066000000000003</v>
      </c>
    </row>
    <row r="266" spans="1:11" x14ac:dyDescent="0.25">
      <c r="A266" s="98" t="s">
        <v>161</v>
      </c>
      <c r="B266" s="99">
        <v>13095535</v>
      </c>
      <c r="C266" s="100">
        <v>9544963</v>
      </c>
      <c r="D266" s="101">
        <v>395989.39999999997</v>
      </c>
      <c r="E266" s="102">
        <v>5759.2999999999993</v>
      </c>
      <c r="F266" s="103">
        <v>1316</v>
      </c>
      <c r="G266" s="56">
        <v>7253.0113981762916</v>
      </c>
      <c r="H266" s="56">
        <v>4.3763677811550146</v>
      </c>
      <c r="I266" s="104">
        <v>6.0338630961691514E-4</v>
      </c>
      <c r="J266" s="105">
        <v>13227.556699999999</v>
      </c>
      <c r="K266" s="58">
        <v>30.200000000000003</v>
      </c>
    </row>
    <row r="267" spans="1:11" x14ac:dyDescent="0.25">
      <c r="A267" s="98" t="s">
        <v>162</v>
      </c>
      <c r="B267" s="99">
        <v>47604</v>
      </c>
      <c r="C267" s="100">
        <v>1117883</v>
      </c>
      <c r="D267" s="101">
        <v>0</v>
      </c>
      <c r="E267" s="102">
        <v>3124.5</v>
      </c>
      <c r="F267" s="103">
        <v>211</v>
      </c>
      <c r="G267" s="56">
        <v>5298.0236966824641</v>
      </c>
      <c r="H267" s="56">
        <v>14.808056872037914</v>
      </c>
      <c r="I267" s="104">
        <v>2.7950152207341914E-3</v>
      </c>
      <c r="J267" s="105">
        <v>0</v>
      </c>
      <c r="K267" s="58">
        <v>40.619999999999997</v>
      </c>
    </row>
    <row r="268" spans="1:11" x14ac:dyDescent="0.25">
      <c r="A268" s="98" t="s">
        <v>163</v>
      </c>
      <c r="B268" s="99">
        <v>1194388</v>
      </c>
      <c r="C268" s="100">
        <v>3117187</v>
      </c>
      <c r="D268" s="101">
        <v>307.39999999999998</v>
      </c>
      <c r="E268" s="102">
        <v>17496.099999999999</v>
      </c>
      <c r="F268" s="103">
        <v>445</v>
      </c>
      <c r="G268" s="56">
        <v>7004.9146067415732</v>
      </c>
      <c r="H268" s="56">
        <v>39.317078651685392</v>
      </c>
      <c r="I268" s="104">
        <v>5.6127848601960672E-3</v>
      </c>
      <c r="J268" s="105">
        <v>0.46</v>
      </c>
      <c r="K268" s="58">
        <v>11.814</v>
      </c>
    </row>
    <row r="269" spans="1:11" x14ac:dyDescent="0.25">
      <c r="A269" s="98" t="s">
        <v>164</v>
      </c>
      <c r="B269" s="99">
        <v>1533414</v>
      </c>
      <c r="C269" s="100">
        <v>3011770</v>
      </c>
      <c r="D269" s="101">
        <v>66997.3</v>
      </c>
      <c r="E269" s="102">
        <v>83928.2</v>
      </c>
      <c r="F269" s="103">
        <v>441</v>
      </c>
      <c r="G269" s="56">
        <v>6829.4104308390024</v>
      </c>
      <c r="H269" s="56">
        <v>190.31337868480725</v>
      </c>
      <c r="I269" s="104">
        <v>2.786673617175282E-2</v>
      </c>
      <c r="J269" s="105">
        <v>26.8949</v>
      </c>
      <c r="K269" s="58">
        <v>34.512999999999998</v>
      </c>
    </row>
    <row r="270" spans="1:11" x14ac:dyDescent="0.25">
      <c r="A270" s="98" t="s">
        <v>165</v>
      </c>
      <c r="B270" s="99">
        <v>19775161.66</v>
      </c>
      <c r="C270" s="100">
        <v>24939245.109999999</v>
      </c>
      <c r="D270" s="101">
        <v>1118976.8</v>
      </c>
      <c r="E270" s="102">
        <v>681469.9</v>
      </c>
      <c r="F270" s="103">
        <v>3187</v>
      </c>
      <c r="G270" s="56">
        <v>7825.3043959836832</v>
      </c>
      <c r="H270" s="56">
        <v>213.82802008158143</v>
      </c>
      <c r="I270" s="104">
        <v>2.7325201584660157E-2</v>
      </c>
      <c r="J270" s="105">
        <v>-1138.0639000000001</v>
      </c>
      <c r="K270" s="58">
        <v>68.754499999999993</v>
      </c>
    </row>
    <row r="271" spans="1:11" x14ac:dyDescent="0.25">
      <c r="A271" s="98" t="s">
        <v>376</v>
      </c>
      <c r="B271" s="99">
        <v>43620</v>
      </c>
      <c r="C271" s="100">
        <v>43506</v>
      </c>
      <c r="D271" s="101">
        <v>0</v>
      </c>
      <c r="E271" s="102">
        <v>6976.1</v>
      </c>
      <c r="F271" s="103">
        <v>5</v>
      </c>
      <c r="G271" s="56">
        <v>8701.2000000000007</v>
      </c>
      <c r="H271" s="56">
        <v>1395.22</v>
      </c>
      <c r="I271" s="104">
        <v>0.16034799797729049</v>
      </c>
      <c r="J271" s="105">
        <v>0</v>
      </c>
      <c r="K271" s="58">
        <v>16.128</v>
      </c>
    </row>
    <row r="272" spans="1:11" x14ac:dyDescent="0.25">
      <c r="A272" s="98" t="s">
        <v>166</v>
      </c>
      <c r="B272" s="99">
        <v>3689425</v>
      </c>
      <c r="C272" s="100">
        <v>8957173</v>
      </c>
      <c r="D272" s="101">
        <v>26713.8</v>
      </c>
      <c r="E272" s="102">
        <v>104156.3</v>
      </c>
      <c r="F272" s="103">
        <v>1299</v>
      </c>
      <c r="G272" s="56">
        <v>6895.4372594303313</v>
      </c>
      <c r="H272" s="56">
        <v>80.181909160892999</v>
      </c>
      <c r="I272" s="104">
        <v>1.1628255924051038E-2</v>
      </c>
      <c r="J272" s="105">
        <v>11.295299999999999</v>
      </c>
      <c r="K272" s="58">
        <v>462.66910000000001</v>
      </c>
    </row>
    <row r="273" spans="1:11" x14ac:dyDescent="0.25">
      <c r="A273" s="98" t="s">
        <v>167</v>
      </c>
      <c r="B273" s="99">
        <v>94115</v>
      </c>
      <c r="C273" s="100">
        <v>1344844</v>
      </c>
      <c r="D273" s="101">
        <v>0</v>
      </c>
      <c r="E273" s="102">
        <v>20787.900000000001</v>
      </c>
      <c r="F273" s="103">
        <v>212</v>
      </c>
      <c r="G273" s="56">
        <v>6343.6037735849059</v>
      </c>
      <c r="H273" s="56">
        <v>98.056132075471709</v>
      </c>
      <c r="I273" s="104">
        <v>1.5457480570237143E-2</v>
      </c>
      <c r="J273" s="105">
        <v>0</v>
      </c>
      <c r="K273" s="58">
        <v>94.716499999999996</v>
      </c>
    </row>
    <row r="274" spans="1:11" x14ac:dyDescent="0.25">
      <c r="A274" s="98" t="s">
        <v>169</v>
      </c>
      <c r="B274" s="99">
        <v>3440540</v>
      </c>
      <c r="C274" s="100">
        <v>3789636</v>
      </c>
      <c r="D274" s="101">
        <v>4037.5</v>
      </c>
      <c r="E274" s="102">
        <v>25111.5</v>
      </c>
      <c r="F274" s="103">
        <v>594</v>
      </c>
      <c r="G274" s="56">
        <v>6379.8585858585857</v>
      </c>
      <c r="H274" s="56">
        <v>42.275252525252526</v>
      </c>
      <c r="I274" s="104">
        <v>6.6263620041608221E-3</v>
      </c>
      <c r="J274" s="105">
        <v>131.161</v>
      </c>
      <c r="K274" s="58">
        <v>-1.7000000000000001E-2</v>
      </c>
    </row>
    <row r="275" spans="1:11" x14ac:dyDescent="0.25">
      <c r="A275" s="98" t="s">
        <v>243</v>
      </c>
      <c r="B275" s="99">
        <v>2894067</v>
      </c>
      <c r="C275" s="100">
        <v>4717974</v>
      </c>
      <c r="D275" s="101">
        <v>0</v>
      </c>
      <c r="E275" s="102">
        <v>52860.5</v>
      </c>
      <c r="F275" s="103">
        <v>814</v>
      </c>
      <c r="G275" s="56">
        <v>5796.0368550368548</v>
      </c>
      <c r="H275" s="56">
        <v>64.939189189189193</v>
      </c>
      <c r="I275" s="104">
        <v>1.1204067678202551E-2</v>
      </c>
      <c r="J275" s="105">
        <v>0</v>
      </c>
      <c r="K275" s="58">
        <v>4.891</v>
      </c>
    </row>
    <row r="276" spans="1:11" x14ac:dyDescent="0.25">
      <c r="A276" s="98" t="s">
        <v>170</v>
      </c>
      <c r="B276" s="99">
        <v>999681</v>
      </c>
      <c r="C276" s="100">
        <v>4435546</v>
      </c>
      <c r="D276" s="101">
        <v>3739.9</v>
      </c>
      <c r="E276" s="102">
        <v>56582.400000000001</v>
      </c>
      <c r="F276" s="103">
        <v>724</v>
      </c>
      <c r="G276" s="56">
        <v>6126.4447513812156</v>
      </c>
      <c r="H276" s="56">
        <v>78.152486187845312</v>
      </c>
      <c r="I276" s="104">
        <v>1.2756580587823913E-2</v>
      </c>
      <c r="J276" s="105">
        <v>14.173</v>
      </c>
      <c r="K276" s="58">
        <v>-3.919</v>
      </c>
    </row>
    <row r="277" spans="1:11" x14ac:dyDescent="0.25">
      <c r="A277" s="98" t="s">
        <v>171</v>
      </c>
      <c r="B277" s="99">
        <v>1288940</v>
      </c>
      <c r="C277" s="100">
        <v>9646959</v>
      </c>
      <c r="D277" s="101">
        <v>1841.7</v>
      </c>
      <c r="E277" s="102">
        <v>290303.80000000005</v>
      </c>
      <c r="F277" s="103">
        <v>1242</v>
      </c>
      <c r="G277" s="56">
        <v>7767.2777777777774</v>
      </c>
      <c r="H277" s="56">
        <v>233.73896940418683</v>
      </c>
      <c r="I277" s="104">
        <v>3.0092778460030778E-2</v>
      </c>
      <c r="J277" s="105">
        <v>86.442499999999995</v>
      </c>
      <c r="K277" s="58">
        <v>281.125</v>
      </c>
    </row>
    <row r="278" spans="1:11" x14ac:dyDescent="0.25">
      <c r="A278" s="98" t="s">
        <v>172</v>
      </c>
      <c r="B278" s="99">
        <v>16791849</v>
      </c>
      <c r="C278" s="100">
        <v>11119202</v>
      </c>
      <c r="D278" s="101">
        <v>329239.5</v>
      </c>
      <c r="E278" s="102">
        <v>387716.5</v>
      </c>
      <c r="F278" s="103">
        <v>1289</v>
      </c>
      <c r="G278" s="56">
        <v>8626.2234290147408</v>
      </c>
      <c r="H278" s="56">
        <v>300.788595810706</v>
      </c>
      <c r="I278" s="104">
        <v>3.486909402311425E-2</v>
      </c>
      <c r="J278" s="105">
        <v>6032.8031000000001</v>
      </c>
      <c r="K278" s="58">
        <v>303.74200000000002</v>
      </c>
    </row>
    <row r="279" spans="1:11" x14ac:dyDescent="0.25">
      <c r="A279" s="98" t="s">
        <v>173</v>
      </c>
      <c r="B279" s="99">
        <v>10096383</v>
      </c>
      <c r="C279" s="100">
        <v>7637536</v>
      </c>
      <c r="D279" s="101">
        <v>147878.29999999999</v>
      </c>
      <c r="E279" s="102">
        <v>41934.400000000001</v>
      </c>
      <c r="F279" s="103">
        <v>865</v>
      </c>
      <c r="G279" s="56">
        <v>8829.5213872832373</v>
      </c>
      <c r="H279" s="56">
        <v>48.47907514450867</v>
      </c>
      <c r="I279" s="104">
        <v>5.4905665911100122E-3</v>
      </c>
      <c r="J279" s="105">
        <v>-136.79130000000001</v>
      </c>
      <c r="K279" s="58">
        <v>133.52199999999999</v>
      </c>
    </row>
    <row r="280" spans="1:11" x14ac:dyDescent="0.25">
      <c r="A280" s="98" t="s">
        <v>174</v>
      </c>
      <c r="B280" s="99">
        <v>346886</v>
      </c>
      <c r="C280" s="100">
        <v>2018794</v>
      </c>
      <c r="D280" s="101">
        <v>0</v>
      </c>
      <c r="E280" s="102">
        <v>15965.3</v>
      </c>
      <c r="F280" s="103">
        <v>379</v>
      </c>
      <c r="G280" s="56">
        <v>5326.6332453825853</v>
      </c>
      <c r="H280" s="56">
        <v>42.124802110817939</v>
      </c>
      <c r="I280" s="104">
        <v>7.9083353725045748E-3</v>
      </c>
      <c r="J280" s="105">
        <v>0</v>
      </c>
      <c r="K280" s="58">
        <v>0.24</v>
      </c>
    </row>
    <row r="281" spans="1:11" x14ac:dyDescent="0.25">
      <c r="A281" s="98" t="s">
        <v>175</v>
      </c>
      <c r="B281" s="99">
        <v>23042</v>
      </c>
      <c r="C281" s="100">
        <v>211525</v>
      </c>
      <c r="D281" s="101">
        <v>0</v>
      </c>
      <c r="E281" s="102">
        <v>1381.1</v>
      </c>
      <c r="F281" s="103">
        <v>64</v>
      </c>
      <c r="G281" s="56">
        <v>3305.078125</v>
      </c>
      <c r="H281" s="56">
        <v>21.579687499999999</v>
      </c>
      <c r="I281" s="104">
        <v>6.5292518614820938E-3</v>
      </c>
      <c r="J281" s="105">
        <v>0</v>
      </c>
      <c r="K281" s="58">
        <v>0.46</v>
      </c>
    </row>
    <row r="282" spans="1:11" x14ac:dyDescent="0.25">
      <c r="A282" s="98" t="s">
        <v>176</v>
      </c>
      <c r="B282" s="99">
        <v>10857478</v>
      </c>
      <c r="C282" s="100">
        <v>7933589</v>
      </c>
      <c r="D282" s="101">
        <v>75416.399999999994</v>
      </c>
      <c r="E282" s="102">
        <v>311287</v>
      </c>
      <c r="F282" s="103">
        <v>1135</v>
      </c>
      <c r="G282" s="56">
        <v>6989.9462555066075</v>
      </c>
      <c r="H282" s="56">
        <v>274.26167400881059</v>
      </c>
      <c r="I282" s="104">
        <v>3.9236592669471541E-2</v>
      </c>
      <c r="J282" s="105">
        <v>6.6668000000000003</v>
      </c>
      <c r="K282" s="58">
        <v>407.3</v>
      </c>
    </row>
    <row r="283" spans="1:11" x14ac:dyDescent="0.25">
      <c r="A283" s="98" t="s">
        <v>177</v>
      </c>
      <c r="B283" s="99">
        <v>28001</v>
      </c>
      <c r="C283" s="100">
        <v>291983</v>
      </c>
      <c r="D283" s="101">
        <v>0</v>
      </c>
      <c r="E283" s="102">
        <v>242.8</v>
      </c>
      <c r="F283" s="103">
        <v>97</v>
      </c>
      <c r="G283" s="56">
        <v>3010.1340206185569</v>
      </c>
      <c r="H283" s="56">
        <v>2.5030927835051546</v>
      </c>
      <c r="I283" s="104">
        <v>8.3155526177893912E-4</v>
      </c>
      <c r="J283" s="105">
        <v>0</v>
      </c>
      <c r="K283" s="58">
        <v>0</v>
      </c>
    </row>
    <row r="284" spans="1:11" x14ac:dyDescent="0.25">
      <c r="A284" s="98" t="s">
        <v>178</v>
      </c>
      <c r="B284" s="99">
        <v>3670611</v>
      </c>
      <c r="C284" s="100">
        <v>7604203</v>
      </c>
      <c r="D284" s="101">
        <v>35758.1</v>
      </c>
      <c r="E284" s="102">
        <v>99144.5</v>
      </c>
      <c r="F284" s="103">
        <v>907</v>
      </c>
      <c r="G284" s="56">
        <v>8383.9062844542441</v>
      </c>
      <c r="H284" s="56">
        <v>109.31036383682469</v>
      </c>
      <c r="I284" s="104">
        <v>1.3038118524715871E-2</v>
      </c>
      <c r="J284" s="105">
        <v>-27.221800000000002</v>
      </c>
      <c r="K284" s="58">
        <v>414.36500000000001</v>
      </c>
    </row>
    <row r="285" spans="1:11" x14ac:dyDescent="0.25">
      <c r="A285" s="98" t="s">
        <v>179</v>
      </c>
      <c r="B285" s="99">
        <v>55469</v>
      </c>
      <c r="C285" s="100">
        <v>2070095</v>
      </c>
      <c r="D285" s="101">
        <v>0</v>
      </c>
      <c r="E285" s="102">
        <v>40094.400000000001</v>
      </c>
      <c r="F285" s="103">
        <v>207</v>
      </c>
      <c r="G285" s="56">
        <v>10000.458937198067</v>
      </c>
      <c r="H285" s="56">
        <v>193.69275362318842</v>
      </c>
      <c r="I285" s="104">
        <v>1.936838647501685E-2</v>
      </c>
      <c r="J285" s="105">
        <v>0</v>
      </c>
      <c r="K285" s="58">
        <v>16.948</v>
      </c>
    </row>
    <row r="286" spans="1:11" x14ac:dyDescent="0.25">
      <c r="A286" s="98" t="s">
        <v>180</v>
      </c>
      <c r="B286" s="99">
        <v>341155</v>
      </c>
      <c r="C286" s="100">
        <v>1837603</v>
      </c>
      <c r="D286" s="101">
        <v>438.3</v>
      </c>
      <c r="E286" s="102">
        <v>25404</v>
      </c>
      <c r="F286" s="103">
        <v>323</v>
      </c>
      <c r="G286" s="56">
        <v>5689.173374613003</v>
      </c>
      <c r="H286" s="56">
        <v>78.650154798761605</v>
      </c>
      <c r="I286" s="104">
        <v>1.3824531196346544E-2</v>
      </c>
      <c r="J286" s="105">
        <v>77.608000000000004</v>
      </c>
      <c r="K286" s="58">
        <v>160.02799999999999</v>
      </c>
    </row>
    <row r="287" spans="1:11" x14ac:dyDescent="0.25">
      <c r="A287" s="98" t="s">
        <v>181</v>
      </c>
      <c r="B287" s="99">
        <v>19454761</v>
      </c>
      <c r="C287" s="100">
        <v>19316674</v>
      </c>
      <c r="D287" s="101">
        <v>534802.30000000005</v>
      </c>
      <c r="E287" s="102">
        <v>162922.79999999999</v>
      </c>
      <c r="F287" s="103">
        <v>2790</v>
      </c>
      <c r="G287" s="56">
        <v>6923.5390681003582</v>
      </c>
      <c r="H287" s="56">
        <v>58.395268817204297</v>
      </c>
      <c r="I287" s="104">
        <v>8.4343091362415693E-3</v>
      </c>
      <c r="J287" s="105">
        <v>-3.3774999999999999</v>
      </c>
      <c r="K287" s="58">
        <v>315.27549999999997</v>
      </c>
    </row>
    <row r="288" spans="1:11" x14ac:dyDescent="0.25">
      <c r="A288" s="98" t="s">
        <v>182</v>
      </c>
      <c r="B288" s="99">
        <v>432809</v>
      </c>
      <c r="C288" s="100">
        <v>3614078</v>
      </c>
      <c r="D288" s="101">
        <v>0</v>
      </c>
      <c r="E288" s="102">
        <v>41422.199999999997</v>
      </c>
      <c r="F288" s="103">
        <v>498</v>
      </c>
      <c r="G288" s="56">
        <v>7257.1847389558234</v>
      </c>
      <c r="H288" s="56">
        <v>83.177108433734929</v>
      </c>
      <c r="I288" s="104">
        <v>1.1461346434692331E-2</v>
      </c>
      <c r="J288" s="105">
        <v>0</v>
      </c>
      <c r="K288" s="58">
        <v>50.784999999999997</v>
      </c>
    </row>
    <row r="289" spans="1:11" x14ac:dyDescent="0.25">
      <c r="A289" s="98" t="s">
        <v>183</v>
      </c>
      <c r="B289" s="99">
        <v>36713995</v>
      </c>
      <c r="C289" s="100">
        <v>16883783</v>
      </c>
      <c r="D289" s="101">
        <v>593830.30000000005</v>
      </c>
      <c r="E289" s="102">
        <v>560727</v>
      </c>
      <c r="F289" s="103">
        <v>2501</v>
      </c>
      <c r="G289" s="56">
        <v>6750.8128748500603</v>
      </c>
      <c r="H289" s="56">
        <v>224.20111955217914</v>
      </c>
      <c r="I289" s="104">
        <v>3.3210981211971274E-2</v>
      </c>
      <c r="J289" s="105">
        <v>199.2689</v>
      </c>
      <c r="K289" s="58">
        <v>1066.0395000000001</v>
      </c>
    </row>
    <row r="290" spans="1:11" x14ac:dyDescent="0.25">
      <c r="A290" s="98" t="s">
        <v>377</v>
      </c>
      <c r="B290" s="99">
        <v>866778</v>
      </c>
      <c r="C290" s="100">
        <v>2429002</v>
      </c>
      <c r="D290" s="101">
        <v>18985.5</v>
      </c>
      <c r="E290" s="102">
        <v>104852.2</v>
      </c>
      <c r="F290" s="103">
        <v>342</v>
      </c>
      <c r="G290" s="56">
        <v>7102.3450292397665</v>
      </c>
      <c r="H290" s="56">
        <v>306.58538011695907</v>
      </c>
      <c r="I290" s="104">
        <v>4.3166782077577535E-2</v>
      </c>
      <c r="J290" s="105">
        <v>13.443300000000001</v>
      </c>
      <c r="K290" s="58">
        <v>341.54599999999999</v>
      </c>
    </row>
    <row r="291" spans="1:11" x14ac:dyDescent="0.25">
      <c r="A291" s="98" t="s">
        <v>184</v>
      </c>
      <c r="B291" s="99">
        <v>590821</v>
      </c>
      <c r="C291" s="100">
        <v>2415719</v>
      </c>
      <c r="D291" s="101">
        <v>778.6</v>
      </c>
      <c r="E291" s="102">
        <v>34830.6</v>
      </c>
      <c r="F291" s="103">
        <v>295</v>
      </c>
      <c r="G291" s="56">
        <v>8188.8779661016952</v>
      </c>
      <c r="H291" s="56">
        <v>118.06983050847457</v>
      </c>
      <c r="I291" s="104">
        <v>1.4418316037585496E-2</v>
      </c>
      <c r="J291" s="105">
        <v>0</v>
      </c>
      <c r="K291" s="58">
        <v>37.105499999999999</v>
      </c>
    </row>
    <row r="292" spans="1:11" x14ac:dyDescent="0.25">
      <c r="A292" s="98" t="s">
        <v>185</v>
      </c>
      <c r="B292" s="99">
        <v>206339</v>
      </c>
      <c r="C292" s="100">
        <v>1748419</v>
      </c>
      <c r="D292" s="101">
        <v>307.39999999999998</v>
      </c>
      <c r="E292" s="102">
        <v>22925.600000000002</v>
      </c>
      <c r="F292" s="103">
        <v>324</v>
      </c>
      <c r="G292" s="56">
        <v>5396.3549382716046</v>
      </c>
      <c r="H292" s="56">
        <v>70.758024691358031</v>
      </c>
      <c r="I292" s="104">
        <v>1.3112188783123499E-2</v>
      </c>
      <c r="J292" s="105">
        <v>29.07</v>
      </c>
      <c r="K292" s="58">
        <v>-0.18049999999999999</v>
      </c>
    </row>
    <row r="293" spans="1:11" x14ac:dyDescent="0.25">
      <c r="A293" s="98" t="s">
        <v>186</v>
      </c>
      <c r="B293" s="99">
        <v>1115528</v>
      </c>
      <c r="C293" s="100">
        <v>7035792</v>
      </c>
      <c r="D293" s="101">
        <v>0</v>
      </c>
      <c r="E293" s="102">
        <v>22008.5</v>
      </c>
      <c r="F293" s="103">
        <v>929</v>
      </c>
      <c r="G293" s="56">
        <v>7573.5113024757802</v>
      </c>
      <c r="H293" s="56">
        <v>23.690527448869751</v>
      </c>
      <c r="I293" s="104">
        <v>3.1280771233714697E-3</v>
      </c>
      <c r="J293" s="105">
        <v>0</v>
      </c>
      <c r="K293" s="58">
        <v>96.884</v>
      </c>
    </row>
    <row r="294" spans="1:11" x14ac:dyDescent="0.25">
      <c r="A294" s="98" t="s">
        <v>378</v>
      </c>
      <c r="B294" s="99">
        <v>3356967</v>
      </c>
      <c r="C294" s="100">
        <v>1812264</v>
      </c>
      <c r="D294" s="101">
        <v>51297.599999999999</v>
      </c>
      <c r="E294" s="102">
        <v>19252.3</v>
      </c>
      <c r="F294" s="103">
        <v>275</v>
      </c>
      <c r="G294" s="56">
        <v>6590.050909090909</v>
      </c>
      <c r="H294" s="56">
        <v>70.00836363636364</v>
      </c>
      <c r="I294" s="104">
        <v>1.0623341853063351E-2</v>
      </c>
      <c r="J294" s="105">
        <v>-44.379600000000003</v>
      </c>
      <c r="K294" s="58">
        <v>1.9079999999999999</v>
      </c>
    </row>
    <row r="295" spans="1:11" x14ac:dyDescent="0.25">
      <c r="A295" s="98" t="s">
        <v>187</v>
      </c>
      <c r="B295" s="99">
        <v>667858</v>
      </c>
      <c r="C295" s="100">
        <v>5105668</v>
      </c>
      <c r="D295" s="101">
        <v>18636.2</v>
      </c>
      <c r="E295" s="102">
        <v>25898.3</v>
      </c>
      <c r="F295" s="103">
        <v>826</v>
      </c>
      <c r="G295" s="56">
        <v>6181.1961259079899</v>
      </c>
      <c r="H295" s="56">
        <v>31.353874092009683</v>
      </c>
      <c r="I295" s="104">
        <v>5.0724606456980749E-3</v>
      </c>
      <c r="J295" s="105">
        <v>0</v>
      </c>
      <c r="K295" s="58">
        <v>32.276499999999999</v>
      </c>
    </row>
    <row r="296" spans="1:11" x14ac:dyDescent="0.25">
      <c r="A296" s="98" t="s">
        <v>379</v>
      </c>
      <c r="B296" s="99">
        <v>466137</v>
      </c>
      <c r="C296" s="100">
        <v>311725</v>
      </c>
      <c r="D296" s="101">
        <v>9450</v>
      </c>
      <c r="E296" s="102">
        <v>7212.2</v>
      </c>
      <c r="F296" s="103">
        <v>69</v>
      </c>
      <c r="G296" s="56">
        <v>4517.753623188406</v>
      </c>
      <c r="H296" s="56">
        <v>104.52463768115942</v>
      </c>
      <c r="I296" s="104">
        <v>2.3136418317427219E-2</v>
      </c>
      <c r="J296" s="105">
        <v>-4.4282000000000004</v>
      </c>
      <c r="K296" s="58">
        <v>44.37</v>
      </c>
    </row>
    <row r="297" spans="1:11" x14ac:dyDescent="0.25">
      <c r="A297" s="98" t="s">
        <v>380</v>
      </c>
      <c r="B297" s="99">
        <v>0</v>
      </c>
      <c r="C297" s="100">
        <v>112640</v>
      </c>
      <c r="D297" s="101">
        <v>0</v>
      </c>
      <c r="E297" s="102">
        <v>5801</v>
      </c>
      <c r="F297" s="103">
        <v>13</v>
      </c>
      <c r="G297" s="56">
        <v>8664.6153846153848</v>
      </c>
      <c r="H297" s="56">
        <v>446.23076923076923</v>
      </c>
      <c r="I297" s="104">
        <v>5.1500355113636362E-2</v>
      </c>
      <c r="J297" s="105">
        <v>0</v>
      </c>
      <c r="K297" s="58">
        <v>0</v>
      </c>
    </row>
    <row r="298" spans="1:11" x14ac:dyDescent="0.25">
      <c r="A298" s="98" t="s">
        <v>381</v>
      </c>
      <c r="B298" s="99">
        <v>134946</v>
      </c>
      <c r="C298" s="100">
        <v>1919097</v>
      </c>
      <c r="D298" s="101">
        <v>36535.800000000003</v>
      </c>
      <c r="E298" s="102">
        <v>80899.8</v>
      </c>
      <c r="F298" s="103">
        <v>391</v>
      </c>
      <c r="G298" s="56">
        <v>4908.1764705882351</v>
      </c>
      <c r="H298" s="56">
        <v>206.90485933503837</v>
      </c>
      <c r="I298" s="104">
        <v>4.2155138588617462E-2</v>
      </c>
      <c r="J298" s="105">
        <v>-32.1479</v>
      </c>
      <c r="K298" s="58">
        <v>-135.137</v>
      </c>
    </row>
    <row r="299" spans="1:11" x14ac:dyDescent="0.25">
      <c r="A299" s="98" t="s">
        <v>382</v>
      </c>
      <c r="B299" s="99">
        <v>85411</v>
      </c>
      <c r="C299" s="100">
        <v>698285</v>
      </c>
      <c r="D299" s="101">
        <v>0</v>
      </c>
      <c r="E299" s="102">
        <v>45220.5</v>
      </c>
      <c r="F299" s="103">
        <v>123</v>
      </c>
      <c r="G299" s="56">
        <v>5677.1138211382113</v>
      </c>
      <c r="H299" s="56">
        <v>367.64634146341461</v>
      </c>
      <c r="I299" s="104">
        <v>6.4759374753861246E-2</v>
      </c>
      <c r="J299" s="105">
        <v>0</v>
      </c>
      <c r="K299" s="58">
        <v>-2.4649999999999999</v>
      </c>
    </row>
    <row r="300" spans="1:11" x14ac:dyDescent="0.25">
      <c r="A300" s="98" t="s">
        <v>383</v>
      </c>
      <c r="B300" s="99">
        <v>111168</v>
      </c>
      <c r="C300" s="100">
        <v>939684</v>
      </c>
      <c r="D300" s="101">
        <v>0</v>
      </c>
      <c r="E300" s="102">
        <v>41624</v>
      </c>
      <c r="F300" s="103">
        <v>136</v>
      </c>
      <c r="G300" s="56">
        <v>6909.4411764705883</v>
      </c>
      <c r="H300" s="56">
        <v>306.05882352941177</v>
      </c>
      <c r="I300" s="104">
        <v>4.4295741972833418E-2</v>
      </c>
      <c r="J300" s="105">
        <v>0</v>
      </c>
      <c r="K300" s="58">
        <v>47.521000000000001</v>
      </c>
    </row>
    <row r="301" spans="1:11" x14ac:dyDescent="0.25">
      <c r="A301" s="98" t="s">
        <v>384</v>
      </c>
      <c r="B301" s="99">
        <v>20499168</v>
      </c>
      <c r="C301" s="100">
        <v>16871798</v>
      </c>
      <c r="D301" s="101">
        <v>30487.599999999999</v>
      </c>
      <c r="E301" s="102">
        <v>137320</v>
      </c>
      <c r="F301" s="103">
        <v>2628</v>
      </c>
      <c r="G301" s="56">
        <v>6420.0144596651444</v>
      </c>
      <c r="H301" s="56">
        <v>52.252663622526633</v>
      </c>
      <c r="I301" s="104">
        <v>8.1390258465635964E-3</v>
      </c>
      <c r="J301" s="105">
        <v>20.7118</v>
      </c>
      <c r="K301" s="58">
        <v>109.02200000000001</v>
      </c>
    </row>
    <row r="302" spans="1:11" x14ac:dyDescent="0.25">
      <c r="A302" s="98" t="s">
        <v>385</v>
      </c>
      <c r="B302" s="99">
        <v>295384</v>
      </c>
      <c r="C302" s="100">
        <v>2529878</v>
      </c>
      <c r="D302" s="101">
        <v>0</v>
      </c>
      <c r="E302" s="102">
        <v>24759.7</v>
      </c>
      <c r="F302" s="103">
        <v>366</v>
      </c>
      <c r="G302" s="56">
        <v>6912.2349726775956</v>
      </c>
      <c r="H302" s="56">
        <v>67.649453551912572</v>
      </c>
      <c r="I302" s="104">
        <v>9.7869146259226738E-3</v>
      </c>
      <c r="J302" s="105">
        <v>0</v>
      </c>
      <c r="K302" s="58">
        <v>44.94</v>
      </c>
    </row>
    <row r="303" spans="1:11" x14ac:dyDescent="0.25">
      <c r="A303" s="98" t="s">
        <v>188</v>
      </c>
      <c r="B303" s="99">
        <v>396432</v>
      </c>
      <c r="C303" s="100">
        <v>2113669</v>
      </c>
      <c r="D303" s="101">
        <v>2802.9</v>
      </c>
      <c r="E303" s="102">
        <v>11553.7</v>
      </c>
      <c r="F303" s="103">
        <v>319</v>
      </c>
      <c r="G303" s="56">
        <v>6625.9216300940443</v>
      </c>
      <c r="H303" s="56">
        <v>36.218495297805646</v>
      </c>
      <c r="I303" s="104">
        <v>5.4661822641104167E-3</v>
      </c>
      <c r="J303" s="105">
        <v>-2.3140000000000001</v>
      </c>
      <c r="K303" s="58">
        <v>44.458500000000001</v>
      </c>
    </row>
    <row r="304" spans="1:11" x14ac:dyDescent="0.25">
      <c r="A304" s="98" t="s">
        <v>386</v>
      </c>
      <c r="B304" s="99">
        <v>0</v>
      </c>
      <c r="C304" s="100">
        <v>43983</v>
      </c>
      <c r="D304" s="101">
        <v>0</v>
      </c>
      <c r="E304" s="102">
        <v>873.7</v>
      </c>
      <c r="F304" s="103">
        <v>7</v>
      </c>
      <c r="G304" s="56">
        <v>6283.2857142857147</v>
      </c>
      <c r="H304" s="56">
        <v>124.81428571428572</v>
      </c>
      <c r="I304" s="104">
        <v>1.9864493099606667E-2</v>
      </c>
      <c r="J304" s="105">
        <v>0</v>
      </c>
      <c r="K304" s="58">
        <v>0</v>
      </c>
    </row>
    <row r="305" spans="1:11" x14ac:dyDescent="0.25">
      <c r="A305" s="98" t="s">
        <v>387</v>
      </c>
      <c r="B305" s="99">
        <v>115059</v>
      </c>
      <c r="C305" s="100">
        <v>1452072</v>
      </c>
      <c r="D305" s="101">
        <v>397.5</v>
      </c>
      <c r="E305" s="102">
        <v>58351.5</v>
      </c>
      <c r="F305" s="103">
        <v>178</v>
      </c>
      <c r="G305" s="56">
        <v>8157.7078651685397</v>
      </c>
      <c r="H305" s="56">
        <v>327.81741573033707</v>
      </c>
      <c r="I305" s="104">
        <v>4.0184990826901142E-2</v>
      </c>
      <c r="J305" s="105">
        <v>16.390999999999998</v>
      </c>
      <c r="K305" s="58">
        <v>29.302</v>
      </c>
    </row>
    <row r="306" spans="1:11" x14ac:dyDescent="0.25">
      <c r="A306" s="98" t="s">
        <v>189</v>
      </c>
      <c r="B306" s="99">
        <v>34896</v>
      </c>
      <c r="C306" s="100">
        <v>662025</v>
      </c>
      <c r="D306" s="101">
        <v>0</v>
      </c>
      <c r="E306" s="102">
        <v>12272.1</v>
      </c>
      <c r="F306" s="103">
        <v>64</v>
      </c>
      <c r="G306" s="56">
        <v>10344.140625</v>
      </c>
      <c r="H306" s="56">
        <v>191.75156250000001</v>
      </c>
      <c r="I306" s="104">
        <v>1.853721536195763E-2</v>
      </c>
      <c r="J306" s="105">
        <v>0</v>
      </c>
      <c r="K306" s="58">
        <v>28.91</v>
      </c>
    </row>
    <row r="307" spans="1:11" x14ac:dyDescent="0.25">
      <c r="A307" s="98" t="s">
        <v>388</v>
      </c>
      <c r="B307" s="99">
        <v>39</v>
      </c>
      <c r="C307" s="100">
        <v>219990</v>
      </c>
      <c r="D307" s="101">
        <v>0</v>
      </c>
      <c r="E307" s="102">
        <v>8953.1</v>
      </c>
      <c r="F307" s="103">
        <v>31</v>
      </c>
      <c r="G307" s="56">
        <v>7096.4516129032254</v>
      </c>
      <c r="H307" s="56">
        <v>288.80967741935484</v>
      </c>
      <c r="I307" s="104">
        <v>4.0697758989044958E-2</v>
      </c>
      <c r="J307" s="105">
        <v>0</v>
      </c>
      <c r="K307" s="58">
        <v>0.46</v>
      </c>
    </row>
    <row r="308" spans="1:11" x14ac:dyDescent="0.25">
      <c r="A308" s="98" t="s">
        <v>389</v>
      </c>
      <c r="B308" s="99">
        <v>465526</v>
      </c>
      <c r="C308" s="100">
        <v>1712903</v>
      </c>
      <c r="D308" s="101">
        <v>9525.2999999999993</v>
      </c>
      <c r="E308" s="102">
        <v>5465</v>
      </c>
      <c r="F308" s="103">
        <v>220</v>
      </c>
      <c r="G308" s="56">
        <v>7785.9227272727276</v>
      </c>
      <c r="H308" s="56">
        <v>24.84090909090909</v>
      </c>
      <c r="I308" s="104">
        <v>3.1904900627764674E-3</v>
      </c>
      <c r="J308" s="105">
        <v>56.02</v>
      </c>
      <c r="K308" s="58">
        <v>1.84</v>
      </c>
    </row>
    <row r="309" spans="1:11" x14ac:dyDescent="0.25">
      <c r="A309" s="98" t="s">
        <v>190</v>
      </c>
      <c r="B309" s="99">
        <v>5230813</v>
      </c>
      <c r="C309" s="100">
        <v>7431194</v>
      </c>
      <c r="D309" s="101">
        <v>241232.2</v>
      </c>
      <c r="E309" s="102">
        <v>170721.6</v>
      </c>
      <c r="F309" s="103">
        <v>1075</v>
      </c>
      <c r="G309" s="56">
        <v>6912.7386046511629</v>
      </c>
      <c r="H309" s="56">
        <v>158.81079069767443</v>
      </c>
      <c r="I309" s="104">
        <v>2.2973643266479118E-2</v>
      </c>
      <c r="J309" s="105">
        <v>16.874499999999998</v>
      </c>
      <c r="K309" s="58">
        <v>340.197</v>
      </c>
    </row>
    <row r="310" spans="1:11" x14ac:dyDescent="0.25">
      <c r="A310" s="98" t="s">
        <v>390</v>
      </c>
      <c r="B310" s="99">
        <v>13462</v>
      </c>
      <c r="C310" s="100">
        <v>273961</v>
      </c>
      <c r="D310" s="101">
        <v>411.4</v>
      </c>
      <c r="E310" s="102">
        <v>35160.199999999997</v>
      </c>
      <c r="F310" s="103">
        <v>48</v>
      </c>
      <c r="G310" s="56">
        <v>5707.520833333333</v>
      </c>
      <c r="H310" s="56">
        <v>732.50416666666661</v>
      </c>
      <c r="I310" s="104">
        <v>0.12834016520599648</v>
      </c>
      <c r="J310" s="105">
        <v>-0.28499999999999998</v>
      </c>
      <c r="K310" s="58">
        <v>88.516000000000005</v>
      </c>
    </row>
    <row r="311" spans="1:11" x14ac:dyDescent="0.25">
      <c r="A311" s="98" t="s">
        <v>391</v>
      </c>
      <c r="B311" s="99">
        <v>118717</v>
      </c>
      <c r="C311" s="100">
        <v>1352305</v>
      </c>
      <c r="D311" s="101">
        <v>0</v>
      </c>
      <c r="E311" s="102">
        <v>44688.3</v>
      </c>
      <c r="F311" s="103">
        <v>193</v>
      </c>
      <c r="G311" s="56">
        <v>7006.7616580310878</v>
      </c>
      <c r="H311" s="56">
        <v>231.54559585492228</v>
      </c>
      <c r="I311" s="104">
        <v>3.3046021422682016E-2</v>
      </c>
      <c r="J311" s="105">
        <v>0</v>
      </c>
      <c r="K311" s="58">
        <v>-4.0350000000000001</v>
      </c>
    </row>
    <row r="312" spans="1:11" x14ac:dyDescent="0.25">
      <c r="A312" s="98" t="s">
        <v>392</v>
      </c>
      <c r="B312" s="99">
        <v>208122</v>
      </c>
      <c r="C312" s="100">
        <v>2768832</v>
      </c>
      <c r="D312" s="101">
        <v>0</v>
      </c>
      <c r="E312" s="102">
        <v>34315.9</v>
      </c>
      <c r="F312" s="103">
        <v>510</v>
      </c>
      <c r="G312" s="56">
        <v>5429.0823529411764</v>
      </c>
      <c r="H312" s="56">
        <v>67.286078431372559</v>
      </c>
      <c r="I312" s="104">
        <v>1.2393637461572246E-2</v>
      </c>
      <c r="J312" s="105">
        <v>0</v>
      </c>
      <c r="K312" s="58">
        <v>28.844000000000001</v>
      </c>
    </row>
    <row r="313" spans="1:11" x14ac:dyDescent="0.25">
      <c r="A313" s="98" t="s">
        <v>191</v>
      </c>
      <c r="B313" s="99">
        <v>2060503</v>
      </c>
      <c r="C313" s="100">
        <v>4605143</v>
      </c>
      <c r="D313" s="101">
        <v>50839.6</v>
      </c>
      <c r="E313" s="102">
        <v>32150.5</v>
      </c>
      <c r="F313" s="103">
        <v>655</v>
      </c>
      <c r="G313" s="56">
        <v>7030.7526717557248</v>
      </c>
      <c r="H313" s="56">
        <v>49.084732824427483</v>
      </c>
      <c r="I313" s="104">
        <v>6.9814335841471165E-3</v>
      </c>
      <c r="J313" s="105">
        <v>-44.701099999999997</v>
      </c>
      <c r="K313" s="58">
        <v>55.92</v>
      </c>
    </row>
    <row r="314" spans="1:11" x14ac:dyDescent="0.25">
      <c r="A314" s="98" t="s">
        <v>393</v>
      </c>
      <c r="B314" s="99">
        <v>0</v>
      </c>
      <c r="C314" s="100">
        <v>96103</v>
      </c>
      <c r="D314" s="101">
        <v>0</v>
      </c>
      <c r="E314" s="102">
        <v>88.9</v>
      </c>
      <c r="F314" s="103">
        <v>17</v>
      </c>
      <c r="G314" s="56">
        <v>5653.1176470588234</v>
      </c>
      <c r="H314" s="56">
        <v>5.2294117647058824</v>
      </c>
      <c r="I314" s="104">
        <v>9.2504916599898024E-4</v>
      </c>
      <c r="J314" s="105">
        <v>0</v>
      </c>
      <c r="K314" s="58">
        <v>0</v>
      </c>
    </row>
    <row r="315" spans="1:11" x14ac:dyDescent="0.25">
      <c r="A315" s="98" t="s">
        <v>192</v>
      </c>
      <c r="B315" s="99">
        <v>647821</v>
      </c>
      <c r="C315" s="100">
        <v>1852389</v>
      </c>
      <c r="D315" s="101">
        <v>7290.6</v>
      </c>
      <c r="E315" s="102">
        <v>31728.5</v>
      </c>
      <c r="F315" s="103">
        <v>317</v>
      </c>
      <c r="G315" s="56">
        <v>5843.4984227129335</v>
      </c>
      <c r="H315" s="56">
        <v>100.08990536277602</v>
      </c>
      <c r="I315" s="104">
        <v>1.7128421729992998E-2</v>
      </c>
      <c r="J315" s="105">
        <v>-6.6761999999999997</v>
      </c>
      <c r="K315" s="58">
        <v>-1.2889999999999999</v>
      </c>
    </row>
    <row r="316" spans="1:11" x14ac:dyDescent="0.25">
      <c r="A316" s="98" t="s">
        <v>193</v>
      </c>
      <c r="B316" s="99">
        <v>664432</v>
      </c>
      <c r="C316" s="100">
        <v>6324880</v>
      </c>
      <c r="D316" s="101">
        <v>1207</v>
      </c>
      <c r="E316" s="102">
        <v>222750.1</v>
      </c>
      <c r="F316" s="103">
        <v>830</v>
      </c>
      <c r="G316" s="56">
        <v>7620.3373493975905</v>
      </c>
      <c r="H316" s="56">
        <v>268.37361445783131</v>
      </c>
      <c r="I316" s="104">
        <v>3.5218075283641744E-2</v>
      </c>
      <c r="J316" s="105">
        <v>0.25900000000000001</v>
      </c>
      <c r="K316" s="58">
        <v>84.119</v>
      </c>
    </row>
    <row r="317" spans="1:11" x14ac:dyDescent="0.25">
      <c r="A317" s="98" t="s">
        <v>194</v>
      </c>
      <c r="B317" s="99">
        <v>5414907</v>
      </c>
      <c r="C317" s="100">
        <v>9512145</v>
      </c>
      <c r="D317" s="101">
        <v>67716.800000000003</v>
      </c>
      <c r="E317" s="102">
        <v>96724.900000000009</v>
      </c>
      <c r="F317" s="103">
        <v>1304</v>
      </c>
      <c r="G317" s="56">
        <v>7294.5897239263804</v>
      </c>
      <c r="H317" s="56">
        <v>74.175536809815952</v>
      </c>
      <c r="I317" s="104">
        <v>1.0168568708740248E-2</v>
      </c>
      <c r="J317" s="105">
        <v>316.79509999999999</v>
      </c>
      <c r="K317" s="58">
        <v>419.54699999999997</v>
      </c>
    </row>
    <row r="318" spans="1:11" x14ac:dyDescent="0.25">
      <c r="A318" s="98" t="s">
        <v>394</v>
      </c>
      <c r="B318" s="99">
        <v>166064</v>
      </c>
      <c r="C318" s="100">
        <v>634366</v>
      </c>
      <c r="D318" s="101">
        <v>0</v>
      </c>
      <c r="E318" s="102">
        <v>1105.5999999999999</v>
      </c>
      <c r="F318" s="103">
        <v>19</v>
      </c>
      <c r="G318" s="56">
        <v>33387.684210526313</v>
      </c>
      <c r="H318" s="56">
        <v>58.189473684210519</v>
      </c>
      <c r="I318" s="104">
        <v>1.74284246003096E-3</v>
      </c>
      <c r="J318" s="105">
        <v>0</v>
      </c>
      <c r="K318" s="58">
        <v>-0.55000000000000004</v>
      </c>
    </row>
    <row r="319" spans="1:11" x14ac:dyDescent="0.25">
      <c r="A319" s="98" t="s">
        <v>195</v>
      </c>
      <c r="B319" s="99">
        <v>48260</v>
      </c>
      <c r="C319" s="100">
        <v>242922</v>
      </c>
      <c r="D319" s="101">
        <v>0</v>
      </c>
      <c r="E319" s="102">
        <v>543.70000000000005</v>
      </c>
      <c r="F319" s="103">
        <v>89</v>
      </c>
      <c r="G319" s="56">
        <v>2729.4606741573034</v>
      </c>
      <c r="H319" s="56">
        <v>6.1089887640449447</v>
      </c>
      <c r="I319" s="104">
        <v>2.2381669836408396E-3</v>
      </c>
      <c r="J319" s="105">
        <v>0</v>
      </c>
      <c r="K319" s="58">
        <v>-0.11</v>
      </c>
    </row>
    <row r="320" spans="1:11" x14ac:dyDescent="0.25">
      <c r="A320" s="98" t="s">
        <v>196</v>
      </c>
      <c r="B320" s="99">
        <v>1230258</v>
      </c>
      <c r="C320" s="100">
        <v>3614932</v>
      </c>
      <c r="D320" s="101">
        <v>72770.399999999994</v>
      </c>
      <c r="E320" s="102">
        <v>42652</v>
      </c>
      <c r="F320" s="103">
        <v>553</v>
      </c>
      <c r="G320" s="56">
        <v>6536.9475587703437</v>
      </c>
      <c r="H320" s="56">
        <v>77.128390596745021</v>
      </c>
      <c r="I320" s="104">
        <v>1.1798838816331814E-2</v>
      </c>
      <c r="J320" s="105">
        <v>-54.083199999999998</v>
      </c>
      <c r="K320" s="58">
        <v>134.666</v>
      </c>
    </row>
    <row r="321" spans="1:11" x14ac:dyDescent="0.25">
      <c r="A321" s="98" t="s">
        <v>197</v>
      </c>
      <c r="B321" s="99">
        <v>145642</v>
      </c>
      <c r="C321" s="100">
        <v>797664</v>
      </c>
      <c r="D321" s="101">
        <v>98372.5</v>
      </c>
      <c r="E321" s="102">
        <v>10835.5</v>
      </c>
      <c r="F321" s="103">
        <v>95</v>
      </c>
      <c r="G321" s="56">
        <v>8396.4631578947374</v>
      </c>
      <c r="H321" s="56">
        <v>114.0578947368421</v>
      </c>
      <c r="I321" s="104">
        <v>1.3584040397962047E-2</v>
      </c>
      <c r="J321" s="105">
        <v>-7.6890000000000001</v>
      </c>
      <c r="K321" s="58">
        <v>0.46</v>
      </c>
    </row>
    <row r="322" spans="1:11" x14ac:dyDescent="0.25">
      <c r="A322" s="98" t="s">
        <v>198</v>
      </c>
      <c r="B322" s="99">
        <v>137344</v>
      </c>
      <c r="C322" s="100">
        <v>505781</v>
      </c>
      <c r="D322" s="101">
        <v>854.9</v>
      </c>
      <c r="E322" s="102">
        <v>1632.3</v>
      </c>
      <c r="F322" s="103">
        <v>77</v>
      </c>
      <c r="G322" s="56">
        <v>6568.5844155844152</v>
      </c>
      <c r="H322" s="56">
        <v>21.198701298701298</v>
      </c>
      <c r="I322" s="104">
        <v>3.2272861179047851E-3</v>
      </c>
      <c r="J322" s="105">
        <v>-0.66749999999999998</v>
      </c>
      <c r="K322" s="58">
        <v>-0.18</v>
      </c>
    </row>
    <row r="323" spans="1:11" x14ac:dyDescent="0.25">
      <c r="A323" s="98" t="s">
        <v>395</v>
      </c>
      <c r="B323" s="99">
        <v>13040018</v>
      </c>
      <c r="C323" s="100">
        <v>7464059</v>
      </c>
      <c r="D323" s="101">
        <v>292511</v>
      </c>
      <c r="E323" s="102">
        <v>746219.6</v>
      </c>
      <c r="F323" s="103">
        <v>1176</v>
      </c>
      <c r="G323" s="56">
        <v>6346.9889455782313</v>
      </c>
      <c r="H323" s="56">
        <v>634.54047619047617</v>
      </c>
      <c r="I323" s="104">
        <v>9.9975040390221995E-2</v>
      </c>
      <c r="J323" s="105">
        <v>-63.881399999999999</v>
      </c>
      <c r="K323" s="58">
        <v>56.477499999999999</v>
      </c>
    </row>
    <row r="324" spans="1:11" x14ac:dyDescent="0.25">
      <c r="A324" s="98" t="s">
        <v>199</v>
      </c>
      <c r="B324" s="99">
        <v>227223</v>
      </c>
      <c r="C324" s="100">
        <v>1759727</v>
      </c>
      <c r="D324" s="101">
        <v>313.5</v>
      </c>
      <c r="E324" s="102">
        <v>97882.7</v>
      </c>
      <c r="F324" s="103">
        <v>174</v>
      </c>
      <c r="G324" s="56">
        <v>10113.373563218391</v>
      </c>
      <c r="H324" s="56">
        <v>562.54425287356321</v>
      </c>
      <c r="I324" s="104">
        <v>5.5623798464193595E-2</v>
      </c>
      <c r="J324" s="105">
        <v>-0.2175</v>
      </c>
      <c r="K324" s="58">
        <v>3.7370000000000001</v>
      </c>
    </row>
    <row r="325" spans="1:11" x14ac:dyDescent="0.25">
      <c r="A325" s="98" t="s">
        <v>200</v>
      </c>
      <c r="B325" s="99">
        <v>777185</v>
      </c>
      <c r="C325" s="100">
        <v>3063802</v>
      </c>
      <c r="D325" s="101">
        <v>0</v>
      </c>
      <c r="E325" s="102">
        <v>12182.7</v>
      </c>
      <c r="F325" s="103">
        <v>490</v>
      </c>
      <c r="G325" s="56">
        <v>6252.6571428571433</v>
      </c>
      <c r="H325" s="56">
        <v>24.862653061224492</v>
      </c>
      <c r="I325" s="104">
        <v>3.976333979806789E-3</v>
      </c>
      <c r="J325" s="105">
        <v>0</v>
      </c>
      <c r="K325" s="58">
        <v>1.38</v>
      </c>
    </row>
    <row r="326" spans="1:11" x14ac:dyDescent="0.25">
      <c r="A326" s="98" t="s">
        <v>396</v>
      </c>
      <c r="B326" s="99">
        <v>3551315</v>
      </c>
      <c r="C326" s="100">
        <v>3999161</v>
      </c>
      <c r="D326" s="101">
        <v>17001.3</v>
      </c>
      <c r="E326" s="102">
        <v>68865.5</v>
      </c>
      <c r="F326" s="103">
        <v>653</v>
      </c>
      <c r="G326" s="56">
        <v>6124.2894333843797</v>
      </c>
      <c r="H326" s="56">
        <v>105.46018376722817</v>
      </c>
      <c r="I326" s="104">
        <v>1.7219986892250648E-2</v>
      </c>
      <c r="J326" s="105">
        <v>-12.749599999999999</v>
      </c>
      <c r="K326" s="58">
        <v>35.796999999999997</v>
      </c>
    </row>
    <row r="327" spans="1:11" x14ac:dyDescent="0.25">
      <c r="A327" s="98" t="s">
        <v>201</v>
      </c>
      <c r="B327" s="99">
        <v>4053197</v>
      </c>
      <c r="C327" s="100">
        <v>10839064</v>
      </c>
      <c r="D327" s="101">
        <v>38222.800000000003</v>
      </c>
      <c r="E327" s="102">
        <v>163655.9</v>
      </c>
      <c r="F327" s="103">
        <v>1438</v>
      </c>
      <c r="G327" s="56">
        <v>7537.5966620305981</v>
      </c>
      <c r="H327" s="56">
        <v>113.80799721835882</v>
      </c>
      <c r="I327" s="104">
        <v>1.5098711475455813E-2</v>
      </c>
      <c r="J327" s="105">
        <v>206.02629999999999</v>
      </c>
      <c r="K327" s="58">
        <v>228.68190000000001</v>
      </c>
    </row>
    <row r="328" spans="1:11" x14ac:dyDescent="0.25">
      <c r="A328" s="98" t="s">
        <v>397</v>
      </c>
      <c r="B328" s="99">
        <v>52733</v>
      </c>
      <c r="C328" s="100">
        <v>715745</v>
      </c>
      <c r="D328" s="101">
        <v>0</v>
      </c>
      <c r="E328" s="102">
        <v>11207.6</v>
      </c>
      <c r="F328" s="103">
        <v>121</v>
      </c>
      <c r="G328" s="56">
        <v>5915.2479338842977</v>
      </c>
      <c r="H328" s="56">
        <v>92.624793388429751</v>
      </c>
      <c r="I328" s="104">
        <v>1.5658649379318053E-2</v>
      </c>
      <c r="J328" s="105">
        <v>0</v>
      </c>
      <c r="K328" s="58">
        <v>47.45</v>
      </c>
    </row>
    <row r="329" spans="1:11" x14ac:dyDescent="0.25">
      <c r="A329" s="98" t="s">
        <v>202</v>
      </c>
      <c r="B329" s="99">
        <v>85699890</v>
      </c>
      <c r="C329" s="100">
        <v>26170974</v>
      </c>
      <c r="D329" s="101">
        <v>1252455.5</v>
      </c>
      <c r="E329" s="102">
        <v>1680364.3</v>
      </c>
      <c r="F329" s="103">
        <v>3508</v>
      </c>
      <c r="G329" s="56">
        <v>7460.3688711516534</v>
      </c>
      <c r="H329" s="56">
        <v>479.00920752565565</v>
      </c>
      <c r="I329" s="104">
        <v>6.4207174711953793E-2</v>
      </c>
      <c r="J329" s="105">
        <v>-938.96259999999995</v>
      </c>
      <c r="K329" s="58">
        <v>454.87090000000001</v>
      </c>
    </row>
    <row r="330" spans="1:11" x14ac:dyDescent="0.25">
      <c r="A330" s="98" t="s">
        <v>203</v>
      </c>
      <c r="B330" s="99">
        <v>7335047</v>
      </c>
      <c r="C330" s="100">
        <v>18070506</v>
      </c>
      <c r="D330" s="101">
        <v>32029.899999999998</v>
      </c>
      <c r="E330" s="102">
        <v>200297.1</v>
      </c>
      <c r="F330" s="103">
        <v>2586</v>
      </c>
      <c r="G330" s="56">
        <v>6987.8213457076563</v>
      </c>
      <c r="H330" s="56">
        <v>77.45440835266821</v>
      </c>
      <c r="I330" s="104">
        <v>1.1084199855831376E-2</v>
      </c>
      <c r="J330" s="105">
        <v>175.4135</v>
      </c>
      <c r="K330" s="58">
        <v>268.57799999999997</v>
      </c>
    </row>
    <row r="331" spans="1:11" x14ac:dyDescent="0.25">
      <c r="A331" s="98" t="s">
        <v>204</v>
      </c>
      <c r="B331" s="99">
        <v>141359</v>
      </c>
      <c r="C331" s="100">
        <v>1553694</v>
      </c>
      <c r="D331" s="101">
        <v>0</v>
      </c>
      <c r="E331" s="102">
        <v>7884.8</v>
      </c>
      <c r="F331" s="103">
        <v>294</v>
      </c>
      <c r="G331" s="56">
        <v>5284.6734693877552</v>
      </c>
      <c r="H331" s="56">
        <v>26.81904761904762</v>
      </c>
      <c r="I331" s="104">
        <v>5.0748731732245863E-3</v>
      </c>
      <c r="J331" s="105">
        <v>0</v>
      </c>
      <c r="K331" s="58">
        <v>32.831000000000003</v>
      </c>
    </row>
    <row r="332" spans="1:11" x14ac:dyDescent="0.25">
      <c r="A332" s="98" t="s">
        <v>205</v>
      </c>
      <c r="B332" s="99">
        <v>15483481</v>
      </c>
      <c r="C332" s="100">
        <v>11623716</v>
      </c>
      <c r="D332" s="101">
        <v>232326.2</v>
      </c>
      <c r="E332" s="102">
        <v>305580.60000000003</v>
      </c>
      <c r="F332" s="103">
        <v>1655</v>
      </c>
      <c r="G332" s="56">
        <v>7023.3933534743201</v>
      </c>
      <c r="H332" s="56">
        <v>184.64084592145016</v>
      </c>
      <c r="I332" s="104">
        <v>2.6289406933204498E-2</v>
      </c>
      <c r="J332" s="105">
        <v>-153.23779999999999</v>
      </c>
      <c r="K332" s="58">
        <v>92.284500000000008</v>
      </c>
    </row>
    <row r="333" spans="1:11" x14ac:dyDescent="0.25">
      <c r="A333" s="98" t="s">
        <v>206</v>
      </c>
      <c r="B333" s="99">
        <v>1081911</v>
      </c>
      <c r="C333" s="100">
        <v>12004149</v>
      </c>
      <c r="D333" s="101">
        <v>26024.799999999999</v>
      </c>
      <c r="E333" s="102">
        <v>11432.1</v>
      </c>
      <c r="F333" s="103">
        <v>1318</v>
      </c>
      <c r="G333" s="56">
        <v>9107.8520485584213</v>
      </c>
      <c r="H333" s="56">
        <v>8.67382397572079</v>
      </c>
      <c r="I333" s="104">
        <v>9.5234572646507489E-4</v>
      </c>
      <c r="J333" s="105">
        <v>40.318199999999997</v>
      </c>
      <c r="K333" s="58">
        <v>59.24</v>
      </c>
    </row>
    <row r="334" spans="1:11" x14ac:dyDescent="0.25">
      <c r="A334" s="98" t="s">
        <v>207</v>
      </c>
      <c r="B334" s="99">
        <v>27018338</v>
      </c>
      <c r="C334" s="100">
        <v>16791981</v>
      </c>
      <c r="D334" s="101">
        <v>230683.4</v>
      </c>
      <c r="E334" s="102">
        <v>833729.5</v>
      </c>
      <c r="F334" s="103">
        <v>3012</v>
      </c>
      <c r="G334" s="56">
        <v>5575.0268924302791</v>
      </c>
      <c r="H334" s="56">
        <v>276.80262284196544</v>
      </c>
      <c r="I334" s="104">
        <v>4.9650455178576004E-2</v>
      </c>
      <c r="J334" s="105">
        <v>443.12709999999998</v>
      </c>
      <c r="K334" s="58">
        <v>12.4215</v>
      </c>
    </row>
    <row r="335" spans="1:11" x14ac:dyDescent="0.25">
      <c r="A335" s="98" t="s">
        <v>208</v>
      </c>
      <c r="B335" s="99">
        <v>1128929</v>
      </c>
      <c r="C335" s="100">
        <v>4884784</v>
      </c>
      <c r="D335" s="101">
        <v>55043.199999999997</v>
      </c>
      <c r="E335" s="102">
        <v>90653.7</v>
      </c>
      <c r="F335" s="103">
        <v>726</v>
      </c>
      <c r="G335" s="56">
        <v>6728.3526170798896</v>
      </c>
      <c r="H335" s="56">
        <v>124.86735537190083</v>
      </c>
      <c r="I335" s="104">
        <v>1.8558384567260295E-2</v>
      </c>
      <c r="J335" s="105">
        <v>-40.177</v>
      </c>
      <c r="K335" s="58">
        <v>-2.371</v>
      </c>
    </row>
    <row r="336" spans="1:11" x14ac:dyDescent="0.25">
      <c r="A336" s="98" t="s">
        <v>209</v>
      </c>
      <c r="B336" s="99">
        <v>358318</v>
      </c>
      <c r="C336" s="100">
        <v>2531217</v>
      </c>
      <c r="D336" s="101">
        <v>307.39999999999998</v>
      </c>
      <c r="E336" s="102">
        <v>9778.2000000000007</v>
      </c>
      <c r="F336" s="103">
        <v>412</v>
      </c>
      <c r="G336" s="56">
        <v>6143.730582524272</v>
      </c>
      <c r="H336" s="56">
        <v>23.733495145631071</v>
      </c>
      <c r="I336" s="104">
        <v>3.8630429552266761E-3</v>
      </c>
      <c r="J336" s="105">
        <v>0.46</v>
      </c>
      <c r="K336" s="58">
        <v>1.99</v>
      </c>
    </row>
    <row r="337" spans="1:11" x14ac:dyDescent="0.25">
      <c r="A337" s="98" t="s">
        <v>210</v>
      </c>
      <c r="B337" s="99">
        <v>395453</v>
      </c>
      <c r="C337" s="100">
        <v>926860</v>
      </c>
      <c r="D337" s="101">
        <v>299.89999999999998</v>
      </c>
      <c r="E337" s="102">
        <v>67.900000000000006</v>
      </c>
      <c r="F337" s="103">
        <v>215</v>
      </c>
      <c r="G337" s="56">
        <v>4310.9767441860467</v>
      </c>
      <c r="H337" s="56">
        <v>0.3158139534883721</v>
      </c>
      <c r="I337" s="104">
        <v>7.3258097231512849E-5</v>
      </c>
      <c r="J337" s="105">
        <v>-0.23</v>
      </c>
      <c r="K337" s="58">
        <v>19.079999999999998</v>
      </c>
    </row>
    <row r="338" spans="1:11" x14ac:dyDescent="0.25">
      <c r="A338" s="98" t="s">
        <v>211</v>
      </c>
      <c r="B338" s="99">
        <v>14950853</v>
      </c>
      <c r="C338" s="100">
        <v>12873598</v>
      </c>
      <c r="D338" s="101">
        <v>253600.6</v>
      </c>
      <c r="E338" s="102">
        <v>173251.1</v>
      </c>
      <c r="F338" s="103">
        <v>1833</v>
      </c>
      <c r="G338" s="56">
        <v>7023.2394980905619</v>
      </c>
      <c r="H338" s="56">
        <v>94.517785051827602</v>
      </c>
      <c r="I338" s="104">
        <v>1.3457861586170393E-2</v>
      </c>
      <c r="J338" s="105">
        <v>250.03870000000001</v>
      </c>
      <c r="K338" s="58">
        <v>476.34500000000003</v>
      </c>
    </row>
    <row r="339" spans="1:11" x14ac:dyDescent="0.25">
      <c r="A339" s="107" t="s">
        <v>212</v>
      </c>
      <c r="B339" s="99">
        <v>484702</v>
      </c>
      <c r="C339" s="100">
        <v>3172223</v>
      </c>
      <c r="D339" s="101">
        <v>26691.200000000001</v>
      </c>
      <c r="E339" s="102">
        <v>61168.5</v>
      </c>
      <c r="F339" s="103">
        <v>488</v>
      </c>
      <c r="G339" s="56">
        <v>6500.4569672131147</v>
      </c>
      <c r="H339" s="56">
        <v>125.3452868852459</v>
      </c>
      <c r="I339" s="104">
        <v>1.9282534676786593E-2</v>
      </c>
      <c r="J339" s="105">
        <v>-23.543600000000001</v>
      </c>
      <c r="K339" s="58">
        <v>191.60050000000001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2006 Usage and Savings</vt:lpstr>
      <vt:lpstr>2007 Usage and Savings</vt:lpstr>
      <vt:lpstr>2008 Usage and Savings</vt:lpstr>
      <vt:lpstr>2009 Usage and Savings</vt:lpstr>
      <vt:lpstr>2010 Usage and Savings</vt:lpstr>
      <vt:lpstr>2011 Usage and Savings</vt:lpstr>
    </vt:vector>
  </TitlesOfParts>
  <Company>VEIC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jmassie</dc:creator>
  <cp:lastModifiedBy>Lauren Padilla</cp:lastModifiedBy>
  <cp:lastPrinted>2009-10-16T18:48:35Z</cp:lastPrinted>
  <dcterms:created xsi:type="dcterms:W3CDTF">2009-09-25T19:54:35Z</dcterms:created>
  <dcterms:modified xsi:type="dcterms:W3CDTF">2014-10-08T18:23:38Z</dcterms:modified>
</cp:coreProperties>
</file>