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8675" windowHeight="11475"/>
  </bookViews>
  <sheets>
    <sheet name="Index" sheetId="1" r:id="rId1"/>
    <sheet name="Dades estructura CST" sheetId="2" r:id="rId2"/>
    <sheet name="Evoluctiu població RCA" sheetId="3" r:id="rId3"/>
    <sheet name="Dades memòria 2008 2015" sheetId="4" r:id="rId4"/>
    <sheet name="mes dades acti 2013 2014" sheetId="5" r:id="rId5"/>
    <sheet name="mes dades activitat 2014 2015" sheetId="6" r:id="rId6"/>
  </sheets>
  <externalReferences>
    <externalReference r:id="rId7"/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G46" i="4" l="1"/>
  <c r="F46" i="4"/>
  <c r="G43" i="4"/>
  <c r="F43" i="4"/>
  <c r="E43" i="4"/>
  <c r="D43" i="4"/>
  <c r="D46" i="4" s="1"/>
  <c r="C43" i="4"/>
  <c r="C46" i="4" s="1"/>
  <c r="F39" i="4"/>
  <c r="D39" i="4"/>
  <c r="C39" i="4"/>
  <c r="G38" i="4"/>
  <c r="F38" i="4"/>
  <c r="E38" i="4"/>
  <c r="D38" i="4"/>
  <c r="C38" i="4"/>
  <c r="G17" i="4"/>
  <c r="F17" i="4"/>
  <c r="E17" i="4"/>
  <c r="D17" i="4"/>
  <c r="C17" i="4"/>
  <c r="D7" i="4"/>
  <c r="C7" i="4"/>
  <c r="K112" i="2"/>
  <c r="L112" i="2" s="1"/>
  <c r="K111" i="2"/>
  <c r="L111" i="2" s="1"/>
  <c r="K110" i="2"/>
  <c r="L110" i="2" s="1"/>
  <c r="K107" i="2"/>
  <c r="L107" i="2" s="1"/>
  <c r="K104" i="2"/>
  <c r="L104" i="2" s="1"/>
  <c r="K101" i="2"/>
  <c r="L101" i="2" s="1"/>
  <c r="K97" i="2"/>
  <c r="L97" i="2" s="1"/>
  <c r="K96" i="2"/>
  <c r="L96" i="2" s="1"/>
  <c r="K93" i="2"/>
  <c r="L93" i="2" s="1"/>
  <c r="K92" i="2"/>
  <c r="L92" i="2" s="1"/>
  <c r="K91" i="2"/>
  <c r="L91" i="2" s="1"/>
  <c r="K86" i="2"/>
  <c r="L86" i="2" s="1"/>
  <c r="K85" i="2"/>
  <c r="L85" i="2" s="1"/>
  <c r="K82" i="2"/>
  <c r="L82" i="2" s="1"/>
  <c r="K79" i="2"/>
  <c r="L79" i="2" s="1"/>
  <c r="K76" i="2"/>
  <c r="L76" i="2" s="1"/>
  <c r="J74" i="2"/>
  <c r="K74" i="2" s="1"/>
  <c r="L74" i="2" s="1"/>
  <c r="J73" i="2"/>
  <c r="K73" i="2" s="1"/>
  <c r="L73" i="2" s="1"/>
  <c r="J72" i="2"/>
  <c r="K72" i="2" s="1"/>
  <c r="L72" i="2" s="1"/>
  <c r="J70" i="2"/>
  <c r="K70" i="2" s="1"/>
  <c r="L70" i="2" s="1"/>
  <c r="I70" i="2"/>
  <c r="H70" i="2"/>
  <c r="G70" i="2"/>
  <c r="F70" i="2"/>
  <c r="E70" i="2"/>
  <c r="D70" i="2"/>
  <c r="C70" i="2"/>
  <c r="K67" i="2"/>
  <c r="L67" i="2" s="1"/>
  <c r="K66" i="2"/>
  <c r="L66" i="2" s="1"/>
  <c r="K63" i="2"/>
  <c r="L63" i="2" s="1"/>
  <c r="J62" i="2"/>
  <c r="K62" i="2" s="1"/>
  <c r="L62" i="2" s="1"/>
  <c r="L59" i="2"/>
  <c r="K59" i="2"/>
  <c r="L58" i="2"/>
  <c r="K58" i="2"/>
  <c r="L57" i="2"/>
  <c r="K57" i="2"/>
  <c r="F56" i="2"/>
  <c r="E56" i="2"/>
  <c r="D56" i="2"/>
  <c r="C56" i="2"/>
  <c r="K55" i="2"/>
  <c r="L55" i="2" s="1"/>
  <c r="K54" i="2"/>
  <c r="L54" i="2" s="1"/>
  <c r="K53" i="2"/>
  <c r="L53" i="2" s="1"/>
  <c r="K52" i="2"/>
  <c r="L52" i="2" s="1"/>
  <c r="K51" i="2"/>
  <c r="L51" i="2" s="1"/>
  <c r="K48" i="2"/>
  <c r="L48" i="2" s="1"/>
  <c r="K47" i="2"/>
  <c r="L47" i="2" s="1"/>
  <c r="K46" i="2"/>
  <c r="L46" i="2" s="1"/>
  <c r="K45" i="2"/>
  <c r="L45" i="2" s="1"/>
  <c r="J44" i="2"/>
  <c r="K44" i="2" s="1"/>
  <c r="L44" i="2" s="1"/>
  <c r="I44" i="2"/>
  <c r="H44" i="2"/>
  <c r="G44" i="2"/>
  <c r="F44" i="2"/>
  <c r="E44" i="2"/>
  <c r="D44" i="2"/>
  <c r="C44" i="2"/>
  <c r="K41" i="2"/>
  <c r="L41" i="2" s="1"/>
  <c r="H41" i="2"/>
  <c r="G41" i="2"/>
  <c r="D41" i="2"/>
  <c r="K40" i="2"/>
  <c r="L40" i="2" s="1"/>
  <c r="E40" i="2"/>
  <c r="D40" i="2"/>
  <c r="C40" i="2"/>
  <c r="K37" i="2"/>
  <c r="L37" i="2" s="1"/>
  <c r="G37" i="2"/>
  <c r="F37" i="2"/>
  <c r="K36" i="2"/>
  <c r="L36" i="2" s="1"/>
  <c r="G36" i="2"/>
  <c r="F36" i="2"/>
  <c r="K35" i="2"/>
  <c r="L35" i="2" s="1"/>
  <c r="J34" i="2"/>
  <c r="K34" i="2" s="1"/>
  <c r="L34" i="2" s="1"/>
  <c r="I34" i="2"/>
  <c r="H34" i="2"/>
  <c r="K32" i="2"/>
  <c r="L32" i="2" s="1"/>
  <c r="K31" i="2"/>
  <c r="L31" i="2" s="1"/>
  <c r="K30" i="2"/>
  <c r="L30" i="2" s="1"/>
  <c r="K29" i="2"/>
  <c r="L29" i="2" s="1"/>
  <c r="E29" i="2"/>
  <c r="D29" i="2"/>
  <c r="C29" i="2"/>
  <c r="J27" i="2"/>
  <c r="I27" i="2"/>
  <c r="F27" i="2"/>
  <c r="E27" i="2"/>
  <c r="D27" i="2"/>
  <c r="J26" i="2"/>
  <c r="J25" i="2" s="1"/>
  <c r="I26" i="2"/>
  <c r="F26" i="2"/>
  <c r="E26" i="2"/>
  <c r="D26" i="2"/>
  <c r="F25" i="2"/>
  <c r="E25" i="2"/>
  <c r="D25" i="2"/>
  <c r="C25" i="2"/>
  <c r="J17" i="2"/>
  <c r="I16" i="2"/>
  <c r="K16" i="2" s="1"/>
  <c r="L16" i="2" s="1"/>
  <c r="H16" i="2"/>
  <c r="G16" i="2"/>
  <c r="F16" i="2"/>
  <c r="E16" i="2"/>
  <c r="I15" i="2"/>
  <c r="K15" i="2" s="1"/>
  <c r="L15" i="2" s="1"/>
  <c r="H15" i="2"/>
  <c r="G15" i="2"/>
  <c r="F15" i="2"/>
  <c r="E15" i="2"/>
  <c r="I14" i="2"/>
  <c r="I17" i="2" s="1"/>
  <c r="H14" i="2"/>
  <c r="H17" i="2" s="1"/>
  <c r="G14" i="2"/>
  <c r="G17" i="2" s="1"/>
  <c r="D14" i="2"/>
  <c r="D17" i="2" s="1"/>
  <c r="C14" i="2"/>
  <c r="C17" i="2" s="1"/>
  <c r="I13" i="2"/>
  <c r="K13" i="2" s="1"/>
  <c r="L13" i="2" s="1"/>
  <c r="H13" i="2"/>
  <c r="G13" i="2"/>
  <c r="F13" i="2"/>
  <c r="E13" i="2"/>
  <c r="I12" i="2"/>
  <c r="K12" i="2" s="1"/>
  <c r="L12" i="2" s="1"/>
  <c r="H12" i="2"/>
  <c r="G12" i="2"/>
  <c r="F12" i="2"/>
  <c r="E12" i="2"/>
  <c r="I11" i="2"/>
  <c r="K11" i="2" s="1"/>
  <c r="L11" i="2" s="1"/>
  <c r="H11" i="2"/>
  <c r="G11" i="2"/>
  <c r="F11" i="2"/>
  <c r="E11" i="2"/>
  <c r="I10" i="2"/>
  <c r="K10" i="2" s="1"/>
  <c r="L10" i="2" s="1"/>
  <c r="H10" i="2"/>
  <c r="G10" i="2"/>
  <c r="F10" i="2"/>
  <c r="E10" i="2"/>
  <c r="I9" i="2"/>
  <c r="K9" i="2" s="1"/>
  <c r="L9" i="2" s="1"/>
  <c r="H9" i="2"/>
  <c r="G9" i="2"/>
  <c r="F9" i="2"/>
  <c r="F14" i="2" s="1"/>
  <c r="F17" i="2" s="1"/>
  <c r="E9" i="2"/>
  <c r="E14" i="2" s="1"/>
  <c r="E17" i="2" s="1"/>
  <c r="K26" i="2" l="1"/>
  <c r="L26" i="2" s="1"/>
  <c r="K27" i="2"/>
  <c r="L27" i="2" s="1"/>
  <c r="K17" i="2"/>
  <c r="L17" i="2" s="1"/>
  <c r="K14" i="2"/>
  <c r="L14" i="2" s="1"/>
  <c r="I25" i="2"/>
  <c r="K25" i="2" s="1"/>
  <c r="L25" i="2" s="1"/>
</calcChain>
</file>

<file path=xl/comments1.xml><?xml version="1.0" encoding="utf-8"?>
<comments xmlns="http://schemas.openxmlformats.org/spreadsheetml/2006/main">
  <authors>
    <author>Esquerda Allue, Angels</author>
    <author>Consorci Sanitari de Terrassa</author>
  </authors>
  <commentList>
    <comment ref="I25" authorId="0">
      <text>
        <r>
          <rPr>
            <b/>
            <sz val="9"/>
            <color indexed="81"/>
            <rFont val="Tahoma"/>
            <family val="2"/>
          </rPr>
          <t>Esquerda Allue, Angels:</t>
        </r>
        <r>
          <rPr>
            <sz val="9"/>
            <color indexed="81"/>
            <rFont val="Tahoma"/>
            <family val="2"/>
          </rPr>
          <t xml:space="preserve">
reestructuració de fitxer llits octubre
 2013 d'aquí les diferències</t>
        </r>
      </text>
    </comment>
    <comment ref="D34" authorId="1">
      <text>
        <r>
          <rPr>
            <b/>
            <sz val="8"/>
            <color indexed="81"/>
            <rFont val="Tahoma"/>
            <family val="2"/>
          </rPr>
          <t>Consorci Sanitari de Terrassa:</t>
        </r>
        <r>
          <rPr>
            <sz val="8"/>
            <color indexed="81"/>
            <rFont val="Tahoma"/>
            <family val="2"/>
          </rPr>
          <t xml:space="preserve">
arcusa
</t>
        </r>
      </text>
    </comment>
    <comment ref="E34" authorId="1">
      <text>
        <r>
          <rPr>
            <b/>
            <sz val="8"/>
            <color indexed="81"/>
            <rFont val="Tahoma"/>
            <family val="2"/>
          </rPr>
          <t>Consorci Sanitari de Terrassa:</t>
        </r>
        <r>
          <rPr>
            <sz val="8"/>
            <color indexed="81"/>
            <rFont val="Tahoma"/>
            <family val="2"/>
          </rPr>
          <t xml:space="preserve">
arcusa
</t>
        </r>
      </text>
    </comment>
    <comment ref="E41" authorId="0">
      <text>
        <r>
          <rPr>
            <b/>
            <sz val="8"/>
            <color indexed="81"/>
            <rFont val="Tahoma"/>
            <family val="2"/>
          </rPr>
          <t>Esquerda Allue, Angels:</t>
        </r>
        <r>
          <rPr>
            <sz val="8"/>
            <color indexed="81"/>
            <rFont val="Tahoma"/>
            <family val="2"/>
          </rPr>
          <t xml:space="preserve">
abans de les obres</t>
        </r>
      </text>
    </comment>
    <comment ref="G54" authorId="0">
      <text>
        <r>
          <rPr>
            <b/>
            <sz val="10"/>
            <color indexed="81"/>
            <rFont val="Tahoma"/>
            <family val="2"/>
          </rPr>
          <t>Esquerda Allue, Angels:</t>
        </r>
        <r>
          <rPr>
            <sz val="10"/>
            <color indexed="81"/>
            <rFont val="Tahoma"/>
            <family val="2"/>
          </rPr>
          <t xml:space="preserve">
5 sala controls infermeria  i 1 dins la sala d'Aguts
</t>
        </r>
      </text>
    </comment>
    <comment ref="H54" authorId="0">
      <text>
        <r>
          <rPr>
            <b/>
            <sz val="10"/>
            <color indexed="81"/>
            <rFont val="Tahoma"/>
            <family val="2"/>
          </rPr>
          <t>Esquerda Allue, Angels:</t>
        </r>
        <r>
          <rPr>
            <sz val="10"/>
            <color indexed="81"/>
            <rFont val="Tahoma"/>
            <family val="2"/>
          </rPr>
          <t xml:space="preserve">
5 sala controls infermeria  i 1 dins la sala d'Aguts
</t>
        </r>
      </text>
    </comment>
    <comment ref="D56" authorId="1">
      <text>
        <r>
          <rPr>
            <b/>
            <sz val="8"/>
            <color indexed="81"/>
            <rFont val="Tahoma"/>
            <family val="2"/>
          </rPr>
          <t>Consorci Sanitari de Terrassa:</t>
        </r>
        <r>
          <rPr>
            <sz val="8"/>
            <color indexed="81"/>
            <rFont val="Tahoma"/>
            <family val="2"/>
          </rPr>
          <t xml:space="preserve">
Salut</t>
        </r>
      </text>
    </comment>
    <comment ref="E56" authorId="1">
      <text>
        <r>
          <rPr>
            <b/>
            <sz val="8"/>
            <color indexed="81"/>
            <rFont val="Tahoma"/>
            <family val="2"/>
          </rPr>
          <t>Consorci Sanitari de Terrassa:</t>
        </r>
        <r>
          <rPr>
            <sz val="8"/>
            <color indexed="81"/>
            <rFont val="Tahoma"/>
            <family val="2"/>
          </rPr>
          <t xml:space="preserve">
Salut</t>
        </r>
      </text>
    </comment>
    <comment ref="G59" authorId="0">
      <text>
        <r>
          <rPr>
            <b/>
            <sz val="10"/>
            <color indexed="81"/>
            <rFont val="Tahoma"/>
            <family val="2"/>
          </rPr>
          <t>Esquerda Allue, Angels:</t>
        </r>
        <r>
          <rPr>
            <sz val="10"/>
            <color indexed="81"/>
            <rFont val="Tahoma"/>
            <family val="2"/>
          </rPr>
          <t xml:space="preserve">
espai de sol pèlvic habilitat per tractament individual
</t>
        </r>
      </text>
    </comment>
    <comment ref="H59" authorId="0">
      <text>
        <r>
          <rPr>
            <b/>
            <sz val="10"/>
            <color indexed="81"/>
            <rFont val="Tahoma"/>
            <family val="2"/>
          </rPr>
          <t>Esquerda Allue, Angels:</t>
        </r>
        <r>
          <rPr>
            <sz val="10"/>
            <color indexed="81"/>
            <rFont val="Tahoma"/>
            <family val="2"/>
          </rPr>
          <t xml:space="preserve">
espai de sol pèlvic habilitat per tractament individual
</t>
        </r>
      </text>
    </comment>
    <comment ref="G62" authorId="0">
      <text>
        <r>
          <rPr>
            <b/>
            <sz val="10"/>
            <color indexed="81"/>
            <rFont val="Tahoma"/>
            <family val="2"/>
          </rPr>
          <t>Esquerda Allue, Angels:</t>
        </r>
        <r>
          <rPr>
            <sz val="10"/>
            <color indexed="81"/>
            <rFont val="Tahoma"/>
            <family val="2"/>
          </rPr>
          <t xml:space="preserve">
1 convertida en habitaciño individual per drogues i l'altre per dormir funcionaris.</t>
        </r>
      </text>
    </comment>
    <comment ref="H62" authorId="0">
      <text>
        <r>
          <rPr>
            <b/>
            <sz val="10"/>
            <color indexed="81"/>
            <rFont val="Tahoma"/>
            <family val="2"/>
          </rPr>
          <t>Esquerda Allue, Angels:</t>
        </r>
        <r>
          <rPr>
            <sz val="10"/>
            <color indexed="81"/>
            <rFont val="Tahoma"/>
            <family val="2"/>
          </rPr>
          <t xml:space="preserve">
1 convertida en habitaciño individual per drogues i l'altre per dormir funcionaris.</t>
        </r>
      </text>
    </comment>
    <comment ref="I62" authorId="0">
      <text>
        <r>
          <rPr>
            <b/>
            <sz val="9"/>
            <color indexed="81"/>
            <rFont val="Tahoma"/>
            <family val="2"/>
          </rPr>
          <t>Esquerda Allue, Angels:</t>
        </r>
        <r>
          <rPr>
            <sz val="9"/>
            <color indexed="81"/>
            <rFont val="Tahoma"/>
            <family val="2"/>
          </rPr>
          <t xml:space="preserve">
recompte de llits al octubre 2013
</t>
        </r>
      </text>
    </comment>
    <comment ref="C71" authorId="0">
      <text>
        <r>
          <rPr>
            <b/>
            <sz val="8"/>
            <color indexed="81"/>
            <rFont val="Tahoma"/>
            <family val="2"/>
          </rPr>
          <t>Esquerda Allue, Angels:</t>
        </r>
        <r>
          <rPr>
            <sz val="8"/>
            <color indexed="81"/>
            <rFont val="Tahoma"/>
            <family val="2"/>
          </rPr>
          <t xml:space="preserve">
modificat posava 100 i no era correcte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Esquerda Allue, Angels:</t>
        </r>
        <r>
          <rPr>
            <sz val="8"/>
            <color indexed="81"/>
            <rFont val="Tahoma"/>
            <family val="2"/>
          </rPr>
          <t xml:space="preserve">
canviat abans posava 100 i no era correcte</t>
        </r>
      </text>
    </comment>
    <comment ref="D79" authorId="1">
      <text>
        <r>
          <rPr>
            <b/>
            <sz val="8"/>
            <color indexed="81"/>
            <rFont val="Tahoma"/>
            <family val="2"/>
          </rPr>
          <t>Consorci Sanitari de Terrassa:</t>
        </r>
        <r>
          <rPr>
            <sz val="8"/>
            <color indexed="81"/>
            <rFont val="Tahoma"/>
            <family val="2"/>
          </rPr>
          <t xml:space="preserve">
Sofia</t>
        </r>
      </text>
    </comment>
  </commentList>
</comments>
</file>

<file path=xl/comments2.xml><?xml version="1.0" encoding="utf-8"?>
<comments xmlns="http://schemas.openxmlformats.org/spreadsheetml/2006/main">
  <authors>
    <author>Esquerda Allue, Angels</author>
  </authors>
  <commentList>
    <comment ref="I62" authorId="0">
      <text>
        <r>
          <rPr>
            <b/>
            <sz val="9"/>
            <color indexed="81"/>
            <rFont val="Tahoma"/>
            <family val="2"/>
          </rPr>
          <t>Esquerda Allue, Angels:</t>
        </r>
        <r>
          <rPr>
            <sz val="9"/>
            <color indexed="81"/>
            <rFont val="Tahoma"/>
            <family val="2"/>
          </rPr>
          <t xml:space="preserve">
treient el CAR que l'informem a banda</t>
        </r>
      </text>
    </comment>
  </commentList>
</comments>
</file>

<file path=xl/sharedStrings.xml><?xml version="1.0" encoding="utf-8"?>
<sst xmlns="http://schemas.openxmlformats.org/spreadsheetml/2006/main" count="950" uniqueCount="517">
  <si>
    <t>INDEX INFORMACIÓ ADJUNTADA</t>
  </si>
  <si>
    <t>Dades d'estructura</t>
  </si>
  <si>
    <t>Evolutiu  Població  RCA( Registre Central d'Assegurats) 2006-2015</t>
  </si>
  <si>
    <t>Dades d'activitat memòria CST 2008-2015</t>
  </si>
  <si>
    <t>Més dades d'activitat Comparatiu activitat 2013-2014</t>
  </si>
  <si>
    <t>Més dades d'activitat Comparatiu activitat 2014-2015</t>
  </si>
  <si>
    <t>Pacients / dia al CST i a Hospital Terrassa 2015</t>
  </si>
  <si>
    <t>Indicadors de la Central de resultats Hospital Terrassa  2014</t>
  </si>
  <si>
    <t>Indicadors de la Central de resultats Primària  2014</t>
  </si>
  <si>
    <t xml:space="preserve">MEMÒRIA </t>
  </si>
  <si>
    <t>LA NOSTRA RESPONSABILITAT AL TERRITORI</t>
  </si>
  <si>
    <t>POBLACIÓ DE REFERÈNCIA</t>
  </si>
  <si>
    <t>Dif.</t>
  </si>
  <si>
    <t>%</t>
  </si>
  <si>
    <t>Terrassa-A Sant Llàtzer</t>
  </si>
  <si>
    <t>Terrassa-B Est</t>
  </si>
  <si>
    <t>Terrassa-F Nord (inclou Mat.)</t>
  </si>
  <si>
    <t>Rubí 2-CAP ANTON DE BORJA (inclou Castellbisbal)</t>
  </si>
  <si>
    <t>Rubí 3-CAP SANT GENÍS</t>
  </si>
  <si>
    <t>SANT QUIRZE</t>
  </si>
  <si>
    <t>CAN RULL</t>
  </si>
  <si>
    <t>TOTAL POBLACIÓ</t>
  </si>
  <si>
    <t>ESTRUCTURA GLOBAL</t>
  </si>
  <si>
    <t>HOSPITAL DE TERRASSA</t>
  </si>
  <si>
    <t>Dotació de Llits Hospitalització</t>
  </si>
  <si>
    <t>aguts</t>
  </si>
  <si>
    <t>sociosanitari</t>
  </si>
  <si>
    <r>
      <t xml:space="preserve">Quiròfans </t>
    </r>
    <r>
      <rPr>
        <sz val="8"/>
        <rFont val="Arial"/>
        <family val="2"/>
      </rPr>
      <t>(2009-2010 tancats 2)</t>
    </r>
  </si>
  <si>
    <t>Conv/CMA/Urgències</t>
  </si>
  <si>
    <t>Parts/cesàries</t>
  </si>
  <si>
    <t>Uci/Cir. Menor</t>
  </si>
  <si>
    <t xml:space="preserve">Hospital de Dia                                                  </t>
  </si>
  <si>
    <t>Consultes</t>
  </si>
  <si>
    <t>Llits</t>
  </si>
  <si>
    <t>Butaques</t>
  </si>
  <si>
    <t xml:space="preserve">Sales Urgències </t>
  </si>
  <si>
    <t>Sales Urgències  Nou dispositiu Novembre 2010</t>
  </si>
  <si>
    <t>Consultes  Ambulatòries Nou dispositiu Juliol 2010</t>
  </si>
  <si>
    <t>Consultes Unitat de Diagnòstic Ràpid</t>
  </si>
  <si>
    <t>Sales ( grupals, guixos, cures, etc...)</t>
  </si>
  <si>
    <t>gabinets d'exploració</t>
  </si>
  <si>
    <t>DIÀLISI NEFROLOGIA</t>
  </si>
  <si>
    <t>Sillons Hemodiàlisi</t>
  </si>
  <si>
    <t>Consulta d'entrenament i revisió  Peritoneal</t>
  </si>
  <si>
    <t>Cadires control infermeria</t>
  </si>
  <si>
    <t>Sala d'aguts  amb dos llits</t>
  </si>
  <si>
    <t>Sales RHB</t>
  </si>
  <si>
    <t>Gimnàs</t>
  </si>
  <si>
    <t>Sales polivalents</t>
  </si>
  <si>
    <t>Espais de tractament</t>
  </si>
  <si>
    <t>HOSPITAL PENITENCIARI</t>
  </si>
  <si>
    <t>Nª Consultes</t>
  </si>
  <si>
    <t>ATENCIÓ PRIMARIA</t>
  </si>
  <si>
    <t>Centres</t>
  </si>
  <si>
    <t>Nª Consultes (Nou cap Matadepera Juliol 2010 )</t>
  </si>
  <si>
    <t>HOSPITAL DE SANT LLÀTZER</t>
  </si>
  <si>
    <t>Llits Totals</t>
  </si>
  <si>
    <t>Llits tancats per obres</t>
  </si>
  <si>
    <t>Llits Llarga estada</t>
  </si>
  <si>
    <t>Llits Convalescència</t>
  </si>
  <si>
    <t>Llits Residència</t>
  </si>
  <si>
    <t>Places d'hospital de dia</t>
  </si>
  <si>
    <t>HOSPITAL  DE DIA SANT JORDI</t>
  </si>
  <si>
    <t>LLAR TUTELADA</t>
  </si>
  <si>
    <t>Places</t>
  </si>
  <si>
    <t>RADIOTERÀPIA</t>
  </si>
  <si>
    <t>CENTRE DE SALUT MENTAL D'ADULTS TERRASSA</t>
  </si>
  <si>
    <t>Unitat Hospitalització Parcial</t>
  </si>
  <si>
    <t>places</t>
  </si>
  <si>
    <t>CONSULTES</t>
  </si>
  <si>
    <t>sales</t>
  </si>
  <si>
    <t>Centre de Salut Mental d'Adults</t>
  </si>
  <si>
    <t>consultoris</t>
  </si>
  <si>
    <t>CENTRES DE SALUT MENTAL FERRAN SALSAS I ROIG (RUBI)</t>
  </si>
  <si>
    <t>Centre d'Atenció i Seguiment Drogodependències</t>
  </si>
  <si>
    <t xml:space="preserve">consultes </t>
  </si>
  <si>
    <t>Centre de Salut Mental Infantojuvenil</t>
  </si>
  <si>
    <t>consultes</t>
  </si>
  <si>
    <t>SERVEI DE REHABILITACIÓ COMUNITÀRIA DE RUBÍ</t>
  </si>
  <si>
    <t>EVOLUTIU REGISTRE CENTRAL D'ASSEGURATS AL CST</t>
  </si>
  <si>
    <t>Tornar a l'Informe</t>
  </si>
  <si>
    <t>Unitat Proveïdora</t>
  </si>
  <si>
    <t>Des_06</t>
  </si>
  <si>
    <t>Gen_07</t>
  </si>
  <si>
    <t>Feb_07</t>
  </si>
  <si>
    <t>Mar_07</t>
  </si>
  <si>
    <t>Abr_07</t>
  </si>
  <si>
    <t>Mai_07</t>
  </si>
  <si>
    <t>Jun_07</t>
  </si>
  <si>
    <t>Jul_07</t>
  </si>
  <si>
    <t>Ago_07</t>
  </si>
  <si>
    <t>Set_07</t>
  </si>
  <si>
    <t>Oct_07</t>
  </si>
  <si>
    <t>Nov_07</t>
  </si>
  <si>
    <t>Des_07</t>
  </si>
  <si>
    <t>00701</t>
  </si>
  <si>
    <t>EAP TERRASSA A SANT LLÀTZER</t>
  </si>
  <si>
    <t>00702</t>
  </si>
  <si>
    <t>EAP TERRASSA B EST</t>
  </si>
  <si>
    <t>00703</t>
  </si>
  <si>
    <t>EAP TERRASSA F NORD</t>
  </si>
  <si>
    <t>00355</t>
  </si>
  <si>
    <t>EAP RUBÍ 2</t>
  </si>
  <si>
    <t>04863</t>
  </si>
  <si>
    <t>EAP RUBÍ 3</t>
  </si>
  <si>
    <t>TOTAL AP CST</t>
  </si>
  <si>
    <t>Població Total CST</t>
  </si>
  <si>
    <t>Gen_08</t>
  </si>
  <si>
    <t>Feb_08</t>
  </si>
  <si>
    <t>Mar_08</t>
  </si>
  <si>
    <t>Abr_08</t>
  </si>
  <si>
    <t>Mai_08</t>
  </si>
  <si>
    <t>Jun_08</t>
  </si>
  <si>
    <t>Jul_08</t>
  </si>
  <si>
    <t>Ago_08</t>
  </si>
  <si>
    <t>Set_08</t>
  </si>
  <si>
    <t>Oct_08</t>
  </si>
  <si>
    <t>Nov_08</t>
  </si>
  <si>
    <t>Des_08</t>
  </si>
  <si>
    <t>04548</t>
  </si>
  <si>
    <t>EAP SANT QUIRZE DEL VALLÈS</t>
  </si>
  <si>
    <t>02038</t>
  </si>
  <si>
    <t>EAP SABADELL 4B CAN RULL</t>
  </si>
  <si>
    <t xml:space="preserve">Gen_09 </t>
  </si>
  <si>
    <t xml:space="preserve">Feb_09 </t>
  </si>
  <si>
    <t xml:space="preserve">Mar_09 </t>
  </si>
  <si>
    <t xml:space="preserve">Abr_09 </t>
  </si>
  <si>
    <t xml:space="preserve">Mai_09 </t>
  </si>
  <si>
    <t xml:space="preserve">Jun_09 </t>
  </si>
  <si>
    <t xml:space="preserve">Jul_09 </t>
  </si>
  <si>
    <t xml:space="preserve">Ago_09 </t>
  </si>
  <si>
    <t xml:space="preserve">Set_09 </t>
  </si>
  <si>
    <t xml:space="preserve">Oct_09 </t>
  </si>
  <si>
    <t xml:space="preserve">Nov_09 </t>
  </si>
  <si>
    <t xml:space="preserve">Des_09 </t>
  </si>
  <si>
    <t>Des_09</t>
  </si>
  <si>
    <t>Gen_10</t>
  </si>
  <si>
    <t>Feb_10</t>
  </si>
  <si>
    <t>Mar_10</t>
  </si>
  <si>
    <t>Abr_10</t>
  </si>
  <si>
    <t>Mai_10</t>
  </si>
  <si>
    <t>Jun_10</t>
  </si>
  <si>
    <t>Jul_10</t>
  </si>
  <si>
    <t>Ago_10</t>
  </si>
  <si>
    <t>Set_10</t>
  </si>
  <si>
    <t>Oct_10</t>
  </si>
  <si>
    <t>Nov_10</t>
  </si>
  <si>
    <t>Des_10</t>
  </si>
  <si>
    <t xml:space="preserve">TOTAL ESPECIALITATS </t>
  </si>
  <si>
    <t>Gen_11</t>
  </si>
  <si>
    <t>Feb_11</t>
  </si>
  <si>
    <t>Mar_11</t>
  </si>
  <si>
    <t>Abr_11</t>
  </si>
  <si>
    <t>Mai_11</t>
  </si>
  <si>
    <t>Jun_11</t>
  </si>
  <si>
    <t>Jul_11</t>
  </si>
  <si>
    <t>Ago_11</t>
  </si>
  <si>
    <t>Set_11</t>
  </si>
  <si>
    <t>Oct_11</t>
  </si>
  <si>
    <t>Nov_11</t>
  </si>
  <si>
    <t>Des_11</t>
  </si>
  <si>
    <t xml:space="preserve">Total ESPECIALITATS </t>
  </si>
  <si>
    <t>Població Total</t>
  </si>
  <si>
    <t>Gen_12</t>
  </si>
  <si>
    <t>Feb_12</t>
  </si>
  <si>
    <t>Mar_12</t>
  </si>
  <si>
    <t>Abr_12</t>
  </si>
  <si>
    <t>Mai_12</t>
  </si>
  <si>
    <t>Jun_12</t>
  </si>
  <si>
    <t>Jul_12</t>
  </si>
  <si>
    <t>Ago_12</t>
  </si>
  <si>
    <t>Set_12</t>
  </si>
  <si>
    <t>Oct_12</t>
  </si>
  <si>
    <t>Nov_12</t>
  </si>
  <si>
    <t>Des_12</t>
  </si>
  <si>
    <t>Gen_13</t>
  </si>
  <si>
    <t>Feb_13</t>
  </si>
  <si>
    <t>Mar_13</t>
  </si>
  <si>
    <t>Abr_13</t>
  </si>
  <si>
    <t>Mai_13</t>
  </si>
  <si>
    <t>Jun_13</t>
  </si>
  <si>
    <t>Jul_13</t>
  </si>
  <si>
    <t>Ago_13</t>
  </si>
  <si>
    <t>Set_13</t>
  </si>
  <si>
    <t>Oct_13</t>
  </si>
  <si>
    <t>Nov_13</t>
  </si>
  <si>
    <t>Des_13</t>
  </si>
  <si>
    <t>Gen_14</t>
  </si>
  <si>
    <t>Feb_14</t>
  </si>
  <si>
    <t>Mar_14</t>
  </si>
  <si>
    <t>Abr_14</t>
  </si>
  <si>
    <t>Mai_14</t>
  </si>
  <si>
    <t>Jun_14</t>
  </si>
  <si>
    <t>Jul_14</t>
  </si>
  <si>
    <t>Ago_14</t>
  </si>
  <si>
    <t>Set_14</t>
  </si>
  <si>
    <t>Oct_14</t>
  </si>
  <si>
    <t>Nov_14</t>
  </si>
  <si>
    <t>Des_14</t>
  </si>
  <si>
    <t>Gen_15</t>
  </si>
  <si>
    <t>Feb_15</t>
  </si>
  <si>
    <t>Mar_15</t>
  </si>
  <si>
    <t>Abr_15</t>
  </si>
  <si>
    <t>Mai_15</t>
  </si>
  <si>
    <t>Jun_15</t>
  </si>
  <si>
    <t>Jul_15</t>
  </si>
  <si>
    <t>Ago_15</t>
  </si>
  <si>
    <t>Set_15</t>
  </si>
  <si>
    <t>Oct_15</t>
  </si>
  <si>
    <t>Nov_15</t>
  </si>
  <si>
    <t>Des_15</t>
  </si>
  <si>
    <t>Gen_16</t>
  </si>
  <si>
    <t>Feb_16</t>
  </si>
  <si>
    <t>Mar_16</t>
  </si>
  <si>
    <t>Comparativa anual</t>
  </si>
  <si>
    <t>ATENCIÓ ESPECIALITZADA</t>
  </si>
  <si>
    <t xml:space="preserve">Altes </t>
  </si>
  <si>
    <t>Hospitalització Aguts</t>
  </si>
  <si>
    <t>CMA</t>
  </si>
  <si>
    <t>Parts</t>
  </si>
  <si>
    <t>Estada Mitjana</t>
  </si>
  <si>
    <t>Ìndex d'Ocupació/sobre lllits oberts</t>
  </si>
  <si>
    <t>Activitat Quirúrgica</t>
  </si>
  <si>
    <t>Cirurgia Convencional</t>
  </si>
  <si>
    <t>Cirurgia Major Ambulatòria</t>
  </si>
  <si>
    <t>Cirurgia Menor Ambulatòria</t>
  </si>
  <si>
    <t>Total Intervencions</t>
  </si>
  <si>
    <t>Hospital de Dia</t>
  </si>
  <si>
    <t>Sessions</t>
  </si>
  <si>
    <t>Pacients</t>
  </si>
  <si>
    <t>UDR</t>
  </si>
  <si>
    <t>Diàlisi</t>
  </si>
  <si>
    <t>Peritoneal sessions</t>
  </si>
  <si>
    <t>Peritoneal pacients</t>
  </si>
  <si>
    <t>HD crònica i aguda sessions</t>
  </si>
  <si>
    <t>HD crònica i aguda pacients</t>
  </si>
  <si>
    <t>Hemodiafiltració on line sessions</t>
  </si>
  <si>
    <t>Hemodiafiltració on line pacients</t>
  </si>
  <si>
    <t>Consulta Externa Hospital</t>
  </si>
  <si>
    <t>Primeres</t>
  </si>
  <si>
    <t>Successives</t>
  </si>
  <si>
    <t>Total</t>
  </si>
  <si>
    <t>Índex Reiteració</t>
  </si>
  <si>
    <t xml:space="preserve">Urgències </t>
  </si>
  <si>
    <t>Pediatria</t>
  </si>
  <si>
    <t>Adults</t>
  </si>
  <si>
    <t>Urgències/dia</t>
  </si>
  <si>
    <t>Urgències ingressades</t>
  </si>
  <si>
    <t>Servei d'Atenció Domiciliària</t>
  </si>
  <si>
    <t>Rehabilitació/Logo/T.O.</t>
  </si>
  <si>
    <t>Visites Metge</t>
  </si>
  <si>
    <t>Diagnòstic per la Imatge</t>
  </si>
  <si>
    <t>Radiologia simple</t>
  </si>
  <si>
    <t>Radiologia amb contrast</t>
  </si>
  <si>
    <t>Radiologia Intervencionista</t>
  </si>
  <si>
    <t>MAMA</t>
  </si>
  <si>
    <t>Escòpia</t>
  </si>
  <si>
    <t>Ecografies ginecològiques</t>
  </si>
  <si>
    <t>Ecografies obstètriques</t>
  </si>
  <si>
    <t>Ecografies convencionals</t>
  </si>
  <si>
    <t>TAC</t>
  </si>
  <si>
    <t>RM</t>
  </si>
  <si>
    <t>Ecografia DOPPLER Vascular</t>
  </si>
  <si>
    <t>Ecocardiograma</t>
  </si>
  <si>
    <t>Exploracions endoscòpiques</t>
  </si>
  <si>
    <t>Endoscòpies</t>
  </si>
  <si>
    <t>Càpsula Endoscòpica</t>
  </si>
  <si>
    <t>Manometries</t>
  </si>
  <si>
    <t>Phmetries</t>
  </si>
  <si>
    <t>Anatomia Patològica</t>
  </si>
  <si>
    <t>Biopsies</t>
  </si>
  <si>
    <t>Citologies</t>
  </si>
  <si>
    <t>ATENCIÓ PRIMÀRIA</t>
  </si>
  <si>
    <t>CENTRES D'ATENCIÓ PRIMÀRIA</t>
  </si>
  <si>
    <t>VISITES</t>
  </si>
  <si>
    <t xml:space="preserve">Activitat centre </t>
  </si>
  <si>
    <t xml:space="preserve">Tècniques d'infermeria </t>
  </si>
  <si>
    <t>Fora/Agenda urgencies VE</t>
  </si>
  <si>
    <t>DOMICILIS</t>
  </si>
  <si>
    <t xml:space="preserve">ATENCIO DOMCILIARIA </t>
  </si>
  <si>
    <t>Domicilis/Urgencies VED</t>
  </si>
  <si>
    <t>URGÈNCIES CAC</t>
  </si>
  <si>
    <t>urgències/dia</t>
  </si>
  <si>
    <t>VISITES especialitzada</t>
  </si>
  <si>
    <t>PRIMERA</t>
  </si>
  <si>
    <t>SUCCESSIVA</t>
  </si>
  <si>
    <t>ATENCIÓ SOCIOSANITÀRIA</t>
  </si>
  <si>
    <t>Hospital de Terrassa</t>
  </si>
  <si>
    <t>Convalescència</t>
  </si>
  <si>
    <t>Estades</t>
  </si>
  <si>
    <t>Ocupació</t>
  </si>
  <si>
    <t>Estada mitjana</t>
  </si>
  <si>
    <t>Pal.liatives</t>
  </si>
  <si>
    <t>Hospital Sant Llàtzer</t>
  </si>
  <si>
    <t>Llarga Estada</t>
  </si>
  <si>
    <t xml:space="preserve">Residència </t>
  </si>
  <si>
    <t xml:space="preserve">Hospital de Dia </t>
  </si>
  <si>
    <t>Nº pacients</t>
  </si>
  <si>
    <t>EAIA</t>
  </si>
  <si>
    <t>Geriatria Procés PAMG</t>
  </si>
  <si>
    <t>Pal.liatius Procés PAMP</t>
  </si>
  <si>
    <t>Demències Procés PAMC</t>
  </si>
  <si>
    <t xml:space="preserve">PADES (2 Equips) </t>
  </si>
  <si>
    <t>Nº de pacients atesos</t>
  </si>
  <si>
    <t>Nº de processos</t>
  </si>
  <si>
    <t xml:space="preserve">UFISS </t>
  </si>
  <si>
    <t>Nº de pacients atesos (UFISS Geriatria )</t>
  </si>
  <si>
    <t>Nº de pacients atesos (UFISS Pal.liativa )</t>
  </si>
  <si>
    <t>ATENCIÓ  A LES DEPENDÈNCIES</t>
  </si>
  <si>
    <t>Servei de Valoració de la Dependència (SEVAD)</t>
  </si>
  <si>
    <t xml:space="preserve">Nº Pacients Valorats </t>
  </si>
  <si>
    <t>Hospital de Dia Sant Jordi (Places)</t>
  </si>
  <si>
    <t>Llar Tutelada de Rubí</t>
  </si>
  <si>
    <t>Residents</t>
  </si>
  <si>
    <t>ATENENT ALS COL.LECTIUS AMB NECESSITATS ESPECÍFIQUES</t>
  </si>
  <si>
    <t>Centre d'Alt Rendiment</t>
  </si>
  <si>
    <t>Esportistes en règim Intern</t>
  </si>
  <si>
    <t>Esportistes en règim mixt</t>
  </si>
  <si>
    <t>ECOGRAFIA</t>
  </si>
  <si>
    <t>CURES COMPLEXES</t>
  </si>
  <si>
    <t>INFILTRACIONS</t>
  </si>
  <si>
    <t>VISITA NO PROGRAMADA</t>
  </si>
  <si>
    <t>VISITA VALORACIO INFERMERIA</t>
  </si>
  <si>
    <t>Sessions de Rehabilitació</t>
  </si>
  <si>
    <t>Sessions de Massatge</t>
  </si>
  <si>
    <t>Consulta externa</t>
  </si>
  <si>
    <t>Hospital Penitenciari</t>
  </si>
  <si>
    <t>Conultes externes</t>
  </si>
  <si>
    <t>Visites primeres</t>
  </si>
  <si>
    <t>Visites successives</t>
  </si>
  <si>
    <t>Activitat als centres penitenciaris</t>
  </si>
  <si>
    <t>Visites</t>
  </si>
  <si>
    <t>Radiologia Simple</t>
  </si>
  <si>
    <t>9118 dubtós</t>
  </si>
  <si>
    <t>Ecografies</t>
  </si>
  <si>
    <t>-</t>
  </si>
  <si>
    <t>Resum Activitat - Des -</t>
  </si>
  <si>
    <t>Activitat Acumulada Des 2014 (CatSalut + Mútues)</t>
  </si>
  <si>
    <t>2014</t>
  </si>
  <si>
    <t>% Var.</t>
  </si>
  <si>
    <t xml:space="preserve"> ATENCIÓ PRIMÀRIA</t>
  </si>
  <si>
    <t xml:space="preserve"> TOTAL ACTIVITAT</t>
  </si>
  <si>
    <t xml:space="preserve">  Visites: Cita prèvia, programada, etc.</t>
  </si>
  <si>
    <t xml:space="preserve">  Tècniques d'infermeria</t>
  </si>
  <si>
    <t xml:space="preserve">  Fora / Agenda urgències</t>
  </si>
  <si>
    <t xml:space="preserve">  Activitat No Presencial i Grupal</t>
  </si>
  <si>
    <t xml:space="preserve"> TOTAL DOMICILIS</t>
  </si>
  <si>
    <t xml:space="preserve"> INTERVENCIONS AMB. (CAP Est)</t>
  </si>
  <si>
    <t xml:space="preserve"> TOTAL CAC</t>
  </si>
  <si>
    <t xml:space="preserve">  Visites</t>
  </si>
  <si>
    <t xml:space="preserve">  Domicilis</t>
  </si>
  <si>
    <t xml:space="preserve"> ATENCIÓ ESPECIALITZADA /  ATENCIÓ SOCIOSANITARIA</t>
  </si>
  <si>
    <t xml:space="preserve"> TOTAL ALTES - AGUTS</t>
  </si>
  <si>
    <t xml:space="preserve">  Altes Convencionals </t>
  </si>
  <si>
    <t xml:space="preserve">  Altes Esp. Urgències (No Gine, No Pedi. )</t>
  </si>
  <si>
    <t xml:space="preserve">  Altes Cir. Major Ambulatòria (CMA)</t>
  </si>
  <si>
    <t xml:space="preserve">  Estades</t>
  </si>
  <si>
    <t xml:space="preserve">  EM exclosa CMA</t>
  </si>
  <si>
    <t xml:space="preserve"> TOTAL ALTES - SALUT i MES</t>
  </si>
  <si>
    <t xml:space="preserve"> TOTAL ALTES - SOCIOSANITARI</t>
  </si>
  <si>
    <t>H.T. -  Convalescència - Llits Promig</t>
  </si>
  <si>
    <t xml:space="preserve"> H.T. - Convalescència - Altes</t>
  </si>
  <si>
    <t xml:space="preserve"> H.T. - Convalescència - Estades Naturals</t>
  </si>
  <si>
    <t xml:space="preserve"> H.T. - Convalescència - EM</t>
  </si>
  <si>
    <t xml:space="preserve"> Índex Ocupació</t>
  </si>
  <si>
    <t>H.T. - Pal.liativa - Llits Promig</t>
  </si>
  <si>
    <t xml:space="preserve"> H.T. - Pal.liativa - Altes</t>
  </si>
  <si>
    <t xml:space="preserve"> H.T. - Pal.liativa - Estades Naturals</t>
  </si>
  <si>
    <t xml:space="preserve"> H.T. - Pal.liativa - EM</t>
  </si>
  <si>
    <t>H.T. - SubAguts - Llits Promig</t>
  </si>
  <si>
    <t xml:space="preserve"> H.T. - SubAguts - Altes</t>
  </si>
  <si>
    <t xml:space="preserve"> H.T. - SubAguts - Estades Naturals</t>
  </si>
  <si>
    <t xml:space="preserve"> H.T. - SubAguts - EM</t>
  </si>
  <si>
    <t xml:space="preserve"> Hospital de Dia</t>
  </si>
  <si>
    <t xml:space="preserve"> Intervencions Ambulatòries (Hospital)</t>
  </si>
  <si>
    <t xml:space="preserve"> Parts</t>
  </si>
  <si>
    <t xml:space="preserve">  TOTAL URGÈNCIES</t>
  </si>
  <si>
    <t xml:space="preserve">   - Nº d'urgències diàries</t>
  </si>
  <si>
    <t xml:space="preserve">  Urgències Adults</t>
  </si>
  <si>
    <t xml:space="preserve">   - Nº d'urgències diàries - Adults</t>
  </si>
  <si>
    <t xml:space="preserve">  Urgències Pediàtriques</t>
  </si>
  <si>
    <t xml:space="preserve">   - Nº d'urgències diàries - Pediàtriques</t>
  </si>
  <si>
    <t xml:space="preserve">   Urgències SAD</t>
  </si>
  <si>
    <t xml:space="preserve">   - Nº d'urgències diàries - SAD</t>
  </si>
  <si>
    <t xml:space="preserve"> CCEE</t>
  </si>
  <si>
    <t xml:space="preserve"> CCEE - Hospital de Terrassa</t>
  </si>
  <si>
    <t xml:space="preserve">   Primeres</t>
  </si>
  <si>
    <t xml:space="preserve">   Successives</t>
  </si>
  <si>
    <t xml:space="preserve">   I. de Reit.</t>
  </si>
  <si>
    <t xml:space="preserve">   Visites Infermeria (Inici Sep-2013)</t>
  </si>
  <si>
    <t xml:space="preserve"> CCEE - Salut i Més</t>
  </si>
  <si>
    <t xml:space="preserve"> CCEE - Primària</t>
  </si>
  <si>
    <t xml:space="preserve"> CCEE - UDR</t>
  </si>
  <si>
    <t xml:space="preserve"> CCEE - ASSIR</t>
  </si>
  <si>
    <t xml:space="preserve"> CCEE - CAR</t>
  </si>
  <si>
    <t xml:space="preserve">   Visites Infermeria</t>
  </si>
  <si>
    <t xml:space="preserve"> CCEE - Técniques</t>
  </si>
  <si>
    <t xml:space="preserve">   [DOR] Foto Retina</t>
  </si>
  <si>
    <t xml:space="preserve">   [DOO] Optometria</t>
  </si>
  <si>
    <t xml:space="preserve">   [DOB] Biometria</t>
  </si>
  <si>
    <t xml:space="preserve">   [DNPA] Potencial Evocats Auditius</t>
  </si>
  <si>
    <t xml:space="preserve">   [DPP1] Pulsiometria</t>
  </si>
  <si>
    <t xml:space="preserve">   [DOU] UBM + Eco Ocular</t>
  </si>
  <si>
    <t xml:space="preserve"> DEPÈNDENCIES</t>
  </si>
  <si>
    <t xml:space="preserve"> CCEE - Sociosanitari</t>
  </si>
  <si>
    <t>St.Llàtzer - Llarga estada - Llits Promig</t>
  </si>
  <si>
    <t xml:space="preserve"> St.Llàtzer - Llarga estada - Altes</t>
  </si>
  <si>
    <t xml:space="preserve"> St.Llàtzer - Llarga estada - Estades Nat.</t>
  </si>
  <si>
    <t xml:space="preserve"> St.Llàtzer - Llarga estada - EM</t>
  </si>
  <si>
    <t>St.Llàtzer - Conva-dem. - Llits Promig</t>
  </si>
  <si>
    <t xml:space="preserve"> St.Llàtzer - Conva-demències - Altes</t>
  </si>
  <si>
    <t xml:space="preserve"> St.Llàtzer - Conva-demències - Est. Nat.</t>
  </si>
  <si>
    <t xml:space="preserve"> St.Llàtzer - Conva-demències  - EM</t>
  </si>
  <si>
    <t>St.Llàtzer - Residència - Llits Promig</t>
  </si>
  <si>
    <t xml:space="preserve"> St.Llàtzer - Residència - Altes</t>
  </si>
  <si>
    <t xml:space="preserve"> St.Llàtzer - Residència - Estades Naturals</t>
  </si>
  <si>
    <t xml:space="preserve">St.Llàtzer - HD Geriatria - Sessions  </t>
  </si>
  <si>
    <t xml:space="preserve"> Hospital de Dia Sant Jordi - Sessions</t>
  </si>
  <si>
    <t xml:space="preserve"> UHP</t>
  </si>
  <si>
    <t xml:space="preserve"> Altes </t>
  </si>
  <si>
    <t xml:space="preserve"> EM</t>
  </si>
  <si>
    <t xml:space="preserve">  Primeres</t>
  </si>
  <si>
    <t xml:space="preserve">  Successives</t>
  </si>
  <si>
    <t xml:space="preserve"> SALUT MENTAL</t>
  </si>
  <si>
    <t xml:space="preserve">  UNITAT D'HOSPITALITZACIÓ PARCIAL</t>
  </si>
  <si>
    <t xml:space="preserve">   Sessions mensuals acumulades</t>
  </si>
  <si>
    <t xml:space="preserve">   Altes -Processos Finalitzats</t>
  </si>
  <si>
    <t xml:space="preserve">   Pacients Atesos</t>
  </si>
  <si>
    <t xml:space="preserve">   PROGRAMA ANTENA</t>
  </si>
  <si>
    <t xml:space="preserve">   Programa Antena - Terrassa</t>
  </si>
  <si>
    <t xml:space="preserve">   Programa Antena - Rubí</t>
  </si>
  <si>
    <t xml:space="preserve">   Programa Antena - Castellbisbal</t>
  </si>
  <si>
    <t xml:space="preserve">   Programa Antena - Sant Quirze</t>
  </si>
  <si>
    <t xml:space="preserve">  CSMA - ST LLATZER -</t>
  </si>
  <si>
    <t xml:space="preserve">   Succesives</t>
  </si>
  <si>
    <t xml:space="preserve">   Altres</t>
  </si>
  <si>
    <t xml:space="preserve">   Domicilis</t>
  </si>
  <si>
    <t xml:space="preserve">   PSI (Programa Seguiment Individualitzat)</t>
  </si>
  <si>
    <t xml:space="preserve"> CSMA - RUBI - </t>
  </si>
  <si>
    <t xml:space="preserve"> CSMIJ - RUBI -</t>
  </si>
  <si>
    <t xml:space="preserve"> SERVEI REHABILITACIÓ COMUNITÀRIA</t>
  </si>
  <si>
    <t xml:space="preserve">   Sessions</t>
  </si>
  <si>
    <t xml:space="preserve">  CAS - RUBI - (Inici registre: 15 / 01 / 2014)</t>
  </si>
  <si>
    <t xml:space="preserve"> SERVEIS CENTRALS</t>
  </si>
  <si>
    <t xml:space="preserve">  Total Diagnostic per la Imatge</t>
  </si>
  <si>
    <t xml:space="preserve">   Radiologia Simple</t>
  </si>
  <si>
    <t xml:space="preserve">   Radiologia amb Contrast</t>
  </si>
  <si>
    <t xml:space="preserve">   Radiologia Intervencionista</t>
  </si>
  <si>
    <t xml:space="preserve">   Escòpia</t>
  </si>
  <si>
    <t xml:space="preserve">   Ecografies</t>
  </si>
  <si>
    <t xml:space="preserve">   TAC</t>
  </si>
  <si>
    <t xml:space="preserve">   RMN</t>
  </si>
  <si>
    <t xml:space="preserve">  Densiometria</t>
  </si>
  <si>
    <t xml:space="preserve">  Total Cardiovascular</t>
  </si>
  <si>
    <t xml:space="preserve">   Doppler</t>
  </si>
  <si>
    <t xml:space="preserve">   Electrocardiograma</t>
  </si>
  <si>
    <t xml:space="preserve">   Ergometria Convencional</t>
  </si>
  <si>
    <t xml:space="preserve">   Holter</t>
  </si>
  <si>
    <t xml:space="preserve">   Holter Tensió Arterial</t>
  </si>
  <si>
    <t xml:space="preserve">  Total Endoscòpies Diagnostica</t>
  </si>
  <si>
    <t xml:space="preserve">   Endoscopies</t>
  </si>
  <si>
    <t xml:space="preserve">   Colonoscopia Diagnostica</t>
  </si>
  <si>
    <t xml:space="preserve">   Gastroscopia Diagnostica</t>
  </si>
  <si>
    <t xml:space="preserve">   Capsula Endoscopica</t>
  </si>
  <si>
    <t xml:space="preserve">   Manometries</t>
  </si>
  <si>
    <t xml:space="preserve">  Total Endoscòpies Terapeutica</t>
  </si>
  <si>
    <t xml:space="preserve">   Colonoscopia Terapeutica</t>
  </si>
  <si>
    <t xml:space="preserve">   Gastroscopia Terapeutica</t>
  </si>
  <si>
    <t xml:space="preserve">  Total Anatomia Patologia</t>
  </si>
  <si>
    <t xml:space="preserve">   Biopsia</t>
  </si>
  <si>
    <t xml:space="preserve">   Citologia</t>
  </si>
  <si>
    <t xml:space="preserve">   Necropsia</t>
  </si>
  <si>
    <t xml:space="preserve">   Molecular</t>
  </si>
  <si>
    <t xml:space="preserve">  Total Diàlisi (Sessions)</t>
  </si>
  <si>
    <t xml:space="preserve">   Peritoneal</t>
  </si>
  <si>
    <t xml:space="preserve">   HD crònica i aguda</t>
  </si>
  <si>
    <t xml:space="preserve">   Hemodiafiltració on-line</t>
  </si>
  <si>
    <t xml:space="preserve">  Activitat Bloc Quirúrgic i Obstètric</t>
  </si>
  <si>
    <t xml:space="preserve">   Cirurgia Convencional</t>
  </si>
  <si>
    <t xml:space="preserve">   Cirurgia Major Ambulatòria</t>
  </si>
  <si>
    <t xml:space="preserve">   Cirurgia Menor Ambulatòria</t>
  </si>
  <si>
    <t>Activitat Acumulada Des 2015 (CatSalut + Mútues)</t>
  </si>
  <si>
    <t>2015</t>
  </si>
  <si>
    <t>TOTAL ACTIVITAT</t>
  </si>
  <si>
    <t xml:space="preserve">  Fora agenda / Urgències</t>
  </si>
  <si>
    <t xml:space="preserve"> ATENCIÓ ESPECIALITZADA / ATENCIÓ SOCIOSANITARIA</t>
  </si>
  <si>
    <t xml:space="preserve">  Estades </t>
  </si>
  <si>
    <t>H.T. -  Convalescència - Mitjana Llits</t>
  </si>
  <si>
    <t xml:space="preserve"> H.T- Conva - % Altes &lt; 45 estades</t>
  </si>
  <si>
    <t>H.T. - Pal.liativa - Mitjana Llits</t>
  </si>
  <si>
    <t>H.T. - SubAguts - Mitjana Llits</t>
  </si>
  <si>
    <t xml:space="preserve"> H.T. - SubAguts - % Altes &lt; 12 estades </t>
  </si>
  <si>
    <t xml:space="preserve">   No Programada</t>
  </si>
  <si>
    <t xml:space="preserve">   Domiciliaria</t>
  </si>
  <si>
    <t xml:space="preserve"> CCEE - Tarda Jove Terrassa / Rubí</t>
  </si>
  <si>
    <t xml:space="preserve">   [DOC] Campimetria</t>
  </si>
  <si>
    <t xml:space="preserve">   [DOAB] Angiofuorescingrafia Biateral</t>
  </si>
  <si>
    <t xml:space="preserve">   [DOTR] Tomografia Coh.Opt.Retina</t>
  </si>
  <si>
    <t xml:space="preserve">   [DOTG] Tomografia Coh.Opt.Glaucoma</t>
  </si>
  <si>
    <t xml:space="preserve">   [DPP1] Pulsioximetria</t>
  </si>
  <si>
    <t>St.Llàtzer - Llarga Estada - Mitjana Llits</t>
  </si>
  <si>
    <t xml:space="preserve"> St.Llàtzer - Llarga Estada - Altes</t>
  </si>
  <si>
    <t xml:space="preserve"> St.Llàtzer - Llarga Estada - Estades Nat.</t>
  </si>
  <si>
    <t xml:space="preserve"> St.Llàtzer - Llarga Estada - EM</t>
  </si>
  <si>
    <t xml:space="preserve"> St.Llàtzer - Ll. Est. - % Altes &lt; 123 estades</t>
  </si>
  <si>
    <t>St.Llàtzer - Conva-dem. - Mitjana Llits</t>
  </si>
  <si>
    <t>St.Llàtzer - Conva - % Altes &lt; 45 estades</t>
  </si>
  <si>
    <t>St.Llàtzer - Residència - Mitjana Llits</t>
  </si>
  <si>
    <t xml:space="preserve">   Altes - Processos Finalitzats</t>
  </si>
  <si>
    <t>SERVEI REHABILITACIÓ COMUNITÀRIA</t>
  </si>
  <si>
    <t xml:space="preserve">   Parts i Cesàries</t>
  </si>
  <si>
    <t xml:space="preserve">  Rehabilitació (Sessions)</t>
  </si>
  <si>
    <t xml:space="preserve">   Rehabilitació</t>
  </si>
  <si>
    <t xml:space="preserve">   Logopedia</t>
  </si>
  <si>
    <t xml:space="preserve">   Terapia Ocupacional</t>
  </si>
  <si>
    <t xml:space="preserve">   Hemodiafiltració</t>
  </si>
  <si>
    <t>http://observatorisalut.gencat.cat/ca/central_de_resultats/resultats_centre/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</si>
</sst>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\ _€_-;\-* #,##0.00\ _€_-;_-* &quot;-&quot;??\ _€_-;_-@_-"/>
    <numFmt numFmtId="164" formatCode="0.0%"/>
    <numFmt numFmtId="165" formatCode="#,##0;\(#,##0\)"/>
    <numFmt numFmtId="166" formatCode="#,##0.0"/>
    <numFmt numFmtId="167" formatCode="##,##0\ ;\-##,##0"/>
    <numFmt numFmtId="168" formatCode="[$-10C0A]#,##0"/>
    <numFmt numFmtId="169" formatCode="[$-10C0A]0.0%"/>
    <numFmt numFmtId="170" formatCode="[$-10C0A]#,##0;\(#,##0\)"/>
    <numFmt numFmtId="171" formatCode="[$-10C0A]0.00%"/>
    <numFmt numFmtId="172" formatCode="[$-10C0A]#,##0.0"/>
    <numFmt numFmtId="173" formatCode="[$-10C0A]0;\(0\)"/>
    <numFmt numFmtId="174" formatCode="[$-10C0A]#,##0.0%"/>
    <numFmt numFmtId="175" formatCode="[$-10C0A]#,##0.0;\(#,##0.0\)"/>
    <numFmt numFmtId="176" formatCode="[$-10C0A]0.00"/>
    <numFmt numFmtId="177" formatCode="[$-10C0A]#,##0.00"/>
    <numFmt numFmtId="178" formatCode="[$-10C0A]0%"/>
    <numFmt numFmtId="179" formatCode="[$-10C0A]0"/>
    <numFmt numFmtId="180" formatCode="[$-10C0A]#,##0.00;\(#,##0.00\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2"/>
      <name val="Calibri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62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9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color theme="1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i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4D4D4D"/>
      <name val="Arial"/>
      <family val="2"/>
    </font>
    <font>
      <sz val="8"/>
      <color rgb="FF4D4D4D"/>
      <name val="Arial"/>
      <family val="2"/>
    </font>
    <font>
      <sz val="8"/>
      <color rgb="FFFF0000"/>
      <name val="Arial"/>
      <family val="2"/>
    </font>
    <font>
      <i/>
      <sz val="8"/>
      <color rgb="FF4D4D4D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0"/>
      </patternFill>
    </fill>
    <fill>
      <patternFill patternType="solid">
        <fgColor rgb="FF538DD5"/>
        <bgColor rgb="FF000000"/>
      </patternFill>
    </fill>
    <fill>
      <patternFill patternType="solid">
        <fgColor rgb="FFEBF0FE"/>
        <bgColor rgb="FF000000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4"/>
      </left>
      <right/>
      <top style="thin">
        <color indexed="14"/>
      </top>
      <bottom style="thin">
        <color indexed="9"/>
      </bottom>
      <diagonal/>
    </border>
    <border>
      <left/>
      <right/>
      <top style="thin">
        <color indexed="14"/>
      </top>
      <bottom style="thin">
        <color indexed="9"/>
      </bottom>
      <diagonal/>
    </border>
    <border>
      <left/>
      <right style="thin">
        <color indexed="14"/>
      </right>
      <top style="thin">
        <color indexed="14"/>
      </top>
      <bottom style="thin">
        <color indexed="9"/>
      </bottom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E5E5E5"/>
      </left>
      <right/>
      <top style="thin">
        <color rgb="FFE5E5E5"/>
      </top>
      <bottom style="thin">
        <color rgb="FF538DD5"/>
      </bottom>
      <diagonal/>
    </border>
    <border>
      <left/>
      <right/>
      <top style="thin">
        <color rgb="FFE5E5E5"/>
      </top>
      <bottom style="thin">
        <color rgb="FF538DD5"/>
      </bottom>
      <diagonal/>
    </border>
    <border>
      <left style="thin">
        <color rgb="FFE5E5E5"/>
      </left>
      <right/>
      <top/>
      <bottom/>
      <diagonal/>
    </border>
    <border>
      <left/>
      <right/>
      <top style="thin">
        <color rgb="FF538DD5"/>
      </top>
      <bottom/>
      <diagonal/>
    </border>
    <border>
      <left style="thin">
        <color rgb="FFE5E5E5"/>
      </left>
      <right/>
      <top/>
      <bottom style="thin">
        <color rgb="FFE5E5E5"/>
      </bottom>
      <diagonal/>
    </border>
    <border>
      <left/>
      <right/>
      <top/>
      <bottom style="thin">
        <color rgb="FFE5E5E5"/>
      </bottom>
      <diagonal/>
    </border>
    <border>
      <left style="thin">
        <color rgb="FFE5E5E5"/>
      </left>
      <right/>
      <top style="thin">
        <color rgb="FF538DD5"/>
      </top>
      <bottom/>
      <diagonal/>
    </border>
    <border>
      <left/>
      <right style="thin">
        <color rgb="FFE5E5E5"/>
      </right>
      <top style="thin">
        <color rgb="FFE5E5E5"/>
      </top>
      <bottom style="thin">
        <color rgb="FF538DD5"/>
      </bottom>
      <diagonal/>
    </border>
    <border>
      <left/>
      <right style="thin">
        <color rgb="FFE5E5E5"/>
      </right>
      <top style="thin">
        <color rgb="FF538DD5"/>
      </top>
      <bottom/>
      <diagonal/>
    </border>
    <border>
      <left/>
      <right style="thin">
        <color rgb="FFE5E5E5"/>
      </right>
      <top/>
      <bottom/>
      <diagonal/>
    </border>
    <border>
      <left/>
      <right style="thin">
        <color rgb="FFE5E5E5"/>
      </right>
      <top/>
      <bottom style="thin">
        <color rgb="FFE5E5E5"/>
      </bottom>
      <diagonal/>
    </border>
    <border>
      <left style="thin">
        <color rgb="FFE5E5E5"/>
      </left>
      <right/>
      <top style="thin">
        <color rgb="FFE5E5E5"/>
      </top>
      <bottom/>
      <diagonal/>
    </border>
    <border>
      <left/>
      <right/>
      <top style="thin">
        <color rgb="FFE5E5E5"/>
      </top>
      <bottom/>
      <diagonal/>
    </border>
    <border>
      <left/>
      <right style="thin">
        <color rgb="FFE5E5E5"/>
      </right>
      <top style="thin">
        <color rgb="FFE5E5E5"/>
      </top>
      <bottom/>
      <diagonal/>
    </border>
    <border>
      <left style="thin">
        <color rgb="FFE5E5E5"/>
      </left>
      <right/>
      <top style="thin">
        <color rgb="FF538DD5"/>
      </top>
      <bottom style="thin">
        <color rgb="FFE5E5E5"/>
      </bottom>
      <diagonal/>
    </border>
    <border>
      <left/>
      <right/>
      <top style="thin">
        <color rgb="FF538DD5"/>
      </top>
      <bottom style="thin">
        <color rgb="FFE5E5E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4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 vertical="center"/>
    </xf>
    <xf numFmtId="0" fontId="5" fillId="0" borderId="0" xfId="3" applyAlignment="1" applyProtection="1">
      <alignment vertical="center"/>
    </xf>
    <xf numFmtId="0" fontId="0" fillId="0" borderId="0" xfId="0" applyFill="1" applyBorder="1"/>
    <xf numFmtId="0" fontId="6" fillId="0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/>
    <xf numFmtId="0" fontId="7" fillId="0" borderId="4" xfId="0" applyFont="1" applyBorder="1"/>
    <xf numFmtId="3" fontId="0" fillId="3" borderId="0" xfId="0" applyNumberFormat="1" applyFill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/>
    <xf numFmtId="0" fontId="8" fillId="0" borderId="4" xfId="0" applyFont="1" applyFill="1" applyBorder="1"/>
    <xf numFmtId="0" fontId="0" fillId="0" borderId="4" xfId="0" applyBorder="1"/>
    <xf numFmtId="3" fontId="9" fillId="3" borderId="0" xfId="0" applyNumberFormat="1" applyFont="1" applyFill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9" fillId="0" borderId="0" xfId="1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/>
    </xf>
    <xf numFmtId="9" fontId="9" fillId="0" borderId="0" xfId="2" applyFont="1" applyBorder="1" applyAlignment="1">
      <alignment horizontal="center"/>
    </xf>
    <xf numFmtId="3" fontId="0" fillId="0" borderId="0" xfId="1" applyNumberFormat="1" applyFon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0" fontId="10" fillId="0" borderId="4" xfId="0" applyFont="1" applyBorder="1"/>
    <xf numFmtId="3" fontId="0" fillId="3" borderId="6" xfId="0" applyNumberFormat="1" applyFill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6" xfId="1" applyNumberFormat="1" applyFont="1" applyBorder="1" applyAlignment="1">
      <alignment horizontal="right"/>
    </xf>
    <xf numFmtId="164" fontId="0" fillId="0" borderId="6" xfId="2" applyNumberFormat="1" applyFont="1" applyBorder="1" applyAlignment="1">
      <alignment horizontal="right"/>
    </xf>
    <xf numFmtId="3" fontId="9" fillId="3" borderId="0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3" fontId="9" fillId="0" borderId="0" xfId="1" applyNumberFormat="1" applyFont="1" applyBorder="1" applyAlignment="1">
      <alignment horizontal="right"/>
    </xf>
    <xf numFmtId="164" fontId="9" fillId="0" borderId="0" xfId="2" applyNumberFormat="1" applyFont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7" xfId="0" applyBorder="1"/>
    <xf numFmtId="3" fontId="0" fillId="3" borderId="8" xfId="0" applyNumberFormat="1" applyFill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8" xfId="1" applyNumberFormat="1" applyFont="1" applyBorder="1" applyAlignment="1">
      <alignment horizontal="right"/>
    </xf>
    <xf numFmtId="164" fontId="0" fillId="0" borderId="8" xfId="2" applyNumberFormat="1" applyFont="1" applyBorder="1" applyAlignment="1">
      <alignment horizontal="right"/>
    </xf>
    <xf numFmtId="0" fontId="0" fillId="0" borderId="9" xfId="0" applyBorder="1"/>
    <xf numFmtId="0" fontId="0" fillId="0" borderId="1" xfId="0" applyBorder="1"/>
    <xf numFmtId="3" fontId="0" fillId="3" borderId="2" xfId="0" applyNumberFormat="1" applyFill="1" applyBorder="1" applyAlignment="1">
      <alignment horizontal="right"/>
    </xf>
    <xf numFmtId="3" fontId="0" fillId="0" borderId="2" xfId="0" applyNumberFormat="1" applyBorder="1" applyAlignment="1">
      <alignment horizontal="right"/>
    </xf>
    <xf numFmtId="164" fontId="0" fillId="0" borderId="2" xfId="2" applyNumberFormat="1" applyFont="1" applyBorder="1" applyAlignment="1">
      <alignment horizontal="right"/>
    </xf>
    <xf numFmtId="0" fontId="0" fillId="0" borderId="3" xfId="0" applyBorder="1"/>
    <xf numFmtId="0" fontId="9" fillId="0" borderId="4" xfId="0" applyFont="1" applyBorder="1"/>
    <xf numFmtId="3" fontId="9" fillId="3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4" xfId="0" applyFont="1" applyBorder="1" applyAlignment="1">
      <alignment horizontal="right"/>
    </xf>
    <xf numFmtId="3" fontId="11" fillId="3" borderId="0" xfId="0" applyNumberFormat="1" applyFont="1" applyFill="1" applyBorder="1" applyAlignment="1">
      <alignment horizontal="right"/>
    </xf>
    <xf numFmtId="3" fontId="11" fillId="0" borderId="0" xfId="0" applyNumberFormat="1" applyFont="1" applyBorder="1" applyAlignment="1">
      <alignment horizontal="right"/>
    </xf>
    <xf numFmtId="3" fontId="11" fillId="0" borderId="0" xfId="1" applyNumberFormat="1" applyFont="1" applyBorder="1" applyAlignment="1">
      <alignment horizontal="right"/>
    </xf>
    <xf numFmtId="164" fontId="11" fillId="0" borderId="0" xfId="2" applyNumberFormat="1" applyFont="1" applyBorder="1" applyAlignment="1">
      <alignment horizontal="right"/>
    </xf>
    <xf numFmtId="0" fontId="11" fillId="0" borderId="5" xfId="0" applyFont="1" applyBorder="1"/>
    <xf numFmtId="0" fontId="11" fillId="0" borderId="10" xfId="0" applyFont="1" applyBorder="1" applyAlignment="1">
      <alignment horizontal="right"/>
    </xf>
    <xf numFmtId="3" fontId="11" fillId="3" borderId="6" xfId="0" applyNumberFormat="1" applyFont="1" applyFill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3" fontId="11" fillId="0" borderId="6" xfId="1" applyNumberFormat="1" applyFont="1" applyBorder="1" applyAlignment="1">
      <alignment horizontal="right"/>
    </xf>
    <xf numFmtId="164" fontId="11" fillId="0" borderId="6" xfId="2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6" xfId="0" applyNumberFormat="1" applyFont="1" applyFill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1" fillId="0" borderId="4" xfId="0" applyFont="1" applyFill="1" applyBorder="1" applyAlignment="1">
      <alignment horizontal="right"/>
    </xf>
    <xf numFmtId="0" fontId="8" fillId="0" borderId="4" xfId="0" applyFont="1" applyBorder="1"/>
    <xf numFmtId="3" fontId="8" fillId="3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8" fillId="0" borderId="0" xfId="1" applyNumberFormat="1" applyFont="1" applyBorder="1" applyAlignment="1">
      <alignment horizontal="right"/>
    </xf>
    <xf numFmtId="164" fontId="8" fillId="0" borderId="0" xfId="2" applyNumberFormat="1" applyFont="1" applyBorder="1" applyAlignment="1">
      <alignment horizontal="right"/>
    </xf>
    <xf numFmtId="3" fontId="7" fillId="3" borderId="0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3" fontId="7" fillId="0" borderId="0" xfId="1" applyNumberFormat="1" applyFont="1" applyBorder="1" applyAlignment="1">
      <alignment horizontal="right"/>
    </xf>
    <xf numFmtId="164" fontId="7" fillId="0" borderId="0" xfId="2" applyNumberFormat="1" applyFont="1" applyBorder="1" applyAlignment="1">
      <alignment horizontal="right"/>
    </xf>
    <xf numFmtId="0" fontId="7" fillId="0" borderId="10" xfId="0" applyFont="1" applyBorder="1"/>
    <xf numFmtId="3" fontId="7" fillId="3" borderId="6" xfId="0" applyNumberFormat="1" applyFont="1" applyFill="1" applyBorder="1" applyAlignment="1">
      <alignment horizontal="right"/>
    </xf>
    <xf numFmtId="3" fontId="7" fillId="0" borderId="6" xfId="0" applyNumberFormat="1" applyFont="1" applyFill="1" applyBorder="1" applyAlignment="1">
      <alignment horizontal="right"/>
    </xf>
    <xf numFmtId="3" fontId="7" fillId="0" borderId="6" xfId="1" applyNumberFormat="1" applyFont="1" applyBorder="1" applyAlignment="1">
      <alignment horizontal="right"/>
    </xf>
    <xf numFmtId="164" fontId="7" fillId="0" borderId="6" xfId="2" applyNumberFormat="1" applyFont="1" applyBorder="1" applyAlignment="1">
      <alignment horizontal="right"/>
    </xf>
    <xf numFmtId="0" fontId="11" fillId="0" borderId="10" xfId="0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1" applyNumberFormat="1" applyFont="1" applyBorder="1" applyAlignment="1">
      <alignment horizontal="right"/>
    </xf>
    <xf numFmtId="164" fontId="10" fillId="0" borderId="0" xfId="2" applyNumberFormat="1" applyFont="1" applyBorder="1" applyAlignment="1">
      <alignment horizontal="right"/>
    </xf>
    <xf numFmtId="0" fontId="0" fillId="0" borderId="10" xfId="0" applyBorder="1"/>
    <xf numFmtId="0" fontId="10" fillId="0" borderId="10" xfId="0" applyFont="1" applyBorder="1"/>
    <xf numFmtId="0" fontId="0" fillId="0" borderId="4" xfId="0" applyFont="1" applyFill="1" applyBorder="1"/>
    <xf numFmtId="3" fontId="0" fillId="0" borderId="0" xfId="0" applyNumberForma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3" fontId="0" fillId="0" borderId="0" xfId="1" applyNumberFormat="1" applyFont="1" applyFill="1" applyBorder="1" applyAlignment="1">
      <alignment horizontal="right"/>
    </xf>
    <xf numFmtId="164" fontId="0" fillId="0" borderId="0" xfId="2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10" xfId="0" applyFill="1" applyBorder="1"/>
    <xf numFmtId="164" fontId="0" fillId="0" borderId="6" xfId="2" applyNumberFormat="1" applyFont="1" applyFill="1" applyBorder="1" applyAlignment="1">
      <alignment horizontal="right"/>
    </xf>
    <xf numFmtId="0" fontId="0" fillId="0" borderId="4" xfId="0" applyFill="1" applyBorder="1"/>
    <xf numFmtId="0" fontId="9" fillId="0" borderId="10" xfId="0" applyFont="1" applyFill="1" applyBorder="1"/>
    <xf numFmtId="0" fontId="0" fillId="0" borderId="4" xfId="0" applyFill="1" applyBorder="1" applyAlignment="1">
      <alignment horizontal="left"/>
    </xf>
    <xf numFmtId="0" fontId="10" fillId="0" borderId="4" xfId="0" applyFont="1" applyFill="1" applyBorder="1"/>
    <xf numFmtId="0" fontId="10" fillId="0" borderId="4" xfId="0" applyFont="1" applyFill="1" applyBorder="1" applyAlignment="1">
      <alignment horizontal="left"/>
    </xf>
    <xf numFmtId="0" fontId="0" fillId="0" borderId="7" xfId="0" applyFill="1" applyBorder="1"/>
    <xf numFmtId="3" fontId="0" fillId="0" borderId="8" xfId="0" applyNumberFormat="1" applyFill="1" applyBorder="1" applyAlignment="1">
      <alignment horizontal="right"/>
    </xf>
    <xf numFmtId="164" fontId="0" fillId="0" borderId="8" xfId="2" applyNumberFormat="1" applyFont="1" applyFill="1" applyBorder="1" applyAlignment="1">
      <alignment horizontal="right"/>
    </xf>
    <xf numFmtId="0" fontId="0" fillId="0" borderId="0" xfId="0" applyFill="1"/>
    <xf numFmtId="3" fontId="0" fillId="0" borderId="0" xfId="0" applyNumberFormat="1" applyFill="1" applyAlignment="1">
      <alignment horizontal="right"/>
    </xf>
    <xf numFmtId="164" fontId="0" fillId="0" borderId="0" xfId="2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164" fontId="0" fillId="0" borderId="0" xfId="2" applyNumberFormat="1" applyFont="1" applyAlignment="1">
      <alignment horizontal="right"/>
    </xf>
    <xf numFmtId="0" fontId="0" fillId="3" borderId="0" xfId="0" applyFill="1"/>
    <xf numFmtId="0" fontId="0" fillId="0" borderId="0" xfId="0" applyAlignment="1">
      <alignment horizontal="right"/>
    </xf>
    <xf numFmtId="0" fontId="1" fillId="0" borderId="0" xfId="4" applyBorder="1" applyAlignment="1"/>
    <xf numFmtId="0" fontId="1" fillId="0" borderId="0" xfId="4" applyAlignment="1"/>
    <xf numFmtId="0" fontId="2" fillId="0" borderId="0" xfId="4" applyFont="1" applyAlignment="1"/>
    <xf numFmtId="0" fontId="5" fillId="0" borderId="0" xfId="3" applyAlignment="1" applyProtection="1"/>
    <xf numFmtId="0" fontId="12" fillId="0" borderId="0" xfId="4" applyFont="1" applyAlignment="1"/>
    <xf numFmtId="49" fontId="20" fillId="4" borderId="11" xfId="4" applyNumberFormat="1" applyFont="1" applyFill="1" applyBorder="1" applyAlignment="1">
      <alignment horizontal="center" vertical="center"/>
    </xf>
    <xf numFmtId="165" fontId="12" fillId="5" borderId="11" xfId="4" applyNumberFormat="1" applyFont="1" applyFill="1" applyBorder="1" applyAlignment="1">
      <alignment horizontal="left" vertical="center"/>
    </xf>
    <xf numFmtId="3" fontId="21" fillId="6" borderId="11" xfId="4" applyNumberFormat="1" applyFont="1" applyFill="1" applyBorder="1" applyAlignment="1">
      <alignment horizontal="center"/>
    </xf>
    <xf numFmtId="3" fontId="12" fillId="0" borderId="11" xfId="4" applyNumberFormat="1" applyFont="1" applyFill="1" applyBorder="1" applyAlignment="1">
      <alignment horizontal="center"/>
    </xf>
    <xf numFmtId="0" fontId="12" fillId="0" borderId="11" xfId="4" quotePrefix="1" applyNumberFormat="1" applyFont="1" applyFill="1" applyBorder="1" applyAlignment="1">
      <alignment horizontal="left" vertical="center"/>
    </xf>
    <xf numFmtId="165" fontId="12" fillId="0" borderId="11" xfId="4" applyNumberFormat="1" applyFont="1" applyFill="1" applyBorder="1" applyAlignment="1">
      <alignment horizontal="left" vertical="center"/>
    </xf>
    <xf numFmtId="0" fontId="21" fillId="7" borderId="11" xfId="4" applyFont="1" applyFill="1" applyBorder="1" applyAlignment="1"/>
    <xf numFmtId="3" fontId="21" fillId="7" borderId="11" xfId="4" applyNumberFormat="1" applyFont="1" applyFill="1" applyBorder="1" applyAlignment="1">
      <alignment horizontal="center" vertical="center"/>
    </xf>
    <xf numFmtId="49" fontId="22" fillId="5" borderId="11" xfId="4" applyNumberFormat="1" applyFont="1" applyFill="1" applyBorder="1" applyAlignment="1">
      <alignment horizontal="left" vertical="center"/>
    </xf>
    <xf numFmtId="0" fontId="22" fillId="5" borderId="11" xfId="4" applyFont="1" applyFill="1" applyBorder="1" applyAlignment="1">
      <alignment horizontal="left" vertical="center"/>
    </xf>
    <xf numFmtId="3" fontId="21" fillId="0" borderId="11" xfId="4" applyNumberFormat="1" applyFont="1" applyFill="1" applyBorder="1" applyAlignment="1">
      <alignment horizontal="center"/>
    </xf>
    <xf numFmtId="0" fontId="21" fillId="8" borderId="11" xfId="4" applyFont="1" applyFill="1" applyBorder="1" applyAlignment="1"/>
    <xf numFmtId="3" fontId="21" fillId="8" borderId="11" xfId="4" applyNumberFormat="1" applyFont="1" applyFill="1" applyBorder="1" applyAlignment="1">
      <alignment horizontal="center" vertical="center"/>
    </xf>
    <xf numFmtId="0" fontId="23" fillId="0" borderId="0" xfId="4" applyFont="1" applyBorder="1" applyAlignment="1"/>
    <xf numFmtId="0" fontId="24" fillId="0" borderId="0" xfId="4" applyFont="1" applyBorder="1" applyAlignment="1"/>
    <xf numFmtId="0" fontId="24" fillId="0" borderId="0" xfId="4" applyFont="1" applyFill="1" applyBorder="1" applyAlignment="1"/>
    <xf numFmtId="0" fontId="21" fillId="0" borderId="0" xfId="4" applyFont="1" applyFill="1" applyBorder="1" applyAlignment="1"/>
    <xf numFmtId="3" fontId="21" fillId="0" borderId="0" xfId="4" applyNumberFormat="1" applyFont="1" applyFill="1" applyBorder="1" applyAlignment="1">
      <alignment horizontal="center" vertical="center"/>
    </xf>
    <xf numFmtId="0" fontId="23" fillId="0" borderId="0" xfId="4" applyFont="1" applyFill="1" applyBorder="1" applyAlignment="1"/>
    <xf numFmtId="0" fontId="23" fillId="0" borderId="0" xfId="4" applyFont="1" applyAlignment="1"/>
    <xf numFmtId="49" fontId="20" fillId="0" borderId="0" xfId="4" applyNumberFormat="1" applyFont="1" applyFill="1" applyBorder="1" applyAlignment="1">
      <alignment horizontal="center" vertical="center"/>
    </xf>
    <xf numFmtId="3" fontId="12" fillId="0" borderId="0" xfId="4" applyNumberFormat="1" applyFont="1" applyFill="1" applyBorder="1" applyAlignment="1">
      <alignment horizontal="center"/>
    </xf>
    <xf numFmtId="0" fontId="12" fillId="0" borderId="0" xfId="4" applyFont="1" applyFill="1" applyBorder="1" applyAlignment="1"/>
    <xf numFmtId="3" fontId="21" fillId="8" borderId="12" xfId="4" applyNumberFormat="1" applyFont="1" applyFill="1" applyBorder="1" applyAlignment="1">
      <alignment horizontal="center" vertical="center"/>
    </xf>
    <xf numFmtId="0" fontId="12" fillId="0" borderId="1" xfId="0" applyFont="1" applyFill="1" applyBorder="1"/>
    <xf numFmtId="0" fontId="25" fillId="0" borderId="2" xfId="0" applyFont="1" applyFill="1" applyBorder="1" applyAlignment="1">
      <alignment horizontal="center"/>
    </xf>
    <xf numFmtId="0" fontId="25" fillId="0" borderId="2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right"/>
    </xf>
    <xf numFmtId="0" fontId="12" fillId="0" borderId="4" xfId="0" applyFont="1" applyFill="1" applyBorder="1"/>
    <xf numFmtId="0" fontId="25" fillId="2" borderId="0" xfId="0" applyFont="1" applyFill="1" applyBorder="1" applyAlignment="1"/>
    <xf numFmtId="0" fontId="12" fillId="0" borderId="4" xfId="0" applyFont="1" applyBorder="1"/>
    <xf numFmtId="0" fontId="23" fillId="0" borderId="0" xfId="0" applyFont="1" applyBorder="1"/>
    <xf numFmtId="3" fontId="12" fillId="0" borderId="0" xfId="0" applyNumberFormat="1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21" fillId="0" borderId="0" xfId="0" applyFont="1" applyBorder="1"/>
    <xf numFmtId="0" fontId="26" fillId="0" borderId="0" xfId="0" applyFont="1" applyBorder="1"/>
    <xf numFmtId="3" fontId="21" fillId="3" borderId="0" xfId="0" applyNumberFormat="1" applyFont="1" applyFill="1" applyBorder="1" applyAlignment="1">
      <alignment horizontal="center"/>
    </xf>
    <xf numFmtId="3" fontId="21" fillId="0" borderId="0" xfId="0" applyNumberFormat="1" applyFont="1" applyBorder="1" applyAlignment="1">
      <alignment horizontal="center"/>
    </xf>
    <xf numFmtId="9" fontId="21" fillId="0" borderId="0" xfId="2" applyFont="1" applyBorder="1" applyAlignment="1">
      <alignment horizontal="center"/>
    </xf>
    <xf numFmtId="3" fontId="12" fillId="3" borderId="0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right"/>
    </xf>
    <xf numFmtId="3" fontId="12" fillId="0" borderId="0" xfId="1" applyNumberFormat="1" applyFont="1" applyBorder="1" applyAlignment="1">
      <alignment horizontal="right"/>
    </xf>
    <xf numFmtId="164" fontId="12" fillId="0" borderId="0" xfId="2" applyNumberFormat="1" applyFont="1" applyBorder="1" applyAlignment="1">
      <alignment horizontal="right"/>
    </xf>
    <xf numFmtId="0" fontId="12" fillId="0" borderId="0" xfId="0" applyFont="1" applyBorder="1"/>
    <xf numFmtId="4" fontId="12" fillId="3" borderId="0" xfId="0" applyNumberFormat="1" applyFont="1" applyFill="1" applyBorder="1" applyAlignment="1">
      <alignment horizontal="right"/>
    </xf>
    <xf numFmtId="4" fontId="12" fillId="0" borderId="0" xfId="0" applyNumberFormat="1" applyFont="1" applyBorder="1" applyAlignment="1">
      <alignment horizontal="right"/>
    </xf>
    <xf numFmtId="166" fontId="11" fillId="0" borderId="0" xfId="1" applyNumberFormat="1" applyFont="1" applyBorder="1" applyAlignment="1">
      <alignment horizontal="right"/>
    </xf>
    <xf numFmtId="0" fontId="21" fillId="0" borderId="6" xfId="0" applyFont="1" applyBorder="1"/>
    <xf numFmtId="9" fontId="12" fillId="3" borderId="6" xfId="2" applyNumberFormat="1" applyFont="1" applyFill="1" applyBorder="1" applyAlignment="1">
      <alignment horizontal="right"/>
    </xf>
    <xf numFmtId="9" fontId="12" fillId="0" borderId="6" xfId="2" applyNumberFormat="1" applyFont="1" applyBorder="1" applyAlignment="1">
      <alignment horizontal="right"/>
    </xf>
    <xf numFmtId="4" fontId="11" fillId="0" borderId="6" xfId="1" applyNumberFormat="1" applyFont="1" applyBorder="1" applyAlignment="1">
      <alignment horizontal="right"/>
    </xf>
    <xf numFmtId="164" fontId="12" fillId="0" borderId="6" xfId="2" applyNumberFormat="1" applyFont="1" applyBorder="1" applyAlignment="1">
      <alignment horizontal="right"/>
    </xf>
    <xf numFmtId="10" fontId="12" fillId="3" borderId="0" xfId="2" applyNumberFormat="1" applyFont="1" applyFill="1" applyBorder="1" applyAlignment="1">
      <alignment horizontal="right"/>
    </xf>
    <xf numFmtId="3" fontId="21" fillId="3" borderId="6" xfId="0" applyNumberFormat="1" applyFont="1" applyFill="1" applyBorder="1" applyAlignment="1">
      <alignment horizontal="right"/>
    </xf>
    <xf numFmtId="3" fontId="21" fillId="0" borderId="6" xfId="0" applyNumberFormat="1" applyFont="1" applyBorder="1" applyAlignment="1">
      <alignment horizontal="right"/>
    </xf>
    <xf numFmtId="3" fontId="26" fillId="0" borderId="6" xfId="1" applyNumberFormat="1" applyFont="1" applyBorder="1" applyAlignment="1">
      <alignment horizontal="right"/>
    </xf>
    <xf numFmtId="164" fontId="21" fillId="0" borderId="6" xfId="2" applyNumberFormat="1" applyFont="1" applyBorder="1" applyAlignment="1">
      <alignment horizontal="right"/>
    </xf>
    <xf numFmtId="3" fontId="27" fillId="3" borderId="0" xfId="0" applyNumberFormat="1" applyFont="1" applyFill="1" applyBorder="1" applyAlignment="1">
      <alignment horizontal="right"/>
    </xf>
    <xf numFmtId="0" fontId="12" fillId="0" borderId="6" xfId="0" applyFont="1" applyBorder="1"/>
    <xf numFmtId="3" fontId="12" fillId="3" borderId="6" xfId="0" applyNumberFormat="1" applyFont="1" applyFill="1" applyBorder="1" applyAlignment="1">
      <alignment horizontal="right"/>
    </xf>
    <xf numFmtId="3" fontId="12" fillId="0" borderId="6" xfId="0" applyNumberFormat="1" applyFont="1" applyBorder="1" applyAlignment="1">
      <alignment horizontal="right"/>
    </xf>
    <xf numFmtId="3" fontId="28" fillId="0" borderId="0" xfId="0" applyNumberFormat="1" applyFont="1" applyBorder="1" applyAlignment="1">
      <alignment horizontal="right"/>
    </xf>
    <xf numFmtId="3" fontId="21" fillId="3" borderId="0" xfId="0" applyNumberFormat="1" applyFont="1" applyFill="1" applyBorder="1" applyAlignment="1">
      <alignment horizontal="right"/>
    </xf>
    <xf numFmtId="3" fontId="21" fillId="0" borderId="0" xfId="0" applyNumberFormat="1" applyFont="1" applyBorder="1" applyAlignment="1">
      <alignment horizontal="right"/>
    </xf>
    <xf numFmtId="3" fontId="26" fillId="0" borderId="0" xfId="1" applyNumberFormat="1" applyFont="1" applyBorder="1" applyAlignment="1">
      <alignment horizontal="right"/>
    </xf>
    <xf numFmtId="164" fontId="21" fillId="0" borderId="0" xfId="2" applyNumberFormat="1" applyFont="1" applyBorder="1" applyAlignment="1">
      <alignment horizontal="right"/>
    </xf>
    <xf numFmtId="0" fontId="12" fillId="0" borderId="0" xfId="0" applyFont="1"/>
    <xf numFmtId="3" fontId="21" fillId="0" borderId="0" xfId="1" applyNumberFormat="1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3" fontId="11" fillId="3" borderId="0" xfId="0" applyNumberFormat="1" applyFont="1" applyFill="1" applyBorder="1"/>
    <xf numFmtId="3" fontId="11" fillId="0" borderId="0" xfId="0" applyNumberFormat="1" applyFont="1" applyBorder="1"/>
    <xf numFmtId="0" fontId="21" fillId="0" borderId="6" xfId="0" applyFont="1" applyFill="1" applyBorder="1"/>
    <xf numFmtId="3" fontId="12" fillId="3" borderId="6" xfId="0" applyNumberFormat="1" applyFont="1" applyFill="1" applyBorder="1"/>
    <xf numFmtId="3" fontId="12" fillId="0" borderId="6" xfId="0" applyNumberFormat="1" applyFont="1" applyBorder="1"/>
    <xf numFmtId="3" fontId="12" fillId="0" borderId="6" xfId="1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1" applyNumberFormat="1" applyFont="1" applyBorder="1" applyAlignment="1">
      <alignment horizontal="left"/>
    </xf>
    <xf numFmtId="0" fontId="12" fillId="0" borderId="0" xfId="0" applyFont="1" applyFill="1" applyBorder="1"/>
    <xf numFmtId="0" fontId="12" fillId="0" borderId="6" xfId="0" applyFont="1" applyFill="1" applyBorder="1"/>
    <xf numFmtId="0" fontId="12" fillId="3" borderId="6" xfId="0" applyFont="1" applyFill="1" applyBorder="1"/>
    <xf numFmtId="0" fontId="12" fillId="3" borderId="0" xfId="0" applyFont="1" applyFill="1" applyBorder="1"/>
    <xf numFmtId="3" fontId="12" fillId="3" borderId="0" xfId="0" applyNumberFormat="1" applyFont="1" applyFill="1" applyBorder="1"/>
    <xf numFmtId="3" fontId="12" fillId="0" borderId="0" xfId="0" applyNumberFormat="1" applyFont="1" applyBorder="1"/>
    <xf numFmtId="3" fontId="12" fillId="0" borderId="0" xfId="0" applyNumberFormat="1" applyFont="1" applyFill="1" applyBorder="1"/>
    <xf numFmtId="167" fontId="12" fillId="0" borderId="0" xfId="0" applyNumberFormat="1" applyFont="1"/>
    <xf numFmtId="167" fontId="12" fillId="0" borderId="6" xfId="0" applyNumberFormat="1" applyFont="1" applyBorder="1"/>
    <xf numFmtId="0" fontId="25" fillId="2" borderId="0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3" fontId="21" fillId="0" borderId="0" xfId="0" applyNumberFormat="1" applyFont="1" applyAlignment="1">
      <alignment horizontal="right"/>
    </xf>
    <xf numFmtId="3" fontId="12" fillId="0" borderId="0" xfId="0" applyNumberFormat="1" applyFont="1" applyAlignment="1"/>
    <xf numFmtId="3" fontId="21" fillId="0" borderId="0" xfId="0" applyNumberFormat="1" applyFont="1"/>
    <xf numFmtId="3" fontId="12" fillId="9" borderId="0" xfId="0" applyNumberFormat="1" applyFont="1" applyFill="1" applyAlignment="1">
      <alignment horizontal="right"/>
    </xf>
    <xf numFmtId="0" fontId="6" fillId="2" borderId="0" xfId="0" applyFont="1" applyFill="1" applyBorder="1" applyAlignment="1">
      <alignment horizontal="center"/>
    </xf>
    <xf numFmtId="0" fontId="7" fillId="0" borderId="0" xfId="0" applyFont="1" applyBorder="1"/>
    <xf numFmtId="0" fontId="9" fillId="0" borderId="0" xfId="0" applyFont="1" applyBorder="1"/>
    <xf numFmtId="3" fontId="29" fillId="0" borderId="0" xfId="0" applyNumberFormat="1" applyFont="1" applyBorder="1" applyAlignment="1">
      <alignment horizontal="right"/>
    </xf>
    <xf numFmtId="0" fontId="30" fillId="0" borderId="0" xfId="0" applyFont="1" applyBorder="1"/>
    <xf numFmtId="0" fontId="0" fillId="0" borderId="0" xfId="0" applyBorder="1"/>
    <xf numFmtId="164" fontId="10" fillId="3" borderId="0" xfId="2" applyNumberFormat="1" applyFont="1" applyFill="1" applyBorder="1" applyAlignment="1">
      <alignment horizontal="right"/>
    </xf>
    <xf numFmtId="164" fontId="0" fillId="3" borderId="0" xfId="2" applyNumberFormat="1" applyFont="1" applyFill="1" applyBorder="1" applyAlignment="1">
      <alignment horizontal="right"/>
    </xf>
    <xf numFmtId="4" fontId="0" fillId="0" borderId="0" xfId="1" applyNumberFormat="1" applyFont="1" applyBorder="1" applyAlignment="1">
      <alignment horizontal="right"/>
    </xf>
    <xf numFmtId="0" fontId="0" fillId="0" borderId="6" xfId="0" applyBorder="1"/>
    <xf numFmtId="166" fontId="0" fillId="3" borderId="6" xfId="0" applyNumberFormat="1" applyFill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4" fontId="0" fillId="0" borderId="6" xfId="1" applyNumberFormat="1" applyFont="1" applyBorder="1" applyAlignment="1">
      <alignment horizontal="right"/>
    </xf>
    <xf numFmtId="0" fontId="10" fillId="0" borderId="0" xfId="0" applyFont="1" applyBorder="1"/>
    <xf numFmtId="0" fontId="10" fillId="0" borderId="0" xfId="0" applyFont="1" applyFill="1" applyBorder="1"/>
    <xf numFmtId="3" fontId="0" fillId="3" borderId="6" xfId="0" applyNumberFormat="1" applyFill="1" applyBorder="1" applyAlignment="1">
      <alignment wrapText="1"/>
    </xf>
    <xf numFmtId="164" fontId="0" fillId="3" borderId="6" xfId="2" applyNumberFormat="1" applyFont="1" applyFill="1" applyBorder="1" applyAlignment="1">
      <alignment wrapText="1"/>
    </xf>
    <xf numFmtId="164" fontId="0" fillId="0" borderId="6" xfId="2" applyNumberFormat="1" applyFont="1" applyBorder="1" applyAlignment="1">
      <alignment wrapText="1"/>
    </xf>
    <xf numFmtId="3" fontId="0" fillId="0" borderId="6" xfId="0" applyNumberFormat="1" applyBorder="1" applyAlignment="1">
      <alignment wrapText="1"/>
    </xf>
    <xf numFmtId="3" fontId="13" fillId="3" borderId="0" xfId="0" applyNumberFormat="1" applyFont="1" applyFill="1" applyBorder="1" applyAlignment="1">
      <alignment horizontal="right"/>
    </xf>
    <xf numFmtId="3" fontId="13" fillId="0" borderId="0" xfId="0" applyNumberFormat="1" applyFont="1" applyBorder="1" applyAlignment="1">
      <alignment horizontal="right"/>
    </xf>
    <xf numFmtId="3" fontId="13" fillId="0" borderId="0" xfId="1" applyNumberFormat="1" applyFont="1" applyBorder="1" applyAlignment="1">
      <alignment horizontal="right"/>
    </xf>
    <xf numFmtId="3" fontId="31" fillId="3" borderId="0" xfId="0" quotePrefix="1" applyNumberFormat="1" applyFont="1" applyFill="1" applyBorder="1" applyAlignment="1">
      <alignment horizontal="right"/>
    </xf>
    <xf numFmtId="3" fontId="31" fillId="0" borderId="0" xfId="0" quotePrefix="1" applyNumberFormat="1" applyFont="1" applyBorder="1" applyAlignment="1">
      <alignment horizontal="right"/>
    </xf>
    <xf numFmtId="3" fontId="13" fillId="3" borderId="6" xfId="0" applyNumberFormat="1" applyFont="1" applyFill="1" applyBorder="1" applyAlignment="1">
      <alignment horizontal="right"/>
    </xf>
    <xf numFmtId="3" fontId="13" fillId="0" borderId="6" xfId="0" applyNumberFormat="1" applyFont="1" applyBorder="1" applyAlignment="1">
      <alignment horizontal="right"/>
    </xf>
    <xf numFmtId="3" fontId="13" fillId="0" borderId="6" xfId="1" applyNumberFormat="1" applyFont="1" applyBorder="1" applyAlignment="1">
      <alignment horizontal="right"/>
    </xf>
    <xf numFmtId="0" fontId="6" fillId="2" borderId="0" xfId="0" applyFont="1" applyFill="1" applyBorder="1" applyAlignment="1"/>
    <xf numFmtId="3" fontId="1" fillId="0" borderId="0" xfId="1" applyNumberFormat="1" applyBorder="1" applyAlignment="1">
      <alignment horizontal="right"/>
    </xf>
    <xf numFmtId="164" fontId="1" fillId="0" borderId="0" xfId="2" applyNumberFormat="1" applyBorder="1" applyAlignment="1">
      <alignment horizontal="right"/>
    </xf>
    <xf numFmtId="0" fontId="0" fillId="0" borderId="8" xfId="0" applyBorder="1"/>
    <xf numFmtId="164" fontId="1" fillId="0" borderId="8" xfId="2" applyNumberFormat="1" applyBorder="1" applyAlignment="1">
      <alignment horizontal="right"/>
    </xf>
    <xf numFmtId="0" fontId="21" fillId="0" borderId="0" xfId="0" applyFont="1" applyFill="1" applyBorder="1"/>
    <xf numFmtId="3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26" fillId="0" borderId="0" xfId="0" applyFont="1" applyFill="1" applyBorder="1"/>
    <xf numFmtId="3" fontId="21" fillId="0" borderId="0" xfId="0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center"/>
    </xf>
    <xf numFmtId="3" fontId="12" fillId="0" borderId="0" xfId="1" applyNumberFormat="1" applyFont="1" applyFill="1" applyBorder="1" applyAlignment="1">
      <alignment horizontal="right"/>
    </xf>
    <xf numFmtId="164" fontId="12" fillId="0" borderId="0" xfId="2" applyNumberFormat="1" applyFont="1" applyFill="1" applyBorder="1" applyAlignment="1">
      <alignment horizontal="right"/>
    </xf>
    <xf numFmtId="0" fontId="12" fillId="0" borderId="0" xfId="0" applyFont="1" applyFill="1"/>
    <xf numFmtId="3" fontId="12" fillId="0" borderId="0" xfId="0" applyNumberFormat="1" applyFont="1" applyFill="1" applyAlignment="1">
      <alignment horizontal="right"/>
    </xf>
    <xf numFmtId="0" fontId="12" fillId="0" borderId="0" xfId="0" applyNumberFormat="1" applyFont="1" applyFill="1"/>
    <xf numFmtId="167" fontId="12" fillId="0" borderId="0" xfId="0" applyNumberFormat="1" applyFont="1" applyFill="1"/>
    <xf numFmtId="167" fontId="12" fillId="0" borderId="14" xfId="0" applyNumberFormat="1" applyFont="1" applyFill="1" applyBorder="1"/>
    <xf numFmtId="167" fontId="12" fillId="0" borderId="15" xfId="0" applyNumberFormat="1" applyFont="1" applyFill="1" applyBorder="1"/>
    <xf numFmtId="167" fontId="12" fillId="0" borderId="16" xfId="0" applyNumberFormat="1" applyFont="1" applyFill="1" applyBorder="1"/>
    <xf numFmtId="167" fontId="12" fillId="0" borderId="17" xfId="0" applyNumberFormat="1" applyFont="1" applyFill="1" applyBorder="1"/>
    <xf numFmtId="167" fontId="12" fillId="0" borderId="18" xfId="0" applyNumberFormat="1" applyFont="1" applyFill="1" applyBorder="1"/>
    <xf numFmtId="167" fontId="12" fillId="0" borderId="19" xfId="0" applyNumberFormat="1" applyFont="1" applyFill="1" applyBorder="1"/>
    <xf numFmtId="167" fontId="21" fillId="0" borderId="20" xfId="0" applyNumberFormat="1" applyFont="1" applyFill="1" applyBorder="1"/>
    <xf numFmtId="167" fontId="21" fillId="0" borderId="21" xfId="0" applyNumberFormat="1" applyFont="1" applyFill="1" applyBorder="1"/>
    <xf numFmtId="167" fontId="21" fillId="0" borderId="22" xfId="0" applyNumberFormat="1" applyFont="1" applyFill="1" applyBorder="1"/>
    <xf numFmtId="167" fontId="21" fillId="0" borderId="14" xfId="0" applyNumberFormat="1" applyFont="1" applyFill="1" applyBorder="1"/>
    <xf numFmtId="167" fontId="21" fillId="0" borderId="15" xfId="0" applyNumberFormat="1" applyFont="1" applyFill="1" applyBorder="1"/>
    <xf numFmtId="167" fontId="12" fillId="0" borderId="20" xfId="0" applyNumberFormat="1" applyFont="1" applyFill="1" applyBorder="1"/>
    <xf numFmtId="167" fontId="12" fillId="0" borderId="21" xfId="0" applyNumberFormat="1" applyFont="1" applyFill="1" applyBorder="1"/>
    <xf numFmtId="3" fontId="27" fillId="0" borderId="0" xfId="0" applyNumberFormat="1" applyFont="1" applyBorder="1" applyAlignment="1">
      <alignment horizontal="right"/>
    </xf>
    <xf numFmtId="0" fontId="12" fillId="0" borderId="0" xfId="0" applyNumberFormat="1" applyFont="1"/>
    <xf numFmtId="0" fontId="0" fillId="0" borderId="24" xfId="0" applyBorder="1" applyAlignment="1" applyProtection="1">
      <alignment vertical="top" wrapText="1"/>
      <protection locked="0"/>
    </xf>
    <xf numFmtId="0" fontId="0" fillId="0" borderId="25" xfId="0" applyBorder="1" applyAlignment="1" applyProtection="1">
      <alignment vertical="top" wrapText="1"/>
      <protection locked="0"/>
    </xf>
    <xf numFmtId="0" fontId="32" fillId="0" borderId="26" xfId="0" applyFont="1" applyBorder="1" applyAlignment="1" applyProtection="1">
      <alignment horizontal="center" vertical="center" wrapText="1" readingOrder="1"/>
      <protection locked="0"/>
    </xf>
    <xf numFmtId="0" fontId="0" fillId="0" borderId="26" xfId="0" applyBorder="1" applyAlignment="1" applyProtection="1">
      <alignment vertical="top" wrapText="1"/>
      <protection locked="0"/>
    </xf>
    <xf numFmtId="0" fontId="23" fillId="0" borderId="0" xfId="0" applyFont="1" applyAlignment="1" applyProtection="1">
      <alignment horizontal="center" vertical="top" wrapText="1" readingOrder="1"/>
      <protection locked="0"/>
    </xf>
    <xf numFmtId="0" fontId="33" fillId="10" borderId="23" xfId="0" applyFont="1" applyFill="1" applyBorder="1" applyAlignment="1" applyProtection="1">
      <alignment horizontal="left" vertical="center" wrapText="1" readingOrder="1"/>
      <protection locked="0"/>
    </xf>
    <xf numFmtId="0" fontId="33" fillId="0" borderId="27" xfId="0" applyFont="1" applyBorder="1" applyAlignment="1" applyProtection="1">
      <alignment vertical="center" wrapText="1" readingOrder="1"/>
      <protection locked="0"/>
    </xf>
    <xf numFmtId="0" fontId="0" fillId="0" borderId="28" xfId="0" applyBorder="1" applyAlignment="1" applyProtection="1">
      <alignment vertical="top" wrapText="1"/>
      <protection locked="0"/>
    </xf>
    <xf numFmtId="168" fontId="33" fillId="0" borderId="28" xfId="0" applyNumberFormat="1" applyFont="1" applyBorder="1" applyAlignment="1" applyProtection="1">
      <alignment vertical="center" wrapText="1" readingOrder="1"/>
      <protection locked="0"/>
    </xf>
    <xf numFmtId="169" fontId="33" fillId="0" borderId="29" xfId="0" applyNumberFormat="1" applyFont="1" applyBorder="1" applyAlignment="1" applyProtection="1">
      <alignment vertical="center" wrapText="1" readingOrder="1"/>
      <protection locked="0"/>
    </xf>
    <xf numFmtId="0" fontId="34" fillId="0" borderId="30" xfId="0" applyFont="1" applyBorder="1" applyAlignment="1" applyProtection="1">
      <alignment vertical="center" wrapText="1" readingOrder="1"/>
      <protection locked="0"/>
    </xf>
    <xf numFmtId="168" fontId="34" fillId="0" borderId="0" xfId="0" applyNumberFormat="1" applyFont="1" applyAlignment="1" applyProtection="1">
      <alignment vertical="center" wrapText="1" readingOrder="1"/>
      <protection locked="0"/>
    </xf>
    <xf numFmtId="169" fontId="34" fillId="0" borderId="31" xfId="0" applyNumberFormat="1" applyFont="1" applyBorder="1" applyAlignment="1" applyProtection="1">
      <alignment vertical="center" wrapText="1" readingOrder="1"/>
      <protection locked="0"/>
    </xf>
    <xf numFmtId="0" fontId="34" fillId="0" borderId="32" xfId="0" applyFont="1" applyBorder="1" applyAlignment="1" applyProtection="1">
      <alignment vertical="center" wrapText="1" readingOrder="1"/>
      <protection locked="0"/>
    </xf>
    <xf numFmtId="0" fontId="0" fillId="0" borderId="33" xfId="0" applyBorder="1" applyAlignment="1" applyProtection="1">
      <alignment vertical="top" wrapText="1"/>
      <protection locked="0"/>
    </xf>
    <xf numFmtId="168" fontId="34" fillId="0" borderId="33" xfId="0" applyNumberFormat="1" applyFont="1" applyBorder="1" applyAlignment="1" applyProtection="1">
      <alignment vertical="center" wrapText="1" readingOrder="1"/>
      <protection locked="0"/>
    </xf>
    <xf numFmtId="169" fontId="34" fillId="0" borderId="34" xfId="0" applyNumberFormat="1" applyFont="1" applyBorder="1" applyAlignment="1" applyProtection="1">
      <alignment vertical="center" wrapText="1" readingOrder="1"/>
      <protection locked="0"/>
    </xf>
    <xf numFmtId="170" fontId="33" fillId="0" borderId="28" xfId="0" applyNumberFormat="1" applyFont="1" applyBorder="1" applyAlignment="1" applyProtection="1">
      <alignment vertical="center" wrapText="1" readingOrder="1"/>
      <protection locked="0"/>
    </xf>
    <xf numFmtId="0" fontId="34" fillId="0" borderId="0" xfId="0" applyFont="1" applyAlignment="1" applyProtection="1">
      <alignment vertical="center" wrapText="1" readingOrder="1"/>
      <protection locked="0"/>
    </xf>
    <xf numFmtId="171" fontId="34" fillId="0" borderId="31" xfId="0" applyNumberFormat="1" applyFont="1" applyBorder="1" applyAlignment="1" applyProtection="1">
      <alignment vertical="center" wrapText="1" readingOrder="1"/>
      <protection locked="0"/>
    </xf>
    <xf numFmtId="172" fontId="34" fillId="0" borderId="33" xfId="0" applyNumberFormat="1" applyFont="1" applyBorder="1" applyAlignment="1" applyProtection="1">
      <alignment vertical="center" wrapText="1" readingOrder="1"/>
      <protection locked="0"/>
    </xf>
    <xf numFmtId="0" fontId="33" fillId="0" borderId="28" xfId="0" applyFont="1" applyBorder="1" applyAlignment="1" applyProtection="1">
      <alignment vertical="center" wrapText="1" readingOrder="1"/>
      <protection locked="0"/>
    </xf>
    <xf numFmtId="0" fontId="33" fillId="0" borderId="30" xfId="0" applyFont="1" applyBorder="1" applyAlignment="1" applyProtection="1">
      <alignment vertical="center" wrapText="1" readingOrder="1"/>
      <protection locked="0"/>
    </xf>
    <xf numFmtId="173" fontId="33" fillId="0" borderId="0" xfId="0" applyNumberFormat="1" applyFont="1" applyAlignment="1" applyProtection="1">
      <alignment vertical="center" wrapText="1" readingOrder="1"/>
      <protection locked="0"/>
    </xf>
    <xf numFmtId="168" fontId="33" fillId="0" borderId="0" xfId="0" applyNumberFormat="1" applyFont="1" applyAlignment="1" applyProtection="1">
      <alignment vertical="center" wrapText="1" readingOrder="1"/>
      <protection locked="0"/>
    </xf>
    <xf numFmtId="174" fontId="33" fillId="0" borderId="31" xfId="0" applyNumberFormat="1" applyFont="1" applyBorder="1" applyAlignment="1" applyProtection="1">
      <alignment vertical="center" wrapText="1" readingOrder="1"/>
      <protection locked="0"/>
    </xf>
    <xf numFmtId="170" fontId="34" fillId="0" borderId="0" xfId="0" applyNumberFormat="1" applyFont="1" applyAlignment="1" applyProtection="1">
      <alignment vertical="center" wrapText="1" readingOrder="1"/>
      <protection locked="0"/>
    </xf>
    <xf numFmtId="172" fontId="34" fillId="0" borderId="0" xfId="0" applyNumberFormat="1" applyFont="1" applyAlignment="1" applyProtection="1">
      <alignment vertical="center" wrapText="1" readingOrder="1"/>
      <protection locked="0"/>
    </xf>
    <xf numFmtId="174" fontId="34" fillId="0" borderId="0" xfId="0" applyNumberFormat="1" applyFont="1" applyAlignment="1" applyProtection="1">
      <alignment vertical="center" wrapText="1" readingOrder="1"/>
      <protection locked="0"/>
    </xf>
    <xf numFmtId="0" fontId="33" fillId="0" borderId="35" xfId="0" applyFont="1" applyBorder="1" applyAlignment="1" applyProtection="1">
      <alignment vertical="center" wrapText="1" readingOrder="1"/>
      <protection locked="0"/>
    </xf>
    <xf numFmtId="0" fontId="0" fillId="0" borderId="36" xfId="0" applyBorder="1" applyAlignment="1" applyProtection="1">
      <alignment vertical="top" wrapText="1"/>
      <protection locked="0"/>
    </xf>
    <xf numFmtId="173" fontId="33" fillId="0" borderId="36" xfId="0" applyNumberFormat="1" applyFont="1" applyBorder="1" applyAlignment="1" applyProtection="1">
      <alignment vertical="center" wrapText="1" readingOrder="1"/>
      <protection locked="0"/>
    </xf>
    <xf numFmtId="168" fontId="33" fillId="0" borderId="36" xfId="0" applyNumberFormat="1" applyFont="1" applyBorder="1" applyAlignment="1" applyProtection="1">
      <alignment vertical="center" wrapText="1" readingOrder="1"/>
      <protection locked="0"/>
    </xf>
    <xf numFmtId="169" fontId="33" fillId="0" borderId="37" xfId="0" applyNumberFormat="1" applyFont="1" applyBorder="1" applyAlignment="1" applyProtection="1">
      <alignment vertical="center" wrapText="1" readingOrder="1"/>
      <protection locked="0"/>
    </xf>
    <xf numFmtId="174" fontId="34" fillId="0" borderId="33" xfId="0" applyNumberFormat="1" applyFont="1" applyBorder="1" applyAlignment="1" applyProtection="1">
      <alignment vertical="center" wrapText="1" readingOrder="1"/>
      <protection locked="0"/>
    </xf>
    <xf numFmtId="168" fontId="35" fillId="0" borderId="0" xfId="0" applyNumberFormat="1" applyFont="1" applyAlignment="1" applyProtection="1">
      <alignment vertical="center" wrapText="1" readingOrder="1"/>
      <protection locked="0"/>
    </xf>
    <xf numFmtId="169" fontId="34" fillId="0" borderId="31" xfId="0" applyNumberFormat="1" applyFont="1" applyBorder="1" applyAlignment="1" applyProtection="1">
      <alignment vertical="top" wrapText="1" readingOrder="1"/>
      <protection locked="0"/>
    </xf>
    <xf numFmtId="168" fontId="35" fillId="0" borderId="33" xfId="0" applyNumberFormat="1" applyFont="1" applyBorder="1" applyAlignment="1" applyProtection="1">
      <alignment vertical="center" wrapText="1" readingOrder="1"/>
      <protection locked="0"/>
    </xf>
    <xf numFmtId="170" fontId="33" fillId="0" borderId="0" xfId="0" applyNumberFormat="1" applyFont="1" applyAlignment="1" applyProtection="1">
      <alignment vertical="center" wrapText="1" readingOrder="1"/>
      <protection locked="0"/>
    </xf>
    <xf numFmtId="169" fontId="33" fillId="0" borderId="31" xfId="0" applyNumberFormat="1" applyFont="1" applyBorder="1" applyAlignment="1" applyProtection="1">
      <alignment vertical="top" wrapText="1" readingOrder="1"/>
      <protection locked="0"/>
    </xf>
    <xf numFmtId="175" fontId="34" fillId="0" borderId="0" xfId="0" applyNumberFormat="1" applyFont="1" applyAlignment="1" applyProtection="1">
      <alignment vertical="center" wrapText="1" readingOrder="1"/>
      <protection locked="0"/>
    </xf>
    <xf numFmtId="176" fontId="34" fillId="0" borderId="0" xfId="0" applyNumberFormat="1" applyFont="1" applyAlignment="1" applyProtection="1">
      <alignment vertical="center" wrapText="1" readingOrder="1"/>
      <protection locked="0"/>
    </xf>
    <xf numFmtId="169" fontId="27" fillId="0" borderId="31" xfId="0" applyNumberFormat="1" applyFont="1" applyBorder="1" applyAlignment="1" applyProtection="1">
      <alignment vertical="top" wrapText="1" readingOrder="1"/>
      <protection locked="0"/>
    </xf>
    <xf numFmtId="170" fontId="33" fillId="0" borderId="36" xfId="0" applyNumberFormat="1" applyFont="1" applyBorder="1" applyAlignment="1" applyProtection="1">
      <alignment vertical="center" wrapText="1" readingOrder="1"/>
      <protection locked="0"/>
    </xf>
    <xf numFmtId="169" fontId="33" fillId="0" borderId="37" xfId="0" applyNumberFormat="1" applyFont="1" applyBorder="1" applyAlignment="1" applyProtection="1">
      <alignment vertical="top" wrapText="1" readingOrder="1"/>
      <protection locked="0"/>
    </xf>
    <xf numFmtId="177" fontId="34" fillId="0" borderId="0" xfId="0" applyNumberFormat="1" applyFont="1" applyAlignment="1" applyProtection="1">
      <alignment vertical="center" wrapText="1" readingOrder="1"/>
      <protection locked="0"/>
    </xf>
    <xf numFmtId="170" fontId="34" fillId="0" borderId="33" xfId="0" applyNumberFormat="1" applyFont="1" applyBorder="1" applyAlignment="1" applyProtection="1">
      <alignment vertical="center" wrapText="1" readingOrder="1"/>
      <protection locked="0"/>
    </xf>
    <xf numFmtId="169" fontId="34" fillId="0" borderId="34" xfId="0" applyNumberFormat="1" applyFont="1" applyBorder="1" applyAlignment="1" applyProtection="1">
      <alignment vertical="top" wrapText="1" readingOrder="1"/>
      <protection locked="0"/>
    </xf>
    <xf numFmtId="0" fontId="33" fillId="0" borderId="32" xfId="0" applyFont="1" applyBorder="1" applyAlignment="1" applyProtection="1">
      <alignment vertical="center" wrapText="1" readingOrder="1"/>
      <protection locked="0"/>
    </xf>
    <xf numFmtId="169" fontId="36" fillId="0" borderId="29" xfId="0" applyNumberFormat="1" applyFont="1" applyBorder="1" applyAlignment="1" applyProtection="1">
      <alignment vertical="top" wrapText="1" readingOrder="1"/>
      <protection locked="0"/>
    </xf>
    <xf numFmtId="169" fontId="27" fillId="0" borderId="34" xfId="0" applyNumberFormat="1" applyFont="1" applyBorder="1" applyAlignment="1" applyProtection="1">
      <alignment vertical="top" wrapText="1" readingOrder="1"/>
      <protection locked="0"/>
    </xf>
    <xf numFmtId="169" fontId="34" fillId="0" borderId="33" xfId="0" applyNumberFormat="1" applyFont="1" applyBorder="1" applyAlignment="1" applyProtection="1">
      <alignment vertical="center" wrapText="1" readingOrder="1"/>
      <protection locked="0"/>
    </xf>
    <xf numFmtId="178" fontId="33" fillId="0" borderId="29" xfId="0" applyNumberFormat="1" applyFont="1" applyBorder="1" applyAlignment="1" applyProtection="1">
      <alignment vertical="center" wrapText="1" readingOrder="1"/>
      <protection locked="0"/>
    </xf>
    <xf numFmtId="179" fontId="33" fillId="0" borderId="28" xfId="0" applyNumberFormat="1" applyFont="1" applyBorder="1" applyAlignment="1" applyProtection="1">
      <alignment vertical="center" wrapText="1" readingOrder="1"/>
      <protection locked="0"/>
    </xf>
    <xf numFmtId="172" fontId="33" fillId="0" borderId="28" xfId="0" applyNumberFormat="1" applyFont="1" applyBorder="1" applyAlignment="1" applyProtection="1">
      <alignment vertical="center" wrapText="1" readingOrder="1"/>
      <protection locked="0"/>
    </xf>
    <xf numFmtId="180" fontId="34" fillId="0" borderId="33" xfId="0" applyNumberFormat="1" applyFont="1" applyBorder="1" applyAlignment="1" applyProtection="1">
      <alignment vertical="center" wrapText="1" readingOrder="1"/>
      <protection locked="0"/>
    </xf>
    <xf numFmtId="176" fontId="34" fillId="0" borderId="33" xfId="0" applyNumberFormat="1" applyFont="1" applyBorder="1" applyAlignment="1" applyProtection="1">
      <alignment vertical="center" wrapText="1" readingOrder="1"/>
      <protection locked="0"/>
    </xf>
    <xf numFmtId="0" fontId="33" fillId="0" borderId="27" xfId="0" applyFont="1" applyBorder="1" applyAlignment="1" applyProtection="1">
      <alignment horizontal="left" vertical="center" wrapText="1" readingOrder="1"/>
      <protection locked="0"/>
    </xf>
    <xf numFmtId="0" fontId="33" fillId="0" borderId="28" xfId="0" applyFont="1" applyBorder="1" applyAlignment="1" applyProtection="1">
      <alignment horizontal="left" vertical="center" wrapText="1" readingOrder="1"/>
      <protection locked="0"/>
    </xf>
    <xf numFmtId="0" fontId="33" fillId="0" borderId="29" xfId="0" applyFont="1" applyBorder="1" applyAlignment="1" applyProtection="1">
      <alignment horizontal="left" vertical="center" wrapText="1" readingOrder="1"/>
      <protection locked="0"/>
    </xf>
    <xf numFmtId="0" fontId="34" fillId="0" borderId="33" xfId="0" applyFont="1" applyBorder="1" applyAlignment="1" applyProtection="1">
      <alignment vertical="center" wrapText="1" readingOrder="1"/>
      <protection locked="0"/>
    </xf>
    <xf numFmtId="174" fontId="33" fillId="0" borderId="29" xfId="0" applyNumberFormat="1" applyFont="1" applyBorder="1" applyAlignment="1" applyProtection="1">
      <alignment vertical="center" wrapText="1" readingOrder="1"/>
      <protection locked="0"/>
    </xf>
    <xf numFmtId="0" fontId="36" fillId="0" borderId="29" xfId="0" applyFont="1" applyBorder="1" applyAlignment="1" applyProtection="1">
      <alignment vertical="center" wrapText="1" readingOrder="1"/>
      <protection locked="0"/>
    </xf>
    <xf numFmtId="168" fontId="36" fillId="0" borderId="28" xfId="0" applyNumberFormat="1" applyFont="1" applyBorder="1" applyAlignment="1" applyProtection="1">
      <alignment vertical="center" wrapText="1" readingOrder="1"/>
      <protection locked="0"/>
    </xf>
    <xf numFmtId="169" fontId="36" fillId="0" borderId="29" xfId="0" applyNumberFormat="1" applyFont="1" applyBorder="1" applyAlignment="1" applyProtection="1">
      <alignment vertical="center" wrapText="1" readingOrder="1"/>
      <protection locked="0"/>
    </xf>
    <xf numFmtId="168" fontId="27" fillId="0" borderId="0" xfId="0" applyNumberFormat="1" applyFont="1" applyAlignment="1" applyProtection="1">
      <alignment vertical="center" wrapText="1" readingOrder="1"/>
      <protection locked="0"/>
    </xf>
    <xf numFmtId="169" fontId="27" fillId="0" borderId="31" xfId="0" applyNumberFormat="1" applyFont="1" applyBorder="1" applyAlignment="1" applyProtection="1">
      <alignment vertical="center" wrapText="1" readingOrder="1"/>
      <protection locked="0"/>
    </xf>
    <xf numFmtId="0" fontId="27" fillId="0" borderId="33" xfId="0" applyFont="1" applyBorder="1" applyAlignment="1" applyProtection="1">
      <alignment vertical="center" wrapText="1" readingOrder="1"/>
      <protection locked="0"/>
    </xf>
    <xf numFmtId="169" fontId="27" fillId="0" borderId="34" xfId="0" applyNumberFormat="1" applyFont="1" applyBorder="1" applyAlignment="1" applyProtection="1">
      <alignment vertical="center" wrapText="1" readingOrder="1"/>
      <protection locked="0"/>
    </xf>
    <xf numFmtId="0" fontId="0" fillId="0" borderId="0" xfId="0" applyFont="1" applyFill="1" applyBorder="1"/>
    <xf numFmtId="164" fontId="41" fillId="0" borderId="0" xfId="2" applyNumberFormat="1" applyFont="1" applyFill="1" applyBorder="1" applyAlignment="1" applyProtection="1">
      <alignment vertical="center" wrapText="1" readingOrder="1"/>
      <protection locked="0"/>
    </xf>
    <xf numFmtId="164" fontId="41" fillId="0" borderId="48" xfId="2" applyNumberFormat="1" applyFont="1" applyFill="1" applyBorder="1" applyAlignment="1" applyProtection="1">
      <alignment vertical="center" wrapText="1" readingOrder="1"/>
      <protection locked="0"/>
    </xf>
    <xf numFmtId="164" fontId="40" fillId="0" borderId="44" xfId="2" applyNumberFormat="1" applyFont="1" applyFill="1" applyBorder="1" applyAlignment="1" applyProtection="1">
      <alignment vertical="center" wrapText="1" readingOrder="1"/>
      <protection locked="0"/>
    </xf>
    <xf numFmtId="169" fontId="41" fillId="0" borderId="53" xfId="0" applyNumberFormat="1" applyFont="1" applyFill="1" applyBorder="1" applyAlignment="1" applyProtection="1">
      <alignment vertical="center" wrapText="1" readingOrder="1"/>
      <protection locked="0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0" fillId="4" borderId="11" xfId="4" applyFont="1" applyFill="1" applyBorder="1" applyAlignment="1">
      <alignment horizontal="left" vertical="center"/>
    </xf>
    <xf numFmtId="0" fontId="20" fillId="4" borderId="12" xfId="4" applyFont="1" applyFill="1" applyBorder="1" applyAlignment="1">
      <alignment horizontal="left" vertical="center"/>
    </xf>
    <xf numFmtId="0" fontId="20" fillId="4" borderId="13" xfId="4" applyFont="1" applyFill="1" applyBorder="1" applyAlignment="1">
      <alignment horizontal="left" vertical="center"/>
    </xf>
    <xf numFmtId="0" fontId="41" fillId="0" borderId="47" xfId="0" applyFont="1" applyFill="1" applyBorder="1" applyAlignment="1" applyProtection="1">
      <alignment vertical="center" wrapText="1" readingOrder="1"/>
      <protection locked="0"/>
    </xf>
    <xf numFmtId="0" fontId="41" fillId="0" borderId="48" xfId="0" applyFont="1" applyFill="1" applyBorder="1" applyAlignment="1" applyProtection="1">
      <alignment vertical="center" wrapText="1" readingOrder="1"/>
      <protection locked="0"/>
    </xf>
    <xf numFmtId="170" fontId="41" fillId="0" borderId="48" xfId="0" applyNumberFormat="1" applyFont="1" applyFill="1" applyBorder="1" applyAlignment="1" applyProtection="1">
      <alignment vertical="center" wrapText="1" readingOrder="1"/>
      <protection locked="0"/>
    </xf>
    <xf numFmtId="169" fontId="41" fillId="0" borderId="48" xfId="0" applyNumberFormat="1" applyFont="1" applyFill="1" applyBorder="1" applyAlignment="1" applyProtection="1">
      <alignment vertical="center" wrapText="1" readingOrder="1"/>
      <protection locked="0"/>
    </xf>
    <xf numFmtId="0" fontId="41" fillId="0" borderId="49" xfId="0" applyFont="1" applyFill="1" applyBorder="1" applyAlignment="1" applyProtection="1">
      <alignment vertical="center" wrapText="1" readingOrder="1"/>
      <protection locked="0"/>
    </xf>
    <xf numFmtId="0" fontId="41" fillId="0" borderId="46" xfId="0" applyFont="1" applyFill="1" applyBorder="1" applyAlignment="1" applyProtection="1">
      <alignment vertical="center" wrapText="1" readingOrder="1"/>
      <protection locked="0"/>
    </xf>
    <xf numFmtId="170" fontId="41" fillId="0" borderId="46" xfId="0" applyNumberFormat="1" applyFont="1" applyFill="1" applyBorder="1" applyAlignment="1" applyProtection="1">
      <alignment vertical="center" wrapText="1" readingOrder="1"/>
      <protection locked="0"/>
    </xf>
    <xf numFmtId="168" fontId="41" fillId="0" borderId="46" xfId="0" applyNumberFormat="1" applyFont="1" applyFill="1" applyBorder="1" applyAlignment="1" applyProtection="1">
      <alignment vertical="center" wrapText="1" readingOrder="1"/>
      <protection locked="0"/>
    </xf>
    <xf numFmtId="169" fontId="41" fillId="0" borderId="46" xfId="0" applyNumberFormat="1" applyFont="1" applyFill="1" applyBorder="1" applyAlignment="1" applyProtection="1">
      <alignment vertical="center" wrapText="1" readingOrder="1"/>
      <protection locked="0"/>
    </xf>
    <xf numFmtId="0" fontId="41" fillId="0" borderId="45" xfId="0" applyFont="1" applyFill="1" applyBorder="1" applyAlignment="1" applyProtection="1">
      <alignment vertical="center" wrapText="1" readingOrder="1"/>
      <protection locked="0"/>
    </xf>
    <xf numFmtId="0" fontId="41" fillId="0" borderId="0" xfId="0" applyFont="1" applyFill="1" applyBorder="1" applyAlignment="1" applyProtection="1">
      <alignment vertical="center" wrapText="1" readingOrder="1"/>
      <protection locked="0"/>
    </xf>
    <xf numFmtId="170" fontId="41" fillId="0" borderId="0" xfId="0" applyNumberFormat="1" applyFont="1" applyFill="1" applyBorder="1" applyAlignment="1" applyProtection="1">
      <alignment vertical="center" wrapText="1" readingOrder="1"/>
      <protection locked="0"/>
    </xf>
    <xf numFmtId="169" fontId="41" fillId="0" borderId="52" xfId="0" applyNumberFormat="1" applyFont="1" applyFill="1" applyBorder="1" applyAlignment="1" applyProtection="1">
      <alignment vertical="center" wrapText="1" readingOrder="1"/>
      <protection locked="0"/>
    </xf>
    <xf numFmtId="168" fontId="41" fillId="0" borderId="48" xfId="0" applyNumberFormat="1" applyFont="1" applyFill="1" applyBorder="1" applyAlignment="1" applyProtection="1">
      <alignment vertical="center" wrapText="1" readingOrder="1"/>
      <protection locked="0"/>
    </xf>
    <xf numFmtId="0" fontId="40" fillId="0" borderId="43" xfId="0" applyFont="1" applyFill="1" applyBorder="1" applyAlignment="1" applyProtection="1">
      <alignment vertical="center" wrapText="1" readingOrder="1"/>
      <protection locked="0"/>
    </xf>
    <xf numFmtId="0" fontId="40" fillId="0" borderId="44" xfId="0" applyFont="1" applyFill="1" applyBorder="1" applyAlignment="1" applyProtection="1">
      <alignment vertical="center" wrapText="1" readingOrder="1"/>
      <protection locked="0"/>
    </xf>
    <xf numFmtId="168" fontId="40" fillId="0" borderId="44" xfId="0" applyNumberFormat="1" applyFont="1" applyFill="1" applyBorder="1" applyAlignment="1" applyProtection="1">
      <alignment vertical="center" wrapText="1" readingOrder="1"/>
      <protection locked="0"/>
    </xf>
    <xf numFmtId="169" fontId="40" fillId="0" borderId="44" xfId="0" applyNumberFormat="1" applyFont="1" applyFill="1" applyBorder="1" applyAlignment="1" applyProtection="1">
      <alignment vertical="center" wrapText="1" readingOrder="1"/>
      <protection locked="0"/>
    </xf>
    <xf numFmtId="168" fontId="41" fillId="0" borderId="0" xfId="0" applyNumberFormat="1" applyFont="1" applyFill="1" applyBorder="1" applyAlignment="1" applyProtection="1">
      <alignment vertical="center" wrapText="1" readingOrder="1"/>
      <protection locked="0"/>
    </xf>
    <xf numFmtId="169" fontId="41" fillId="0" borderId="0" xfId="0" applyNumberFormat="1" applyFont="1" applyFill="1" applyBorder="1" applyAlignment="1" applyProtection="1">
      <alignment vertical="center" wrapText="1" readingOrder="1"/>
      <protection locked="0"/>
    </xf>
    <xf numFmtId="0" fontId="41" fillId="0" borderId="47" xfId="0" applyFont="1" applyFill="1" applyBorder="1" applyAlignment="1" applyProtection="1">
      <alignment horizontal="left" vertical="center" wrapText="1" readingOrder="1"/>
      <protection locked="0"/>
    </xf>
    <xf numFmtId="0" fontId="41" fillId="0" borderId="48" xfId="0" applyFont="1" applyFill="1" applyBorder="1" applyAlignment="1" applyProtection="1">
      <alignment horizontal="left" vertical="center" wrapText="1" readingOrder="1"/>
      <protection locked="0"/>
    </xf>
    <xf numFmtId="0" fontId="40" fillId="12" borderId="38" xfId="0" applyFont="1" applyFill="1" applyBorder="1" applyAlignment="1" applyProtection="1">
      <alignment horizontal="left" vertical="center" wrapText="1"/>
      <protection locked="0"/>
    </xf>
    <xf numFmtId="0" fontId="40" fillId="12" borderId="39" xfId="0" applyFont="1" applyFill="1" applyBorder="1" applyAlignment="1" applyProtection="1">
      <alignment horizontal="left" vertical="center" wrapText="1"/>
      <protection locked="0"/>
    </xf>
    <xf numFmtId="0" fontId="40" fillId="0" borderId="43" xfId="0" applyFont="1" applyFill="1" applyBorder="1" applyAlignment="1" applyProtection="1">
      <alignment wrapText="1" readingOrder="1"/>
      <protection locked="0"/>
    </xf>
    <xf numFmtId="0" fontId="40" fillId="0" borderId="44" xfId="0" applyFont="1" applyFill="1" applyBorder="1" applyAlignment="1" applyProtection="1">
      <alignment wrapText="1" readingOrder="1"/>
      <protection locked="0"/>
    </xf>
    <xf numFmtId="174" fontId="40" fillId="0" borderId="44" xfId="0" applyNumberFormat="1" applyFont="1" applyFill="1" applyBorder="1" applyAlignment="1" applyProtection="1">
      <alignment vertical="center" wrapText="1" readingOrder="1"/>
      <protection locked="0"/>
    </xf>
    <xf numFmtId="0" fontId="40" fillId="0" borderId="43" xfId="0" applyFont="1" applyFill="1" applyBorder="1" applyAlignment="1" applyProtection="1">
      <alignment horizontal="left" vertical="center" wrapText="1" readingOrder="1"/>
      <protection locked="0"/>
    </xf>
    <xf numFmtId="0" fontId="40" fillId="0" borderId="44" xfId="0" applyFont="1" applyFill="1" applyBorder="1" applyAlignment="1" applyProtection="1">
      <alignment horizontal="left" vertical="center" wrapText="1" readingOrder="1"/>
      <protection locked="0"/>
    </xf>
    <xf numFmtId="170" fontId="40" fillId="0" borderId="44" xfId="0" applyNumberFormat="1" applyFont="1" applyFill="1" applyBorder="1" applyAlignment="1" applyProtection="1">
      <alignment vertical="center" wrapText="1" readingOrder="1"/>
      <protection locked="0"/>
    </xf>
    <xf numFmtId="0" fontId="40" fillId="12" borderId="38" xfId="0" applyFont="1" applyFill="1" applyBorder="1" applyAlignment="1" applyProtection="1">
      <alignment horizontal="left" vertical="center" wrapText="1" readingOrder="1"/>
      <protection locked="0"/>
    </xf>
    <xf numFmtId="0" fontId="40" fillId="12" borderId="39" xfId="0" applyFont="1" applyFill="1" applyBorder="1" applyAlignment="1" applyProtection="1">
      <alignment horizontal="left" vertical="center" wrapText="1" readingOrder="1"/>
      <protection locked="0"/>
    </xf>
    <xf numFmtId="169" fontId="41" fillId="0" borderId="52" xfId="0" applyNumberFormat="1" applyFont="1" applyFill="1" applyBorder="1" applyAlignment="1" applyProtection="1">
      <alignment vertical="top" wrapText="1" readingOrder="1"/>
      <protection locked="0"/>
    </xf>
    <xf numFmtId="180" fontId="41" fillId="0" borderId="48" xfId="0" applyNumberFormat="1" applyFont="1" applyFill="1" applyBorder="1" applyAlignment="1" applyProtection="1">
      <alignment vertical="center" wrapText="1" readingOrder="1"/>
      <protection locked="0"/>
    </xf>
    <xf numFmtId="176" fontId="41" fillId="0" borderId="48" xfId="0" applyNumberFormat="1" applyFont="1" applyFill="1" applyBorder="1" applyAlignment="1" applyProtection="1">
      <alignment vertical="center" wrapText="1" readingOrder="1"/>
      <protection locked="0"/>
    </xf>
    <xf numFmtId="0" fontId="40" fillId="0" borderId="49" xfId="0" applyFont="1" applyFill="1" applyBorder="1" applyAlignment="1" applyProtection="1">
      <alignment vertical="center" wrapText="1" readingOrder="1"/>
      <protection locked="0"/>
    </xf>
    <xf numFmtId="0" fontId="40" fillId="0" borderId="46" xfId="0" applyFont="1" applyFill="1" applyBorder="1" applyAlignment="1" applyProtection="1">
      <alignment vertical="center" wrapText="1" readingOrder="1"/>
      <protection locked="0"/>
    </xf>
    <xf numFmtId="179" fontId="40" fillId="0" borderId="44" xfId="0" applyNumberFormat="1" applyFont="1" applyFill="1" applyBorder="1" applyAlignment="1" applyProtection="1">
      <alignment vertical="center" wrapText="1" readingOrder="1"/>
      <protection locked="0"/>
    </xf>
    <xf numFmtId="172" fontId="40" fillId="0" borderId="44" xfId="0" applyNumberFormat="1" applyFont="1" applyFill="1" applyBorder="1" applyAlignment="1" applyProtection="1">
      <alignment vertical="center" wrapText="1" readingOrder="1"/>
      <protection locked="0"/>
    </xf>
    <xf numFmtId="178" fontId="40" fillId="0" borderId="44" xfId="0" applyNumberFormat="1" applyFont="1" applyFill="1" applyBorder="1" applyAlignment="1" applyProtection="1">
      <alignment vertical="center" wrapText="1" readingOrder="1"/>
      <protection locked="0"/>
    </xf>
    <xf numFmtId="0" fontId="41" fillId="0" borderId="57" xfId="0" applyFont="1" applyFill="1" applyBorder="1" applyAlignment="1" applyProtection="1">
      <alignment vertical="center" wrapText="1" readingOrder="1"/>
      <protection locked="0"/>
    </xf>
    <xf numFmtId="0" fontId="41" fillId="0" borderId="58" xfId="0" applyFont="1" applyFill="1" applyBorder="1" applyAlignment="1" applyProtection="1">
      <alignment vertical="center" wrapText="1" readingOrder="1"/>
      <protection locked="0"/>
    </xf>
    <xf numFmtId="169" fontId="41" fillId="0" borderId="58" xfId="0" applyNumberFormat="1" applyFont="1" applyFill="1" applyBorder="1" applyAlignment="1" applyProtection="1">
      <alignment vertical="center" wrapText="1" readingOrder="1"/>
      <protection locked="0"/>
    </xf>
    <xf numFmtId="174" fontId="41" fillId="0" borderId="58" xfId="0" applyNumberFormat="1" applyFont="1" applyFill="1" applyBorder="1" applyAlignment="1" applyProtection="1">
      <alignment vertical="center" wrapText="1" readingOrder="1"/>
      <protection locked="0"/>
    </xf>
    <xf numFmtId="174" fontId="41" fillId="0" borderId="48" xfId="0" applyNumberFormat="1" applyFont="1" applyFill="1" applyBorder="1" applyAlignment="1" applyProtection="1">
      <alignment vertical="center" wrapText="1" readingOrder="1"/>
      <protection locked="0"/>
    </xf>
    <xf numFmtId="174" fontId="41" fillId="0" borderId="0" xfId="0" applyNumberFormat="1" applyFont="1" applyFill="1" applyBorder="1" applyAlignment="1" applyProtection="1">
      <alignment vertical="center" wrapText="1" readingOrder="1"/>
      <protection locked="0"/>
    </xf>
    <xf numFmtId="0" fontId="41" fillId="0" borderId="47" xfId="0" applyFont="1" applyFill="1" applyBorder="1" applyAlignment="1" applyProtection="1">
      <alignment vertical="top" wrapText="1" readingOrder="1"/>
      <protection locked="0"/>
    </xf>
    <xf numFmtId="0" fontId="41" fillId="0" borderId="48" xfId="0" applyFont="1" applyFill="1" applyBorder="1" applyAlignment="1" applyProtection="1">
      <alignment vertical="top" wrapText="1" readingOrder="1"/>
      <protection locked="0"/>
    </xf>
    <xf numFmtId="172" fontId="41" fillId="0" borderId="0" xfId="0" applyNumberFormat="1" applyFont="1" applyFill="1" applyBorder="1" applyAlignment="1" applyProtection="1">
      <alignment vertical="center" wrapText="1" readingOrder="1"/>
      <protection locked="0"/>
    </xf>
    <xf numFmtId="0" fontId="40" fillId="12" borderId="40" xfId="0" applyFont="1" applyFill="1" applyBorder="1" applyAlignment="1" applyProtection="1">
      <alignment horizontal="left" vertical="center" wrapText="1" readingOrder="1"/>
      <protection locked="0"/>
    </xf>
    <xf numFmtId="0" fontId="40" fillId="0" borderId="45" xfId="0" applyFont="1" applyFill="1" applyBorder="1" applyAlignment="1" applyProtection="1">
      <alignment vertical="center" wrapText="1" readingOrder="1"/>
      <protection locked="0"/>
    </xf>
    <xf numFmtId="0" fontId="40" fillId="0" borderId="0" xfId="0" applyFont="1" applyFill="1" applyBorder="1" applyAlignment="1" applyProtection="1">
      <alignment vertical="center" wrapText="1" readingOrder="1"/>
      <protection locked="0"/>
    </xf>
    <xf numFmtId="0" fontId="40" fillId="0" borderId="47" xfId="0" applyFont="1" applyFill="1" applyBorder="1" applyAlignment="1" applyProtection="1">
      <alignment vertical="center" wrapText="1" readingOrder="1"/>
      <protection locked="0"/>
    </xf>
    <xf numFmtId="0" fontId="40" fillId="0" borderId="48" xfId="0" applyFont="1" applyFill="1" applyBorder="1" applyAlignment="1" applyProtection="1">
      <alignment vertical="center" wrapText="1" readingOrder="1"/>
      <protection locked="0"/>
    </xf>
    <xf numFmtId="169" fontId="41" fillId="0" borderId="48" xfId="0" applyNumberFormat="1" applyFont="1" applyFill="1" applyBorder="1" applyAlignment="1" applyProtection="1">
      <alignment vertical="top" wrapText="1" readingOrder="1"/>
      <protection locked="0"/>
    </xf>
    <xf numFmtId="177" fontId="41" fillId="0" borderId="0" xfId="0" applyNumberFormat="1" applyFont="1" applyFill="1" applyBorder="1" applyAlignment="1" applyProtection="1">
      <alignment vertical="center" wrapText="1" readingOrder="1"/>
      <protection locked="0"/>
    </xf>
    <xf numFmtId="0" fontId="40" fillId="0" borderId="54" xfId="0" applyFont="1" applyFill="1" applyBorder="1" applyAlignment="1" applyProtection="1">
      <alignment vertical="center" wrapText="1" readingOrder="1"/>
      <protection locked="0"/>
    </xf>
    <xf numFmtId="0" fontId="40" fillId="0" borderId="55" xfId="0" applyFont="1" applyFill="1" applyBorder="1" applyAlignment="1" applyProtection="1">
      <alignment vertical="center" wrapText="1" readingOrder="1"/>
      <protection locked="0"/>
    </xf>
    <xf numFmtId="170" fontId="40" fillId="0" borderId="55" xfId="0" applyNumberFormat="1" applyFont="1" applyFill="1" applyBorder="1" applyAlignment="1" applyProtection="1">
      <alignment vertical="center" wrapText="1" readingOrder="1"/>
      <protection locked="0"/>
    </xf>
    <xf numFmtId="168" fontId="40" fillId="0" borderId="55" xfId="0" applyNumberFormat="1" applyFont="1" applyFill="1" applyBorder="1" applyAlignment="1" applyProtection="1">
      <alignment vertical="center" wrapText="1" readingOrder="1"/>
      <protection locked="0"/>
    </xf>
    <xf numFmtId="169" fontId="40" fillId="0" borderId="55" xfId="0" applyNumberFormat="1" applyFont="1" applyFill="1" applyBorder="1" applyAlignment="1" applyProtection="1">
      <alignment vertical="center" wrapText="1" readingOrder="1"/>
      <protection locked="0"/>
    </xf>
    <xf numFmtId="175" fontId="41" fillId="0" borderId="48" xfId="0" applyNumberFormat="1" applyFont="1" applyFill="1" applyBorder="1" applyAlignment="1" applyProtection="1">
      <alignment vertical="center" wrapText="1" readingOrder="1"/>
      <protection locked="0"/>
    </xf>
    <xf numFmtId="172" fontId="41" fillId="0" borderId="48" xfId="0" applyNumberFormat="1" applyFont="1" applyFill="1" applyBorder="1" applyAlignment="1" applyProtection="1">
      <alignment vertical="center" wrapText="1" readingOrder="1"/>
      <protection locked="0"/>
    </xf>
    <xf numFmtId="177" fontId="41" fillId="0" borderId="48" xfId="0" applyNumberFormat="1" applyFont="1" applyFill="1" applyBorder="1" applyAlignment="1" applyProtection="1">
      <alignment vertical="center" wrapText="1" readingOrder="1"/>
      <protection locked="0"/>
    </xf>
    <xf numFmtId="169" fontId="40" fillId="0" borderId="55" xfId="0" applyNumberFormat="1" applyFont="1" applyFill="1" applyBorder="1" applyAlignment="1" applyProtection="1">
      <alignment vertical="top" wrapText="1" readingOrder="1"/>
      <protection locked="0"/>
    </xf>
    <xf numFmtId="175" fontId="41" fillId="0" borderId="0" xfId="0" applyNumberFormat="1" applyFont="1" applyFill="1" applyBorder="1" applyAlignment="1" applyProtection="1">
      <alignment vertical="center" wrapText="1" readingOrder="1"/>
      <protection locked="0"/>
    </xf>
    <xf numFmtId="176" fontId="41" fillId="0" borderId="0" xfId="0" applyNumberFormat="1" applyFont="1" applyFill="1" applyBorder="1" applyAlignment="1" applyProtection="1">
      <alignment vertical="center" wrapText="1" readingOrder="1"/>
      <protection locked="0"/>
    </xf>
    <xf numFmtId="170" fontId="40" fillId="0" borderId="46" xfId="0" applyNumberFormat="1" applyFont="1" applyFill="1" applyBorder="1" applyAlignment="1" applyProtection="1">
      <alignment vertical="center" wrapText="1" readingOrder="1"/>
      <protection locked="0"/>
    </xf>
    <xf numFmtId="168" fontId="40" fillId="0" borderId="46" xfId="0" applyNumberFormat="1" applyFont="1" applyFill="1" applyBorder="1" applyAlignment="1" applyProtection="1">
      <alignment vertical="center" wrapText="1" readingOrder="1"/>
      <protection locked="0"/>
    </xf>
    <xf numFmtId="169" fontId="40" fillId="0" borderId="46" xfId="0" applyNumberFormat="1" applyFont="1" applyFill="1" applyBorder="1" applyAlignment="1" applyProtection="1">
      <alignment vertical="top" wrapText="1" readingOrder="1"/>
      <protection locked="0"/>
    </xf>
    <xf numFmtId="168" fontId="43" fillId="0" borderId="48" xfId="0" applyNumberFormat="1" applyFont="1" applyFill="1" applyBorder="1" applyAlignment="1" applyProtection="1">
      <alignment vertical="center" wrapText="1" readingOrder="1"/>
      <protection locked="0"/>
    </xf>
    <xf numFmtId="168" fontId="43" fillId="0" borderId="0" xfId="0" applyNumberFormat="1" applyFont="1" applyFill="1" applyBorder="1" applyAlignment="1" applyProtection="1">
      <alignment vertical="center" wrapText="1" readingOrder="1"/>
      <protection locked="0"/>
    </xf>
    <xf numFmtId="168" fontId="43" fillId="0" borderId="46" xfId="0" applyNumberFormat="1" applyFont="1" applyFill="1" applyBorder="1" applyAlignment="1" applyProtection="1">
      <alignment vertical="center" wrapText="1" readingOrder="1"/>
      <protection locked="0"/>
    </xf>
    <xf numFmtId="173" fontId="40" fillId="0" borderId="55" xfId="0" applyNumberFormat="1" applyFont="1" applyFill="1" applyBorder="1" applyAlignment="1" applyProtection="1">
      <alignment vertical="center" wrapText="1" readingOrder="1"/>
      <protection locked="0"/>
    </xf>
    <xf numFmtId="169" fontId="40" fillId="0" borderId="56" xfId="0" applyNumberFormat="1" applyFont="1" applyFill="1" applyBorder="1" applyAlignment="1" applyProtection="1">
      <alignment vertical="center" wrapText="1" readingOrder="1"/>
      <protection locked="0"/>
    </xf>
    <xf numFmtId="0" fontId="42" fillId="0" borderId="47" xfId="0" applyFont="1" applyFill="1" applyBorder="1" applyAlignment="1" applyProtection="1">
      <alignment vertical="center" wrapText="1" readingOrder="1"/>
      <protection locked="0"/>
    </xf>
    <xf numFmtId="0" fontId="42" fillId="0" borderId="48" xfId="0" applyFont="1" applyFill="1" applyBorder="1" applyAlignment="1" applyProtection="1">
      <alignment vertical="center" wrapText="1" readingOrder="1"/>
      <protection locked="0"/>
    </xf>
    <xf numFmtId="173" fontId="40" fillId="0" borderId="46" xfId="0" applyNumberFormat="1" applyFont="1" applyFill="1" applyBorder="1" applyAlignment="1" applyProtection="1">
      <alignment vertical="center" wrapText="1" readingOrder="1"/>
      <protection locked="0"/>
    </xf>
    <xf numFmtId="174" fontId="40" fillId="0" borderId="46" xfId="0" applyNumberFormat="1" applyFont="1" applyFill="1" applyBorder="1" applyAlignment="1" applyProtection="1">
      <alignment vertical="center" wrapText="1" readingOrder="1"/>
      <protection locked="0"/>
    </xf>
    <xf numFmtId="174" fontId="40" fillId="0" borderId="51" xfId="0" applyNumberFormat="1" applyFont="1" applyFill="1" applyBorder="1" applyAlignment="1" applyProtection="1">
      <alignment vertical="center" wrapText="1" readingOrder="1"/>
      <protection locked="0"/>
    </xf>
    <xf numFmtId="169" fontId="41" fillId="0" borderId="53" xfId="0" applyNumberFormat="1" applyFont="1" applyFill="1" applyBorder="1" applyAlignment="1" applyProtection="1">
      <alignment vertical="center" wrapText="1" readingOrder="1"/>
      <protection locked="0"/>
    </xf>
    <xf numFmtId="169" fontId="40" fillId="0" borderId="50" xfId="0" applyNumberFormat="1" applyFont="1" applyFill="1" applyBorder="1" applyAlignment="1" applyProtection="1">
      <alignment vertical="center" wrapText="1" readingOrder="1"/>
      <protection locked="0"/>
    </xf>
    <xf numFmtId="169" fontId="41" fillId="0" borderId="51" xfId="0" applyNumberFormat="1" applyFont="1" applyFill="1" applyBorder="1" applyAlignment="1" applyProtection="1">
      <alignment vertical="center" wrapText="1" readingOrder="1"/>
      <protection locked="0"/>
    </xf>
    <xf numFmtId="171" fontId="41" fillId="0" borderId="0" xfId="0" applyNumberFormat="1" applyFont="1" applyFill="1" applyBorder="1" applyAlignment="1" applyProtection="1">
      <alignment vertical="center" wrapText="1" readingOrder="1"/>
      <protection locked="0"/>
    </xf>
    <xf numFmtId="171" fontId="41" fillId="0" borderId="52" xfId="0" applyNumberFormat="1" applyFont="1" applyFill="1" applyBorder="1" applyAlignment="1" applyProtection="1">
      <alignment vertical="center" wrapText="1" readingOrder="1"/>
      <protection locked="0"/>
    </xf>
    <xf numFmtId="0" fontId="40" fillId="0" borderId="43" xfId="0" applyFont="1" applyFill="1" applyBorder="1" applyAlignment="1" applyProtection="1">
      <alignment vertical="top" wrapText="1" readingOrder="1"/>
      <protection locked="0"/>
    </xf>
    <xf numFmtId="0" fontId="40" fillId="0" borderId="44" xfId="0" applyFont="1" applyFill="1" applyBorder="1" applyAlignment="1" applyProtection="1">
      <alignment vertical="top" wrapText="1" readingOrder="1"/>
      <protection locked="0"/>
    </xf>
    <xf numFmtId="3" fontId="40" fillId="0" borderId="44" xfId="0" applyNumberFormat="1" applyFont="1" applyFill="1" applyBorder="1" applyAlignment="1" applyProtection="1">
      <alignment vertical="center" wrapText="1" readingOrder="1"/>
      <protection locked="0"/>
    </xf>
    <xf numFmtId="164" fontId="40" fillId="0" borderId="44" xfId="2" applyNumberFormat="1" applyFont="1" applyFill="1" applyBorder="1" applyAlignment="1" applyProtection="1">
      <alignment vertical="center" wrapText="1" readingOrder="1"/>
      <protection locked="0"/>
    </xf>
    <xf numFmtId="0" fontId="0" fillId="0" borderId="0" xfId="0" applyFont="1" applyFill="1" applyBorder="1"/>
    <xf numFmtId="0" fontId="37" fillId="11" borderId="38" xfId="0" applyFont="1" applyFill="1" applyBorder="1" applyAlignment="1" applyProtection="1">
      <alignment horizontal="center" vertical="center" wrapText="1" readingOrder="1"/>
      <protection locked="0"/>
    </xf>
    <xf numFmtId="0" fontId="37" fillId="11" borderId="39" xfId="0" applyFont="1" applyFill="1" applyBorder="1" applyAlignment="1" applyProtection="1">
      <alignment horizontal="center" vertical="center" wrapText="1" readingOrder="1"/>
      <protection locked="0"/>
    </xf>
    <xf numFmtId="0" fontId="37" fillId="11" borderId="40" xfId="0" applyFont="1" applyFill="1" applyBorder="1" applyAlignment="1" applyProtection="1">
      <alignment horizontal="center" vertical="center" wrapText="1" readingOrder="1"/>
      <protection locked="0"/>
    </xf>
    <xf numFmtId="0" fontId="38" fillId="0" borderId="41" xfId="0" applyFont="1" applyFill="1" applyBorder="1" applyAlignment="1" applyProtection="1">
      <alignment horizontal="center" vertical="center" wrapText="1" readingOrder="1"/>
      <protection locked="0"/>
    </xf>
    <xf numFmtId="0" fontId="39" fillId="0" borderId="42" xfId="0" applyFont="1" applyFill="1" applyBorder="1" applyAlignment="1" applyProtection="1">
      <alignment horizontal="center" vertical="top" wrapText="1" readingOrder="1"/>
      <protection locked="0"/>
    </xf>
  </cellXfs>
  <cellStyles count="5">
    <cellStyle name="Hipervínculo" xfId="3" builtinId="8"/>
    <cellStyle name="Millares" xfId="1" builtinId="3"/>
    <cellStyle name="Normal" xfId="0" builtinId="0"/>
    <cellStyle name="Normal 4" xfId="4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5</xdr:col>
      <xdr:colOff>209550</xdr:colOff>
      <xdr:row>2</xdr:row>
      <xdr:rowOff>66675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" y="114300"/>
          <a:ext cx="321945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5.%20Mem&#242;ries/0.%20CST/MEMORIA/2015/MEMORIA_2012_2013_2014_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GAI/MEMORIA/LLITS%20PER%20MEM&#210;R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es/Utilitzaci&#243;%20de%20Recursos/LLITS/hist&#242;ric/GER_Llits_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A"/>
      <sheetName val="Estructura validada per profess"/>
      <sheetName val="RCA-Estructura Pag. 8"/>
      <sheetName val="Activitat Esp.Pag. 10"/>
      <sheetName val="PRIMÀRIApag. 10"/>
      <sheetName val="CSMA pAG. 10"/>
      <sheetName val="AT. Socio pag. 11"/>
      <sheetName val="AT. a les dependencies Pag. 11"/>
      <sheetName val="At. Col.Necess.Especí. PAG 11 "/>
    </sheetNames>
    <sheetDataSet>
      <sheetData sheetId="0">
        <row r="4">
          <cell r="J4">
            <v>41304</v>
          </cell>
          <cell r="K4">
            <v>41137</v>
          </cell>
          <cell r="L4">
            <v>40957</v>
          </cell>
        </row>
        <row r="5">
          <cell r="J5">
            <v>25665</v>
          </cell>
          <cell r="K5">
            <v>25643</v>
          </cell>
          <cell r="L5">
            <v>25679</v>
          </cell>
        </row>
        <row r="6">
          <cell r="J6">
            <v>40827</v>
          </cell>
          <cell r="K6">
            <v>40829</v>
          </cell>
          <cell r="L6">
            <v>40582</v>
          </cell>
        </row>
        <row r="7">
          <cell r="J7">
            <v>40717</v>
          </cell>
          <cell r="K7">
            <v>40589</v>
          </cell>
          <cell r="L7">
            <v>40261</v>
          </cell>
        </row>
        <row r="8">
          <cell r="J8">
            <v>13095</v>
          </cell>
          <cell r="K8">
            <v>13132</v>
          </cell>
          <cell r="L8">
            <v>13255</v>
          </cell>
        </row>
        <row r="9">
          <cell r="J9">
            <v>161608</v>
          </cell>
          <cell r="K9">
            <v>161330</v>
          </cell>
          <cell r="L9">
            <v>160734</v>
          </cell>
        </row>
        <row r="10">
          <cell r="J10">
            <v>16685</v>
          </cell>
          <cell r="K10">
            <v>16961</v>
          </cell>
          <cell r="L10">
            <v>17104</v>
          </cell>
        </row>
        <row r="11">
          <cell r="J11">
            <v>22417</v>
          </cell>
          <cell r="K11">
            <v>22629</v>
          </cell>
          <cell r="L11">
            <v>22911</v>
          </cell>
        </row>
      </sheetData>
      <sheetData sheetId="1">
        <row r="17">
          <cell r="G17">
            <v>62</v>
          </cell>
          <cell r="H17">
            <v>62</v>
          </cell>
        </row>
        <row r="103">
          <cell r="F103">
            <v>336.53424657534248</v>
          </cell>
          <cell r="G103">
            <v>387.27808988764048</v>
          </cell>
        </row>
        <row r="107">
          <cell r="F107">
            <v>89.2</v>
          </cell>
          <cell r="G107">
            <v>93.162921348314612</v>
          </cell>
        </row>
        <row r="122">
          <cell r="I122">
            <v>36</v>
          </cell>
        </row>
        <row r="133">
          <cell r="G133">
            <v>4</v>
          </cell>
        </row>
        <row r="134">
          <cell r="G134">
            <v>71</v>
          </cell>
        </row>
        <row r="135">
          <cell r="G135">
            <v>71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"/>
      <sheetName val="Sant Llàtzer"/>
      <sheetName val="Urgències"/>
      <sheetName val="20101231"/>
      <sheetName val="20091231"/>
      <sheetName val="passos a seguir."/>
    </sheetNames>
    <sheetDataSet>
      <sheetData sheetId="0" refreshError="1">
        <row r="4">
          <cell r="D4">
            <v>374</v>
          </cell>
          <cell r="I4">
            <v>359</v>
          </cell>
        </row>
        <row r="24">
          <cell r="C24">
            <v>28</v>
          </cell>
          <cell r="H24">
            <v>28</v>
          </cell>
        </row>
        <row r="25">
          <cell r="C25">
            <v>28</v>
          </cell>
          <cell r="H25">
            <v>28</v>
          </cell>
        </row>
        <row r="28">
          <cell r="C28">
            <v>19</v>
          </cell>
          <cell r="H28">
            <v>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tjà d'entrada"/>
      <sheetName val="Línies Assistencials"/>
      <sheetName val="RESUM"/>
      <sheetName val="LLITS OBERTS vs ESTRUCTURA"/>
      <sheetName val="LLITS EQUIVALENTS ACUM."/>
      <sheetName val="OCUPACIÓ"/>
      <sheetName val="COMPARATIU LLITS OBERTS"/>
      <sheetName val="COMPARATIU LLITS OCUPATS"/>
      <sheetName val="DETALL ACTIVITAT"/>
      <sheetName val="Prev. llits"/>
      <sheetName val="FILTRES COMUNS"/>
      <sheetName val="OBSERVACIONS"/>
    </sheetNames>
    <sheetDataSet>
      <sheetData sheetId="0" refreshError="1"/>
      <sheetData sheetId="1" refreshError="1"/>
      <sheetData sheetId="2" refreshError="1"/>
      <sheetData sheetId="3" refreshError="1">
        <row r="22">
          <cell r="F22">
            <v>363</v>
          </cell>
        </row>
        <row r="23">
          <cell r="F23">
            <v>28</v>
          </cell>
        </row>
        <row r="24">
          <cell r="F24">
            <v>28</v>
          </cell>
        </row>
        <row r="25">
          <cell r="F25">
            <v>18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>
      <selection activeCell="G11" sqref="G11"/>
    </sheetView>
  </sheetViews>
  <sheetFormatPr baseColWidth="10" defaultRowHeight="15" x14ac:dyDescent="0.25"/>
  <sheetData>
    <row r="3" spans="1:7" x14ac:dyDescent="0.25">
      <c r="A3" s="1" t="s">
        <v>0</v>
      </c>
    </row>
    <row r="4" spans="1:7" ht="15.75" x14ac:dyDescent="0.25">
      <c r="A4" s="2">
        <v>1</v>
      </c>
      <c r="B4" s="3" t="s">
        <v>1</v>
      </c>
    </row>
    <row r="5" spans="1:7" ht="15.75" x14ac:dyDescent="0.25">
      <c r="A5" s="2">
        <v>2</v>
      </c>
      <c r="B5" s="3" t="s">
        <v>2</v>
      </c>
    </row>
    <row r="6" spans="1:7" ht="15.75" x14ac:dyDescent="0.25">
      <c r="A6" s="2">
        <v>3</v>
      </c>
      <c r="B6" s="3" t="s">
        <v>3</v>
      </c>
    </row>
    <row r="7" spans="1:7" ht="15.75" x14ac:dyDescent="0.25">
      <c r="A7" s="2">
        <v>4</v>
      </c>
      <c r="B7" s="3" t="s">
        <v>4</v>
      </c>
    </row>
    <row r="8" spans="1:7" ht="15.75" x14ac:dyDescent="0.25">
      <c r="A8" s="2">
        <v>5</v>
      </c>
      <c r="B8" s="3" t="s">
        <v>5</v>
      </c>
    </row>
    <row r="9" spans="1:7" ht="15.75" x14ac:dyDescent="0.25">
      <c r="A9" s="2">
        <v>6</v>
      </c>
      <c r="B9" s="3" t="s">
        <v>6</v>
      </c>
    </row>
    <row r="10" spans="1:7" ht="15.75" x14ac:dyDescent="0.25">
      <c r="A10" s="2">
        <v>7</v>
      </c>
      <c r="B10" s="3" t="s">
        <v>7</v>
      </c>
      <c r="G10" t="s">
        <v>516</v>
      </c>
    </row>
    <row r="11" spans="1:7" ht="15.75" x14ac:dyDescent="0.25">
      <c r="A11" s="2">
        <v>8</v>
      </c>
      <c r="B11" s="3" t="s">
        <v>8</v>
      </c>
      <c r="G11" t="s">
        <v>516</v>
      </c>
    </row>
  </sheetData>
  <hyperlinks>
    <hyperlink ref="B4" location="'Dades Estructura CST'!A1" display="Dades d'estructura"/>
    <hyperlink ref="B5" location="'Evoluctiu població RCA'!A1" display="Evolutiu  Població  RCA( Registre Central d'Assegurats) 2006-2015"/>
    <hyperlink ref="B6" location="'Dades memòria 2008 2015'!A1" display="Dades d'activitat memòria CST 2008-2015"/>
    <hyperlink ref="B7" location="'mes dades acti 2013 2014'!A1" display="Més dades d'activitat Comparatiu activitat 2013-2014"/>
    <hyperlink ref="B8" location="'mes dades activitat 2014 2015'!A1" display="Més dades d'activitat Comparatiu activitat 2014-2015"/>
    <hyperlink ref="B9" location="'Pacient dia 2015'!A1" display="Pacients / dia al CST i a Hospital Terrassa 2015"/>
    <hyperlink ref="B10" location="'Indicadors 2014 HT CdR'!A1" display="Indicadors de la Central de resultats Hospital Terrassa  2014"/>
    <hyperlink ref="B11" location="'Indicadors 2014 Primària CdR'!A1" display="Indicadors de la Central de resultats Primària  20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8"/>
  <sheetViews>
    <sheetView workbookViewId="0"/>
  </sheetViews>
  <sheetFormatPr baseColWidth="10" defaultRowHeight="15" x14ac:dyDescent="0.25"/>
  <cols>
    <col min="1" max="1" width="2.140625" style="4" customWidth="1"/>
    <col min="2" max="2" width="57.42578125" bestFit="1" customWidth="1"/>
    <col min="3" max="3" width="9.28515625" style="108" hidden="1" customWidth="1"/>
    <col min="4" max="5" width="7.5703125" style="108" hidden="1" customWidth="1"/>
    <col min="6" max="6" width="7.5703125" style="94" hidden="1" customWidth="1"/>
    <col min="7" max="11" width="9.28515625" style="94" customWidth="1"/>
    <col min="12" max="12" width="9.28515625" style="111" customWidth="1"/>
    <col min="13" max="13" width="2.7109375" customWidth="1"/>
  </cols>
  <sheetData>
    <row r="1" spans="2:13" x14ac:dyDescent="0.25">
      <c r="B1" s="344" t="s">
        <v>9</v>
      </c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6"/>
    </row>
    <row r="2" spans="2:13" x14ac:dyDescent="0.25">
      <c r="B2" s="5"/>
      <c r="C2" s="6"/>
      <c r="D2" s="6"/>
      <c r="E2" s="6"/>
      <c r="F2" s="7"/>
      <c r="G2" s="7"/>
      <c r="H2" s="7"/>
      <c r="I2" s="7"/>
      <c r="J2" s="7"/>
      <c r="K2" s="7"/>
      <c r="L2" s="7"/>
      <c r="M2" s="8"/>
    </row>
    <row r="3" spans="2:13" ht="15.75" thickBot="1" x14ac:dyDescent="0.3">
      <c r="B3" s="5"/>
      <c r="C3" s="6"/>
      <c r="D3" s="6"/>
      <c r="E3" s="6"/>
      <c r="F3" s="7"/>
      <c r="G3" s="7"/>
      <c r="H3" s="7"/>
      <c r="I3" s="7"/>
      <c r="J3" s="7"/>
      <c r="K3" s="7"/>
      <c r="L3" s="7"/>
      <c r="M3" s="8"/>
    </row>
    <row r="4" spans="2:13" x14ac:dyDescent="0.25">
      <c r="B4" s="9"/>
      <c r="C4" s="10"/>
      <c r="D4" s="10"/>
      <c r="E4" s="10"/>
      <c r="F4" s="11"/>
      <c r="G4" s="11"/>
      <c r="H4" s="11"/>
      <c r="I4" s="11"/>
      <c r="J4" s="11"/>
      <c r="K4" s="11"/>
      <c r="L4" s="11"/>
      <c r="M4" s="12"/>
    </row>
    <row r="5" spans="2:13" x14ac:dyDescent="0.25">
      <c r="B5" s="347" t="s">
        <v>10</v>
      </c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13"/>
    </row>
    <row r="6" spans="2:13" x14ac:dyDescent="0.25">
      <c r="B6" s="14"/>
      <c r="C6" s="15"/>
      <c r="D6" s="15"/>
      <c r="E6" s="15"/>
      <c r="F6" s="16"/>
      <c r="G6" s="16"/>
      <c r="H6" s="16"/>
      <c r="I6" s="16"/>
      <c r="J6" s="16"/>
      <c r="K6" s="16"/>
      <c r="L6" s="17"/>
      <c r="M6" s="18"/>
    </row>
    <row r="7" spans="2:13" x14ac:dyDescent="0.25">
      <c r="B7" s="19" t="s">
        <v>11</v>
      </c>
      <c r="C7" s="15"/>
      <c r="D7" s="15"/>
      <c r="E7" s="15"/>
      <c r="F7" s="16"/>
      <c r="G7" s="16"/>
      <c r="H7" s="16"/>
      <c r="I7" s="16"/>
      <c r="J7" s="16"/>
      <c r="K7" s="16"/>
      <c r="L7" s="17"/>
      <c r="M7" s="18"/>
    </row>
    <row r="8" spans="2:13" x14ac:dyDescent="0.25">
      <c r="B8" s="20"/>
      <c r="C8" s="21">
        <v>2008</v>
      </c>
      <c r="D8" s="21">
        <v>2009</v>
      </c>
      <c r="E8" s="21">
        <v>2010</v>
      </c>
      <c r="F8" s="22">
        <v>2011</v>
      </c>
      <c r="G8" s="23">
        <v>2012</v>
      </c>
      <c r="H8" s="23">
        <v>2013</v>
      </c>
      <c r="I8" s="23">
        <v>2014</v>
      </c>
      <c r="J8" s="23">
        <v>2015</v>
      </c>
      <c r="K8" s="24" t="s">
        <v>12</v>
      </c>
      <c r="L8" s="25" t="s">
        <v>13</v>
      </c>
      <c r="M8" s="18"/>
    </row>
    <row r="9" spans="2:13" x14ac:dyDescent="0.25">
      <c r="B9" s="20" t="s">
        <v>14</v>
      </c>
      <c r="C9" s="15">
        <v>39453</v>
      </c>
      <c r="D9" s="15">
        <v>40322</v>
      </c>
      <c r="E9" s="15" t="e">
        <f>[1]RCA!#REF!</f>
        <v>#REF!</v>
      </c>
      <c r="F9" s="16" t="e">
        <f>[1]RCA!#REF!</f>
        <v>#REF!</v>
      </c>
      <c r="G9" s="16">
        <f>[1]RCA!J4</f>
        <v>41304</v>
      </c>
      <c r="H9" s="16">
        <f>[1]RCA!K4</f>
        <v>41137</v>
      </c>
      <c r="I9" s="16">
        <f>[1]RCA!L4</f>
        <v>40957</v>
      </c>
      <c r="J9" s="16">
        <v>41428</v>
      </c>
      <c r="K9" s="26">
        <f>J9-I9</f>
        <v>471</v>
      </c>
      <c r="L9" s="27">
        <f>K9/I9</f>
        <v>1.1499865712820764E-2</v>
      </c>
      <c r="M9" s="18"/>
    </row>
    <row r="10" spans="2:13" x14ac:dyDescent="0.25">
      <c r="B10" s="20" t="s">
        <v>15</v>
      </c>
      <c r="C10" s="15">
        <v>24716</v>
      </c>
      <c r="D10" s="15">
        <v>26174</v>
      </c>
      <c r="E10" s="15" t="e">
        <f>[1]RCA!#REF!</f>
        <v>#REF!</v>
      </c>
      <c r="F10" s="16" t="e">
        <f>[1]RCA!#REF!</f>
        <v>#REF!</v>
      </c>
      <c r="G10" s="16">
        <f>[1]RCA!J5</f>
        <v>25665</v>
      </c>
      <c r="H10" s="16">
        <f>[1]RCA!K5</f>
        <v>25643</v>
      </c>
      <c r="I10" s="16">
        <f>[1]RCA!L5</f>
        <v>25679</v>
      </c>
      <c r="J10" s="16">
        <v>25674</v>
      </c>
      <c r="K10" s="26">
        <f t="shared" ref="K10:K17" si="0">J10-I10</f>
        <v>-5</v>
      </c>
      <c r="L10" s="27">
        <f t="shared" ref="L10:L17" si="1">K10/I10</f>
        <v>-1.9471163207290004E-4</v>
      </c>
      <c r="M10" s="18"/>
    </row>
    <row r="11" spans="2:13" x14ac:dyDescent="0.25">
      <c r="B11" s="28" t="s">
        <v>16</v>
      </c>
      <c r="C11" s="15">
        <v>42626</v>
      </c>
      <c r="D11" s="15">
        <v>43321</v>
      </c>
      <c r="E11" s="15" t="e">
        <f>[1]RCA!#REF!</f>
        <v>#REF!</v>
      </c>
      <c r="F11" s="16" t="e">
        <f>[1]RCA!#REF!</f>
        <v>#REF!</v>
      </c>
      <c r="G11" s="16">
        <f>[1]RCA!J6</f>
        <v>40827</v>
      </c>
      <c r="H11" s="16">
        <f>[1]RCA!K6</f>
        <v>40829</v>
      </c>
      <c r="I11" s="16">
        <f>[1]RCA!L6</f>
        <v>40582</v>
      </c>
      <c r="J11" s="16">
        <v>40813</v>
      </c>
      <c r="K11" s="26">
        <f t="shared" si="0"/>
        <v>231</v>
      </c>
      <c r="L11" s="27">
        <f t="shared" si="1"/>
        <v>5.692178798482086E-3</v>
      </c>
      <c r="M11" s="18"/>
    </row>
    <row r="12" spans="2:13" x14ac:dyDescent="0.25">
      <c r="B12" s="28" t="s">
        <v>17</v>
      </c>
      <c r="C12" s="15">
        <v>41136</v>
      </c>
      <c r="D12" s="15">
        <v>42174</v>
      </c>
      <c r="E12" s="15" t="e">
        <f>[1]RCA!#REF!</f>
        <v>#REF!</v>
      </c>
      <c r="F12" s="16" t="e">
        <f>[1]RCA!#REF!</f>
        <v>#REF!</v>
      </c>
      <c r="G12" s="16">
        <f>[1]RCA!J7</f>
        <v>40717</v>
      </c>
      <c r="H12" s="16">
        <f>[1]RCA!K7</f>
        <v>40589</v>
      </c>
      <c r="I12" s="16">
        <f>[1]RCA!L7</f>
        <v>40261</v>
      </c>
      <c r="J12" s="16">
        <v>40176</v>
      </c>
      <c r="K12" s="26">
        <f t="shared" si="0"/>
        <v>-85</v>
      </c>
      <c r="L12" s="27">
        <f t="shared" si="1"/>
        <v>-2.1112242616924569E-3</v>
      </c>
      <c r="M12" s="18"/>
    </row>
    <row r="13" spans="2:13" x14ac:dyDescent="0.25">
      <c r="B13" s="20" t="s">
        <v>18</v>
      </c>
      <c r="C13" s="29">
        <v>13628</v>
      </c>
      <c r="D13" s="29">
        <v>14543</v>
      </c>
      <c r="E13" s="29" t="e">
        <f>[1]RCA!#REF!</f>
        <v>#REF!</v>
      </c>
      <c r="F13" s="30" t="e">
        <f>[1]RCA!#REF!</f>
        <v>#REF!</v>
      </c>
      <c r="G13" s="30">
        <f>[1]RCA!J8</f>
        <v>13095</v>
      </c>
      <c r="H13" s="30">
        <f>[1]RCA!K8</f>
        <v>13132</v>
      </c>
      <c r="I13" s="30">
        <f>[1]RCA!L8</f>
        <v>13255</v>
      </c>
      <c r="J13" s="30">
        <v>13315</v>
      </c>
      <c r="K13" s="31">
        <f t="shared" si="0"/>
        <v>60</v>
      </c>
      <c r="L13" s="32">
        <f t="shared" si="1"/>
        <v>4.5265937382119956E-3</v>
      </c>
      <c r="M13" s="18"/>
    </row>
    <row r="14" spans="2:13" x14ac:dyDescent="0.25">
      <c r="B14" s="20"/>
      <c r="C14" s="33">
        <f t="shared" ref="C14:F14" si="2">SUM(C9:C13)</f>
        <v>161559</v>
      </c>
      <c r="D14" s="33">
        <f t="shared" si="2"/>
        <v>166534</v>
      </c>
      <c r="E14" s="33" t="e">
        <f t="shared" si="2"/>
        <v>#REF!</v>
      </c>
      <c r="F14" s="34" t="e">
        <f t="shared" si="2"/>
        <v>#REF!</v>
      </c>
      <c r="G14" s="34">
        <f>[1]RCA!J9</f>
        <v>161608</v>
      </c>
      <c r="H14" s="34">
        <f>[1]RCA!K9</f>
        <v>161330</v>
      </c>
      <c r="I14" s="34">
        <f>[1]RCA!L9</f>
        <v>160734</v>
      </c>
      <c r="J14" s="34">
        <v>161406</v>
      </c>
      <c r="K14" s="35">
        <f t="shared" si="0"/>
        <v>672</v>
      </c>
      <c r="L14" s="36">
        <f t="shared" si="1"/>
        <v>4.1808204860203811E-3</v>
      </c>
      <c r="M14" s="18"/>
    </row>
    <row r="15" spans="2:13" x14ac:dyDescent="0.25">
      <c r="B15" s="20" t="s">
        <v>19</v>
      </c>
      <c r="C15" s="15">
        <v>16037</v>
      </c>
      <c r="D15" s="15">
        <v>16327</v>
      </c>
      <c r="E15" s="15" t="e">
        <f>[1]RCA!#REF!</f>
        <v>#REF!</v>
      </c>
      <c r="F15" s="16" t="e">
        <f>[1]RCA!#REF!</f>
        <v>#REF!</v>
      </c>
      <c r="G15" s="16">
        <f>[1]RCA!J10</f>
        <v>16685</v>
      </c>
      <c r="H15" s="16">
        <f>[1]RCA!K10</f>
        <v>16961</v>
      </c>
      <c r="I15" s="16">
        <f>[1]RCA!L10</f>
        <v>17104</v>
      </c>
      <c r="J15" s="16">
        <v>17222</v>
      </c>
      <c r="K15" s="26">
        <f t="shared" si="0"/>
        <v>118</v>
      </c>
      <c r="L15" s="27">
        <f t="shared" si="1"/>
        <v>6.8989710009354534E-3</v>
      </c>
      <c r="M15" s="18"/>
    </row>
    <row r="16" spans="2:13" x14ac:dyDescent="0.25">
      <c r="B16" s="20" t="s">
        <v>20</v>
      </c>
      <c r="C16" s="29">
        <v>22054</v>
      </c>
      <c r="D16" s="29">
        <v>22189</v>
      </c>
      <c r="E16" s="29" t="e">
        <f>[1]RCA!#REF!</f>
        <v>#REF!</v>
      </c>
      <c r="F16" s="30" t="e">
        <f>[1]RCA!#REF!</f>
        <v>#REF!</v>
      </c>
      <c r="G16" s="30">
        <f>[1]RCA!J11</f>
        <v>22417</v>
      </c>
      <c r="H16" s="30">
        <f>[1]RCA!K11</f>
        <v>22629</v>
      </c>
      <c r="I16" s="30">
        <f>[1]RCA!L11</f>
        <v>22911</v>
      </c>
      <c r="J16" s="30">
        <v>22954</v>
      </c>
      <c r="K16" s="31">
        <f t="shared" si="0"/>
        <v>43</v>
      </c>
      <c r="L16" s="32">
        <f t="shared" si="1"/>
        <v>1.8768277246737374E-3</v>
      </c>
      <c r="M16" s="18"/>
    </row>
    <row r="17" spans="1:13" x14ac:dyDescent="0.25">
      <c r="B17" s="37" t="s">
        <v>21</v>
      </c>
      <c r="C17" s="33">
        <f t="shared" ref="C17:J17" si="3">SUM(C14:C16)</f>
        <v>199650</v>
      </c>
      <c r="D17" s="33">
        <f t="shared" si="3"/>
        <v>205050</v>
      </c>
      <c r="E17" s="33" t="e">
        <f t="shared" si="3"/>
        <v>#REF!</v>
      </c>
      <c r="F17" s="34" t="e">
        <f t="shared" si="3"/>
        <v>#REF!</v>
      </c>
      <c r="G17" s="34">
        <f t="shared" si="3"/>
        <v>200710</v>
      </c>
      <c r="H17" s="34">
        <f t="shared" si="3"/>
        <v>200920</v>
      </c>
      <c r="I17" s="34">
        <f t="shared" si="3"/>
        <v>200749</v>
      </c>
      <c r="J17" s="34">
        <f t="shared" si="3"/>
        <v>201582</v>
      </c>
      <c r="K17" s="35">
        <f t="shared" si="0"/>
        <v>833</v>
      </c>
      <c r="L17" s="36">
        <f t="shared" si="1"/>
        <v>4.149460271284041E-3</v>
      </c>
      <c r="M17" s="18"/>
    </row>
    <row r="18" spans="1:13" ht="15.75" thickBot="1" x14ac:dyDescent="0.3">
      <c r="B18" s="38"/>
      <c r="C18" s="39"/>
      <c r="D18" s="39"/>
      <c r="E18" s="39"/>
      <c r="F18" s="40"/>
      <c r="G18" s="40"/>
      <c r="H18" s="40"/>
      <c r="I18" s="40"/>
      <c r="J18" s="40"/>
      <c r="K18" s="41"/>
      <c r="L18" s="42"/>
      <c r="M18" s="43"/>
    </row>
    <row r="19" spans="1:13" ht="15.75" thickBot="1" x14ac:dyDescent="0.3">
      <c r="B19" s="20"/>
      <c r="C19" s="15"/>
      <c r="D19" s="15"/>
      <c r="E19" s="15"/>
      <c r="F19" s="16"/>
      <c r="G19" s="16"/>
      <c r="H19" s="16"/>
      <c r="I19" s="16"/>
      <c r="J19" s="16"/>
      <c r="K19" s="16"/>
      <c r="L19" s="27"/>
      <c r="M19" s="18"/>
    </row>
    <row r="20" spans="1:13" x14ac:dyDescent="0.25">
      <c r="B20" s="44"/>
      <c r="C20" s="45"/>
      <c r="D20" s="45"/>
      <c r="E20" s="45"/>
      <c r="F20" s="46"/>
      <c r="G20" s="46"/>
      <c r="H20" s="46"/>
      <c r="I20" s="46"/>
      <c r="J20" s="46"/>
      <c r="K20" s="46"/>
      <c r="L20" s="47"/>
      <c r="M20" s="48"/>
    </row>
    <row r="21" spans="1:13" x14ac:dyDescent="0.25">
      <c r="B21" s="347" t="s">
        <v>22</v>
      </c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13"/>
    </row>
    <row r="22" spans="1:13" x14ac:dyDescent="0.25">
      <c r="B22" s="20"/>
      <c r="C22" s="15"/>
      <c r="D22" s="15"/>
      <c r="E22" s="15"/>
      <c r="F22" s="16"/>
      <c r="G22" s="16"/>
      <c r="H22" s="16"/>
      <c r="I22" s="16"/>
      <c r="J22" s="16"/>
      <c r="K22" s="16"/>
      <c r="L22" s="27"/>
      <c r="M22" s="18"/>
    </row>
    <row r="23" spans="1:13" x14ac:dyDescent="0.25">
      <c r="B23" s="49" t="s">
        <v>23</v>
      </c>
      <c r="C23" s="50">
        <v>2008</v>
      </c>
      <c r="D23" s="50">
        <v>2009</v>
      </c>
      <c r="E23" s="50">
        <v>2010</v>
      </c>
      <c r="F23" s="22">
        <v>2011</v>
      </c>
      <c r="G23" s="23">
        <v>2012</v>
      </c>
      <c r="H23" s="23">
        <v>2013</v>
      </c>
      <c r="I23" s="23">
        <v>2014</v>
      </c>
      <c r="J23" s="23">
        <v>2015</v>
      </c>
      <c r="K23" s="24" t="s">
        <v>12</v>
      </c>
      <c r="L23" s="25" t="s">
        <v>13</v>
      </c>
      <c r="M23" s="18"/>
    </row>
    <row r="24" spans="1:13" x14ac:dyDescent="0.25">
      <c r="B24" s="49"/>
      <c r="C24" s="50"/>
      <c r="D24" s="50"/>
      <c r="E24" s="50"/>
      <c r="F24" s="24"/>
      <c r="G24" s="24"/>
      <c r="H24" s="24"/>
      <c r="I24" s="24"/>
      <c r="J24" s="24"/>
      <c r="K24" s="24"/>
      <c r="L24" s="25"/>
      <c r="M24" s="18"/>
    </row>
    <row r="25" spans="1:13" x14ac:dyDescent="0.25">
      <c r="B25" s="28" t="s">
        <v>24</v>
      </c>
      <c r="C25" s="33">
        <f t="shared" ref="C25:F25" si="4">SUM(C26:C27)</f>
        <v>373</v>
      </c>
      <c r="D25" s="33">
        <f t="shared" si="4"/>
        <v>449</v>
      </c>
      <c r="E25" s="33">
        <f t="shared" si="4"/>
        <v>434</v>
      </c>
      <c r="F25" s="34">
        <f t="shared" si="4"/>
        <v>437</v>
      </c>
      <c r="G25" s="34">
        <v>457</v>
      </c>
      <c r="H25" s="34">
        <v>457</v>
      </c>
      <c r="I25" s="34">
        <f>SUM(I26:I27)</f>
        <v>425.73424657534247</v>
      </c>
      <c r="J25" s="34">
        <f>SUM(J26:J27)</f>
        <v>480.4410112359551</v>
      </c>
      <c r="K25" s="35">
        <f t="shared" ref="K25:K86" si="5">J25-I25</f>
        <v>54.706764660612635</v>
      </c>
      <c r="L25" s="36">
        <f t="shared" ref="L25:L86" si="6">K25/I25</f>
        <v>0.12849979793892655</v>
      </c>
      <c r="M25" s="18"/>
    </row>
    <row r="26" spans="1:13" x14ac:dyDescent="0.25">
      <c r="A26" s="51"/>
      <c r="B26" s="52" t="s">
        <v>25</v>
      </c>
      <c r="C26" s="53">
        <v>321</v>
      </c>
      <c r="D26" s="53">
        <f>[2]Hospital!$D$4</f>
        <v>374</v>
      </c>
      <c r="E26" s="53">
        <f>[2]Hospital!$I$4</f>
        <v>359</v>
      </c>
      <c r="F26" s="54">
        <f>'[3]LLITS OBERTS vs ESTRUCTURA'!$F$22</f>
        <v>363</v>
      </c>
      <c r="G26" s="54">
        <v>383</v>
      </c>
      <c r="H26" s="54">
        <v>371</v>
      </c>
      <c r="I26" s="54">
        <f>'[1]Estructura validada per profess'!F103</f>
        <v>336.53424657534248</v>
      </c>
      <c r="J26" s="54">
        <f>'[1]Estructura validada per profess'!G103</f>
        <v>387.27808988764048</v>
      </c>
      <c r="K26" s="55">
        <f t="shared" si="5"/>
        <v>50.743843312297997</v>
      </c>
      <c r="L26" s="56">
        <f t="shared" si="6"/>
        <v>0.15078359432563007</v>
      </c>
      <c r="M26" s="57"/>
    </row>
    <row r="27" spans="1:13" x14ac:dyDescent="0.25">
      <c r="A27" s="51"/>
      <c r="B27" s="58" t="s">
        <v>26</v>
      </c>
      <c r="C27" s="59">
        <v>52</v>
      </c>
      <c r="D27" s="59">
        <f>[2]Hospital!$C$24+[2]Hospital!$C$25+[2]Hospital!$C$28</f>
        <v>75</v>
      </c>
      <c r="E27" s="59">
        <f>[2]Hospital!$H$24+[2]Hospital!$H$25+[2]Hospital!$H$28</f>
        <v>75</v>
      </c>
      <c r="F27" s="60">
        <f>'[3]LLITS OBERTS vs ESTRUCTURA'!$F$23+'[3]LLITS OBERTS vs ESTRUCTURA'!$F$24+'[3]LLITS OBERTS vs ESTRUCTURA'!$F$25</f>
        <v>74</v>
      </c>
      <c r="G27" s="60">
        <v>74</v>
      </c>
      <c r="H27" s="60">
        <v>86</v>
      </c>
      <c r="I27" s="60">
        <f>'[1]Estructura validada per profess'!F107</f>
        <v>89.2</v>
      </c>
      <c r="J27" s="60">
        <f>'[1]Estructura validada per profess'!G107</f>
        <v>93.162921348314612</v>
      </c>
      <c r="K27" s="61">
        <f t="shared" si="5"/>
        <v>3.9629213483146088</v>
      </c>
      <c r="L27" s="62">
        <f t="shared" si="6"/>
        <v>4.4427369375724314E-2</v>
      </c>
      <c r="M27" s="57"/>
    </row>
    <row r="28" spans="1:13" x14ac:dyDescent="0.25">
      <c r="B28" s="20"/>
      <c r="C28" s="15"/>
      <c r="D28" s="15"/>
      <c r="E28" s="15"/>
      <c r="F28" s="16"/>
      <c r="G28" s="16"/>
      <c r="H28" s="16"/>
      <c r="I28" s="16"/>
      <c r="J28" s="16"/>
      <c r="K28" s="26"/>
      <c r="L28" s="27"/>
      <c r="M28" s="18"/>
    </row>
    <row r="29" spans="1:13" x14ac:dyDescent="0.25">
      <c r="B29" s="28" t="s">
        <v>27</v>
      </c>
      <c r="C29" s="33">
        <f>SUM(C30:C32)</f>
        <v>8</v>
      </c>
      <c r="D29" s="33">
        <f>SUM(D30:D32)</f>
        <v>12</v>
      </c>
      <c r="E29" s="33">
        <f>SUM(E30:E32)</f>
        <v>12</v>
      </c>
      <c r="F29" s="63">
        <v>14</v>
      </c>
      <c r="G29" s="63">
        <v>14</v>
      </c>
      <c r="H29" s="63">
        <v>14</v>
      </c>
      <c r="I29" s="63">
        <v>14</v>
      </c>
      <c r="J29" s="63">
        <v>14</v>
      </c>
      <c r="K29" s="35">
        <f t="shared" si="5"/>
        <v>0</v>
      </c>
      <c r="L29" s="36">
        <f t="shared" si="6"/>
        <v>0</v>
      </c>
      <c r="M29" s="18"/>
    </row>
    <row r="30" spans="1:13" x14ac:dyDescent="0.25">
      <c r="A30" s="51"/>
      <c r="B30" s="52" t="s">
        <v>28</v>
      </c>
      <c r="C30" s="53">
        <v>7</v>
      </c>
      <c r="D30" s="53">
        <v>10</v>
      </c>
      <c r="E30" s="53">
        <v>9</v>
      </c>
      <c r="F30" s="64">
        <v>12</v>
      </c>
      <c r="G30" s="64">
        <v>12</v>
      </c>
      <c r="H30" s="64">
        <v>12</v>
      </c>
      <c r="I30" s="64">
        <v>12</v>
      </c>
      <c r="J30" s="64">
        <v>12</v>
      </c>
      <c r="K30" s="55">
        <f t="shared" si="5"/>
        <v>0</v>
      </c>
      <c r="L30" s="56">
        <f t="shared" si="6"/>
        <v>0</v>
      </c>
      <c r="M30" s="57"/>
    </row>
    <row r="31" spans="1:13" x14ac:dyDescent="0.25">
      <c r="A31" s="51"/>
      <c r="B31" s="52" t="s">
        <v>29</v>
      </c>
      <c r="C31" s="53">
        <v>1</v>
      </c>
      <c r="D31" s="53">
        <v>1</v>
      </c>
      <c r="E31" s="53">
        <v>1</v>
      </c>
      <c r="F31" s="64">
        <v>1</v>
      </c>
      <c r="G31" s="64">
        <v>1</v>
      </c>
      <c r="H31" s="64">
        <v>1</v>
      </c>
      <c r="I31" s="64">
        <v>1</v>
      </c>
      <c r="J31" s="64">
        <v>1</v>
      </c>
      <c r="K31" s="55">
        <f t="shared" si="5"/>
        <v>0</v>
      </c>
      <c r="L31" s="56">
        <f t="shared" si="6"/>
        <v>0</v>
      </c>
      <c r="M31" s="57"/>
    </row>
    <row r="32" spans="1:13" x14ac:dyDescent="0.25">
      <c r="A32" s="51"/>
      <c r="B32" s="58" t="s">
        <v>30</v>
      </c>
      <c r="C32" s="59"/>
      <c r="D32" s="59">
        <v>1</v>
      </c>
      <c r="E32" s="59">
        <v>2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1">
        <f t="shared" si="5"/>
        <v>0</v>
      </c>
      <c r="L32" s="62">
        <f t="shared" si="6"/>
        <v>0</v>
      </c>
      <c r="M32" s="57"/>
    </row>
    <row r="33" spans="1:13" x14ac:dyDescent="0.25">
      <c r="B33" s="66"/>
      <c r="C33" s="15"/>
      <c r="D33" s="15"/>
      <c r="E33" s="15"/>
      <c r="F33" s="16"/>
      <c r="G33" s="16"/>
      <c r="H33" s="16"/>
      <c r="I33" s="16"/>
      <c r="J33" s="16"/>
      <c r="K33" s="26"/>
      <c r="L33" s="27"/>
      <c r="M33" s="18"/>
    </row>
    <row r="34" spans="1:13" x14ac:dyDescent="0.25">
      <c r="B34" s="28" t="s">
        <v>31</v>
      </c>
      <c r="C34" s="33">
        <v>38</v>
      </c>
      <c r="D34" s="33">
        <v>38</v>
      </c>
      <c r="E34" s="33">
        <v>38</v>
      </c>
      <c r="F34" s="34"/>
      <c r="G34" s="63">
        <v>51</v>
      </c>
      <c r="H34" s="63">
        <f>SUM(H35:H37)</f>
        <v>60</v>
      </c>
      <c r="I34" s="63">
        <f>SUM(I35:I37)</f>
        <v>60</v>
      </c>
      <c r="J34" s="63">
        <f>SUM(J35:J37)</f>
        <v>60</v>
      </c>
      <c r="K34" s="35">
        <f t="shared" si="5"/>
        <v>0</v>
      </c>
      <c r="L34" s="36">
        <f t="shared" si="6"/>
        <v>0</v>
      </c>
      <c r="M34" s="18"/>
    </row>
    <row r="35" spans="1:13" x14ac:dyDescent="0.25">
      <c r="B35" s="67" t="s">
        <v>32</v>
      </c>
      <c r="C35" s="33"/>
      <c r="D35" s="33"/>
      <c r="E35" s="33"/>
      <c r="F35" s="64">
        <v>4</v>
      </c>
      <c r="G35" s="64">
        <v>4</v>
      </c>
      <c r="H35" s="64">
        <v>7</v>
      </c>
      <c r="I35" s="64">
        <v>7</v>
      </c>
      <c r="J35" s="64">
        <v>7</v>
      </c>
      <c r="K35" s="55">
        <f t="shared" si="5"/>
        <v>0</v>
      </c>
      <c r="L35" s="56">
        <f t="shared" si="6"/>
        <v>0</v>
      </c>
      <c r="M35" s="18"/>
    </row>
    <row r="36" spans="1:13" x14ac:dyDescent="0.25">
      <c r="B36" s="67" t="s">
        <v>33</v>
      </c>
      <c r="C36" s="33"/>
      <c r="D36" s="33"/>
      <c r="E36" s="33"/>
      <c r="F36" s="64">
        <f>10+4+2</f>
        <v>16</v>
      </c>
      <c r="G36" s="64">
        <f>10+4+2</f>
        <v>16</v>
      </c>
      <c r="H36" s="64">
        <v>18</v>
      </c>
      <c r="I36" s="64">
        <v>18</v>
      </c>
      <c r="J36" s="64">
        <v>18</v>
      </c>
      <c r="K36" s="55">
        <f t="shared" si="5"/>
        <v>0</v>
      </c>
      <c r="L36" s="56">
        <f t="shared" si="6"/>
        <v>0</v>
      </c>
      <c r="M36" s="18"/>
    </row>
    <row r="37" spans="1:13" x14ac:dyDescent="0.25">
      <c r="B37" s="67" t="s">
        <v>34</v>
      </c>
      <c r="C37" s="33"/>
      <c r="D37" s="33"/>
      <c r="E37" s="33"/>
      <c r="F37" s="64">
        <f>12+15+4</f>
        <v>31</v>
      </c>
      <c r="G37" s="64">
        <f>12+15+4</f>
        <v>31</v>
      </c>
      <c r="H37" s="64">
        <v>35</v>
      </c>
      <c r="I37" s="64">
        <v>35</v>
      </c>
      <c r="J37" s="64">
        <v>35</v>
      </c>
      <c r="K37" s="55">
        <f t="shared" si="5"/>
        <v>0</v>
      </c>
      <c r="L37" s="56">
        <f t="shared" si="6"/>
        <v>0</v>
      </c>
      <c r="M37" s="18"/>
    </row>
    <row r="38" spans="1:13" x14ac:dyDescent="0.25">
      <c r="B38" s="28"/>
      <c r="C38" s="33"/>
      <c r="D38" s="33"/>
      <c r="E38" s="33"/>
      <c r="F38" s="34"/>
      <c r="G38" s="34"/>
      <c r="H38" s="34"/>
      <c r="I38" s="34"/>
      <c r="J38" s="34"/>
      <c r="K38" s="35"/>
      <c r="L38" s="36"/>
      <c r="M38" s="18"/>
    </row>
    <row r="39" spans="1:13" x14ac:dyDescent="0.25">
      <c r="B39" s="20"/>
      <c r="C39" s="15"/>
      <c r="D39" s="15"/>
      <c r="E39" s="15"/>
      <c r="F39" s="16"/>
      <c r="G39" s="16"/>
      <c r="H39" s="16"/>
      <c r="I39" s="16"/>
      <c r="J39" s="16"/>
      <c r="K39" s="26"/>
      <c r="L39" s="27"/>
      <c r="M39" s="18"/>
    </row>
    <row r="40" spans="1:13" x14ac:dyDescent="0.25">
      <c r="B40" s="68"/>
      <c r="C40" s="69">
        <f>SUM(C41:C42)</f>
        <v>38</v>
      </c>
      <c r="D40" s="69">
        <f>SUM(D41:D42)</f>
        <v>45</v>
      </c>
      <c r="E40" s="69">
        <f>SUM(E41:E42)</f>
        <v>61</v>
      </c>
      <c r="F40" s="70">
        <v>64</v>
      </c>
      <c r="G40" s="70">
        <v>62</v>
      </c>
      <c r="H40" s="70">
        <v>62</v>
      </c>
      <c r="I40" s="70">
        <v>62</v>
      </c>
      <c r="J40" s="70">
        <v>62</v>
      </c>
      <c r="K40" s="71">
        <f t="shared" si="5"/>
        <v>0</v>
      </c>
      <c r="L40" s="72">
        <f t="shared" si="6"/>
        <v>0</v>
      </c>
      <c r="M40" s="18"/>
    </row>
    <row r="41" spans="1:13" x14ac:dyDescent="0.25">
      <c r="B41" s="14" t="s">
        <v>35</v>
      </c>
      <c r="C41" s="73">
        <v>38</v>
      </c>
      <c r="D41" s="73">
        <f>38+7</f>
        <v>45</v>
      </c>
      <c r="E41" s="73">
        <v>47</v>
      </c>
      <c r="F41" s="74">
        <v>64</v>
      </c>
      <c r="G41" s="74">
        <f>'[1]Estructura validada per profess'!G17</f>
        <v>62</v>
      </c>
      <c r="H41" s="74">
        <f>'[1]Estructura validada per profess'!H17</f>
        <v>62</v>
      </c>
      <c r="I41" s="74">
        <v>62</v>
      </c>
      <c r="J41" s="74">
        <v>62</v>
      </c>
      <c r="K41" s="75">
        <f t="shared" si="5"/>
        <v>0</v>
      </c>
      <c r="L41" s="76">
        <f t="shared" si="6"/>
        <v>0</v>
      </c>
      <c r="M41" s="18"/>
    </row>
    <row r="42" spans="1:13" x14ac:dyDescent="0.25">
      <c r="B42" s="77" t="s">
        <v>36</v>
      </c>
      <c r="C42" s="78"/>
      <c r="D42" s="78"/>
      <c r="E42" s="78">
        <v>14</v>
      </c>
      <c r="F42" s="79"/>
      <c r="G42" s="79"/>
      <c r="H42" s="79"/>
      <c r="I42" s="79"/>
      <c r="J42" s="79"/>
      <c r="K42" s="80"/>
      <c r="L42" s="81"/>
      <c r="M42" s="18"/>
    </row>
    <row r="43" spans="1:13" x14ac:dyDescent="0.25">
      <c r="B43" s="20"/>
      <c r="C43" s="15"/>
      <c r="D43" s="15"/>
      <c r="E43" s="15"/>
      <c r="F43" s="16"/>
      <c r="G43" s="16"/>
      <c r="H43" s="16"/>
      <c r="I43" s="16"/>
      <c r="J43" s="16"/>
      <c r="K43" s="26"/>
      <c r="L43" s="27"/>
      <c r="M43" s="18"/>
    </row>
    <row r="44" spans="1:13" x14ac:dyDescent="0.25">
      <c r="B44" s="28" t="s">
        <v>37</v>
      </c>
      <c r="C44" s="33">
        <f>SUM(C45:C49)</f>
        <v>56</v>
      </c>
      <c r="D44" s="33">
        <f>SUM(D45:D49)</f>
        <v>56</v>
      </c>
      <c r="E44" s="33">
        <f>SUM(E45:E49)</f>
        <v>79</v>
      </c>
      <c r="F44" s="34">
        <f>SUM(F45:F48)</f>
        <v>82</v>
      </c>
      <c r="G44" s="34">
        <f>SUM(G45:G48)</f>
        <v>84</v>
      </c>
      <c r="H44" s="34">
        <f>SUM(H45:H48)</f>
        <v>84</v>
      </c>
      <c r="I44" s="34">
        <f>SUM(I45:I48)</f>
        <v>84</v>
      </c>
      <c r="J44" s="34">
        <f>SUM(J45:J48)</f>
        <v>84</v>
      </c>
      <c r="K44" s="34">
        <f t="shared" si="5"/>
        <v>0</v>
      </c>
      <c r="L44" s="36">
        <f t="shared" si="6"/>
        <v>0</v>
      </c>
      <c r="M44" s="18"/>
    </row>
    <row r="45" spans="1:13" x14ac:dyDescent="0.25">
      <c r="A45" s="51"/>
      <c r="B45" s="52" t="s">
        <v>32</v>
      </c>
      <c r="C45" s="53">
        <v>46</v>
      </c>
      <c r="D45" s="53">
        <v>46</v>
      </c>
      <c r="E45" s="53">
        <v>62</v>
      </c>
      <c r="F45" s="54">
        <v>67</v>
      </c>
      <c r="G45" s="54">
        <v>62</v>
      </c>
      <c r="H45" s="54">
        <v>62</v>
      </c>
      <c r="I45" s="54">
        <v>62</v>
      </c>
      <c r="J45" s="54">
        <v>62</v>
      </c>
      <c r="K45" s="55">
        <f t="shared" si="5"/>
        <v>0</v>
      </c>
      <c r="L45" s="56">
        <f t="shared" si="6"/>
        <v>0</v>
      </c>
      <c r="M45" s="57"/>
    </row>
    <row r="46" spans="1:13" x14ac:dyDescent="0.25">
      <c r="A46" s="51"/>
      <c r="B46" s="52" t="s">
        <v>38</v>
      </c>
      <c r="C46" s="53"/>
      <c r="D46" s="53"/>
      <c r="E46" s="53"/>
      <c r="F46" s="54"/>
      <c r="G46" s="54">
        <v>4</v>
      </c>
      <c r="H46" s="54">
        <v>4</v>
      </c>
      <c r="I46" s="54">
        <v>4</v>
      </c>
      <c r="J46" s="54">
        <v>4</v>
      </c>
      <c r="K46" s="55">
        <f t="shared" si="5"/>
        <v>0</v>
      </c>
      <c r="L46" s="56">
        <f t="shared" si="6"/>
        <v>0</v>
      </c>
      <c r="M46" s="57"/>
    </row>
    <row r="47" spans="1:13" x14ac:dyDescent="0.25">
      <c r="A47" s="51"/>
      <c r="B47" s="52" t="s">
        <v>39</v>
      </c>
      <c r="C47" s="53"/>
      <c r="D47" s="53"/>
      <c r="E47" s="53"/>
      <c r="F47" s="54"/>
      <c r="G47" s="54">
        <v>3</v>
      </c>
      <c r="H47" s="54">
        <v>3</v>
      </c>
      <c r="I47" s="54">
        <v>3</v>
      </c>
      <c r="J47" s="54">
        <v>3</v>
      </c>
      <c r="K47" s="55">
        <f t="shared" si="5"/>
        <v>0</v>
      </c>
      <c r="L47" s="56">
        <f t="shared" si="6"/>
        <v>0</v>
      </c>
      <c r="M47" s="57"/>
    </row>
    <row r="48" spans="1:13" x14ac:dyDescent="0.25">
      <c r="A48" s="51"/>
      <c r="B48" s="58" t="s">
        <v>40</v>
      </c>
      <c r="C48" s="59">
        <v>10</v>
      </c>
      <c r="D48" s="59">
        <v>10</v>
      </c>
      <c r="E48" s="59">
        <v>17</v>
      </c>
      <c r="F48" s="60">
        <v>15</v>
      </c>
      <c r="G48" s="60">
        <v>15</v>
      </c>
      <c r="H48" s="60">
        <v>15</v>
      </c>
      <c r="I48" s="60">
        <v>15</v>
      </c>
      <c r="J48" s="60">
        <v>15</v>
      </c>
      <c r="K48" s="61">
        <f t="shared" si="5"/>
        <v>0</v>
      </c>
      <c r="L48" s="62">
        <f t="shared" si="6"/>
        <v>0</v>
      </c>
      <c r="M48" s="57"/>
    </row>
    <row r="49" spans="1:13" x14ac:dyDescent="0.25">
      <c r="B49" s="20"/>
      <c r="C49" s="15"/>
      <c r="D49" s="15"/>
      <c r="E49" s="15"/>
      <c r="F49" s="16"/>
      <c r="G49" s="16"/>
      <c r="H49" s="16"/>
      <c r="I49" s="16"/>
      <c r="J49" s="16"/>
      <c r="K49" s="26"/>
      <c r="L49" s="27"/>
      <c r="M49" s="18"/>
    </row>
    <row r="50" spans="1:13" x14ac:dyDescent="0.25">
      <c r="B50" s="49" t="s">
        <v>41</v>
      </c>
      <c r="C50" s="15"/>
      <c r="D50" s="15"/>
      <c r="E50" s="15"/>
      <c r="F50" s="16"/>
      <c r="G50" s="16"/>
      <c r="H50" s="16"/>
      <c r="I50" s="16"/>
      <c r="J50" s="16"/>
      <c r="K50" s="26"/>
      <c r="L50" s="27"/>
      <c r="M50" s="18"/>
    </row>
    <row r="51" spans="1:13" x14ac:dyDescent="0.25">
      <c r="B51" s="67" t="s">
        <v>42</v>
      </c>
      <c r="C51" s="15"/>
      <c r="D51" s="15"/>
      <c r="E51" s="15"/>
      <c r="F51" s="16"/>
      <c r="G51" s="16">
        <v>11</v>
      </c>
      <c r="H51" s="16">
        <v>12</v>
      </c>
      <c r="I51" s="16">
        <v>12</v>
      </c>
      <c r="J51" s="16">
        <v>12</v>
      </c>
      <c r="K51" s="26">
        <f t="shared" si="5"/>
        <v>0</v>
      </c>
      <c r="L51" s="27">
        <f t="shared" si="6"/>
        <v>0</v>
      </c>
      <c r="M51" s="18"/>
    </row>
    <row r="52" spans="1:13" x14ac:dyDescent="0.25">
      <c r="B52" s="67" t="s">
        <v>33</v>
      </c>
      <c r="C52" s="15"/>
      <c r="D52" s="15"/>
      <c r="E52" s="15"/>
      <c r="F52" s="16"/>
      <c r="G52" s="16">
        <v>3</v>
      </c>
      <c r="H52" s="16">
        <v>3</v>
      </c>
      <c r="I52" s="16">
        <v>3</v>
      </c>
      <c r="J52" s="16">
        <v>3</v>
      </c>
      <c r="K52" s="26">
        <f t="shared" si="5"/>
        <v>0</v>
      </c>
      <c r="L52" s="27">
        <f t="shared" si="6"/>
        <v>0</v>
      </c>
      <c r="M52" s="18"/>
    </row>
    <row r="53" spans="1:13" x14ac:dyDescent="0.25">
      <c r="B53" s="67" t="s">
        <v>43</v>
      </c>
      <c r="C53" s="15"/>
      <c r="D53" s="15"/>
      <c r="E53" s="15"/>
      <c r="F53" s="16"/>
      <c r="G53" s="16">
        <v>1</v>
      </c>
      <c r="H53" s="16">
        <v>1</v>
      </c>
      <c r="I53" s="16">
        <v>1</v>
      </c>
      <c r="J53" s="16">
        <v>1</v>
      </c>
      <c r="K53" s="26">
        <f t="shared" si="5"/>
        <v>0</v>
      </c>
      <c r="L53" s="27">
        <f t="shared" si="6"/>
        <v>0</v>
      </c>
      <c r="M53" s="18"/>
    </row>
    <row r="54" spans="1:13" x14ac:dyDescent="0.25">
      <c r="B54" s="67" t="s">
        <v>44</v>
      </c>
      <c r="C54" s="15"/>
      <c r="D54" s="15"/>
      <c r="E54" s="15"/>
      <c r="F54" s="16"/>
      <c r="G54" s="16">
        <v>6</v>
      </c>
      <c r="H54" s="16">
        <v>6</v>
      </c>
      <c r="I54" s="16">
        <v>6</v>
      </c>
      <c r="J54" s="16">
        <v>6</v>
      </c>
      <c r="K54" s="26">
        <f t="shared" si="5"/>
        <v>0</v>
      </c>
      <c r="L54" s="27">
        <f t="shared" si="6"/>
        <v>0</v>
      </c>
      <c r="M54" s="18"/>
    </row>
    <row r="55" spans="1:13" x14ac:dyDescent="0.25">
      <c r="B55" s="82" t="s">
        <v>45</v>
      </c>
      <c r="C55" s="29"/>
      <c r="D55" s="29"/>
      <c r="E55" s="29"/>
      <c r="F55" s="30"/>
      <c r="G55" s="30">
        <v>1</v>
      </c>
      <c r="H55" s="30">
        <v>2</v>
      </c>
      <c r="I55" s="30">
        <v>2</v>
      </c>
      <c r="J55" s="30">
        <v>2</v>
      </c>
      <c r="K55" s="31">
        <f t="shared" si="5"/>
        <v>0</v>
      </c>
      <c r="L55" s="32">
        <f t="shared" si="6"/>
        <v>0</v>
      </c>
      <c r="M55" s="18"/>
    </row>
    <row r="56" spans="1:13" x14ac:dyDescent="0.25">
      <c r="B56" s="20" t="s">
        <v>46</v>
      </c>
      <c r="C56" s="33">
        <f>SUM(C57:C59)</f>
        <v>5</v>
      </c>
      <c r="D56" s="33">
        <f>SUM(D57:D59)</f>
        <v>12</v>
      </c>
      <c r="E56" s="33">
        <f>SUM(E57:E59)</f>
        <v>12</v>
      </c>
      <c r="F56" s="34">
        <f>SUM(F57:F59)</f>
        <v>12</v>
      </c>
      <c r="G56" s="34"/>
      <c r="H56" s="34"/>
      <c r="I56" s="34"/>
      <c r="J56" s="34"/>
      <c r="K56" s="35"/>
      <c r="L56" s="36"/>
      <c r="M56" s="18"/>
    </row>
    <row r="57" spans="1:13" x14ac:dyDescent="0.25">
      <c r="A57" s="51"/>
      <c r="B57" s="52" t="s">
        <v>47</v>
      </c>
      <c r="C57" s="53">
        <v>2</v>
      </c>
      <c r="D57" s="53">
        <v>2</v>
      </c>
      <c r="E57" s="53">
        <v>2</v>
      </c>
      <c r="F57" s="54">
        <v>2</v>
      </c>
      <c r="G57" s="54">
        <v>2</v>
      </c>
      <c r="H57" s="54">
        <v>2</v>
      </c>
      <c r="I57" s="54">
        <v>2</v>
      </c>
      <c r="J57" s="54">
        <v>2</v>
      </c>
      <c r="K57" s="55">
        <f t="shared" si="5"/>
        <v>0</v>
      </c>
      <c r="L57" s="56">
        <f t="shared" si="6"/>
        <v>0</v>
      </c>
      <c r="M57" s="57"/>
    </row>
    <row r="58" spans="1:13" x14ac:dyDescent="0.25">
      <c r="A58" s="51"/>
      <c r="B58" s="52" t="s">
        <v>48</v>
      </c>
      <c r="C58" s="53">
        <v>3</v>
      </c>
      <c r="D58" s="53">
        <v>3</v>
      </c>
      <c r="E58" s="53">
        <v>3</v>
      </c>
      <c r="F58" s="54">
        <v>3</v>
      </c>
      <c r="G58" s="54">
        <v>3</v>
      </c>
      <c r="H58" s="54">
        <v>3</v>
      </c>
      <c r="I58" s="54">
        <v>3</v>
      </c>
      <c r="J58" s="54">
        <v>3</v>
      </c>
      <c r="K58" s="55">
        <f t="shared" si="5"/>
        <v>0</v>
      </c>
      <c r="L58" s="56">
        <f t="shared" si="6"/>
        <v>0</v>
      </c>
      <c r="M58" s="57"/>
    </row>
    <row r="59" spans="1:13" x14ac:dyDescent="0.25">
      <c r="A59" s="51"/>
      <c r="B59" s="58" t="s">
        <v>49</v>
      </c>
      <c r="C59" s="59"/>
      <c r="D59" s="59">
        <v>7</v>
      </c>
      <c r="E59" s="59">
        <v>7</v>
      </c>
      <c r="F59" s="60">
        <v>7</v>
      </c>
      <c r="G59" s="60">
        <v>8</v>
      </c>
      <c r="H59" s="60">
        <v>8</v>
      </c>
      <c r="I59" s="60">
        <v>8</v>
      </c>
      <c r="J59" s="60">
        <v>8</v>
      </c>
      <c r="K59" s="61">
        <f t="shared" si="5"/>
        <v>0</v>
      </c>
      <c r="L59" s="62">
        <f t="shared" si="6"/>
        <v>0</v>
      </c>
      <c r="M59" s="57"/>
    </row>
    <row r="60" spans="1:13" x14ac:dyDescent="0.25">
      <c r="B60" s="20"/>
      <c r="C60" s="15"/>
      <c r="D60" s="15"/>
      <c r="E60" s="15"/>
      <c r="F60" s="16"/>
      <c r="G60" s="16"/>
      <c r="H60" s="16"/>
      <c r="I60" s="16"/>
      <c r="J60" s="16"/>
      <c r="K60" s="26"/>
      <c r="L60" s="27"/>
      <c r="M60" s="18"/>
    </row>
    <row r="61" spans="1:13" x14ac:dyDescent="0.25">
      <c r="B61" s="49" t="s">
        <v>50</v>
      </c>
      <c r="C61" s="15"/>
      <c r="D61" s="15"/>
      <c r="E61" s="15"/>
      <c r="F61" s="16"/>
      <c r="G61" s="16"/>
      <c r="H61" s="16"/>
      <c r="I61" s="16"/>
      <c r="J61" s="16"/>
      <c r="K61" s="26"/>
      <c r="L61" s="27"/>
      <c r="M61" s="18"/>
    </row>
    <row r="62" spans="1:13" x14ac:dyDescent="0.25">
      <c r="B62" s="20" t="s">
        <v>33</v>
      </c>
      <c r="C62" s="83">
        <v>35</v>
      </c>
      <c r="D62" s="83">
        <v>35</v>
      </c>
      <c r="E62" s="83">
        <v>35</v>
      </c>
      <c r="F62" s="84">
        <v>35</v>
      </c>
      <c r="G62" s="84">
        <v>33</v>
      </c>
      <c r="H62" s="84">
        <v>33</v>
      </c>
      <c r="I62" s="84">
        <v>37</v>
      </c>
      <c r="J62" s="84">
        <f>'[1]Estructura validada per profess'!I122</f>
        <v>36</v>
      </c>
      <c r="K62" s="85">
        <f t="shared" si="5"/>
        <v>-1</v>
      </c>
      <c r="L62" s="86">
        <f t="shared" si="6"/>
        <v>-2.7027027027027029E-2</v>
      </c>
      <c r="M62" s="18"/>
    </row>
    <row r="63" spans="1:13" x14ac:dyDescent="0.25">
      <c r="B63" s="87" t="s">
        <v>51</v>
      </c>
      <c r="C63" s="29">
        <v>3</v>
      </c>
      <c r="D63" s="29">
        <v>3</v>
      </c>
      <c r="E63" s="29">
        <v>3</v>
      </c>
      <c r="F63" s="30">
        <v>3</v>
      </c>
      <c r="G63" s="30">
        <v>3</v>
      </c>
      <c r="H63" s="30">
        <v>3</v>
      </c>
      <c r="I63" s="30">
        <v>3</v>
      </c>
      <c r="J63" s="30">
        <v>3</v>
      </c>
      <c r="K63" s="31">
        <f t="shared" si="5"/>
        <v>0</v>
      </c>
      <c r="L63" s="32">
        <f t="shared" si="6"/>
        <v>0</v>
      </c>
      <c r="M63" s="18"/>
    </row>
    <row r="64" spans="1:13" x14ac:dyDescent="0.25">
      <c r="B64" s="20"/>
      <c r="C64" s="15"/>
      <c r="D64" s="15"/>
      <c r="E64" s="15"/>
      <c r="F64" s="16"/>
      <c r="G64" s="16"/>
      <c r="H64" s="16"/>
      <c r="I64" s="16"/>
      <c r="J64" s="16"/>
      <c r="K64" s="26"/>
      <c r="L64" s="27"/>
      <c r="M64" s="18"/>
    </row>
    <row r="65" spans="2:13" x14ac:dyDescent="0.25">
      <c r="B65" s="49" t="s">
        <v>52</v>
      </c>
      <c r="C65" s="15"/>
      <c r="D65" s="15"/>
      <c r="E65" s="15"/>
      <c r="F65" s="16"/>
      <c r="G65" s="16"/>
      <c r="H65" s="16"/>
      <c r="I65" s="16"/>
      <c r="J65" s="16"/>
      <c r="K65" s="26"/>
      <c r="L65" s="27"/>
      <c r="M65" s="18"/>
    </row>
    <row r="66" spans="2:13" x14ac:dyDescent="0.25">
      <c r="B66" s="20" t="s">
        <v>53</v>
      </c>
      <c r="C66" s="15">
        <v>7</v>
      </c>
      <c r="D66" s="15">
        <v>7</v>
      </c>
      <c r="E66" s="15">
        <v>7</v>
      </c>
      <c r="F66" s="16">
        <v>7</v>
      </c>
      <c r="G66" s="16">
        <v>7</v>
      </c>
      <c r="H66" s="16">
        <v>7</v>
      </c>
      <c r="I66" s="16">
        <v>7</v>
      </c>
      <c r="J66" s="16">
        <v>7</v>
      </c>
      <c r="K66" s="26">
        <f t="shared" si="5"/>
        <v>0</v>
      </c>
      <c r="L66" s="27">
        <f t="shared" si="6"/>
        <v>0</v>
      </c>
      <c r="M66" s="18"/>
    </row>
    <row r="67" spans="2:13" x14ac:dyDescent="0.25">
      <c r="B67" s="88" t="s">
        <v>54</v>
      </c>
      <c r="C67" s="29">
        <v>181</v>
      </c>
      <c r="D67" s="29">
        <v>181</v>
      </c>
      <c r="E67" s="29">
        <v>196</v>
      </c>
      <c r="F67" s="30">
        <v>196</v>
      </c>
      <c r="G67" s="30">
        <v>196</v>
      </c>
      <c r="H67" s="30">
        <v>196</v>
      </c>
      <c r="I67" s="30">
        <v>196</v>
      </c>
      <c r="J67" s="30">
        <v>196</v>
      </c>
      <c r="K67" s="31">
        <f t="shared" si="5"/>
        <v>0</v>
      </c>
      <c r="L67" s="32">
        <f t="shared" si="6"/>
        <v>0</v>
      </c>
      <c r="M67" s="18"/>
    </row>
    <row r="68" spans="2:13" x14ac:dyDescent="0.25">
      <c r="B68" s="20"/>
      <c r="C68" s="15"/>
      <c r="D68" s="15"/>
      <c r="E68" s="15"/>
      <c r="F68" s="16"/>
      <c r="G68" s="16"/>
      <c r="H68" s="16"/>
      <c r="I68" s="16"/>
      <c r="J68" s="16"/>
      <c r="K68" s="26"/>
      <c r="L68" s="27"/>
      <c r="M68" s="18"/>
    </row>
    <row r="69" spans="2:13" x14ac:dyDescent="0.25">
      <c r="B69" s="49" t="s">
        <v>55</v>
      </c>
      <c r="C69" s="15"/>
      <c r="D69" s="15"/>
      <c r="E69" s="15"/>
      <c r="F69" s="16"/>
      <c r="G69" s="16"/>
      <c r="H69" s="16"/>
      <c r="I69" s="16"/>
      <c r="J69" s="16"/>
      <c r="K69" s="26"/>
      <c r="L69" s="27"/>
      <c r="M69" s="18"/>
    </row>
    <row r="70" spans="2:13" x14ac:dyDescent="0.25">
      <c r="B70" s="28" t="s">
        <v>56</v>
      </c>
      <c r="C70" s="33">
        <f t="shared" ref="C70:H70" si="7">SUM(C71:C74)</f>
        <v>148</v>
      </c>
      <c r="D70" s="33">
        <f t="shared" si="7"/>
        <v>148</v>
      </c>
      <c r="E70" s="33">
        <f t="shared" si="7"/>
        <v>146</v>
      </c>
      <c r="F70" s="63">
        <f t="shared" si="7"/>
        <v>146</v>
      </c>
      <c r="G70" s="63">
        <f t="shared" si="7"/>
        <v>146</v>
      </c>
      <c r="H70" s="63">
        <f t="shared" si="7"/>
        <v>146</v>
      </c>
      <c r="I70" s="63">
        <f>SUM(I71:I74)</f>
        <v>146</v>
      </c>
      <c r="J70" s="63">
        <f>SUM(J71:J74)</f>
        <v>146</v>
      </c>
      <c r="K70" s="63">
        <f t="shared" si="5"/>
        <v>0</v>
      </c>
      <c r="L70" s="36">
        <f t="shared" si="6"/>
        <v>0</v>
      </c>
      <c r="M70" s="18"/>
    </row>
    <row r="71" spans="2:13" x14ac:dyDescent="0.25">
      <c r="B71" s="28" t="s">
        <v>57</v>
      </c>
      <c r="C71" s="15">
        <v>50</v>
      </c>
      <c r="D71" s="15">
        <v>50</v>
      </c>
      <c r="E71" s="15"/>
      <c r="F71" s="16"/>
      <c r="G71" s="16"/>
      <c r="H71" s="16"/>
      <c r="I71" s="16"/>
      <c r="J71" s="16"/>
      <c r="K71" s="26"/>
      <c r="L71" s="27"/>
      <c r="M71" s="18"/>
    </row>
    <row r="72" spans="2:13" x14ac:dyDescent="0.25">
      <c r="B72" s="89" t="s">
        <v>58</v>
      </c>
      <c r="C72" s="15">
        <v>92</v>
      </c>
      <c r="D72" s="15">
        <v>92</v>
      </c>
      <c r="E72" s="15">
        <v>92</v>
      </c>
      <c r="F72" s="90">
        <v>92</v>
      </c>
      <c r="G72" s="90">
        <v>73</v>
      </c>
      <c r="H72" s="90">
        <v>73</v>
      </c>
      <c r="I72" s="90">
        <v>71</v>
      </c>
      <c r="J72" s="90">
        <f>'[1]Estructura validada per profess'!G134</f>
        <v>71</v>
      </c>
      <c r="K72" s="26">
        <f t="shared" si="5"/>
        <v>0</v>
      </c>
      <c r="L72" s="27">
        <f t="shared" si="6"/>
        <v>0</v>
      </c>
      <c r="M72" s="18"/>
    </row>
    <row r="73" spans="2:13" x14ac:dyDescent="0.25">
      <c r="B73" s="89" t="s">
        <v>59</v>
      </c>
      <c r="C73" s="15">
        <v>6</v>
      </c>
      <c r="D73" s="15">
        <v>6</v>
      </c>
      <c r="E73" s="15">
        <v>6</v>
      </c>
      <c r="F73" s="90">
        <v>6</v>
      </c>
      <c r="G73" s="90">
        <v>4</v>
      </c>
      <c r="H73" s="90">
        <v>4</v>
      </c>
      <c r="I73" s="90">
        <v>4</v>
      </c>
      <c r="J73" s="90">
        <f>'[1]Estructura validada per profess'!G133</f>
        <v>4</v>
      </c>
      <c r="K73" s="26">
        <f t="shared" si="5"/>
        <v>0</v>
      </c>
      <c r="L73" s="27">
        <f t="shared" si="6"/>
        <v>0</v>
      </c>
      <c r="M73" s="18"/>
    </row>
    <row r="74" spans="2:13" x14ac:dyDescent="0.25">
      <c r="B74" s="89" t="s">
        <v>60</v>
      </c>
      <c r="C74" s="15"/>
      <c r="D74" s="15"/>
      <c r="E74" s="15">
        <v>48</v>
      </c>
      <c r="F74" s="90">
        <v>48</v>
      </c>
      <c r="G74" s="90">
        <v>69</v>
      </c>
      <c r="H74" s="90">
        <v>69</v>
      </c>
      <c r="I74" s="90">
        <v>71</v>
      </c>
      <c r="J74" s="90">
        <f>'[1]Estructura validada per profess'!G135</f>
        <v>71</v>
      </c>
      <c r="K74" s="26">
        <f t="shared" si="5"/>
        <v>0</v>
      </c>
      <c r="L74" s="27">
        <f t="shared" si="6"/>
        <v>0</v>
      </c>
      <c r="M74" s="18"/>
    </row>
    <row r="75" spans="2:13" x14ac:dyDescent="0.25">
      <c r="B75" s="89"/>
      <c r="C75" s="15"/>
      <c r="D75" s="15"/>
      <c r="E75" s="15"/>
      <c r="F75" s="90"/>
      <c r="G75" s="90"/>
      <c r="H75" s="90"/>
      <c r="I75" s="90"/>
      <c r="J75" s="90"/>
      <c r="K75" s="26"/>
      <c r="L75" s="27"/>
      <c r="M75" s="18"/>
    </row>
    <row r="76" spans="2:13" x14ac:dyDescent="0.25">
      <c r="B76" s="87" t="s">
        <v>61</v>
      </c>
      <c r="C76" s="29">
        <v>35</v>
      </c>
      <c r="D76" s="29">
        <v>35</v>
      </c>
      <c r="E76" s="29">
        <v>35</v>
      </c>
      <c r="F76" s="30">
        <v>35</v>
      </c>
      <c r="G76" s="30">
        <v>35</v>
      </c>
      <c r="H76" s="30">
        <v>35</v>
      </c>
      <c r="I76" s="30">
        <v>35</v>
      </c>
      <c r="J76" s="30">
        <v>35</v>
      </c>
      <c r="K76" s="31">
        <f t="shared" si="5"/>
        <v>0</v>
      </c>
      <c r="L76" s="32">
        <f t="shared" si="6"/>
        <v>0</v>
      </c>
      <c r="M76" s="18"/>
    </row>
    <row r="77" spans="2:13" x14ac:dyDescent="0.25">
      <c r="B77" s="20"/>
      <c r="C77" s="15"/>
      <c r="D77" s="15"/>
      <c r="E77" s="15"/>
      <c r="F77" s="16"/>
      <c r="G77" s="16"/>
      <c r="H77" s="16"/>
      <c r="I77" s="16"/>
      <c r="J77" s="16"/>
      <c r="K77" s="26"/>
      <c r="L77" s="27"/>
      <c r="M77" s="18"/>
    </row>
    <row r="78" spans="2:13" x14ac:dyDescent="0.25">
      <c r="B78" s="49" t="s">
        <v>62</v>
      </c>
      <c r="C78" s="15"/>
      <c r="D78" s="15"/>
      <c r="E78" s="15"/>
      <c r="F78" s="90"/>
      <c r="G78" s="90"/>
      <c r="H78" s="90"/>
      <c r="I78" s="90"/>
      <c r="J78" s="90"/>
      <c r="K78" s="26"/>
      <c r="L78" s="27"/>
      <c r="M78" s="18"/>
    </row>
    <row r="79" spans="2:13" x14ac:dyDescent="0.25">
      <c r="B79" s="87" t="s">
        <v>61</v>
      </c>
      <c r="C79" s="29">
        <v>36</v>
      </c>
      <c r="D79" s="29">
        <v>36</v>
      </c>
      <c r="E79" s="29">
        <v>36</v>
      </c>
      <c r="F79" s="91">
        <v>36</v>
      </c>
      <c r="G79" s="91">
        <v>36</v>
      </c>
      <c r="H79" s="91">
        <v>36</v>
      </c>
      <c r="I79" s="91">
        <v>36</v>
      </c>
      <c r="J79" s="91">
        <v>36</v>
      </c>
      <c r="K79" s="31">
        <f t="shared" si="5"/>
        <v>0</v>
      </c>
      <c r="L79" s="32">
        <f t="shared" si="6"/>
        <v>0</v>
      </c>
      <c r="M79" s="18"/>
    </row>
    <row r="80" spans="2:13" x14ac:dyDescent="0.25">
      <c r="B80" s="20"/>
      <c r="C80" s="15"/>
      <c r="D80" s="15"/>
      <c r="E80" s="15"/>
      <c r="F80" s="16"/>
      <c r="G80" s="16"/>
      <c r="H80" s="16"/>
      <c r="I80" s="16"/>
      <c r="J80" s="16"/>
      <c r="K80" s="26"/>
      <c r="L80" s="27"/>
      <c r="M80" s="18"/>
    </row>
    <row r="81" spans="2:13" x14ac:dyDescent="0.25">
      <c r="B81" s="49" t="s">
        <v>63</v>
      </c>
      <c r="C81" s="15"/>
      <c r="D81" s="15"/>
      <c r="E81" s="15"/>
      <c r="F81" s="16"/>
      <c r="G81" s="16"/>
      <c r="H81" s="16"/>
      <c r="I81" s="16"/>
      <c r="J81" s="16"/>
      <c r="K81" s="26"/>
      <c r="L81" s="27"/>
      <c r="M81" s="18"/>
    </row>
    <row r="82" spans="2:13" x14ac:dyDescent="0.25">
      <c r="B82" s="87" t="s">
        <v>64</v>
      </c>
      <c r="C82" s="29">
        <v>10</v>
      </c>
      <c r="D82" s="29">
        <v>12</v>
      </c>
      <c r="E82" s="29">
        <v>12</v>
      </c>
      <c r="F82" s="91">
        <v>12</v>
      </c>
      <c r="G82" s="91">
        <v>12</v>
      </c>
      <c r="H82" s="91">
        <v>12</v>
      </c>
      <c r="I82" s="91">
        <v>12</v>
      </c>
      <c r="J82" s="91">
        <v>12</v>
      </c>
      <c r="K82" s="31">
        <f t="shared" si="5"/>
        <v>0</v>
      </c>
      <c r="L82" s="32">
        <f t="shared" si="6"/>
        <v>0</v>
      </c>
      <c r="M82" s="18"/>
    </row>
    <row r="83" spans="2:13" x14ac:dyDescent="0.25">
      <c r="B83" s="20"/>
      <c r="C83" s="15"/>
      <c r="D83" s="15"/>
      <c r="E83" s="15"/>
      <c r="F83" s="16"/>
      <c r="G83" s="16"/>
      <c r="H83" s="16"/>
      <c r="I83" s="16"/>
      <c r="J83" s="16"/>
      <c r="K83" s="26"/>
      <c r="L83" s="27"/>
      <c r="M83" s="18"/>
    </row>
    <row r="84" spans="2:13" x14ac:dyDescent="0.25">
      <c r="B84" s="49" t="s">
        <v>65</v>
      </c>
      <c r="C84" s="15"/>
      <c r="D84" s="15"/>
      <c r="E84" s="15"/>
      <c r="F84" s="90"/>
      <c r="G84" s="90"/>
      <c r="H84" s="90"/>
      <c r="I84" s="90"/>
      <c r="J84" s="90"/>
      <c r="K84" s="92"/>
      <c r="L84" s="93"/>
      <c r="M84" s="18"/>
    </row>
    <row r="85" spans="2:13" x14ac:dyDescent="0.25">
      <c r="B85" s="28" t="s">
        <v>32</v>
      </c>
      <c r="C85" s="15"/>
      <c r="D85" s="15"/>
      <c r="E85" s="15"/>
      <c r="F85" s="90"/>
      <c r="G85" s="90">
        <v>7</v>
      </c>
      <c r="H85" s="90">
        <v>7</v>
      </c>
      <c r="I85" s="92">
        <v>7</v>
      </c>
      <c r="J85" s="92">
        <v>7</v>
      </c>
      <c r="K85" s="94">
        <f t="shared" si="5"/>
        <v>0</v>
      </c>
      <c r="L85" s="27">
        <f t="shared" si="6"/>
        <v>0</v>
      </c>
      <c r="M85" s="18"/>
    </row>
    <row r="86" spans="2:13" x14ac:dyDescent="0.25">
      <c r="B86" s="20"/>
      <c r="C86" s="15"/>
      <c r="D86" s="15"/>
      <c r="E86" s="15"/>
      <c r="F86" s="16"/>
      <c r="G86" s="16">
        <v>1</v>
      </c>
      <c r="H86" s="16">
        <v>2</v>
      </c>
      <c r="I86" s="16">
        <v>2</v>
      </c>
      <c r="J86" s="16">
        <v>2</v>
      </c>
      <c r="K86" s="94">
        <f t="shared" si="5"/>
        <v>0</v>
      </c>
      <c r="L86" s="27">
        <f t="shared" si="6"/>
        <v>0</v>
      </c>
      <c r="M86" s="18"/>
    </row>
    <row r="87" spans="2:13" x14ac:dyDescent="0.25">
      <c r="B87" s="95"/>
      <c r="C87" s="29"/>
      <c r="D87" s="29"/>
      <c r="E87" s="29"/>
      <c r="F87" s="91"/>
      <c r="G87" s="91"/>
      <c r="H87" s="91"/>
      <c r="I87" s="91"/>
      <c r="J87" s="91"/>
      <c r="K87" s="91"/>
      <c r="L87" s="96"/>
      <c r="M87" s="18"/>
    </row>
    <row r="88" spans="2:13" x14ac:dyDescent="0.25">
      <c r="B88" s="97"/>
      <c r="C88" s="15"/>
      <c r="D88" s="15"/>
      <c r="E88" s="15"/>
      <c r="F88" s="90"/>
      <c r="G88" s="90"/>
      <c r="H88" s="90"/>
      <c r="I88" s="90"/>
      <c r="J88" s="90"/>
      <c r="K88" s="90"/>
      <c r="L88" s="93"/>
      <c r="M88" s="18"/>
    </row>
    <row r="89" spans="2:13" x14ac:dyDescent="0.25">
      <c r="B89" s="98" t="s">
        <v>66</v>
      </c>
      <c r="C89" s="15"/>
      <c r="D89" s="15"/>
      <c r="E89" s="15"/>
      <c r="F89" s="90"/>
      <c r="G89" s="90"/>
      <c r="H89" s="90"/>
      <c r="I89" s="90"/>
      <c r="J89" s="90"/>
      <c r="K89" s="90"/>
      <c r="L89" s="93"/>
      <c r="M89" s="18"/>
    </row>
    <row r="90" spans="2:13" x14ac:dyDescent="0.25">
      <c r="B90" s="97" t="s">
        <v>67</v>
      </c>
      <c r="C90" s="15"/>
      <c r="D90" s="15"/>
      <c r="E90" s="15"/>
      <c r="F90" s="90"/>
      <c r="G90" s="90"/>
      <c r="H90" s="90"/>
      <c r="I90" s="90"/>
      <c r="J90" s="90"/>
      <c r="K90" s="90"/>
      <c r="L90" s="93"/>
      <c r="M90" s="18"/>
    </row>
    <row r="91" spans="2:13" x14ac:dyDescent="0.25">
      <c r="B91" s="52" t="s">
        <v>68</v>
      </c>
      <c r="C91" s="15"/>
      <c r="D91" s="15"/>
      <c r="E91" s="15"/>
      <c r="F91" s="90"/>
      <c r="G91" s="90">
        <v>20</v>
      </c>
      <c r="H91" s="90">
        <v>20</v>
      </c>
      <c r="I91" s="90">
        <v>20</v>
      </c>
      <c r="J91" s="90">
        <v>20</v>
      </c>
      <c r="K91" s="90">
        <f t="shared" ref="K91:K112" si="8">J91-I91</f>
        <v>0</v>
      </c>
      <c r="L91" s="93">
        <f t="shared" ref="L91:L112" si="9">K91/I91</f>
        <v>0</v>
      </c>
      <c r="M91" s="18"/>
    </row>
    <row r="92" spans="2:13" x14ac:dyDescent="0.25">
      <c r="B92" s="52" t="s">
        <v>69</v>
      </c>
      <c r="C92" s="15"/>
      <c r="D92" s="15"/>
      <c r="E92" s="15"/>
      <c r="F92" s="90"/>
      <c r="G92" s="90">
        <v>2</v>
      </c>
      <c r="H92" s="90">
        <v>3</v>
      </c>
      <c r="I92" s="90">
        <v>3</v>
      </c>
      <c r="J92" s="90">
        <v>2</v>
      </c>
      <c r="K92" s="90">
        <f t="shared" si="8"/>
        <v>-1</v>
      </c>
      <c r="L92" s="93">
        <f t="shared" si="9"/>
        <v>-0.33333333333333331</v>
      </c>
      <c r="M92" s="18"/>
    </row>
    <row r="93" spans="2:13" x14ac:dyDescent="0.25">
      <c r="B93" s="52" t="s">
        <v>70</v>
      </c>
      <c r="C93" s="15"/>
      <c r="D93" s="15"/>
      <c r="E93" s="15"/>
      <c r="F93" s="90"/>
      <c r="G93" s="90">
        <v>3</v>
      </c>
      <c r="H93" s="90">
        <v>4</v>
      </c>
      <c r="I93" s="90">
        <v>4</v>
      </c>
      <c r="J93" s="90">
        <v>3</v>
      </c>
      <c r="K93" s="90">
        <f t="shared" si="8"/>
        <v>-1</v>
      </c>
      <c r="L93" s="93">
        <f t="shared" si="9"/>
        <v>-0.25</v>
      </c>
      <c r="M93" s="18"/>
    </row>
    <row r="94" spans="2:13" x14ac:dyDescent="0.25">
      <c r="B94" s="97"/>
      <c r="C94" s="15"/>
      <c r="D94" s="15"/>
      <c r="E94" s="15"/>
      <c r="F94" s="90"/>
      <c r="G94" s="90"/>
      <c r="H94" s="90"/>
      <c r="I94" s="90"/>
      <c r="J94" s="90"/>
      <c r="K94" s="90"/>
      <c r="L94" s="93"/>
      <c r="M94" s="18"/>
    </row>
    <row r="95" spans="2:13" x14ac:dyDescent="0.25">
      <c r="B95" s="99" t="s">
        <v>71</v>
      </c>
      <c r="C95" s="15"/>
      <c r="D95" s="15"/>
      <c r="E95" s="15"/>
      <c r="F95" s="90"/>
      <c r="G95" s="90"/>
      <c r="H95" s="90"/>
      <c r="I95" s="90"/>
      <c r="J95" s="90"/>
      <c r="K95" s="90"/>
      <c r="L95" s="93"/>
      <c r="M95" s="18"/>
    </row>
    <row r="96" spans="2:13" x14ac:dyDescent="0.25">
      <c r="B96" s="52" t="s">
        <v>72</v>
      </c>
      <c r="C96" s="15"/>
      <c r="D96" s="15"/>
      <c r="E96" s="15"/>
      <c r="F96" s="90"/>
      <c r="G96" s="90">
        <v>11</v>
      </c>
      <c r="H96" s="90">
        <v>11</v>
      </c>
      <c r="I96" s="90">
        <v>11</v>
      </c>
      <c r="J96" s="90">
        <v>11</v>
      </c>
      <c r="K96" s="90">
        <f t="shared" si="8"/>
        <v>0</v>
      </c>
      <c r="L96" s="93">
        <f t="shared" si="9"/>
        <v>0</v>
      </c>
      <c r="M96" s="18"/>
    </row>
    <row r="97" spans="2:13" x14ac:dyDescent="0.25">
      <c r="B97" s="52" t="s">
        <v>70</v>
      </c>
      <c r="C97" s="15"/>
      <c r="D97" s="15"/>
      <c r="E97" s="15"/>
      <c r="F97" s="90"/>
      <c r="G97" s="90"/>
      <c r="H97" s="90">
        <v>1</v>
      </c>
      <c r="I97" s="90">
        <v>1</v>
      </c>
      <c r="J97" s="90">
        <v>1</v>
      </c>
      <c r="K97" s="90">
        <f t="shared" si="8"/>
        <v>0</v>
      </c>
      <c r="L97" s="93">
        <f t="shared" si="9"/>
        <v>0</v>
      </c>
      <c r="M97" s="18"/>
    </row>
    <row r="98" spans="2:13" x14ac:dyDescent="0.25">
      <c r="B98" s="52"/>
      <c r="C98" s="15"/>
      <c r="D98" s="15"/>
      <c r="E98" s="15"/>
      <c r="F98" s="90"/>
      <c r="G98" s="90"/>
      <c r="H98" s="90"/>
      <c r="I98" s="90"/>
      <c r="J98" s="90"/>
      <c r="K98" s="90"/>
      <c r="L98" s="93"/>
      <c r="M98" s="18"/>
    </row>
    <row r="99" spans="2:13" x14ac:dyDescent="0.25">
      <c r="B99" s="98" t="s">
        <v>73</v>
      </c>
      <c r="C99" s="15"/>
      <c r="D99" s="15"/>
      <c r="E99" s="15"/>
      <c r="F99" s="90"/>
      <c r="G99" s="90"/>
      <c r="H99" s="90"/>
      <c r="I99" s="90"/>
      <c r="J99" s="90"/>
      <c r="K99" s="90"/>
      <c r="L99" s="93"/>
      <c r="M99" s="18"/>
    </row>
    <row r="100" spans="2:13" x14ac:dyDescent="0.25">
      <c r="B100" s="100" t="s">
        <v>74</v>
      </c>
      <c r="C100" s="15"/>
      <c r="D100" s="15"/>
      <c r="E100" s="15"/>
      <c r="F100" s="90"/>
      <c r="G100" s="90"/>
      <c r="H100" s="90"/>
      <c r="I100" s="90"/>
      <c r="J100" s="90"/>
      <c r="K100" s="90"/>
      <c r="L100" s="93"/>
      <c r="M100" s="18"/>
    </row>
    <row r="101" spans="2:13" x14ac:dyDescent="0.25">
      <c r="B101" s="37" t="s">
        <v>75</v>
      </c>
      <c r="C101" s="15"/>
      <c r="D101" s="15"/>
      <c r="E101" s="15"/>
      <c r="F101" s="90"/>
      <c r="G101" s="90">
        <v>7</v>
      </c>
      <c r="H101" s="90">
        <v>7</v>
      </c>
      <c r="I101" s="90">
        <v>7</v>
      </c>
      <c r="J101" s="90">
        <v>7</v>
      </c>
      <c r="K101" s="90">
        <f t="shared" si="8"/>
        <v>0</v>
      </c>
      <c r="L101" s="93">
        <f t="shared" si="9"/>
        <v>0</v>
      </c>
      <c r="M101" s="18"/>
    </row>
    <row r="102" spans="2:13" x14ac:dyDescent="0.25">
      <c r="B102" s="20"/>
      <c r="C102" s="15"/>
      <c r="D102" s="15"/>
      <c r="E102" s="15"/>
      <c r="F102" s="90"/>
      <c r="G102" s="90"/>
      <c r="H102" s="90"/>
      <c r="I102" s="90"/>
      <c r="J102" s="90"/>
      <c r="K102" s="90"/>
      <c r="L102" s="93"/>
      <c r="M102" s="18"/>
    </row>
    <row r="103" spans="2:13" x14ac:dyDescent="0.25">
      <c r="B103" s="99" t="s">
        <v>71</v>
      </c>
      <c r="C103" s="15"/>
      <c r="D103" s="15"/>
      <c r="E103" s="15"/>
      <c r="F103" s="90"/>
      <c r="G103" s="90"/>
      <c r="H103" s="90"/>
      <c r="I103" s="90"/>
      <c r="J103" s="90"/>
      <c r="K103" s="90"/>
      <c r="L103" s="93"/>
      <c r="M103" s="18"/>
    </row>
    <row r="104" spans="2:13" x14ac:dyDescent="0.25">
      <c r="B104" s="37" t="s">
        <v>75</v>
      </c>
      <c r="C104" s="15"/>
      <c r="D104" s="15"/>
      <c r="E104" s="15"/>
      <c r="F104" s="90"/>
      <c r="G104" s="90">
        <v>8</v>
      </c>
      <c r="H104" s="90">
        <v>8</v>
      </c>
      <c r="I104" s="90">
        <v>8</v>
      </c>
      <c r="J104" s="90">
        <v>8</v>
      </c>
      <c r="K104" s="90">
        <f t="shared" si="8"/>
        <v>0</v>
      </c>
      <c r="L104" s="93">
        <f t="shared" si="9"/>
        <v>0</v>
      </c>
      <c r="M104" s="18"/>
    </row>
    <row r="105" spans="2:13" x14ac:dyDescent="0.25">
      <c r="B105" s="97"/>
      <c r="C105" s="15"/>
      <c r="D105" s="15"/>
      <c r="E105" s="15"/>
      <c r="F105" s="90"/>
      <c r="G105" s="90"/>
      <c r="H105" s="90"/>
      <c r="I105" s="90"/>
      <c r="J105" s="90"/>
      <c r="K105" s="90"/>
      <c r="L105" s="93"/>
      <c r="M105" s="18"/>
    </row>
    <row r="106" spans="2:13" x14ac:dyDescent="0.25">
      <c r="B106" s="101" t="s">
        <v>76</v>
      </c>
      <c r="C106" s="15"/>
      <c r="D106" s="15"/>
      <c r="E106" s="15"/>
      <c r="F106" s="90"/>
      <c r="G106" s="90"/>
      <c r="H106" s="90"/>
      <c r="I106" s="90"/>
      <c r="J106" s="90"/>
      <c r="K106" s="90"/>
      <c r="L106" s="93"/>
      <c r="M106" s="18"/>
    </row>
    <row r="107" spans="2:13" x14ac:dyDescent="0.25">
      <c r="B107" s="37" t="s">
        <v>77</v>
      </c>
      <c r="C107" s="15"/>
      <c r="D107" s="15"/>
      <c r="E107" s="15"/>
      <c r="F107" s="90"/>
      <c r="G107" s="90">
        <v>8</v>
      </c>
      <c r="H107" s="90">
        <v>8</v>
      </c>
      <c r="I107" s="90">
        <v>8</v>
      </c>
      <c r="J107" s="90">
        <v>8</v>
      </c>
      <c r="K107" s="90">
        <f t="shared" si="8"/>
        <v>0</v>
      </c>
      <c r="L107" s="93">
        <f t="shared" si="9"/>
        <v>0</v>
      </c>
      <c r="M107" s="18"/>
    </row>
    <row r="108" spans="2:13" x14ac:dyDescent="0.25">
      <c r="B108" s="97"/>
      <c r="C108" s="15"/>
      <c r="D108" s="15"/>
      <c r="E108" s="15"/>
      <c r="F108" s="90"/>
      <c r="G108" s="90"/>
      <c r="H108" s="90"/>
      <c r="I108" s="90"/>
      <c r="J108" s="90"/>
      <c r="K108" s="90"/>
      <c r="L108" s="93"/>
      <c r="M108" s="18"/>
    </row>
    <row r="109" spans="2:13" x14ac:dyDescent="0.25">
      <c r="B109" s="98" t="s">
        <v>78</v>
      </c>
      <c r="C109" s="15"/>
      <c r="D109" s="15"/>
      <c r="E109" s="15"/>
      <c r="F109" s="90"/>
      <c r="G109" s="90"/>
      <c r="H109" s="90"/>
      <c r="I109" s="90"/>
      <c r="J109" s="90"/>
      <c r="K109" s="90"/>
      <c r="L109" s="93"/>
      <c r="M109" s="18"/>
    </row>
    <row r="110" spans="2:13" x14ac:dyDescent="0.25">
      <c r="B110" s="52" t="s">
        <v>64</v>
      </c>
      <c r="C110" s="15"/>
      <c r="D110" s="15"/>
      <c r="E110" s="15"/>
      <c r="F110" s="90"/>
      <c r="G110" s="90">
        <v>25</v>
      </c>
      <c r="H110" s="90">
        <v>25</v>
      </c>
      <c r="I110" s="90">
        <v>25</v>
      </c>
      <c r="J110" s="90">
        <v>25</v>
      </c>
      <c r="K110" s="90">
        <f t="shared" si="8"/>
        <v>0</v>
      </c>
      <c r="L110" s="93">
        <f t="shared" si="9"/>
        <v>0</v>
      </c>
      <c r="M110" s="18"/>
    </row>
    <row r="111" spans="2:13" x14ac:dyDescent="0.25">
      <c r="B111" s="67" t="s">
        <v>72</v>
      </c>
      <c r="C111" s="15"/>
      <c r="D111" s="15"/>
      <c r="E111" s="15"/>
      <c r="F111" s="90"/>
      <c r="G111" s="90">
        <v>4</v>
      </c>
      <c r="H111" s="90">
        <v>4</v>
      </c>
      <c r="I111" s="90">
        <v>4</v>
      </c>
      <c r="J111" s="90">
        <v>4</v>
      </c>
      <c r="K111" s="90">
        <f t="shared" si="8"/>
        <v>0</v>
      </c>
      <c r="L111" s="93">
        <f t="shared" si="9"/>
        <v>0</v>
      </c>
      <c r="M111" s="18"/>
    </row>
    <row r="112" spans="2:13" x14ac:dyDescent="0.25">
      <c r="B112" s="58" t="s">
        <v>70</v>
      </c>
      <c r="C112" s="29"/>
      <c r="D112" s="29"/>
      <c r="E112" s="29"/>
      <c r="F112" s="91"/>
      <c r="G112" s="91">
        <v>5</v>
      </c>
      <c r="H112" s="91">
        <v>5</v>
      </c>
      <c r="I112" s="91">
        <v>5</v>
      </c>
      <c r="J112" s="91">
        <v>3</v>
      </c>
      <c r="K112" s="91">
        <f t="shared" si="8"/>
        <v>-2</v>
      </c>
      <c r="L112" s="96">
        <f t="shared" si="9"/>
        <v>-0.4</v>
      </c>
      <c r="M112" s="18"/>
    </row>
    <row r="113" spans="2:13" ht="15.75" thickBot="1" x14ac:dyDescent="0.3">
      <c r="B113" s="102"/>
      <c r="C113" s="103"/>
      <c r="D113" s="103"/>
      <c r="E113" s="103"/>
      <c r="F113" s="103"/>
      <c r="G113" s="103"/>
      <c r="H113" s="103"/>
      <c r="I113" s="103"/>
      <c r="J113" s="103"/>
      <c r="K113" s="103"/>
      <c r="L113" s="104"/>
      <c r="M113" s="43"/>
    </row>
    <row r="114" spans="2:13" x14ac:dyDescent="0.25">
      <c r="B114" s="105"/>
      <c r="C114" s="106"/>
      <c r="D114" s="106"/>
      <c r="E114" s="106"/>
      <c r="F114" s="106"/>
      <c r="G114" s="106"/>
      <c r="H114" s="106"/>
      <c r="I114" s="106"/>
      <c r="J114" s="106"/>
      <c r="K114" s="106"/>
      <c r="L114" s="93"/>
      <c r="M114" s="4"/>
    </row>
    <row r="115" spans="2:13" x14ac:dyDescent="0.25">
      <c r="B115" s="105"/>
      <c r="C115" s="106"/>
      <c r="D115" s="106"/>
      <c r="E115" s="106"/>
      <c r="F115" s="106"/>
      <c r="G115" s="106"/>
      <c r="H115" s="106"/>
      <c r="I115" s="106"/>
      <c r="J115" s="106"/>
      <c r="K115" s="106"/>
      <c r="L115" s="93"/>
      <c r="M115" s="4"/>
    </row>
    <row r="116" spans="2:13" x14ac:dyDescent="0.25">
      <c r="B116" s="105"/>
      <c r="C116" s="106"/>
      <c r="D116" s="106"/>
      <c r="E116" s="106"/>
      <c r="F116" s="106"/>
      <c r="G116" s="106"/>
      <c r="H116" s="106"/>
      <c r="I116" s="106"/>
      <c r="J116" s="106"/>
      <c r="K116" s="106"/>
      <c r="L116" s="93"/>
      <c r="M116" s="4"/>
    </row>
    <row r="117" spans="2:13" x14ac:dyDescent="0.25">
      <c r="B117" s="105"/>
      <c r="C117" s="106"/>
      <c r="D117" s="106"/>
      <c r="E117" s="106"/>
      <c r="F117" s="106"/>
      <c r="G117" s="106"/>
      <c r="H117" s="106"/>
      <c r="I117" s="106"/>
      <c r="J117" s="106"/>
      <c r="K117" s="106"/>
      <c r="L117" s="107"/>
      <c r="M117" s="105"/>
    </row>
    <row r="118" spans="2:13" x14ac:dyDescent="0.25">
      <c r="B118" s="105"/>
      <c r="C118" s="106"/>
      <c r="D118" s="106"/>
      <c r="E118" s="106"/>
      <c r="F118" s="106"/>
      <c r="G118" s="106"/>
      <c r="H118" s="106"/>
      <c r="I118" s="106"/>
      <c r="J118" s="106"/>
      <c r="K118" s="106"/>
      <c r="L118" s="107"/>
      <c r="M118" s="105"/>
    </row>
    <row r="119" spans="2:13" x14ac:dyDescent="0.25">
      <c r="B119" s="105"/>
      <c r="C119" s="106"/>
      <c r="D119" s="106"/>
      <c r="E119" s="106"/>
      <c r="F119" s="106"/>
      <c r="G119" s="106"/>
      <c r="H119" s="106"/>
      <c r="I119" s="106"/>
      <c r="J119" s="106"/>
      <c r="K119" s="106"/>
      <c r="L119" s="107"/>
      <c r="M119" s="105"/>
    </row>
    <row r="120" spans="2:13" x14ac:dyDescent="0.25">
      <c r="B120" s="105"/>
      <c r="C120" s="106"/>
      <c r="D120" s="106"/>
      <c r="E120" s="106"/>
      <c r="F120" s="106"/>
      <c r="G120" s="106"/>
      <c r="H120" s="106"/>
      <c r="I120" s="106"/>
      <c r="J120" s="106"/>
      <c r="K120" s="106"/>
      <c r="L120" s="107"/>
      <c r="M120" s="105"/>
    </row>
    <row r="121" spans="2:13" x14ac:dyDescent="0.25">
      <c r="B121" s="105"/>
      <c r="C121" s="106"/>
      <c r="D121" s="106"/>
      <c r="E121" s="106"/>
      <c r="F121" s="106"/>
      <c r="G121" s="106"/>
      <c r="H121" s="106"/>
      <c r="I121" s="106"/>
      <c r="J121" s="106"/>
      <c r="K121" s="106"/>
      <c r="L121" s="107"/>
      <c r="M121" s="105"/>
    </row>
    <row r="122" spans="2:13" x14ac:dyDescent="0.25">
      <c r="B122" s="105"/>
      <c r="C122" s="106"/>
      <c r="D122" s="106"/>
      <c r="E122" s="106"/>
      <c r="F122" s="106"/>
      <c r="G122" s="106"/>
      <c r="H122" s="106"/>
      <c r="I122" s="106"/>
      <c r="J122" s="106"/>
      <c r="K122" s="106"/>
      <c r="L122" s="107"/>
      <c r="M122" s="105"/>
    </row>
    <row r="123" spans="2:13" x14ac:dyDescent="0.25">
      <c r="B123" s="105"/>
      <c r="C123" s="106"/>
      <c r="D123" s="106"/>
      <c r="E123" s="106"/>
      <c r="F123" s="106"/>
      <c r="G123" s="106"/>
      <c r="H123" s="106"/>
      <c r="I123" s="106"/>
      <c r="J123" s="106"/>
      <c r="K123" s="106"/>
      <c r="L123" s="107"/>
      <c r="M123" s="105"/>
    </row>
    <row r="124" spans="2:13" x14ac:dyDescent="0.25">
      <c r="B124" s="105"/>
      <c r="C124" s="106"/>
      <c r="D124" s="106"/>
      <c r="E124" s="106"/>
      <c r="F124" s="106"/>
      <c r="G124" s="106"/>
      <c r="H124" s="106"/>
      <c r="I124" s="106"/>
      <c r="J124" s="106"/>
      <c r="K124" s="106"/>
      <c r="L124" s="107"/>
      <c r="M124" s="105"/>
    </row>
    <row r="125" spans="2:13" x14ac:dyDescent="0.25">
      <c r="B125" s="105"/>
      <c r="C125" s="106"/>
      <c r="D125" s="106"/>
      <c r="E125" s="106"/>
      <c r="F125" s="106"/>
      <c r="G125" s="106"/>
      <c r="H125" s="106"/>
      <c r="I125" s="106"/>
      <c r="J125" s="106"/>
      <c r="K125" s="106"/>
      <c r="L125" s="107"/>
      <c r="M125" s="105"/>
    </row>
    <row r="126" spans="2:13" x14ac:dyDescent="0.25">
      <c r="B126" s="105"/>
      <c r="C126" s="106"/>
      <c r="D126" s="106"/>
      <c r="E126" s="106"/>
      <c r="F126" s="106"/>
      <c r="G126" s="106"/>
      <c r="H126" s="106"/>
      <c r="I126" s="106"/>
      <c r="J126" s="106"/>
      <c r="K126" s="106"/>
      <c r="L126" s="107"/>
      <c r="M126" s="105"/>
    </row>
    <row r="127" spans="2:13" x14ac:dyDescent="0.25">
      <c r="B127" s="105"/>
      <c r="C127" s="106"/>
      <c r="D127" s="106"/>
      <c r="E127" s="106"/>
      <c r="F127" s="106"/>
      <c r="G127" s="106"/>
      <c r="H127" s="106"/>
      <c r="I127" s="106"/>
      <c r="J127" s="106"/>
      <c r="K127" s="106"/>
      <c r="L127" s="107"/>
      <c r="M127" s="105"/>
    </row>
    <row r="128" spans="2:13" x14ac:dyDescent="0.25">
      <c r="B128" s="105"/>
      <c r="C128" s="106"/>
      <c r="D128" s="106"/>
      <c r="E128" s="106"/>
      <c r="F128" s="106"/>
      <c r="G128" s="106"/>
      <c r="H128" s="106"/>
      <c r="I128" s="106"/>
      <c r="J128" s="106"/>
      <c r="K128" s="106"/>
      <c r="L128" s="107"/>
      <c r="M128" s="105"/>
    </row>
    <row r="129" spans="2:13" x14ac:dyDescent="0.25">
      <c r="B129" s="105"/>
      <c r="C129" s="106"/>
      <c r="D129" s="106"/>
      <c r="E129" s="106"/>
      <c r="F129" s="106"/>
      <c r="G129" s="106"/>
      <c r="H129" s="106"/>
      <c r="I129" s="106"/>
      <c r="J129" s="106"/>
      <c r="K129" s="106"/>
      <c r="L129" s="107"/>
      <c r="M129" s="105"/>
    </row>
    <row r="130" spans="2:13" x14ac:dyDescent="0.25">
      <c r="B130" s="105"/>
      <c r="C130" s="106"/>
      <c r="D130" s="106"/>
      <c r="E130" s="106"/>
      <c r="F130" s="106"/>
      <c r="G130" s="106"/>
      <c r="H130" s="106"/>
      <c r="I130" s="106"/>
      <c r="J130" s="106"/>
      <c r="K130" s="106"/>
      <c r="L130" s="107"/>
      <c r="M130" s="105"/>
    </row>
    <row r="131" spans="2:13" x14ac:dyDescent="0.25">
      <c r="B131" s="105"/>
      <c r="C131" s="106"/>
      <c r="D131" s="106"/>
      <c r="E131" s="106"/>
      <c r="F131" s="106"/>
      <c r="G131" s="106"/>
      <c r="H131" s="106"/>
      <c r="I131" s="106"/>
      <c r="J131" s="106"/>
      <c r="K131" s="106"/>
      <c r="L131" s="107"/>
      <c r="M131" s="105"/>
    </row>
    <row r="132" spans="2:13" x14ac:dyDescent="0.25">
      <c r="B132" s="105"/>
      <c r="C132" s="106"/>
      <c r="D132" s="106"/>
      <c r="E132" s="106"/>
      <c r="F132" s="106"/>
      <c r="G132" s="106"/>
      <c r="H132" s="106"/>
      <c r="I132" s="106"/>
      <c r="J132" s="106"/>
      <c r="K132" s="106"/>
      <c r="L132" s="107"/>
      <c r="M132" s="105"/>
    </row>
    <row r="133" spans="2:13" x14ac:dyDescent="0.25">
      <c r="B133" s="105"/>
      <c r="C133" s="106"/>
      <c r="D133" s="106"/>
      <c r="E133" s="106"/>
      <c r="F133" s="106"/>
      <c r="G133" s="106"/>
      <c r="H133" s="106"/>
      <c r="I133" s="106"/>
      <c r="J133" s="106"/>
      <c r="K133" s="106"/>
      <c r="L133" s="107"/>
      <c r="M133" s="105"/>
    </row>
    <row r="134" spans="2:13" x14ac:dyDescent="0.25">
      <c r="B134" s="105"/>
      <c r="C134" s="106"/>
      <c r="D134" s="106"/>
      <c r="E134" s="106"/>
      <c r="F134" s="106"/>
      <c r="G134" s="106"/>
      <c r="H134" s="106"/>
      <c r="I134" s="106"/>
      <c r="J134" s="106"/>
      <c r="K134" s="106"/>
      <c r="L134" s="107"/>
      <c r="M134" s="105"/>
    </row>
    <row r="135" spans="2:13" x14ac:dyDescent="0.25">
      <c r="B135" s="105"/>
      <c r="C135" s="106"/>
      <c r="D135" s="106"/>
      <c r="E135" s="106"/>
      <c r="F135" s="106"/>
      <c r="G135" s="106"/>
      <c r="H135" s="106"/>
      <c r="I135" s="106"/>
      <c r="J135" s="106"/>
      <c r="K135" s="106"/>
      <c r="L135" s="107"/>
      <c r="M135" s="105"/>
    </row>
    <row r="136" spans="2:13" x14ac:dyDescent="0.25">
      <c r="B136" s="105"/>
      <c r="C136" s="106"/>
      <c r="D136" s="106"/>
      <c r="E136" s="106"/>
      <c r="F136" s="106"/>
      <c r="G136" s="106"/>
      <c r="H136" s="106"/>
      <c r="I136" s="106"/>
      <c r="J136" s="106"/>
      <c r="K136" s="106"/>
      <c r="L136" s="107"/>
      <c r="M136" s="105"/>
    </row>
    <row r="137" spans="2:13" x14ac:dyDescent="0.25">
      <c r="B137" s="105"/>
      <c r="C137" s="106"/>
      <c r="D137" s="106"/>
      <c r="E137" s="106"/>
      <c r="F137" s="106"/>
      <c r="G137" s="106"/>
      <c r="H137" s="106"/>
      <c r="I137" s="106"/>
      <c r="J137" s="106"/>
      <c r="K137" s="106"/>
      <c r="L137" s="107"/>
      <c r="M137" s="105"/>
    </row>
    <row r="138" spans="2:13" x14ac:dyDescent="0.25">
      <c r="B138" s="105"/>
      <c r="C138" s="106"/>
      <c r="D138" s="106"/>
      <c r="E138" s="106"/>
      <c r="F138" s="106"/>
      <c r="G138" s="106"/>
      <c r="H138" s="106"/>
      <c r="I138" s="106"/>
      <c r="J138" s="106"/>
      <c r="K138" s="106"/>
      <c r="L138" s="107"/>
      <c r="M138" s="105"/>
    </row>
    <row r="139" spans="2:13" x14ac:dyDescent="0.25">
      <c r="B139" s="105"/>
      <c r="C139" s="106"/>
      <c r="D139" s="106"/>
      <c r="E139" s="106"/>
      <c r="F139" s="106"/>
      <c r="G139" s="106"/>
      <c r="H139" s="106"/>
      <c r="I139" s="106"/>
      <c r="J139" s="106"/>
      <c r="K139" s="106"/>
      <c r="L139" s="107"/>
      <c r="M139" s="105"/>
    </row>
    <row r="140" spans="2:13" x14ac:dyDescent="0.25">
      <c r="B140" s="105"/>
      <c r="C140" s="106"/>
      <c r="D140" s="106"/>
      <c r="E140" s="106"/>
      <c r="F140" s="106"/>
      <c r="G140" s="106"/>
      <c r="H140" s="106"/>
      <c r="I140" s="106"/>
      <c r="J140" s="106"/>
      <c r="K140" s="106"/>
      <c r="L140" s="107"/>
      <c r="M140" s="105"/>
    </row>
    <row r="141" spans="2:13" x14ac:dyDescent="0.25">
      <c r="B141" s="105"/>
      <c r="C141" s="106"/>
      <c r="D141" s="106"/>
      <c r="E141" s="106"/>
      <c r="F141" s="106"/>
      <c r="G141" s="106"/>
      <c r="H141" s="106"/>
      <c r="I141" s="106"/>
      <c r="J141" s="106"/>
      <c r="K141" s="106"/>
      <c r="L141" s="107"/>
      <c r="M141" s="105"/>
    </row>
    <row r="142" spans="2:13" x14ac:dyDescent="0.25">
      <c r="B142" s="105"/>
      <c r="C142" s="106"/>
      <c r="D142" s="106"/>
      <c r="E142" s="106"/>
      <c r="F142" s="106"/>
      <c r="G142" s="106"/>
      <c r="H142" s="106"/>
      <c r="I142" s="106"/>
      <c r="J142" s="106"/>
      <c r="K142" s="106"/>
      <c r="L142" s="107"/>
      <c r="M142" s="105"/>
    </row>
    <row r="143" spans="2:13" x14ac:dyDescent="0.25">
      <c r="B143" s="105"/>
      <c r="C143" s="106"/>
      <c r="D143" s="106"/>
      <c r="E143" s="106"/>
      <c r="F143" s="106"/>
      <c r="G143" s="106"/>
      <c r="H143" s="106"/>
      <c r="I143" s="106"/>
      <c r="J143" s="106"/>
      <c r="K143" s="106"/>
      <c r="L143" s="107"/>
      <c r="M143" s="105"/>
    </row>
    <row r="144" spans="2:13" x14ac:dyDescent="0.25">
      <c r="B144" s="105"/>
      <c r="C144" s="106"/>
      <c r="D144" s="106"/>
      <c r="E144" s="106"/>
      <c r="F144" s="106"/>
      <c r="G144" s="106"/>
      <c r="H144" s="106"/>
      <c r="I144" s="106"/>
      <c r="J144" s="106"/>
      <c r="K144" s="106"/>
      <c r="L144" s="107"/>
      <c r="M144" s="105"/>
    </row>
    <row r="145" spans="2:13" x14ac:dyDescent="0.25">
      <c r="B145" s="105"/>
      <c r="C145" s="106"/>
      <c r="D145" s="106"/>
      <c r="E145" s="106"/>
      <c r="F145" s="106"/>
      <c r="G145" s="106"/>
      <c r="H145" s="106"/>
      <c r="I145" s="106"/>
      <c r="J145" s="106"/>
      <c r="K145" s="106"/>
      <c r="L145" s="107"/>
      <c r="M145" s="105"/>
    </row>
    <row r="146" spans="2:13" x14ac:dyDescent="0.25">
      <c r="B146" s="105"/>
      <c r="C146" s="106"/>
      <c r="D146" s="106"/>
      <c r="E146" s="106"/>
      <c r="F146" s="106"/>
      <c r="G146" s="106"/>
      <c r="H146" s="106"/>
      <c r="I146" s="106"/>
      <c r="J146" s="106"/>
      <c r="K146" s="106"/>
      <c r="L146" s="107"/>
      <c r="M146" s="105"/>
    </row>
    <row r="147" spans="2:13" x14ac:dyDescent="0.25">
      <c r="B147" s="105"/>
      <c r="C147" s="106"/>
      <c r="D147" s="106"/>
      <c r="E147" s="106"/>
      <c r="F147" s="106"/>
      <c r="G147" s="106"/>
      <c r="H147" s="106"/>
      <c r="I147" s="106"/>
      <c r="J147" s="106"/>
      <c r="K147" s="106"/>
      <c r="L147" s="107"/>
      <c r="M147" s="105"/>
    </row>
    <row r="148" spans="2:13" x14ac:dyDescent="0.25">
      <c r="B148" s="105"/>
      <c r="C148" s="106"/>
      <c r="D148" s="106"/>
      <c r="E148" s="106"/>
      <c r="F148" s="106"/>
      <c r="G148" s="106"/>
      <c r="H148" s="106"/>
      <c r="I148" s="106"/>
      <c r="J148" s="106"/>
      <c r="K148" s="106"/>
      <c r="L148" s="107"/>
      <c r="M148" s="105"/>
    </row>
    <row r="149" spans="2:13" x14ac:dyDescent="0.25">
      <c r="B149" s="105"/>
      <c r="C149" s="106"/>
      <c r="D149" s="106"/>
      <c r="E149" s="106"/>
      <c r="F149" s="106"/>
      <c r="G149" s="106"/>
      <c r="H149" s="106"/>
      <c r="I149" s="106"/>
      <c r="J149" s="106"/>
      <c r="K149" s="106"/>
      <c r="L149" s="107"/>
      <c r="M149" s="105"/>
    </row>
    <row r="150" spans="2:13" x14ac:dyDescent="0.25">
      <c r="B150" s="105"/>
      <c r="C150" s="106"/>
      <c r="D150" s="106"/>
      <c r="E150" s="106"/>
      <c r="F150" s="106"/>
      <c r="G150" s="106"/>
      <c r="H150" s="106"/>
      <c r="I150" s="106"/>
      <c r="J150" s="106"/>
      <c r="K150" s="106"/>
      <c r="L150" s="107"/>
      <c r="M150" s="105"/>
    </row>
    <row r="151" spans="2:13" x14ac:dyDescent="0.25">
      <c r="B151" s="105"/>
      <c r="C151" s="106"/>
      <c r="D151" s="106"/>
      <c r="E151" s="106"/>
      <c r="F151" s="106"/>
      <c r="G151" s="106"/>
      <c r="H151" s="106"/>
      <c r="I151" s="106"/>
      <c r="J151" s="106"/>
      <c r="K151" s="106"/>
      <c r="L151" s="107"/>
      <c r="M151" s="105"/>
    </row>
    <row r="152" spans="2:13" x14ac:dyDescent="0.25">
      <c r="B152" s="105"/>
      <c r="C152" s="106"/>
      <c r="D152" s="106"/>
      <c r="E152" s="106"/>
      <c r="F152" s="106"/>
      <c r="G152" s="106"/>
      <c r="H152" s="106"/>
      <c r="I152" s="106"/>
      <c r="J152" s="106"/>
      <c r="K152" s="106"/>
      <c r="L152" s="107"/>
      <c r="M152" s="105"/>
    </row>
    <row r="153" spans="2:13" x14ac:dyDescent="0.25">
      <c r="B153" s="105"/>
      <c r="C153" s="106"/>
      <c r="D153" s="106"/>
      <c r="E153" s="106"/>
      <c r="F153" s="106"/>
      <c r="G153" s="106"/>
      <c r="H153" s="106"/>
      <c r="I153" s="106"/>
      <c r="J153" s="106"/>
      <c r="K153" s="106"/>
      <c r="L153" s="107"/>
      <c r="M153" s="105"/>
    </row>
    <row r="154" spans="2:13" x14ac:dyDescent="0.25">
      <c r="B154" s="105"/>
      <c r="C154" s="106"/>
      <c r="D154" s="106"/>
      <c r="E154" s="106"/>
      <c r="F154" s="106"/>
      <c r="G154" s="106"/>
      <c r="H154" s="106"/>
      <c r="I154" s="106"/>
      <c r="J154" s="106"/>
      <c r="K154" s="106"/>
      <c r="L154" s="107"/>
      <c r="M154" s="105"/>
    </row>
    <row r="155" spans="2:13" x14ac:dyDescent="0.25">
      <c r="B155" s="105"/>
      <c r="C155" s="106"/>
      <c r="D155" s="106"/>
      <c r="E155" s="106"/>
      <c r="F155" s="106"/>
      <c r="G155" s="106"/>
      <c r="H155" s="106"/>
      <c r="I155" s="106"/>
      <c r="J155" s="106"/>
      <c r="K155" s="106"/>
      <c r="L155" s="107"/>
      <c r="M155" s="105"/>
    </row>
    <row r="156" spans="2:13" x14ac:dyDescent="0.25">
      <c r="B156" s="105"/>
      <c r="C156" s="106"/>
      <c r="D156" s="106"/>
      <c r="E156" s="106"/>
      <c r="F156" s="106"/>
      <c r="G156" s="106"/>
      <c r="H156" s="106"/>
      <c r="I156" s="106"/>
      <c r="J156" s="106"/>
      <c r="K156" s="106"/>
      <c r="L156" s="107"/>
      <c r="M156" s="105"/>
    </row>
    <row r="157" spans="2:13" x14ac:dyDescent="0.25">
      <c r="B157" s="105"/>
      <c r="C157" s="106"/>
      <c r="D157" s="106"/>
      <c r="E157" s="106"/>
      <c r="F157" s="106"/>
      <c r="G157" s="106"/>
      <c r="H157" s="106"/>
      <c r="I157" s="106"/>
      <c r="J157" s="106"/>
      <c r="K157" s="106"/>
      <c r="L157" s="107"/>
      <c r="M157" s="105"/>
    </row>
    <row r="158" spans="2:13" x14ac:dyDescent="0.25">
      <c r="B158" s="105"/>
      <c r="C158" s="106"/>
      <c r="D158" s="106"/>
      <c r="E158" s="106"/>
      <c r="F158" s="106"/>
      <c r="G158" s="106"/>
      <c r="H158" s="106"/>
      <c r="I158" s="106"/>
      <c r="J158" s="106"/>
      <c r="K158" s="106"/>
      <c r="L158" s="107"/>
      <c r="M158" s="105"/>
    </row>
    <row r="159" spans="2:13" x14ac:dyDescent="0.25">
      <c r="B159" s="105"/>
      <c r="C159" s="106"/>
      <c r="D159" s="106"/>
      <c r="E159" s="106"/>
      <c r="F159" s="106"/>
      <c r="G159" s="106"/>
      <c r="H159" s="106"/>
      <c r="I159" s="106"/>
      <c r="J159" s="106"/>
      <c r="K159" s="106"/>
      <c r="L159" s="107"/>
      <c r="M159" s="105"/>
    </row>
    <row r="160" spans="2:13" x14ac:dyDescent="0.25">
      <c r="B160" s="105"/>
      <c r="C160" s="106"/>
      <c r="D160" s="106"/>
      <c r="E160" s="106"/>
      <c r="F160" s="106"/>
      <c r="G160" s="106"/>
      <c r="H160" s="106"/>
      <c r="I160" s="106"/>
      <c r="J160" s="106"/>
      <c r="K160" s="106"/>
      <c r="L160" s="107"/>
      <c r="M160" s="105"/>
    </row>
    <row r="161" spans="2:13" x14ac:dyDescent="0.25">
      <c r="B161" s="105"/>
      <c r="C161" s="106"/>
      <c r="D161" s="106"/>
      <c r="E161" s="106"/>
      <c r="F161" s="106"/>
      <c r="G161" s="106"/>
      <c r="H161" s="106"/>
      <c r="I161" s="106"/>
      <c r="J161" s="106"/>
      <c r="K161" s="106"/>
      <c r="L161" s="107"/>
      <c r="M161" s="105"/>
    </row>
    <row r="162" spans="2:13" x14ac:dyDescent="0.25">
      <c r="B162" s="105"/>
      <c r="F162" s="106"/>
      <c r="G162" s="106"/>
      <c r="H162" s="106"/>
      <c r="I162" s="106"/>
      <c r="J162" s="106"/>
      <c r="K162" s="106"/>
      <c r="L162" s="107"/>
    </row>
    <row r="163" spans="2:13" x14ac:dyDescent="0.25">
      <c r="B163" s="105"/>
      <c r="F163" s="106"/>
      <c r="G163" s="106"/>
      <c r="H163" s="106"/>
      <c r="I163" s="106"/>
      <c r="J163" s="106"/>
      <c r="K163" s="106"/>
      <c r="L163" s="107"/>
    </row>
    <row r="164" spans="2:13" x14ac:dyDescent="0.25">
      <c r="B164" s="105"/>
      <c r="F164" s="106"/>
      <c r="G164" s="106"/>
      <c r="H164" s="106"/>
      <c r="I164" s="106"/>
      <c r="J164" s="106"/>
      <c r="K164" s="106"/>
      <c r="L164" s="107"/>
    </row>
    <row r="165" spans="2:13" x14ac:dyDescent="0.25">
      <c r="B165" s="105"/>
      <c r="F165" s="106"/>
      <c r="G165" s="106"/>
      <c r="H165" s="106"/>
      <c r="I165" s="106"/>
      <c r="J165" s="106"/>
      <c r="K165" s="106"/>
      <c r="L165" s="107"/>
    </row>
    <row r="166" spans="2:13" x14ac:dyDescent="0.25">
      <c r="B166" s="105"/>
      <c r="F166" s="106"/>
      <c r="G166" s="106"/>
      <c r="H166" s="106"/>
      <c r="I166" s="106"/>
      <c r="J166" s="106"/>
      <c r="K166" s="106"/>
      <c r="L166" s="107"/>
    </row>
    <row r="167" spans="2:13" x14ac:dyDescent="0.25">
      <c r="B167" s="105"/>
      <c r="F167" s="106"/>
      <c r="G167" s="106"/>
      <c r="H167" s="106"/>
      <c r="I167" s="106"/>
      <c r="J167" s="106"/>
      <c r="K167" s="106"/>
      <c r="L167" s="107"/>
    </row>
    <row r="168" spans="2:13" x14ac:dyDescent="0.25">
      <c r="B168" s="105"/>
      <c r="F168" s="106"/>
      <c r="G168" s="106"/>
      <c r="H168" s="106"/>
      <c r="I168" s="106"/>
      <c r="J168" s="106"/>
      <c r="K168" s="106"/>
      <c r="L168" s="107"/>
    </row>
    <row r="169" spans="2:13" x14ac:dyDescent="0.25">
      <c r="B169" s="105"/>
      <c r="F169" s="106"/>
      <c r="G169" s="106"/>
      <c r="H169" s="106"/>
      <c r="I169" s="106"/>
      <c r="J169" s="106"/>
      <c r="K169" s="106"/>
      <c r="L169" s="107"/>
    </row>
    <row r="170" spans="2:13" x14ac:dyDescent="0.25">
      <c r="B170" s="105"/>
      <c r="F170" s="106"/>
      <c r="G170" s="106"/>
      <c r="H170" s="106"/>
      <c r="I170" s="106"/>
      <c r="J170" s="106"/>
      <c r="K170" s="106"/>
      <c r="L170" s="107"/>
    </row>
    <row r="171" spans="2:13" x14ac:dyDescent="0.25">
      <c r="B171" s="105"/>
      <c r="F171" s="106"/>
      <c r="G171" s="106"/>
      <c r="H171" s="106"/>
      <c r="I171" s="106"/>
      <c r="J171" s="106"/>
      <c r="K171" s="106"/>
      <c r="L171" s="107"/>
    </row>
    <row r="172" spans="2:13" x14ac:dyDescent="0.25">
      <c r="B172" s="105"/>
      <c r="F172" s="106"/>
      <c r="G172" s="106"/>
      <c r="H172" s="106"/>
      <c r="I172" s="106"/>
      <c r="J172" s="106"/>
      <c r="K172" s="106"/>
      <c r="L172" s="107"/>
    </row>
    <row r="173" spans="2:13" x14ac:dyDescent="0.25">
      <c r="B173" s="105"/>
      <c r="F173" s="106"/>
      <c r="G173" s="106"/>
      <c r="H173" s="106"/>
      <c r="I173" s="106"/>
      <c r="J173" s="106"/>
      <c r="K173" s="106"/>
      <c r="L173" s="107"/>
    </row>
    <row r="174" spans="2:13" x14ac:dyDescent="0.25">
      <c r="B174" s="105"/>
      <c r="F174" s="106"/>
      <c r="G174" s="106"/>
      <c r="H174" s="106"/>
      <c r="I174" s="106"/>
      <c r="J174" s="106"/>
      <c r="K174" s="106"/>
      <c r="L174" s="107"/>
    </row>
    <row r="175" spans="2:13" x14ac:dyDescent="0.25">
      <c r="B175" s="105"/>
      <c r="L175" s="109"/>
    </row>
    <row r="176" spans="2:13" x14ac:dyDescent="0.25">
      <c r="B176" s="105"/>
      <c r="L176" s="109"/>
    </row>
    <row r="177" spans="2:12" x14ac:dyDescent="0.25">
      <c r="B177" s="105"/>
      <c r="L177" s="109"/>
    </row>
    <row r="178" spans="2:12" x14ac:dyDescent="0.25">
      <c r="B178" s="105"/>
      <c r="L178" s="109"/>
    </row>
    <row r="179" spans="2:12" x14ac:dyDescent="0.25">
      <c r="B179" s="105"/>
      <c r="L179" s="109"/>
    </row>
    <row r="180" spans="2:12" x14ac:dyDescent="0.25">
      <c r="B180" s="105"/>
      <c r="L180" s="109"/>
    </row>
    <row r="181" spans="2:12" x14ac:dyDescent="0.25">
      <c r="B181" s="105"/>
      <c r="L181" s="109"/>
    </row>
    <row r="182" spans="2:12" x14ac:dyDescent="0.25">
      <c r="B182" s="105"/>
      <c r="L182" s="109"/>
    </row>
    <row r="183" spans="2:12" x14ac:dyDescent="0.25">
      <c r="B183" s="105"/>
      <c r="L183" s="109"/>
    </row>
    <row r="184" spans="2:12" x14ac:dyDescent="0.25">
      <c r="B184" s="105"/>
      <c r="L184" s="109"/>
    </row>
    <row r="185" spans="2:12" x14ac:dyDescent="0.25">
      <c r="B185" s="105"/>
      <c r="L185" s="109"/>
    </row>
    <row r="186" spans="2:12" x14ac:dyDescent="0.25">
      <c r="B186" s="105"/>
      <c r="L186" s="109"/>
    </row>
    <row r="187" spans="2:12" x14ac:dyDescent="0.25">
      <c r="B187" s="105"/>
      <c r="L187" s="109"/>
    </row>
    <row r="188" spans="2:12" x14ac:dyDescent="0.25">
      <c r="B188" s="105"/>
      <c r="L188" s="109"/>
    </row>
    <row r="189" spans="2:12" x14ac:dyDescent="0.25">
      <c r="B189" s="105"/>
      <c r="L189" s="109"/>
    </row>
    <row r="190" spans="2:12" x14ac:dyDescent="0.25">
      <c r="B190" s="105"/>
      <c r="L190" s="109"/>
    </row>
    <row r="191" spans="2:12" x14ac:dyDescent="0.25">
      <c r="B191" s="105"/>
      <c r="L191" s="109"/>
    </row>
    <row r="192" spans="2:12" x14ac:dyDescent="0.25">
      <c r="B192" s="105"/>
      <c r="L192" s="109"/>
    </row>
    <row r="193" spans="2:12" x14ac:dyDescent="0.25">
      <c r="B193" s="105"/>
      <c r="L193" s="109"/>
    </row>
    <row r="194" spans="2:12" x14ac:dyDescent="0.25">
      <c r="B194" s="105"/>
      <c r="L194" s="109"/>
    </row>
    <row r="195" spans="2:12" x14ac:dyDescent="0.25">
      <c r="B195" s="105"/>
      <c r="L195" s="109"/>
    </row>
    <row r="196" spans="2:12" x14ac:dyDescent="0.25">
      <c r="B196" s="105"/>
      <c r="L196" s="109"/>
    </row>
    <row r="197" spans="2:12" x14ac:dyDescent="0.25">
      <c r="B197" s="105"/>
      <c r="L197" s="109"/>
    </row>
    <row r="198" spans="2:12" x14ac:dyDescent="0.25">
      <c r="B198" s="105"/>
      <c r="L198" s="109"/>
    </row>
    <row r="199" spans="2:12" x14ac:dyDescent="0.25">
      <c r="B199" s="105"/>
      <c r="L199" s="109"/>
    </row>
    <row r="200" spans="2:12" x14ac:dyDescent="0.25">
      <c r="B200" s="105"/>
      <c r="L200" s="109"/>
    </row>
    <row r="201" spans="2:12" x14ac:dyDescent="0.25">
      <c r="B201" s="105"/>
      <c r="L201" s="109"/>
    </row>
    <row r="202" spans="2:12" x14ac:dyDescent="0.25">
      <c r="B202" s="105"/>
      <c r="L202" s="109"/>
    </row>
    <row r="203" spans="2:12" x14ac:dyDescent="0.25">
      <c r="B203" s="105"/>
      <c r="L203" s="109"/>
    </row>
    <row r="204" spans="2:12" x14ac:dyDescent="0.25">
      <c r="B204" s="105"/>
      <c r="L204" s="109"/>
    </row>
    <row r="205" spans="2:12" x14ac:dyDescent="0.25">
      <c r="B205" s="105"/>
      <c r="L205" s="109"/>
    </row>
    <row r="206" spans="2:12" x14ac:dyDescent="0.25">
      <c r="B206" s="105"/>
      <c r="L206" s="109"/>
    </row>
    <row r="207" spans="2:12" x14ac:dyDescent="0.25">
      <c r="B207" s="105"/>
      <c r="L207" s="109"/>
    </row>
    <row r="208" spans="2:12" x14ac:dyDescent="0.25">
      <c r="B208" s="105"/>
      <c r="L208" s="109"/>
    </row>
    <row r="209" spans="2:12" x14ac:dyDescent="0.25">
      <c r="B209" s="105"/>
      <c r="L209" s="109"/>
    </row>
    <row r="210" spans="2:12" x14ac:dyDescent="0.25">
      <c r="B210" s="105"/>
      <c r="L210" s="109"/>
    </row>
    <row r="211" spans="2:12" x14ac:dyDescent="0.25">
      <c r="B211" s="105"/>
      <c r="L211" s="109"/>
    </row>
    <row r="212" spans="2:12" x14ac:dyDescent="0.25">
      <c r="B212" s="105"/>
      <c r="L212" s="109"/>
    </row>
    <row r="213" spans="2:12" x14ac:dyDescent="0.25">
      <c r="B213" s="105"/>
      <c r="L213" s="109"/>
    </row>
    <row r="214" spans="2:12" x14ac:dyDescent="0.25">
      <c r="B214" s="105"/>
      <c r="L214" s="109"/>
    </row>
    <row r="215" spans="2:12" x14ac:dyDescent="0.25">
      <c r="B215" s="105"/>
      <c r="L215" s="109"/>
    </row>
    <row r="216" spans="2:12" x14ac:dyDescent="0.25">
      <c r="B216" s="105"/>
      <c r="L216" s="109"/>
    </row>
    <row r="217" spans="2:12" x14ac:dyDescent="0.25">
      <c r="B217" s="105"/>
      <c r="L217" s="109"/>
    </row>
    <row r="218" spans="2:12" x14ac:dyDescent="0.25">
      <c r="B218" s="105"/>
      <c r="L218" s="109"/>
    </row>
    <row r="219" spans="2:12" x14ac:dyDescent="0.25">
      <c r="B219" s="105"/>
      <c r="L219" s="109"/>
    </row>
    <row r="220" spans="2:12" x14ac:dyDescent="0.25">
      <c r="B220" s="105"/>
      <c r="L220" s="109"/>
    </row>
    <row r="221" spans="2:12" x14ac:dyDescent="0.25">
      <c r="B221" s="105"/>
      <c r="L221" s="109"/>
    </row>
    <row r="222" spans="2:12" x14ac:dyDescent="0.25">
      <c r="B222" s="105"/>
      <c r="L222" s="109"/>
    </row>
    <row r="223" spans="2:12" x14ac:dyDescent="0.25">
      <c r="B223" s="105"/>
      <c r="L223" s="109"/>
    </row>
    <row r="224" spans="2:12" x14ac:dyDescent="0.25">
      <c r="B224" s="105"/>
      <c r="L224" s="109"/>
    </row>
    <row r="225" spans="2:12" x14ac:dyDescent="0.25">
      <c r="B225" s="105"/>
      <c r="L225" s="109"/>
    </row>
    <row r="226" spans="2:12" x14ac:dyDescent="0.25">
      <c r="B226" s="105"/>
      <c r="L226" s="109"/>
    </row>
    <row r="227" spans="2:12" x14ac:dyDescent="0.25">
      <c r="B227" s="105"/>
      <c r="L227" s="109"/>
    </row>
    <row r="228" spans="2:12" x14ac:dyDescent="0.25">
      <c r="B228" s="105"/>
      <c r="L228" s="109"/>
    </row>
    <row r="229" spans="2:12" x14ac:dyDescent="0.25">
      <c r="B229" s="105"/>
      <c r="L229" s="109"/>
    </row>
    <row r="230" spans="2:12" x14ac:dyDescent="0.25">
      <c r="B230" s="105"/>
      <c r="L230" s="109"/>
    </row>
    <row r="231" spans="2:12" x14ac:dyDescent="0.25">
      <c r="B231" s="105"/>
      <c r="L231" s="109"/>
    </row>
    <row r="232" spans="2:12" x14ac:dyDescent="0.25">
      <c r="B232" s="105"/>
      <c r="L232" s="109"/>
    </row>
    <row r="233" spans="2:12" x14ac:dyDescent="0.25">
      <c r="B233" s="105"/>
      <c r="L233" s="109"/>
    </row>
    <row r="234" spans="2:12" x14ac:dyDescent="0.25">
      <c r="B234" s="105"/>
      <c r="L234" s="109"/>
    </row>
    <row r="235" spans="2:12" x14ac:dyDescent="0.25">
      <c r="B235" s="105"/>
      <c r="L235" s="109"/>
    </row>
    <row r="236" spans="2:12" x14ac:dyDescent="0.25">
      <c r="B236" s="105"/>
      <c r="L236" s="109"/>
    </row>
    <row r="237" spans="2:12" x14ac:dyDescent="0.25">
      <c r="B237" s="105"/>
      <c r="L237" s="109"/>
    </row>
    <row r="238" spans="2:12" x14ac:dyDescent="0.25">
      <c r="B238" s="105"/>
      <c r="L238" s="109"/>
    </row>
    <row r="239" spans="2:12" x14ac:dyDescent="0.25">
      <c r="B239" s="105"/>
      <c r="L239" s="109"/>
    </row>
    <row r="240" spans="2:12" x14ac:dyDescent="0.25">
      <c r="B240" s="105"/>
      <c r="L240" s="109"/>
    </row>
    <row r="241" spans="2:12" x14ac:dyDescent="0.25">
      <c r="B241" s="105"/>
      <c r="L241" s="109"/>
    </row>
    <row r="242" spans="2:12" x14ac:dyDescent="0.25">
      <c r="B242" s="105"/>
      <c r="L242" s="109"/>
    </row>
    <row r="243" spans="2:12" x14ac:dyDescent="0.25">
      <c r="B243" s="105"/>
      <c r="L243" s="109"/>
    </row>
    <row r="244" spans="2:12" x14ac:dyDescent="0.25">
      <c r="B244" s="105"/>
      <c r="L244" s="109"/>
    </row>
    <row r="245" spans="2:12" x14ac:dyDescent="0.25">
      <c r="B245" s="105"/>
      <c r="L245" s="109"/>
    </row>
    <row r="246" spans="2:12" x14ac:dyDescent="0.25">
      <c r="B246" s="105"/>
      <c r="L246" s="109"/>
    </row>
    <row r="247" spans="2:12" x14ac:dyDescent="0.25">
      <c r="B247" s="105"/>
      <c r="L247" s="109"/>
    </row>
    <row r="248" spans="2:12" x14ac:dyDescent="0.25">
      <c r="B248" s="105"/>
      <c r="L248" s="109"/>
    </row>
    <row r="249" spans="2:12" x14ac:dyDescent="0.25">
      <c r="B249" s="105"/>
      <c r="L249" s="109"/>
    </row>
    <row r="250" spans="2:12" x14ac:dyDescent="0.25">
      <c r="B250" s="105"/>
      <c r="L250" s="109"/>
    </row>
    <row r="251" spans="2:12" x14ac:dyDescent="0.25">
      <c r="B251" s="105"/>
      <c r="L251" s="109"/>
    </row>
    <row r="252" spans="2:12" x14ac:dyDescent="0.25">
      <c r="B252" s="105"/>
      <c r="L252" s="109"/>
    </row>
    <row r="253" spans="2:12" x14ac:dyDescent="0.25">
      <c r="B253" s="105"/>
      <c r="L253" s="109"/>
    </row>
    <row r="254" spans="2:12" x14ac:dyDescent="0.25">
      <c r="B254" s="105"/>
      <c r="L254" s="109"/>
    </row>
    <row r="255" spans="2:12" x14ac:dyDescent="0.25">
      <c r="B255" s="105"/>
      <c r="L255" s="109"/>
    </row>
    <row r="256" spans="2:12" x14ac:dyDescent="0.25">
      <c r="B256" s="105"/>
      <c r="L256" s="109"/>
    </row>
    <row r="257" spans="2:12" x14ac:dyDescent="0.25">
      <c r="B257" s="105"/>
      <c r="L257" s="109"/>
    </row>
    <row r="258" spans="2:12" x14ac:dyDescent="0.25">
      <c r="B258" s="105"/>
      <c r="L258" s="109"/>
    </row>
    <row r="259" spans="2:12" x14ac:dyDescent="0.25">
      <c r="B259" s="105"/>
      <c r="L259" s="109"/>
    </row>
    <row r="260" spans="2:12" x14ac:dyDescent="0.25">
      <c r="B260" s="105"/>
      <c r="L260" s="109"/>
    </row>
    <row r="261" spans="2:12" x14ac:dyDescent="0.25">
      <c r="B261" s="105"/>
      <c r="L261" s="109"/>
    </row>
    <row r="262" spans="2:12" x14ac:dyDescent="0.25">
      <c r="B262" s="105"/>
      <c r="L262" s="109"/>
    </row>
    <row r="263" spans="2:12" x14ac:dyDescent="0.25">
      <c r="B263" s="105"/>
      <c r="L263" s="109"/>
    </row>
    <row r="264" spans="2:12" x14ac:dyDescent="0.25">
      <c r="B264" s="105"/>
      <c r="L264" s="109"/>
    </row>
    <row r="265" spans="2:12" x14ac:dyDescent="0.25">
      <c r="B265" s="105"/>
      <c r="L265" s="109"/>
    </row>
    <row r="266" spans="2:12" x14ac:dyDescent="0.25">
      <c r="B266" s="105"/>
      <c r="L266" s="109"/>
    </row>
    <row r="267" spans="2:12" x14ac:dyDescent="0.25">
      <c r="B267" s="105"/>
      <c r="L267" s="109"/>
    </row>
    <row r="268" spans="2:12" x14ac:dyDescent="0.25">
      <c r="B268" s="105"/>
      <c r="L268" s="109"/>
    </row>
    <row r="269" spans="2:12" x14ac:dyDescent="0.25">
      <c r="B269" s="105"/>
      <c r="L269" s="109"/>
    </row>
    <row r="270" spans="2:12" x14ac:dyDescent="0.25">
      <c r="B270" s="105"/>
      <c r="L270" s="109"/>
    </row>
    <row r="271" spans="2:12" x14ac:dyDescent="0.25">
      <c r="B271" s="105"/>
      <c r="L271" s="109"/>
    </row>
    <row r="272" spans="2:12" x14ac:dyDescent="0.25">
      <c r="B272" s="105"/>
      <c r="L272" s="109"/>
    </row>
    <row r="273" spans="2:12" x14ac:dyDescent="0.25">
      <c r="B273" s="105"/>
      <c r="L273" s="109"/>
    </row>
    <row r="274" spans="2:12" x14ac:dyDescent="0.25">
      <c r="B274" s="105"/>
      <c r="L274" s="109"/>
    </row>
    <row r="275" spans="2:12" x14ac:dyDescent="0.25">
      <c r="B275" s="105"/>
      <c r="L275" s="109"/>
    </row>
    <row r="276" spans="2:12" x14ac:dyDescent="0.25">
      <c r="B276" s="105"/>
      <c r="L276" s="109"/>
    </row>
    <row r="277" spans="2:12" x14ac:dyDescent="0.25">
      <c r="B277" s="105"/>
      <c r="L277" s="109"/>
    </row>
    <row r="278" spans="2:12" x14ac:dyDescent="0.25">
      <c r="B278" s="105"/>
      <c r="L278" s="109"/>
    </row>
    <row r="279" spans="2:12" x14ac:dyDescent="0.25">
      <c r="B279" s="105"/>
      <c r="L279" s="109"/>
    </row>
    <row r="280" spans="2:12" x14ac:dyDescent="0.25">
      <c r="B280" s="105"/>
      <c r="L280" s="109"/>
    </row>
    <row r="281" spans="2:12" x14ac:dyDescent="0.25">
      <c r="B281" s="105"/>
      <c r="L281" s="109"/>
    </row>
    <row r="282" spans="2:12" x14ac:dyDescent="0.25">
      <c r="B282" s="105"/>
      <c r="L282" s="109"/>
    </row>
    <row r="283" spans="2:12" x14ac:dyDescent="0.25">
      <c r="B283" s="105"/>
      <c r="L283" s="109"/>
    </row>
    <row r="284" spans="2:12" x14ac:dyDescent="0.25">
      <c r="B284" s="105"/>
      <c r="L284" s="109"/>
    </row>
    <row r="285" spans="2:12" x14ac:dyDescent="0.25">
      <c r="B285" s="105"/>
      <c r="L285" s="109"/>
    </row>
    <row r="286" spans="2:12" x14ac:dyDescent="0.25">
      <c r="B286" s="105"/>
      <c r="L286" s="109"/>
    </row>
    <row r="287" spans="2:12" x14ac:dyDescent="0.25">
      <c r="B287" s="105"/>
      <c r="L287" s="109"/>
    </row>
    <row r="288" spans="2:12" x14ac:dyDescent="0.25">
      <c r="B288" s="105"/>
      <c r="L288" s="109"/>
    </row>
    <row r="289" spans="2:12" x14ac:dyDescent="0.25">
      <c r="B289" s="105"/>
      <c r="L289" s="109"/>
    </row>
    <row r="290" spans="2:12" x14ac:dyDescent="0.25">
      <c r="B290" s="105"/>
      <c r="L290" s="109"/>
    </row>
    <row r="291" spans="2:12" x14ac:dyDescent="0.25">
      <c r="B291" s="105"/>
      <c r="L291" s="109"/>
    </row>
    <row r="292" spans="2:12" x14ac:dyDescent="0.25">
      <c r="B292" s="105"/>
      <c r="L292" s="109"/>
    </row>
    <row r="293" spans="2:12" x14ac:dyDescent="0.25">
      <c r="B293" s="105"/>
      <c r="L293" s="109"/>
    </row>
    <row r="294" spans="2:12" x14ac:dyDescent="0.25">
      <c r="B294" s="105"/>
      <c r="L294" s="109"/>
    </row>
    <row r="295" spans="2:12" x14ac:dyDescent="0.25">
      <c r="B295" s="105"/>
      <c r="L295" s="109"/>
    </row>
    <row r="296" spans="2:12" x14ac:dyDescent="0.25">
      <c r="B296" s="105"/>
      <c r="L296" s="109"/>
    </row>
    <row r="297" spans="2:12" x14ac:dyDescent="0.25">
      <c r="B297" s="105"/>
      <c r="L297" s="109"/>
    </row>
    <row r="298" spans="2:12" x14ac:dyDescent="0.25">
      <c r="B298" s="105"/>
      <c r="L298" s="109"/>
    </row>
    <row r="299" spans="2:12" x14ac:dyDescent="0.25">
      <c r="B299" s="105"/>
      <c r="L299" s="109"/>
    </row>
    <row r="300" spans="2:12" x14ac:dyDescent="0.25">
      <c r="B300" s="105"/>
      <c r="L300" s="109"/>
    </row>
    <row r="301" spans="2:12" x14ac:dyDescent="0.25">
      <c r="B301" s="105"/>
      <c r="L301" s="109"/>
    </row>
    <row r="302" spans="2:12" x14ac:dyDescent="0.25">
      <c r="B302" s="105"/>
      <c r="L302" s="109"/>
    </row>
    <row r="303" spans="2:12" x14ac:dyDescent="0.25">
      <c r="B303" s="105"/>
      <c r="L303" s="109"/>
    </row>
    <row r="304" spans="2:12" x14ac:dyDescent="0.25">
      <c r="B304" s="105"/>
      <c r="L304" s="109"/>
    </row>
    <row r="305" spans="2:12" x14ac:dyDescent="0.25">
      <c r="B305" s="105"/>
      <c r="L305" s="109"/>
    </row>
    <row r="306" spans="2:12" x14ac:dyDescent="0.25">
      <c r="B306" s="105"/>
      <c r="L306" s="109"/>
    </row>
    <row r="307" spans="2:12" x14ac:dyDescent="0.25">
      <c r="B307" s="105"/>
      <c r="L307" s="109"/>
    </row>
    <row r="308" spans="2:12" x14ac:dyDescent="0.25">
      <c r="B308" s="105"/>
      <c r="L308" s="109"/>
    </row>
    <row r="309" spans="2:12" x14ac:dyDescent="0.25">
      <c r="B309" s="105"/>
      <c r="L309" s="109"/>
    </row>
    <row r="310" spans="2:12" x14ac:dyDescent="0.25">
      <c r="B310" s="105"/>
      <c r="L310" s="109"/>
    </row>
    <row r="311" spans="2:12" x14ac:dyDescent="0.25">
      <c r="B311" s="105"/>
      <c r="L311" s="109"/>
    </row>
    <row r="312" spans="2:12" x14ac:dyDescent="0.25">
      <c r="B312" s="105"/>
      <c r="L312" s="109"/>
    </row>
    <row r="313" spans="2:12" x14ac:dyDescent="0.25">
      <c r="B313" s="105"/>
      <c r="L313" s="109"/>
    </row>
    <row r="314" spans="2:12" x14ac:dyDescent="0.25">
      <c r="B314" s="105"/>
      <c r="L314" s="109"/>
    </row>
    <row r="315" spans="2:12" x14ac:dyDescent="0.25">
      <c r="B315" s="105"/>
      <c r="L315" s="109"/>
    </row>
    <row r="316" spans="2:12" x14ac:dyDescent="0.25">
      <c r="B316" s="105"/>
      <c r="L316" s="109"/>
    </row>
    <row r="317" spans="2:12" x14ac:dyDescent="0.25">
      <c r="B317" s="105"/>
      <c r="L317" s="109"/>
    </row>
    <row r="318" spans="2:12" x14ac:dyDescent="0.25">
      <c r="B318" s="105"/>
      <c r="L318" s="109"/>
    </row>
    <row r="319" spans="2:12" x14ac:dyDescent="0.25">
      <c r="B319" s="105"/>
      <c r="L319" s="109"/>
    </row>
    <row r="320" spans="2:12" x14ac:dyDescent="0.25">
      <c r="B320" s="105"/>
      <c r="L320" s="109"/>
    </row>
    <row r="321" spans="2:12" x14ac:dyDescent="0.25">
      <c r="B321" s="105"/>
      <c r="L321" s="109"/>
    </row>
    <row r="322" spans="2:12" x14ac:dyDescent="0.25">
      <c r="B322" s="105"/>
      <c r="L322" s="109"/>
    </row>
    <row r="323" spans="2:12" x14ac:dyDescent="0.25">
      <c r="B323" s="105"/>
      <c r="L323" s="109"/>
    </row>
    <row r="324" spans="2:12" x14ac:dyDescent="0.25">
      <c r="B324" s="105"/>
      <c r="L324" s="109"/>
    </row>
    <row r="325" spans="2:12" x14ac:dyDescent="0.25">
      <c r="B325" s="105"/>
      <c r="L325" s="109"/>
    </row>
    <row r="326" spans="2:12" x14ac:dyDescent="0.25">
      <c r="B326" s="105"/>
      <c r="L326" s="109"/>
    </row>
    <row r="327" spans="2:12" x14ac:dyDescent="0.25">
      <c r="B327" s="105"/>
      <c r="L327" s="109"/>
    </row>
    <row r="328" spans="2:12" x14ac:dyDescent="0.25">
      <c r="B328" s="105"/>
      <c r="L328" s="109"/>
    </row>
    <row r="329" spans="2:12" x14ac:dyDescent="0.25">
      <c r="B329" s="105"/>
      <c r="L329" s="109"/>
    </row>
    <row r="330" spans="2:12" x14ac:dyDescent="0.25">
      <c r="B330" s="105"/>
      <c r="L330" s="109"/>
    </row>
    <row r="331" spans="2:12" x14ac:dyDescent="0.25">
      <c r="B331" s="105"/>
      <c r="L331" s="109"/>
    </row>
    <row r="332" spans="2:12" x14ac:dyDescent="0.25">
      <c r="B332" s="105"/>
      <c r="L332" s="109"/>
    </row>
    <row r="333" spans="2:12" x14ac:dyDescent="0.25">
      <c r="B333" s="105"/>
      <c r="L333" s="109"/>
    </row>
    <row r="334" spans="2:12" x14ac:dyDescent="0.25">
      <c r="B334" s="105"/>
      <c r="L334" s="109"/>
    </row>
    <row r="335" spans="2:12" x14ac:dyDescent="0.25">
      <c r="B335" s="105"/>
      <c r="L335" s="109"/>
    </row>
    <row r="336" spans="2:12" x14ac:dyDescent="0.25">
      <c r="B336" s="105"/>
      <c r="L336" s="109"/>
    </row>
    <row r="337" spans="2:12" x14ac:dyDescent="0.25">
      <c r="B337" s="105"/>
      <c r="L337" s="109"/>
    </row>
    <row r="338" spans="2:12" x14ac:dyDescent="0.25">
      <c r="B338" s="105"/>
      <c r="L338" s="109"/>
    </row>
    <row r="339" spans="2:12" x14ac:dyDescent="0.25">
      <c r="L339" s="109"/>
    </row>
    <row r="340" spans="2:12" x14ac:dyDescent="0.25">
      <c r="L340" s="109"/>
    </row>
    <row r="341" spans="2:12" x14ac:dyDescent="0.25">
      <c r="L341" s="109"/>
    </row>
    <row r="342" spans="2:12" x14ac:dyDescent="0.25">
      <c r="L342" s="109"/>
    </row>
    <row r="343" spans="2:12" x14ac:dyDescent="0.25">
      <c r="L343" s="109"/>
    </row>
    <row r="344" spans="2:12" x14ac:dyDescent="0.25">
      <c r="L344" s="109"/>
    </row>
    <row r="345" spans="2:12" x14ac:dyDescent="0.25">
      <c r="L345" s="109"/>
    </row>
    <row r="346" spans="2:12" x14ac:dyDescent="0.25">
      <c r="L346" s="109"/>
    </row>
    <row r="347" spans="2:12" x14ac:dyDescent="0.25">
      <c r="L347" s="109"/>
    </row>
    <row r="348" spans="2:12" x14ac:dyDescent="0.25">
      <c r="L348" s="109"/>
    </row>
    <row r="349" spans="2:12" x14ac:dyDescent="0.25">
      <c r="L349" s="109"/>
    </row>
    <row r="350" spans="2:12" x14ac:dyDescent="0.25">
      <c r="C350" s="110"/>
      <c r="D350" s="110"/>
      <c r="E350" s="110"/>
      <c r="F350"/>
      <c r="G350"/>
      <c r="H350"/>
      <c r="I350"/>
      <c r="J350"/>
      <c r="K350"/>
      <c r="L350" s="109"/>
    </row>
    <row r="351" spans="2:12" x14ac:dyDescent="0.25">
      <c r="C351" s="110"/>
      <c r="D351" s="110"/>
      <c r="E351" s="110"/>
      <c r="F351"/>
      <c r="G351"/>
      <c r="H351"/>
      <c r="I351"/>
      <c r="J351"/>
      <c r="K351"/>
      <c r="L351" s="109"/>
    </row>
    <row r="352" spans="2:12" x14ac:dyDescent="0.25">
      <c r="C352" s="110"/>
      <c r="D352" s="110"/>
      <c r="E352" s="110"/>
      <c r="F352"/>
      <c r="G352"/>
      <c r="H352"/>
      <c r="I352"/>
      <c r="J352"/>
      <c r="K352"/>
      <c r="L352" s="109"/>
    </row>
    <row r="353" spans="3:12" x14ac:dyDescent="0.25">
      <c r="C353" s="110"/>
      <c r="D353" s="110"/>
      <c r="E353" s="110"/>
      <c r="F353"/>
      <c r="G353"/>
      <c r="H353"/>
      <c r="I353"/>
      <c r="J353"/>
      <c r="K353"/>
      <c r="L353" s="109"/>
    </row>
    <row r="354" spans="3:12" x14ac:dyDescent="0.25">
      <c r="C354" s="110"/>
      <c r="D354" s="110"/>
      <c r="E354" s="110"/>
      <c r="F354"/>
      <c r="G354"/>
      <c r="H354"/>
      <c r="I354"/>
      <c r="J354"/>
      <c r="K354"/>
      <c r="L354" s="109"/>
    </row>
    <row r="355" spans="3:12" x14ac:dyDescent="0.25">
      <c r="C355" s="110"/>
      <c r="D355" s="110"/>
      <c r="E355" s="110"/>
      <c r="F355"/>
      <c r="G355"/>
      <c r="H355"/>
      <c r="I355"/>
      <c r="J355"/>
      <c r="K355"/>
      <c r="L355" s="109"/>
    </row>
    <row r="356" spans="3:12" x14ac:dyDescent="0.25">
      <c r="C356" s="110"/>
      <c r="D356" s="110"/>
      <c r="E356" s="110"/>
      <c r="F356"/>
      <c r="G356"/>
      <c r="H356"/>
      <c r="I356"/>
      <c r="J356"/>
      <c r="K356"/>
      <c r="L356" s="109"/>
    </row>
    <row r="357" spans="3:12" x14ac:dyDescent="0.25">
      <c r="C357" s="110"/>
      <c r="D357" s="110"/>
      <c r="E357" s="110"/>
      <c r="F357"/>
      <c r="G357"/>
      <c r="H357"/>
      <c r="I357"/>
      <c r="J357"/>
      <c r="K357"/>
      <c r="L357" s="109"/>
    </row>
    <row r="358" spans="3:12" x14ac:dyDescent="0.25">
      <c r="C358" s="110"/>
      <c r="D358" s="110"/>
      <c r="E358" s="110"/>
      <c r="F358"/>
      <c r="G358"/>
      <c r="H358"/>
      <c r="I358"/>
      <c r="J358"/>
      <c r="K358"/>
      <c r="L358" s="109"/>
    </row>
    <row r="359" spans="3:12" x14ac:dyDescent="0.25">
      <c r="C359" s="110"/>
      <c r="D359" s="110"/>
      <c r="E359" s="110"/>
      <c r="F359"/>
      <c r="G359"/>
      <c r="H359"/>
      <c r="I359"/>
      <c r="J359"/>
      <c r="K359"/>
      <c r="L359" s="109"/>
    </row>
    <row r="360" spans="3:12" x14ac:dyDescent="0.25">
      <c r="C360" s="110"/>
      <c r="D360" s="110"/>
      <c r="E360" s="110"/>
      <c r="F360"/>
      <c r="G360"/>
      <c r="H360"/>
      <c r="I360"/>
      <c r="J360"/>
      <c r="K360"/>
      <c r="L360" s="109"/>
    </row>
    <row r="361" spans="3:12" x14ac:dyDescent="0.25">
      <c r="C361" s="110"/>
      <c r="D361" s="110"/>
      <c r="E361" s="110"/>
      <c r="F361"/>
      <c r="G361"/>
      <c r="H361"/>
      <c r="I361"/>
      <c r="J361"/>
      <c r="K361"/>
      <c r="L361" s="109"/>
    </row>
    <row r="362" spans="3:12" x14ac:dyDescent="0.25">
      <c r="C362" s="110"/>
      <c r="D362" s="110"/>
      <c r="E362" s="110"/>
      <c r="F362"/>
      <c r="G362"/>
      <c r="H362"/>
      <c r="I362"/>
      <c r="J362"/>
      <c r="K362"/>
      <c r="L362" s="109"/>
    </row>
    <row r="363" spans="3:12" x14ac:dyDescent="0.25">
      <c r="C363" s="110"/>
      <c r="D363" s="110"/>
      <c r="E363" s="110"/>
      <c r="F363"/>
      <c r="G363"/>
      <c r="H363"/>
      <c r="I363"/>
      <c r="J363"/>
      <c r="K363"/>
      <c r="L363" s="109"/>
    </row>
    <row r="364" spans="3:12" x14ac:dyDescent="0.25">
      <c r="C364" s="110"/>
      <c r="D364" s="110"/>
      <c r="E364" s="110"/>
      <c r="F364"/>
      <c r="G364"/>
      <c r="H364"/>
      <c r="I364"/>
      <c r="J364"/>
      <c r="K364"/>
      <c r="L364" s="109"/>
    </row>
    <row r="365" spans="3:12" x14ac:dyDescent="0.25">
      <c r="C365" s="110"/>
      <c r="D365" s="110"/>
      <c r="E365" s="110"/>
      <c r="F365"/>
      <c r="G365"/>
      <c r="H365"/>
      <c r="I365"/>
      <c r="J365"/>
      <c r="K365"/>
      <c r="L365" s="109"/>
    </row>
    <row r="366" spans="3:12" x14ac:dyDescent="0.25">
      <c r="C366" s="110"/>
      <c r="D366" s="110"/>
      <c r="E366" s="110"/>
      <c r="F366"/>
      <c r="G366"/>
      <c r="H366"/>
      <c r="I366"/>
      <c r="J366"/>
      <c r="K366"/>
      <c r="L366" s="109"/>
    </row>
    <row r="367" spans="3:12" x14ac:dyDescent="0.25">
      <c r="C367" s="110"/>
      <c r="D367" s="110"/>
      <c r="E367" s="110"/>
      <c r="F367"/>
      <c r="G367"/>
      <c r="H367"/>
      <c r="I367"/>
      <c r="J367"/>
      <c r="K367"/>
      <c r="L367" s="109"/>
    </row>
    <row r="368" spans="3:12" x14ac:dyDescent="0.25">
      <c r="C368" s="110"/>
      <c r="D368" s="110"/>
      <c r="E368" s="110"/>
      <c r="F368"/>
      <c r="G368"/>
      <c r="H368"/>
      <c r="I368"/>
      <c r="J368"/>
      <c r="K368"/>
      <c r="L368" s="109"/>
    </row>
    <row r="369" spans="3:12" x14ac:dyDescent="0.25">
      <c r="C369" s="110"/>
      <c r="D369" s="110"/>
      <c r="E369" s="110"/>
      <c r="F369"/>
      <c r="G369"/>
      <c r="H369"/>
      <c r="I369"/>
      <c r="J369"/>
      <c r="K369"/>
      <c r="L369" s="109"/>
    </row>
    <row r="370" spans="3:12" x14ac:dyDescent="0.25">
      <c r="C370" s="110"/>
      <c r="D370" s="110"/>
      <c r="E370" s="110"/>
      <c r="F370"/>
      <c r="G370"/>
      <c r="H370"/>
      <c r="I370"/>
      <c r="J370"/>
      <c r="K370"/>
      <c r="L370" s="109"/>
    </row>
    <row r="371" spans="3:12" x14ac:dyDescent="0.25">
      <c r="C371" s="110"/>
      <c r="D371" s="110"/>
      <c r="E371" s="110"/>
      <c r="F371"/>
      <c r="G371"/>
      <c r="H371"/>
      <c r="I371"/>
      <c r="J371"/>
      <c r="K371"/>
      <c r="L371" s="109"/>
    </row>
    <row r="372" spans="3:12" x14ac:dyDescent="0.25">
      <c r="C372" s="110"/>
      <c r="D372" s="110"/>
      <c r="E372" s="110"/>
      <c r="F372"/>
      <c r="G372"/>
      <c r="H372"/>
      <c r="I372"/>
      <c r="J372"/>
      <c r="K372"/>
      <c r="L372" s="109"/>
    </row>
    <row r="373" spans="3:12" x14ac:dyDescent="0.25">
      <c r="C373" s="110"/>
      <c r="D373" s="110"/>
      <c r="E373" s="110"/>
      <c r="F373"/>
      <c r="G373"/>
      <c r="H373"/>
      <c r="I373"/>
      <c r="J373"/>
      <c r="K373"/>
      <c r="L373" s="109"/>
    </row>
    <row r="374" spans="3:12" x14ac:dyDescent="0.25">
      <c r="C374" s="110"/>
      <c r="D374" s="110"/>
      <c r="E374" s="110"/>
      <c r="F374"/>
      <c r="G374"/>
      <c r="H374"/>
      <c r="I374"/>
      <c r="J374"/>
      <c r="K374"/>
      <c r="L374" s="109"/>
    </row>
    <row r="375" spans="3:12" x14ac:dyDescent="0.25">
      <c r="C375" s="110"/>
      <c r="D375" s="110"/>
      <c r="E375" s="110"/>
      <c r="F375"/>
      <c r="G375"/>
      <c r="H375"/>
      <c r="I375"/>
      <c r="J375"/>
      <c r="K375"/>
      <c r="L375" s="109"/>
    </row>
    <row r="376" spans="3:12" x14ac:dyDescent="0.25">
      <c r="C376" s="110"/>
      <c r="D376" s="110"/>
      <c r="E376" s="110"/>
      <c r="F376"/>
      <c r="G376"/>
      <c r="H376"/>
      <c r="I376"/>
      <c r="J376"/>
      <c r="K376"/>
      <c r="L376" s="109"/>
    </row>
    <row r="377" spans="3:12" x14ac:dyDescent="0.25">
      <c r="C377" s="110"/>
      <c r="D377" s="110"/>
      <c r="E377" s="110"/>
      <c r="F377"/>
      <c r="G377"/>
      <c r="H377"/>
      <c r="I377"/>
      <c r="J377"/>
      <c r="K377"/>
      <c r="L377" s="109"/>
    </row>
    <row r="378" spans="3:12" x14ac:dyDescent="0.25">
      <c r="C378" s="110"/>
      <c r="D378" s="110"/>
      <c r="E378" s="110"/>
      <c r="F378"/>
      <c r="G378"/>
      <c r="H378"/>
      <c r="I378"/>
      <c r="J378"/>
      <c r="K378"/>
      <c r="L378" s="109"/>
    </row>
    <row r="379" spans="3:12" x14ac:dyDescent="0.25">
      <c r="C379" s="110"/>
      <c r="D379" s="110"/>
      <c r="E379" s="110"/>
      <c r="F379"/>
      <c r="G379"/>
      <c r="H379"/>
      <c r="I379"/>
      <c r="J379"/>
      <c r="K379"/>
      <c r="L379" s="109"/>
    </row>
    <row r="380" spans="3:12" x14ac:dyDescent="0.25">
      <c r="C380" s="110"/>
      <c r="D380" s="110"/>
      <c r="E380" s="110"/>
      <c r="F380"/>
      <c r="G380"/>
      <c r="H380"/>
      <c r="I380"/>
      <c r="J380"/>
      <c r="K380"/>
      <c r="L380" s="109"/>
    </row>
    <row r="381" spans="3:12" x14ac:dyDescent="0.25">
      <c r="C381" s="110"/>
      <c r="D381" s="110"/>
      <c r="E381" s="110"/>
      <c r="F381"/>
      <c r="G381"/>
      <c r="H381"/>
      <c r="I381"/>
      <c r="J381"/>
      <c r="K381"/>
      <c r="L381" s="109"/>
    </row>
    <row r="382" spans="3:12" x14ac:dyDescent="0.25">
      <c r="C382" s="110"/>
      <c r="D382" s="110"/>
      <c r="E382" s="110"/>
      <c r="F382"/>
      <c r="G382"/>
      <c r="H382"/>
      <c r="I382"/>
      <c r="J382"/>
      <c r="K382"/>
      <c r="L382" s="109"/>
    </row>
    <row r="383" spans="3:12" x14ac:dyDescent="0.25">
      <c r="C383" s="110"/>
      <c r="D383" s="110"/>
      <c r="E383" s="110"/>
      <c r="F383"/>
      <c r="G383"/>
      <c r="H383"/>
      <c r="I383"/>
      <c r="J383"/>
      <c r="K383"/>
      <c r="L383" s="109"/>
    </row>
    <row r="384" spans="3:12" x14ac:dyDescent="0.25">
      <c r="C384" s="110"/>
      <c r="D384" s="110"/>
      <c r="E384" s="110"/>
      <c r="F384"/>
      <c r="G384"/>
      <c r="H384"/>
      <c r="I384"/>
      <c r="J384"/>
      <c r="K384"/>
      <c r="L384" s="109"/>
    </row>
    <row r="385" spans="3:12" x14ac:dyDescent="0.25">
      <c r="C385" s="110"/>
      <c r="D385" s="110"/>
      <c r="E385" s="110"/>
      <c r="F385"/>
      <c r="G385"/>
      <c r="H385"/>
      <c r="I385"/>
      <c r="J385"/>
      <c r="K385"/>
      <c r="L385" s="109"/>
    </row>
    <row r="386" spans="3:12" x14ac:dyDescent="0.25">
      <c r="C386" s="110"/>
      <c r="D386" s="110"/>
      <c r="E386" s="110"/>
      <c r="F386"/>
      <c r="G386"/>
      <c r="H386"/>
      <c r="I386"/>
      <c r="J386"/>
      <c r="K386"/>
      <c r="L386" s="109"/>
    </row>
    <row r="387" spans="3:12" x14ac:dyDescent="0.25">
      <c r="C387" s="110"/>
      <c r="D387" s="110"/>
      <c r="E387" s="110"/>
      <c r="F387"/>
      <c r="G387"/>
      <c r="H387"/>
      <c r="I387"/>
      <c r="J387"/>
      <c r="K387"/>
      <c r="L387" s="109"/>
    </row>
    <row r="388" spans="3:12" x14ac:dyDescent="0.25">
      <c r="C388" s="110"/>
      <c r="D388" s="110"/>
      <c r="E388" s="110"/>
      <c r="F388"/>
      <c r="G388"/>
      <c r="H388"/>
      <c r="I388"/>
      <c r="J388"/>
      <c r="K388"/>
      <c r="L388" s="109"/>
    </row>
    <row r="389" spans="3:12" x14ac:dyDescent="0.25">
      <c r="C389" s="110"/>
      <c r="D389" s="110"/>
      <c r="E389" s="110"/>
      <c r="F389"/>
      <c r="G389"/>
      <c r="H389"/>
      <c r="I389"/>
      <c r="J389"/>
      <c r="K389"/>
      <c r="L389" s="109"/>
    </row>
    <row r="390" spans="3:12" x14ac:dyDescent="0.25">
      <c r="C390" s="110"/>
      <c r="D390" s="110"/>
      <c r="E390" s="110"/>
      <c r="F390"/>
      <c r="G390"/>
      <c r="H390"/>
      <c r="I390"/>
      <c r="J390"/>
      <c r="K390"/>
      <c r="L390" s="109"/>
    </row>
    <row r="391" spans="3:12" x14ac:dyDescent="0.25">
      <c r="C391" s="110"/>
      <c r="D391" s="110"/>
      <c r="E391" s="110"/>
      <c r="F391"/>
      <c r="G391"/>
      <c r="H391"/>
      <c r="I391"/>
      <c r="J391"/>
      <c r="K391"/>
      <c r="L391" s="109"/>
    </row>
    <row r="392" spans="3:12" x14ac:dyDescent="0.25">
      <c r="C392" s="110"/>
      <c r="D392" s="110"/>
      <c r="E392" s="110"/>
      <c r="F392"/>
      <c r="G392"/>
      <c r="H392"/>
      <c r="I392"/>
      <c r="J392"/>
      <c r="K392"/>
      <c r="L392" s="109"/>
    </row>
    <row r="393" spans="3:12" x14ac:dyDescent="0.25">
      <c r="C393" s="110"/>
      <c r="D393" s="110"/>
      <c r="E393" s="110"/>
      <c r="F393"/>
      <c r="G393"/>
      <c r="H393"/>
      <c r="I393"/>
      <c r="J393"/>
      <c r="K393"/>
      <c r="L393" s="109"/>
    </row>
    <row r="394" spans="3:12" x14ac:dyDescent="0.25">
      <c r="C394" s="110"/>
      <c r="D394" s="110"/>
      <c r="E394" s="110"/>
      <c r="F394"/>
      <c r="G394"/>
      <c r="H394"/>
      <c r="I394"/>
      <c r="J394"/>
      <c r="K394"/>
      <c r="L394" s="109"/>
    </row>
    <row r="395" spans="3:12" x14ac:dyDescent="0.25">
      <c r="C395" s="110"/>
      <c r="D395" s="110"/>
      <c r="E395" s="110"/>
      <c r="F395"/>
      <c r="G395"/>
      <c r="H395"/>
      <c r="I395"/>
      <c r="J395"/>
      <c r="K395"/>
      <c r="L395" s="109"/>
    </row>
    <row r="396" spans="3:12" x14ac:dyDescent="0.25">
      <c r="C396" s="110"/>
      <c r="D396" s="110"/>
      <c r="E396" s="110"/>
      <c r="F396"/>
      <c r="G396"/>
      <c r="H396"/>
      <c r="I396"/>
      <c r="J396"/>
      <c r="K396"/>
      <c r="L396" s="109"/>
    </row>
    <row r="397" spans="3:12" x14ac:dyDescent="0.25">
      <c r="C397" s="110"/>
      <c r="D397" s="110"/>
      <c r="E397" s="110"/>
      <c r="F397"/>
      <c r="G397"/>
      <c r="H397"/>
      <c r="I397"/>
      <c r="J397"/>
      <c r="K397"/>
      <c r="L397" s="109"/>
    </row>
    <row r="398" spans="3:12" x14ac:dyDescent="0.25">
      <c r="C398" s="110"/>
      <c r="D398" s="110"/>
      <c r="E398" s="110"/>
      <c r="F398"/>
      <c r="G398"/>
      <c r="H398"/>
      <c r="I398"/>
      <c r="J398"/>
      <c r="K398"/>
      <c r="L398" s="109"/>
    </row>
    <row r="399" spans="3:12" x14ac:dyDescent="0.25">
      <c r="C399" s="110"/>
      <c r="D399" s="110"/>
      <c r="E399" s="110"/>
      <c r="F399"/>
      <c r="G399"/>
      <c r="H399"/>
      <c r="I399"/>
      <c r="J399"/>
      <c r="K399"/>
      <c r="L399" s="109"/>
    </row>
    <row r="400" spans="3:12" x14ac:dyDescent="0.25">
      <c r="C400" s="110"/>
      <c r="D400" s="110"/>
      <c r="E400" s="110"/>
      <c r="F400"/>
      <c r="G400"/>
      <c r="H400"/>
      <c r="I400"/>
      <c r="J400"/>
      <c r="K400"/>
      <c r="L400" s="109"/>
    </row>
    <row r="401" spans="3:12" x14ac:dyDescent="0.25">
      <c r="C401" s="110"/>
      <c r="D401" s="110"/>
      <c r="E401" s="110"/>
      <c r="F401"/>
      <c r="G401"/>
      <c r="H401"/>
      <c r="I401"/>
      <c r="J401"/>
      <c r="K401"/>
      <c r="L401" s="109"/>
    </row>
    <row r="402" spans="3:12" x14ac:dyDescent="0.25">
      <c r="C402" s="110"/>
      <c r="D402" s="110"/>
      <c r="E402" s="110"/>
      <c r="F402"/>
      <c r="G402"/>
      <c r="H402"/>
      <c r="I402"/>
      <c r="J402"/>
      <c r="K402"/>
      <c r="L402" s="109"/>
    </row>
    <row r="403" spans="3:12" x14ac:dyDescent="0.25">
      <c r="C403" s="110"/>
      <c r="D403" s="110"/>
      <c r="E403" s="110"/>
      <c r="F403"/>
      <c r="G403"/>
      <c r="H403"/>
      <c r="I403"/>
      <c r="J403"/>
      <c r="K403"/>
      <c r="L403" s="109"/>
    </row>
    <row r="404" spans="3:12" x14ac:dyDescent="0.25">
      <c r="C404" s="110"/>
      <c r="D404" s="110"/>
      <c r="E404" s="110"/>
      <c r="F404"/>
      <c r="G404"/>
      <c r="H404"/>
      <c r="I404"/>
      <c r="J404"/>
      <c r="K404"/>
      <c r="L404" s="109"/>
    </row>
    <row r="405" spans="3:12" x14ac:dyDescent="0.25">
      <c r="C405" s="110"/>
      <c r="D405" s="110"/>
      <c r="E405" s="110"/>
      <c r="F405"/>
      <c r="G405"/>
      <c r="H405"/>
      <c r="I405"/>
      <c r="J405"/>
      <c r="K405"/>
      <c r="L405" s="109"/>
    </row>
    <row r="406" spans="3:12" x14ac:dyDescent="0.25">
      <c r="C406" s="110"/>
      <c r="D406" s="110"/>
      <c r="E406" s="110"/>
      <c r="F406"/>
      <c r="G406"/>
      <c r="H406"/>
      <c r="I406"/>
      <c r="J406"/>
      <c r="K406"/>
      <c r="L406" s="109"/>
    </row>
    <row r="407" spans="3:12" x14ac:dyDescent="0.25">
      <c r="C407" s="110"/>
      <c r="D407" s="110"/>
      <c r="E407" s="110"/>
      <c r="F407"/>
      <c r="G407"/>
      <c r="H407"/>
      <c r="I407"/>
      <c r="J407"/>
      <c r="K407"/>
      <c r="L407" s="109"/>
    </row>
    <row r="408" spans="3:12" x14ac:dyDescent="0.25">
      <c r="C408" s="110"/>
      <c r="D408" s="110"/>
      <c r="E408" s="110"/>
      <c r="F408"/>
      <c r="G408"/>
      <c r="H408"/>
      <c r="I408"/>
      <c r="J408"/>
      <c r="K408"/>
      <c r="L408" s="109"/>
    </row>
    <row r="409" spans="3:12" x14ac:dyDescent="0.25">
      <c r="C409" s="110"/>
      <c r="D409" s="110"/>
      <c r="E409" s="110"/>
      <c r="F409"/>
      <c r="G409"/>
      <c r="H409"/>
      <c r="I409"/>
      <c r="J409"/>
      <c r="K409"/>
      <c r="L409" s="109"/>
    </row>
    <row r="410" spans="3:12" x14ac:dyDescent="0.25">
      <c r="C410" s="110"/>
      <c r="D410" s="110"/>
      <c r="E410" s="110"/>
      <c r="F410"/>
      <c r="G410"/>
      <c r="H410"/>
      <c r="I410"/>
      <c r="J410"/>
      <c r="K410"/>
      <c r="L410" s="109"/>
    </row>
    <row r="411" spans="3:12" x14ac:dyDescent="0.25">
      <c r="C411" s="110"/>
      <c r="D411" s="110"/>
      <c r="E411" s="110"/>
      <c r="F411"/>
      <c r="G411"/>
      <c r="H411"/>
      <c r="I411"/>
      <c r="J411"/>
      <c r="K411"/>
      <c r="L411" s="109"/>
    </row>
    <row r="412" spans="3:12" x14ac:dyDescent="0.25">
      <c r="C412" s="110"/>
      <c r="D412" s="110"/>
      <c r="E412" s="110"/>
      <c r="F412"/>
      <c r="G412"/>
      <c r="H412"/>
      <c r="I412"/>
      <c r="J412"/>
      <c r="K412"/>
      <c r="L412" s="109"/>
    </row>
    <row r="413" spans="3:12" x14ac:dyDescent="0.25">
      <c r="C413" s="110"/>
      <c r="D413" s="110"/>
      <c r="E413" s="110"/>
      <c r="F413"/>
      <c r="G413"/>
      <c r="H413"/>
      <c r="I413"/>
      <c r="J413"/>
      <c r="K413"/>
      <c r="L413" s="109"/>
    </row>
    <row r="414" spans="3:12" x14ac:dyDescent="0.25">
      <c r="C414" s="110"/>
      <c r="D414" s="110"/>
      <c r="E414" s="110"/>
      <c r="F414"/>
      <c r="G414"/>
      <c r="H414"/>
      <c r="I414"/>
      <c r="J414"/>
      <c r="K414"/>
      <c r="L414" s="109"/>
    </row>
    <row r="415" spans="3:12" x14ac:dyDescent="0.25">
      <c r="C415" s="110"/>
      <c r="D415" s="110"/>
      <c r="E415" s="110"/>
      <c r="F415"/>
      <c r="G415"/>
      <c r="H415"/>
      <c r="I415"/>
      <c r="J415"/>
      <c r="K415"/>
      <c r="L415" s="109"/>
    </row>
    <row r="416" spans="3:12" x14ac:dyDescent="0.25">
      <c r="C416" s="110"/>
      <c r="D416" s="110"/>
      <c r="E416" s="110"/>
      <c r="F416"/>
      <c r="G416"/>
      <c r="H416"/>
      <c r="I416"/>
      <c r="J416"/>
      <c r="K416"/>
      <c r="L416" s="109"/>
    </row>
    <row r="417" spans="3:12" x14ac:dyDescent="0.25">
      <c r="C417" s="110"/>
      <c r="D417" s="110"/>
      <c r="E417" s="110"/>
      <c r="F417"/>
      <c r="G417"/>
      <c r="H417"/>
      <c r="I417"/>
      <c r="J417"/>
      <c r="K417"/>
      <c r="L417" s="109"/>
    </row>
    <row r="418" spans="3:12" x14ac:dyDescent="0.25">
      <c r="C418" s="110"/>
      <c r="D418" s="110"/>
      <c r="E418" s="110"/>
      <c r="F418"/>
      <c r="G418"/>
      <c r="H418"/>
      <c r="I418"/>
      <c r="J418"/>
      <c r="K418"/>
      <c r="L418" s="109"/>
    </row>
    <row r="419" spans="3:12" x14ac:dyDescent="0.25">
      <c r="C419" s="110"/>
      <c r="D419" s="110"/>
      <c r="E419" s="110"/>
      <c r="F419"/>
      <c r="G419"/>
      <c r="H419"/>
      <c r="I419"/>
      <c r="J419"/>
      <c r="K419"/>
      <c r="L419" s="109"/>
    </row>
    <row r="420" spans="3:12" x14ac:dyDescent="0.25">
      <c r="C420" s="110"/>
      <c r="D420" s="110"/>
      <c r="E420" s="110"/>
      <c r="F420"/>
      <c r="G420"/>
      <c r="H420"/>
      <c r="I420"/>
      <c r="J420"/>
      <c r="K420"/>
      <c r="L420" s="109"/>
    </row>
    <row r="421" spans="3:12" x14ac:dyDescent="0.25">
      <c r="C421" s="110"/>
      <c r="D421" s="110"/>
      <c r="E421" s="110"/>
      <c r="F421"/>
      <c r="G421"/>
      <c r="H421"/>
      <c r="I421"/>
      <c r="J421"/>
      <c r="K421"/>
      <c r="L421" s="109"/>
    </row>
    <row r="422" spans="3:12" x14ac:dyDescent="0.25">
      <c r="C422" s="110"/>
      <c r="D422" s="110"/>
      <c r="E422" s="110"/>
      <c r="F422"/>
      <c r="G422"/>
      <c r="H422"/>
      <c r="I422"/>
      <c r="J422"/>
      <c r="K422"/>
      <c r="L422" s="109"/>
    </row>
    <row r="423" spans="3:12" x14ac:dyDescent="0.25">
      <c r="C423" s="110"/>
      <c r="D423" s="110"/>
      <c r="E423" s="110"/>
      <c r="F423"/>
      <c r="G423"/>
      <c r="H423"/>
      <c r="I423"/>
      <c r="J423"/>
      <c r="K423"/>
      <c r="L423" s="109"/>
    </row>
    <row r="424" spans="3:12" x14ac:dyDescent="0.25">
      <c r="C424" s="110"/>
      <c r="D424" s="110"/>
      <c r="E424" s="110"/>
      <c r="F424"/>
      <c r="G424"/>
      <c r="H424"/>
      <c r="I424"/>
      <c r="J424"/>
      <c r="K424"/>
      <c r="L424" s="109"/>
    </row>
    <row r="425" spans="3:12" x14ac:dyDescent="0.25">
      <c r="C425" s="110"/>
      <c r="D425" s="110"/>
      <c r="E425" s="110"/>
      <c r="F425"/>
      <c r="G425"/>
      <c r="H425"/>
      <c r="I425"/>
      <c r="J425"/>
      <c r="K425"/>
      <c r="L425" s="109"/>
    </row>
    <row r="426" spans="3:12" x14ac:dyDescent="0.25">
      <c r="C426" s="110"/>
      <c r="D426" s="110"/>
      <c r="E426" s="110"/>
      <c r="F426"/>
      <c r="G426"/>
      <c r="H426"/>
      <c r="I426"/>
      <c r="J426"/>
      <c r="K426"/>
      <c r="L426" s="109"/>
    </row>
    <row r="427" spans="3:12" x14ac:dyDescent="0.25">
      <c r="C427" s="110"/>
      <c r="D427" s="110"/>
      <c r="E427" s="110"/>
      <c r="F427"/>
      <c r="G427"/>
      <c r="H427"/>
      <c r="I427"/>
      <c r="J427"/>
      <c r="K427"/>
      <c r="L427" s="109"/>
    </row>
    <row r="428" spans="3:12" x14ac:dyDescent="0.25">
      <c r="C428" s="110"/>
      <c r="D428" s="110"/>
      <c r="E428" s="110"/>
      <c r="F428"/>
      <c r="G428"/>
      <c r="H428"/>
      <c r="I428"/>
      <c r="J428"/>
      <c r="K428"/>
      <c r="L428" s="109"/>
    </row>
    <row r="429" spans="3:12" x14ac:dyDescent="0.25">
      <c r="C429" s="110"/>
      <c r="D429" s="110"/>
      <c r="E429" s="110"/>
      <c r="F429"/>
      <c r="G429"/>
      <c r="H429"/>
      <c r="I429"/>
      <c r="J429"/>
      <c r="K429"/>
      <c r="L429" s="109"/>
    </row>
    <row r="430" spans="3:12" x14ac:dyDescent="0.25">
      <c r="C430" s="110"/>
      <c r="D430" s="110"/>
      <c r="E430" s="110"/>
      <c r="F430"/>
      <c r="G430"/>
      <c r="H430"/>
      <c r="I430"/>
      <c r="J430"/>
      <c r="K430"/>
      <c r="L430" s="109"/>
    </row>
    <row r="431" spans="3:12" x14ac:dyDescent="0.25">
      <c r="C431" s="110"/>
      <c r="D431" s="110"/>
      <c r="E431" s="110"/>
      <c r="F431"/>
      <c r="G431"/>
      <c r="H431"/>
      <c r="I431"/>
      <c r="J431"/>
      <c r="K431"/>
      <c r="L431" s="109"/>
    </row>
    <row r="432" spans="3:12" x14ac:dyDescent="0.25">
      <c r="C432" s="110"/>
      <c r="D432" s="110"/>
      <c r="E432" s="110"/>
      <c r="F432"/>
      <c r="G432"/>
      <c r="H432"/>
      <c r="I432"/>
      <c r="J432"/>
      <c r="K432"/>
      <c r="L432" s="109"/>
    </row>
    <row r="433" spans="3:12" x14ac:dyDescent="0.25">
      <c r="C433" s="110"/>
      <c r="D433" s="110"/>
      <c r="E433" s="110"/>
      <c r="F433"/>
      <c r="G433"/>
      <c r="H433"/>
      <c r="I433"/>
      <c r="J433"/>
      <c r="K433"/>
      <c r="L433" s="109"/>
    </row>
    <row r="434" spans="3:12" x14ac:dyDescent="0.25">
      <c r="C434" s="110"/>
      <c r="D434" s="110"/>
      <c r="E434" s="110"/>
      <c r="F434"/>
      <c r="G434"/>
      <c r="H434"/>
      <c r="I434"/>
      <c r="J434"/>
      <c r="K434"/>
      <c r="L434" s="109"/>
    </row>
    <row r="435" spans="3:12" x14ac:dyDescent="0.25">
      <c r="C435" s="110"/>
      <c r="D435" s="110"/>
      <c r="E435" s="110"/>
      <c r="F435"/>
      <c r="G435"/>
      <c r="H435"/>
      <c r="I435"/>
      <c r="J435"/>
      <c r="K435"/>
      <c r="L435" s="109"/>
    </row>
    <row r="436" spans="3:12" x14ac:dyDescent="0.25">
      <c r="C436" s="110"/>
      <c r="D436" s="110"/>
      <c r="E436" s="110"/>
      <c r="F436"/>
      <c r="G436"/>
      <c r="H436"/>
      <c r="I436"/>
      <c r="J436"/>
      <c r="K436"/>
      <c r="L436" s="109"/>
    </row>
    <row r="437" spans="3:12" x14ac:dyDescent="0.25">
      <c r="C437" s="110"/>
      <c r="D437" s="110"/>
      <c r="E437" s="110"/>
      <c r="F437"/>
      <c r="G437"/>
      <c r="H437"/>
      <c r="I437"/>
      <c r="J437"/>
      <c r="K437"/>
      <c r="L437" s="109"/>
    </row>
    <row r="438" spans="3:12" x14ac:dyDescent="0.25">
      <c r="C438" s="110"/>
      <c r="D438" s="110"/>
      <c r="E438" s="110"/>
      <c r="F438"/>
      <c r="G438"/>
      <c r="H438"/>
      <c r="I438"/>
      <c r="J438"/>
      <c r="K438"/>
      <c r="L438" s="109"/>
    </row>
  </sheetData>
  <mergeCells count="3">
    <mergeCell ref="B1:M1"/>
    <mergeCell ref="B5:L5"/>
    <mergeCell ref="B21:L2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69"/>
  <sheetViews>
    <sheetView workbookViewId="0">
      <selection sqref="A1:P1048576"/>
    </sheetView>
  </sheetViews>
  <sheetFormatPr baseColWidth="10" defaultRowHeight="15" x14ac:dyDescent="0.25"/>
  <cols>
    <col min="1" max="1" width="1.7109375" style="112" customWidth="1"/>
    <col min="2" max="2" width="6.28515625" style="113" customWidth="1"/>
    <col min="3" max="3" width="25.5703125" style="113" bestFit="1" customWidth="1"/>
    <col min="4" max="4" width="6.5703125" style="113" bestFit="1" customWidth="1"/>
    <col min="5" max="5" width="7.140625" style="113" bestFit="1" customWidth="1"/>
    <col min="6" max="6" width="6.7109375" style="113" bestFit="1" customWidth="1"/>
    <col min="7" max="7" width="7" style="113" bestFit="1" customWidth="1"/>
    <col min="8" max="10" width="6.7109375" style="113" bestFit="1" customWidth="1"/>
    <col min="11" max="11" width="6.5703125" style="113" bestFit="1" customWidth="1"/>
    <col min="12" max="12" width="7.140625" style="113" bestFit="1" customWidth="1"/>
    <col min="13" max="14" width="6.5703125" style="113" bestFit="1" customWidth="1"/>
    <col min="15" max="15" width="6.7109375" style="113" bestFit="1" customWidth="1"/>
    <col min="16" max="16" width="8.5703125" style="113" customWidth="1"/>
  </cols>
  <sheetData>
    <row r="3" spans="2:16" x14ac:dyDescent="0.25">
      <c r="C3" s="114" t="s">
        <v>79</v>
      </c>
    </row>
    <row r="4" spans="2:16" x14ac:dyDescent="0.25">
      <c r="B4" s="115" t="s">
        <v>80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</row>
    <row r="5" spans="2:16" x14ac:dyDescent="0.25">
      <c r="B5" s="349" t="s">
        <v>81</v>
      </c>
      <c r="C5" s="349"/>
      <c r="D5" s="117" t="s">
        <v>82</v>
      </c>
      <c r="E5" s="117" t="s">
        <v>83</v>
      </c>
      <c r="F5" s="117" t="s">
        <v>84</v>
      </c>
      <c r="G5" s="117" t="s">
        <v>85</v>
      </c>
      <c r="H5" s="117" t="s">
        <v>86</v>
      </c>
      <c r="I5" s="117" t="s">
        <v>87</v>
      </c>
      <c r="J5" s="117" t="s">
        <v>88</v>
      </c>
      <c r="K5" s="117" t="s">
        <v>89</v>
      </c>
      <c r="L5" s="117" t="s">
        <v>90</v>
      </c>
      <c r="M5" s="117" t="s">
        <v>91</v>
      </c>
      <c r="N5" s="117" t="s">
        <v>92</v>
      </c>
      <c r="O5" s="117" t="s">
        <v>93</v>
      </c>
      <c r="P5" s="117" t="s">
        <v>94</v>
      </c>
    </row>
    <row r="6" spans="2:16" x14ac:dyDescent="0.25">
      <c r="B6" s="118" t="s">
        <v>95</v>
      </c>
      <c r="C6" s="118" t="s">
        <v>96</v>
      </c>
      <c r="D6" s="119">
        <v>37310</v>
      </c>
      <c r="E6" s="120">
        <v>37408</v>
      </c>
      <c r="F6" s="120">
        <v>37557</v>
      </c>
      <c r="G6" s="120">
        <v>37607</v>
      </c>
      <c r="H6" s="120">
        <v>37570</v>
      </c>
      <c r="I6" s="120">
        <v>37561</v>
      </c>
      <c r="J6" s="120">
        <v>37700</v>
      </c>
      <c r="K6" s="120">
        <v>38085</v>
      </c>
      <c r="L6" s="120">
        <v>38185</v>
      </c>
      <c r="M6" s="120">
        <v>38325</v>
      </c>
      <c r="N6" s="120">
        <v>38190</v>
      </c>
      <c r="O6" s="120">
        <v>38505</v>
      </c>
      <c r="P6" s="120">
        <v>38324</v>
      </c>
    </row>
    <row r="7" spans="2:16" x14ac:dyDescent="0.25">
      <c r="B7" s="118" t="s">
        <v>97</v>
      </c>
      <c r="C7" s="118" t="s">
        <v>98</v>
      </c>
      <c r="D7" s="119">
        <v>20511</v>
      </c>
      <c r="E7" s="120">
        <v>20612</v>
      </c>
      <c r="F7" s="120">
        <v>21030</v>
      </c>
      <c r="G7" s="120">
        <v>21324</v>
      </c>
      <c r="H7" s="120">
        <v>21584</v>
      </c>
      <c r="I7" s="120">
        <v>22003</v>
      </c>
      <c r="J7" s="120">
        <v>22266</v>
      </c>
      <c r="K7" s="120">
        <v>22482</v>
      </c>
      <c r="L7" s="120">
        <v>22647</v>
      </c>
      <c r="M7" s="120">
        <v>22845</v>
      </c>
      <c r="N7" s="120">
        <v>23025</v>
      </c>
      <c r="O7" s="120">
        <v>23071</v>
      </c>
      <c r="P7" s="120">
        <v>22928</v>
      </c>
    </row>
    <row r="8" spans="2:16" x14ac:dyDescent="0.25">
      <c r="B8" s="118" t="s">
        <v>99</v>
      </c>
      <c r="C8" s="118" t="s">
        <v>100</v>
      </c>
      <c r="D8" s="119">
        <v>40257</v>
      </c>
      <c r="E8" s="120">
        <v>40404</v>
      </c>
      <c r="F8" s="120">
        <v>40324</v>
      </c>
      <c r="G8" s="120">
        <v>40518</v>
      </c>
      <c r="H8" s="120">
        <v>40508</v>
      </c>
      <c r="I8" s="120">
        <v>40634</v>
      </c>
      <c r="J8" s="120">
        <v>40684</v>
      </c>
      <c r="K8" s="120">
        <v>40711</v>
      </c>
      <c r="L8" s="120">
        <v>40748</v>
      </c>
      <c r="M8" s="120">
        <v>40794</v>
      </c>
      <c r="N8" s="120">
        <v>40713</v>
      </c>
      <c r="O8" s="120">
        <v>40847</v>
      </c>
      <c r="P8" s="120">
        <v>40632</v>
      </c>
    </row>
    <row r="9" spans="2:16" x14ac:dyDescent="0.25">
      <c r="B9" s="118" t="s">
        <v>101</v>
      </c>
      <c r="C9" s="118" t="s">
        <v>102</v>
      </c>
      <c r="D9" s="119">
        <v>39231</v>
      </c>
      <c r="E9" s="120">
        <v>39371</v>
      </c>
      <c r="F9" s="120">
        <v>39468</v>
      </c>
      <c r="G9" s="120">
        <v>39735</v>
      </c>
      <c r="H9" s="120">
        <v>39837</v>
      </c>
      <c r="I9" s="120">
        <v>39969</v>
      </c>
      <c r="J9" s="120">
        <v>40129</v>
      </c>
      <c r="K9" s="120">
        <v>40291</v>
      </c>
      <c r="L9" s="120">
        <v>40450</v>
      </c>
      <c r="M9" s="120">
        <v>40546</v>
      </c>
      <c r="N9" s="120">
        <v>38725</v>
      </c>
      <c r="O9" s="120">
        <v>40808</v>
      </c>
      <c r="P9" s="120">
        <v>40487</v>
      </c>
    </row>
    <row r="10" spans="2:16" x14ac:dyDescent="0.25">
      <c r="B10" s="121" t="s">
        <v>103</v>
      </c>
      <c r="C10" s="122" t="s">
        <v>104</v>
      </c>
      <c r="D10" s="119">
        <v>0</v>
      </c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>
        <v>11840</v>
      </c>
      <c r="P10" s="120">
        <v>11959</v>
      </c>
    </row>
    <row r="11" spans="2:16" x14ac:dyDescent="0.25">
      <c r="B11" s="123"/>
      <c r="C11" s="123" t="s">
        <v>105</v>
      </c>
      <c r="D11" s="124">
        <v>137309</v>
      </c>
      <c r="E11" s="124">
        <v>137795</v>
      </c>
      <c r="F11" s="124">
        <v>138379</v>
      </c>
      <c r="G11" s="124">
        <v>139184</v>
      </c>
      <c r="H11" s="124">
        <v>139499</v>
      </c>
      <c r="I11" s="124">
        <v>140167</v>
      </c>
      <c r="J11" s="124">
        <v>140779</v>
      </c>
      <c r="K11" s="124">
        <v>141569</v>
      </c>
      <c r="L11" s="124">
        <v>142030</v>
      </c>
      <c r="M11" s="124">
        <v>142510</v>
      </c>
      <c r="N11" s="124">
        <v>140653</v>
      </c>
      <c r="O11" s="124">
        <v>155071</v>
      </c>
      <c r="P11" s="124">
        <v>154330</v>
      </c>
    </row>
    <row r="12" spans="2:16" x14ac:dyDescent="0.25">
      <c r="B12" s="125"/>
      <c r="C12" s="126"/>
      <c r="D12" s="119"/>
      <c r="E12" s="127"/>
      <c r="F12" s="127"/>
      <c r="G12" s="120"/>
      <c r="H12" s="120"/>
      <c r="I12" s="120"/>
      <c r="J12" s="120"/>
      <c r="K12" s="120"/>
      <c r="L12" s="120"/>
      <c r="M12" s="120"/>
      <c r="N12" s="120"/>
      <c r="O12" s="120"/>
      <c r="P12" s="120"/>
    </row>
    <row r="13" spans="2:16" x14ac:dyDescent="0.25">
      <c r="B13" s="126"/>
      <c r="C13" s="126"/>
      <c r="D13" s="119"/>
      <c r="E13" s="127"/>
      <c r="F13" s="127"/>
      <c r="G13" s="120"/>
      <c r="H13" s="120"/>
      <c r="I13" s="120"/>
      <c r="J13" s="120"/>
      <c r="K13" s="120"/>
      <c r="L13" s="120"/>
      <c r="M13" s="120"/>
      <c r="N13" s="120"/>
      <c r="O13" s="120"/>
      <c r="P13" s="120"/>
    </row>
    <row r="14" spans="2:16" x14ac:dyDescent="0.25">
      <c r="B14" s="123"/>
      <c r="C14" s="123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</row>
    <row r="15" spans="2:16" x14ac:dyDescent="0.25"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</row>
    <row r="16" spans="2:16" x14ac:dyDescent="0.25">
      <c r="B16" s="128"/>
      <c r="C16" s="128" t="s">
        <v>106</v>
      </c>
      <c r="D16" s="129">
        <v>137309</v>
      </c>
      <c r="E16" s="129">
        <v>137795</v>
      </c>
      <c r="F16" s="129">
        <v>138379</v>
      </c>
      <c r="G16" s="129">
        <v>139184</v>
      </c>
      <c r="H16" s="129">
        <v>139499</v>
      </c>
      <c r="I16" s="129">
        <v>140167</v>
      </c>
      <c r="J16" s="129">
        <v>140779</v>
      </c>
      <c r="K16" s="129">
        <v>141569</v>
      </c>
      <c r="L16" s="129">
        <v>142030</v>
      </c>
      <c r="M16" s="129">
        <v>142510</v>
      </c>
      <c r="N16" s="129">
        <v>140653</v>
      </c>
      <c r="O16" s="129">
        <v>155071</v>
      </c>
      <c r="P16" s="129">
        <v>154330</v>
      </c>
    </row>
    <row r="17" spans="1:16" x14ac:dyDescent="0.25">
      <c r="A17" s="130"/>
      <c r="B17" s="115" t="s">
        <v>80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</row>
    <row r="18" spans="1:16" x14ac:dyDescent="0.25">
      <c r="A18" s="130"/>
      <c r="B18" s="349" t="s">
        <v>81</v>
      </c>
      <c r="C18" s="349"/>
      <c r="D18" s="117" t="s">
        <v>94</v>
      </c>
      <c r="E18" s="117" t="s">
        <v>107</v>
      </c>
      <c r="F18" s="117" t="s">
        <v>108</v>
      </c>
      <c r="G18" s="117" t="s">
        <v>109</v>
      </c>
      <c r="H18" s="117" t="s">
        <v>110</v>
      </c>
      <c r="I18" s="117" t="s">
        <v>111</v>
      </c>
      <c r="J18" s="117" t="s">
        <v>112</v>
      </c>
      <c r="K18" s="117" t="s">
        <v>113</v>
      </c>
      <c r="L18" s="117" t="s">
        <v>114</v>
      </c>
      <c r="M18" s="117" t="s">
        <v>115</v>
      </c>
      <c r="N18" s="117" t="s">
        <v>116</v>
      </c>
      <c r="O18" s="117" t="s">
        <v>117</v>
      </c>
      <c r="P18" s="117" t="s">
        <v>118</v>
      </c>
    </row>
    <row r="19" spans="1:16" x14ac:dyDescent="0.25">
      <c r="A19" s="130"/>
      <c r="B19" s="118" t="s">
        <v>95</v>
      </c>
      <c r="C19" s="118" t="s">
        <v>96</v>
      </c>
      <c r="D19" s="119">
        <v>38324</v>
      </c>
      <c r="E19" s="120">
        <v>38405</v>
      </c>
      <c r="F19" s="120">
        <v>38457</v>
      </c>
      <c r="G19" s="120">
        <v>38464</v>
      </c>
      <c r="H19" s="120">
        <v>38544</v>
      </c>
      <c r="I19" s="120">
        <v>38718</v>
      </c>
      <c r="J19" s="120">
        <v>38808</v>
      </c>
      <c r="K19" s="120">
        <v>38829</v>
      </c>
      <c r="L19" s="120">
        <v>38879</v>
      </c>
      <c r="M19" s="120">
        <v>39163</v>
      </c>
      <c r="N19" s="120">
        <v>39308</v>
      </c>
      <c r="O19" s="120">
        <v>39505</v>
      </c>
      <c r="P19" s="120">
        <v>39651</v>
      </c>
    </row>
    <row r="20" spans="1:16" x14ac:dyDescent="0.25">
      <c r="A20" s="130"/>
      <c r="B20" s="118" t="s">
        <v>97</v>
      </c>
      <c r="C20" s="118" t="s">
        <v>98</v>
      </c>
      <c r="D20" s="119">
        <v>22928</v>
      </c>
      <c r="E20" s="120">
        <v>22909</v>
      </c>
      <c r="F20" s="120">
        <v>23040</v>
      </c>
      <c r="G20" s="120">
        <v>23138</v>
      </c>
      <c r="H20" s="120">
        <v>23440</v>
      </c>
      <c r="I20" s="120">
        <v>23594</v>
      </c>
      <c r="J20" s="120">
        <v>23654</v>
      </c>
      <c r="K20" s="120">
        <v>23797</v>
      </c>
      <c r="L20" s="120">
        <v>23882</v>
      </c>
      <c r="M20" s="120">
        <v>23962</v>
      </c>
      <c r="N20" s="120">
        <v>24197</v>
      </c>
      <c r="O20" s="120">
        <v>24477</v>
      </c>
      <c r="P20" s="120">
        <v>24611</v>
      </c>
    </row>
    <row r="21" spans="1:16" x14ac:dyDescent="0.25">
      <c r="A21" s="130"/>
      <c r="B21" s="118" t="s">
        <v>99</v>
      </c>
      <c r="C21" s="118" t="s">
        <v>100</v>
      </c>
      <c r="D21" s="119">
        <v>40632</v>
      </c>
      <c r="E21" s="120">
        <v>40829</v>
      </c>
      <c r="F21" s="120">
        <v>40982</v>
      </c>
      <c r="G21" s="120">
        <v>41021</v>
      </c>
      <c r="H21" s="120">
        <v>41307</v>
      </c>
      <c r="I21" s="120">
        <v>41407</v>
      </c>
      <c r="J21" s="120">
        <v>41459</v>
      </c>
      <c r="K21" s="120">
        <v>41627</v>
      </c>
      <c r="L21" s="120">
        <v>41603</v>
      </c>
      <c r="M21" s="120">
        <v>41642</v>
      </c>
      <c r="N21" s="120">
        <v>41679</v>
      </c>
      <c r="O21" s="120">
        <v>41793</v>
      </c>
      <c r="P21" s="120">
        <v>41623</v>
      </c>
    </row>
    <row r="22" spans="1:16" x14ac:dyDescent="0.25">
      <c r="A22" s="130"/>
      <c r="B22" s="118" t="s">
        <v>101</v>
      </c>
      <c r="C22" s="118" t="s">
        <v>102</v>
      </c>
      <c r="D22" s="119">
        <v>40487</v>
      </c>
      <c r="E22" s="120">
        <v>40603</v>
      </c>
      <c r="F22" s="120">
        <v>40711</v>
      </c>
      <c r="G22" s="120">
        <v>40726</v>
      </c>
      <c r="H22" s="120">
        <v>40860</v>
      </c>
      <c r="I22" s="120">
        <v>41139</v>
      </c>
      <c r="J22" s="120">
        <v>41197</v>
      </c>
      <c r="K22" s="120">
        <v>41209</v>
      </c>
      <c r="L22" s="120">
        <v>41357</v>
      </c>
      <c r="M22" s="120">
        <v>41405</v>
      </c>
      <c r="N22" s="120">
        <v>41589</v>
      </c>
      <c r="O22" s="120">
        <v>41880</v>
      </c>
      <c r="P22" s="120">
        <v>42212</v>
      </c>
    </row>
    <row r="23" spans="1:16" x14ac:dyDescent="0.25">
      <c r="A23" s="130"/>
      <c r="B23" s="121" t="s">
        <v>103</v>
      </c>
      <c r="C23" s="122" t="s">
        <v>104</v>
      </c>
      <c r="D23" s="119">
        <v>11959</v>
      </c>
      <c r="E23" s="120">
        <v>12300</v>
      </c>
      <c r="F23" s="120">
        <v>12367</v>
      </c>
      <c r="G23" s="120">
        <v>12466</v>
      </c>
      <c r="H23" s="120">
        <v>12411</v>
      </c>
      <c r="I23" s="120">
        <v>12089</v>
      </c>
      <c r="J23" s="120">
        <v>12021</v>
      </c>
      <c r="K23" s="120">
        <v>11731</v>
      </c>
      <c r="L23" s="120">
        <v>11851</v>
      </c>
      <c r="M23" s="120">
        <v>11971</v>
      </c>
      <c r="N23" s="120">
        <v>12114</v>
      </c>
      <c r="O23" s="120">
        <v>12268</v>
      </c>
      <c r="P23" s="120">
        <v>12319</v>
      </c>
    </row>
    <row r="24" spans="1:16" x14ac:dyDescent="0.25">
      <c r="A24" s="130"/>
      <c r="B24" s="123"/>
      <c r="C24" s="123" t="s">
        <v>105</v>
      </c>
      <c r="D24" s="124">
        <v>154330</v>
      </c>
      <c r="E24" s="124">
        <v>155046</v>
      </c>
      <c r="F24" s="124">
        <v>155557</v>
      </c>
      <c r="G24" s="124">
        <v>155815</v>
      </c>
      <c r="H24" s="124">
        <v>156562</v>
      </c>
      <c r="I24" s="124">
        <v>156947</v>
      </c>
      <c r="J24" s="124">
        <v>157139</v>
      </c>
      <c r="K24" s="124">
        <v>157193</v>
      </c>
      <c r="L24" s="124">
        <v>157572</v>
      </c>
      <c r="M24" s="124">
        <v>158143</v>
      </c>
      <c r="N24" s="124">
        <v>158887</v>
      </c>
      <c r="O24" s="124">
        <v>159923</v>
      </c>
      <c r="P24" s="124">
        <v>160416</v>
      </c>
    </row>
    <row r="25" spans="1:16" x14ac:dyDescent="0.25">
      <c r="A25" s="130"/>
      <c r="B25" s="125" t="s">
        <v>119</v>
      </c>
      <c r="C25" s="126" t="s">
        <v>120</v>
      </c>
      <c r="D25" s="119"/>
      <c r="E25" s="127">
        <v>15276</v>
      </c>
      <c r="F25" s="127">
        <v>15301</v>
      </c>
      <c r="G25" s="120">
        <v>15304</v>
      </c>
      <c r="H25" s="120">
        <v>15356</v>
      </c>
      <c r="I25" s="120">
        <v>15434</v>
      </c>
      <c r="J25" s="120">
        <v>15434</v>
      </c>
      <c r="K25" s="120">
        <v>15534</v>
      </c>
      <c r="L25" s="120">
        <v>15582</v>
      </c>
      <c r="M25" s="120">
        <v>15717</v>
      </c>
      <c r="N25" s="120">
        <v>15749</v>
      </c>
      <c r="O25" s="120">
        <v>15734</v>
      </c>
      <c r="P25" s="120">
        <v>15734</v>
      </c>
    </row>
    <row r="26" spans="1:16" x14ac:dyDescent="0.25">
      <c r="A26" s="130"/>
      <c r="B26" s="126" t="s">
        <v>121</v>
      </c>
      <c r="C26" s="126" t="s">
        <v>122</v>
      </c>
      <c r="D26" s="119"/>
      <c r="E26" s="127">
        <v>21928</v>
      </c>
      <c r="F26" s="127">
        <v>22059</v>
      </c>
      <c r="G26" s="120">
        <v>22061</v>
      </c>
      <c r="H26" s="120">
        <v>22095</v>
      </c>
      <c r="I26" s="120">
        <v>22111</v>
      </c>
      <c r="J26" s="120">
        <v>22111</v>
      </c>
      <c r="K26" s="120">
        <v>22046</v>
      </c>
      <c r="L26" s="120">
        <v>22009</v>
      </c>
      <c r="M26" s="120">
        <v>22003</v>
      </c>
      <c r="N26" s="120">
        <v>22045</v>
      </c>
      <c r="O26" s="120">
        <v>22054</v>
      </c>
      <c r="P26" s="120">
        <v>22054</v>
      </c>
    </row>
    <row r="27" spans="1:16" x14ac:dyDescent="0.25">
      <c r="A27" s="130"/>
      <c r="B27" s="123"/>
      <c r="C27" s="123"/>
      <c r="D27" s="124"/>
      <c r="E27" s="124">
        <v>37204</v>
      </c>
      <c r="F27" s="124">
        <v>37360</v>
      </c>
      <c r="G27" s="124">
        <v>37365</v>
      </c>
      <c r="H27" s="124">
        <v>37451</v>
      </c>
      <c r="I27" s="124">
        <v>37545</v>
      </c>
      <c r="J27" s="124">
        <v>37545</v>
      </c>
      <c r="K27" s="124">
        <v>37580</v>
      </c>
      <c r="L27" s="124">
        <v>37591</v>
      </c>
      <c r="M27" s="124">
        <v>37720</v>
      </c>
      <c r="N27" s="124">
        <v>37794</v>
      </c>
      <c r="O27" s="124">
        <v>37788</v>
      </c>
      <c r="P27" s="124">
        <v>37788</v>
      </c>
    </row>
    <row r="28" spans="1:16" x14ac:dyDescent="0.25">
      <c r="A28" s="130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</row>
    <row r="29" spans="1:16" x14ac:dyDescent="0.25">
      <c r="A29" s="130"/>
      <c r="B29" s="128"/>
      <c r="C29" s="128" t="s">
        <v>106</v>
      </c>
      <c r="D29" s="129">
        <v>154330</v>
      </c>
      <c r="E29" s="129">
        <v>192250</v>
      </c>
      <c r="F29" s="129">
        <v>192917</v>
      </c>
      <c r="G29" s="129">
        <v>193180</v>
      </c>
      <c r="H29" s="129">
        <v>194013</v>
      </c>
      <c r="I29" s="129">
        <v>194492</v>
      </c>
      <c r="J29" s="129">
        <v>194684</v>
      </c>
      <c r="K29" s="129">
        <v>194773</v>
      </c>
      <c r="L29" s="129">
        <v>195163</v>
      </c>
      <c r="M29" s="129">
        <v>195863</v>
      </c>
      <c r="N29" s="129">
        <v>196681</v>
      </c>
      <c r="O29" s="129">
        <v>197711</v>
      </c>
      <c r="P29" s="129">
        <v>198204</v>
      </c>
    </row>
    <row r="30" spans="1:16" x14ac:dyDescent="0.25">
      <c r="A30" s="130"/>
      <c r="B30" s="115" t="s">
        <v>80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</row>
    <row r="31" spans="1:16" x14ac:dyDescent="0.25">
      <c r="A31" s="130"/>
      <c r="B31" s="349" t="s">
        <v>81</v>
      </c>
      <c r="C31" s="349"/>
      <c r="D31" s="117" t="s">
        <v>118</v>
      </c>
      <c r="E31" s="117" t="s">
        <v>123</v>
      </c>
      <c r="F31" s="117" t="s">
        <v>124</v>
      </c>
      <c r="G31" s="117" t="s">
        <v>125</v>
      </c>
      <c r="H31" s="117" t="s">
        <v>126</v>
      </c>
      <c r="I31" s="117" t="s">
        <v>127</v>
      </c>
      <c r="J31" s="117" t="s">
        <v>128</v>
      </c>
      <c r="K31" s="117" t="s">
        <v>129</v>
      </c>
      <c r="L31" s="117" t="s">
        <v>130</v>
      </c>
      <c r="M31" s="117" t="s">
        <v>131</v>
      </c>
      <c r="N31" s="117" t="s">
        <v>132</v>
      </c>
      <c r="O31" s="117" t="s">
        <v>133</v>
      </c>
      <c r="P31" s="117" t="s">
        <v>134</v>
      </c>
    </row>
    <row r="32" spans="1:16" x14ac:dyDescent="0.25">
      <c r="A32" s="130"/>
      <c r="B32" s="118" t="s">
        <v>95</v>
      </c>
      <c r="C32" s="118" t="s">
        <v>96</v>
      </c>
      <c r="D32" s="119">
        <v>39651</v>
      </c>
      <c r="E32" s="120">
        <v>39850</v>
      </c>
      <c r="F32" s="120">
        <v>39927</v>
      </c>
      <c r="G32" s="120">
        <v>40089</v>
      </c>
      <c r="H32" s="120">
        <v>40213</v>
      </c>
      <c r="I32" s="120">
        <v>40372</v>
      </c>
      <c r="J32" s="120">
        <v>40481</v>
      </c>
      <c r="K32" s="120">
        <v>40535</v>
      </c>
      <c r="L32" s="120">
        <v>40571</v>
      </c>
      <c r="M32" s="120">
        <v>40640</v>
      </c>
      <c r="N32" s="120">
        <v>40715</v>
      </c>
      <c r="O32" s="120">
        <v>40758</v>
      </c>
      <c r="P32" s="120">
        <v>40762</v>
      </c>
    </row>
    <row r="33" spans="1:16" x14ac:dyDescent="0.25">
      <c r="A33" s="130"/>
      <c r="B33" s="118" t="s">
        <v>97</v>
      </c>
      <c r="C33" s="118" t="s">
        <v>98</v>
      </c>
      <c r="D33" s="119">
        <v>24611</v>
      </c>
      <c r="E33" s="120">
        <v>24759</v>
      </c>
      <c r="F33" s="120">
        <v>24898</v>
      </c>
      <c r="G33" s="120">
        <v>25018</v>
      </c>
      <c r="H33" s="120">
        <v>25123</v>
      </c>
      <c r="I33" s="120">
        <v>25185</v>
      </c>
      <c r="J33" s="120">
        <v>25527</v>
      </c>
      <c r="K33" s="120">
        <v>25594</v>
      </c>
      <c r="L33" s="120">
        <v>25360</v>
      </c>
      <c r="M33" s="120">
        <v>25364</v>
      </c>
      <c r="N33" s="120">
        <v>25400</v>
      </c>
      <c r="O33" s="120">
        <v>25405</v>
      </c>
      <c r="P33" s="120">
        <v>25488</v>
      </c>
    </row>
    <row r="34" spans="1:16" x14ac:dyDescent="0.25">
      <c r="A34" s="130"/>
      <c r="B34" s="118" t="s">
        <v>99</v>
      </c>
      <c r="C34" s="118" t="s">
        <v>100</v>
      </c>
      <c r="D34" s="119">
        <v>41623</v>
      </c>
      <c r="E34" s="120">
        <v>41772</v>
      </c>
      <c r="F34" s="120">
        <v>41846</v>
      </c>
      <c r="G34" s="120">
        <v>41834</v>
      </c>
      <c r="H34" s="120">
        <v>41843</v>
      </c>
      <c r="I34" s="120">
        <v>41943</v>
      </c>
      <c r="J34" s="120">
        <v>42096</v>
      </c>
      <c r="K34" s="120">
        <v>42149</v>
      </c>
      <c r="L34" s="120">
        <v>41963</v>
      </c>
      <c r="M34" s="120">
        <v>42086</v>
      </c>
      <c r="N34" s="120">
        <v>42117</v>
      </c>
      <c r="O34" s="120">
        <v>42050</v>
      </c>
      <c r="P34" s="120">
        <v>42051</v>
      </c>
    </row>
    <row r="35" spans="1:16" x14ac:dyDescent="0.25">
      <c r="A35" s="130"/>
      <c r="B35" s="118" t="s">
        <v>101</v>
      </c>
      <c r="C35" s="118" t="s">
        <v>102</v>
      </c>
      <c r="D35" s="119">
        <v>42212</v>
      </c>
      <c r="E35" s="120">
        <v>42351</v>
      </c>
      <c r="F35" s="120">
        <v>42521</v>
      </c>
      <c r="G35" s="120">
        <v>42537</v>
      </c>
      <c r="H35" s="120">
        <v>42591</v>
      </c>
      <c r="I35" s="120">
        <v>42674</v>
      </c>
      <c r="J35" s="120">
        <v>42335</v>
      </c>
      <c r="K35" s="120">
        <v>42347</v>
      </c>
      <c r="L35" s="120">
        <v>42823</v>
      </c>
      <c r="M35" s="120">
        <v>42935</v>
      </c>
      <c r="N35" s="120">
        <v>42949</v>
      </c>
      <c r="O35" s="120">
        <v>42887</v>
      </c>
      <c r="P35" s="120">
        <v>42910</v>
      </c>
    </row>
    <row r="36" spans="1:16" x14ac:dyDescent="0.25">
      <c r="A36" s="130"/>
      <c r="B36" s="121" t="s">
        <v>103</v>
      </c>
      <c r="C36" s="122" t="s">
        <v>104</v>
      </c>
      <c r="D36" s="119">
        <v>12319</v>
      </c>
      <c r="E36" s="120">
        <v>12380</v>
      </c>
      <c r="F36" s="120">
        <v>12425</v>
      </c>
      <c r="G36" s="120">
        <v>12562</v>
      </c>
      <c r="H36" s="120">
        <v>12636</v>
      </c>
      <c r="I36" s="120">
        <v>12673</v>
      </c>
      <c r="J36" s="120">
        <v>12687</v>
      </c>
      <c r="K36" s="120">
        <v>12720</v>
      </c>
      <c r="L36" s="120">
        <v>12748</v>
      </c>
      <c r="M36" s="120">
        <v>12773</v>
      </c>
      <c r="N36" s="120">
        <v>12809</v>
      </c>
      <c r="O36" s="120">
        <v>12840</v>
      </c>
      <c r="P36" s="120">
        <v>12835</v>
      </c>
    </row>
    <row r="37" spans="1:16" x14ac:dyDescent="0.25">
      <c r="A37" s="130"/>
      <c r="B37" s="123"/>
      <c r="C37" s="123" t="s">
        <v>105</v>
      </c>
      <c r="D37" s="124">
        <v>160416</v>
      </c>
      <c r="E37" s="124">
        <v>161112</v>
      </c>
      <c r="F37" s="124">
        <v>161617</v>
      </c>
      <c r="G37" s="124">
        <v>162040</v>
      </c>
      <c r="H37" s="124">
        <v>162406</v>
      </c>
      <c r="I37" s="124">
        <v>162847</v>
      </c>
      <c r="J37" s="124">
        <v>163126</v>
      </c>
      <c r="K37" s="124">
        <v>163345</v>
      </c>
      <c r="L37" s="124">
        <v>163465</v>
      </c>
      <c r="M37" s="124">
        <v>163798</v>
      </c>
      <c r="N37" s="124">
        <v>163990</v>
      </c>
      <c r="O37" s="124">
        <v>163940</v>
      </c>
      <c r="P37" s="124">
        <v>164046</v>
      </c>
    </row>
    <row r="38" spans="1:16" x14ac:dyDescent="0.25">
      <c r="A38" s="130"/>
      <c r="B38" s="125"/>
      <c r="C38" s="126"/>
      <c r="D38" s="119">
        <v>15734</v>
      </c>
      <c r="E38" s="127">
        <v>15753</v>
      </c>
      <c r="F38" s="127">
        <v>15796</v>
      </c>
      <c r="G38" s="120">
        <v>15846</v>
      </c>
      <c r="H38" s="120">
        <v>15862</v>
      </c>
      <c r="I38" s="120">
        <v>15932</v>
      </c>
      <c r="J38" s="120"/>
      <c r="K38" s="120"/>
      <c r="L38" s="120"/>
      <c r="M38" s="120"/>
      <c r="N38" s="120"/>
      <c r="O38" s="120">
        <v>16080</v>
      </c>
      <c r="P38" s="120">
        <v>16087</v>
      </c>
    </row>
    <row r="39" spans="1:16" x14ac:dyDescent="0.25">
      <c r="A39" s="130"/>
      <c r="B39" s="126"/>
      <c r="C39" s="126"/>
      <c r="D39" s="119">
        <v>22054</v>
      </c>
      <c r="E39" s="127">
        <v>21991</v>
      </c>
      <c r="F39" s="127">
        <v>21962</v>
      </c>
      <c r="G39" s="120">
        <v>22088</v>
      </c>
      <c r="H39" s="120">
        <v>22074</v>
      </c>
      <c r="I39" s="120">
        <v>22127</v>
      </c>
      <c r="J39" s="120"/>
      <c r="K39" s="120"/>
      <c r="L39" s="120"/>
      <c r="M39" s="120"/>
      <c r="N39" s="120"/>
      <c r="O39" s="120">
        <v>22157</v>
      </c>
      <c r="P39" s="120">
        <v>22189</v>
      </c>
    </row>
    <row r="40" spans="1:16" x14ac:dyDescent="0.25">
      <c r="A40" s="131"/>
      <c r="B40" s="123"/>
      <c r="C40" s="123"/>
      <c r="D40" s="124">
        <v>37788</v>
      </c>
      <c r="E40" s="124">
        <v>37744</v>
      </c>
      <c r="F40" s="124">
        <v>37758</v>
      </c>
      <c r="G40" s="124">
        <v>37934</v>
      </c>
      <c r="H40" s="124">
        <v>37936</v>
      </c>
      <c r="I40" s="124">
        <v>38059</v>
      </c>
      <c r="J40" s="124">
        <v>0</v>
      </c>
      <c r="K40" s="124">
        <v>0</v>
      </c>
      <c r="L40" s="124">
        <v>0</v>
      </c>
      <c r="M40" s="124">
        <v>0</v>
      </c>
      <c r="N40" s="124">
        <v>0</v>
      </c>
      <c r="O40" s="124">
        <v>38237</v>
      </c>
      <c r="P40" s="124">
        <v>38276</v>
      </c>
    </row>
    <row r="41" spans="1:16" x14ac:dyDescent="0.25">
      <c r="A41" s="131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</row>
    <row r="42" spans="1:16" x14ac:dyDescent="0.25">
      <c r="A42" s="131"/>
      <c r="B42" s="128"/>
      <c r="C42" s="128" t="s">
        <v>106</v>
      </c>
      <c r="D42" s="129">
        <v>198204</v>
      </c>
      <c r="E42" s="129">
        <v>198856</v>
      </c>
      <c r="F42" s="129">
        <v>199375</v>
      </c>
      <c r="G42" s="129">
        <v>199974</v>
      </c>
      <c r="H42" s="129">
        <v>200342</v>
      </c>
      <c r="I42" s="129">
        <v>200906</v>
      </c>
      <c r="J42" s="129"/>
      <c r="K42" s="129"/>
      <c r="L42" s="129"/>
      <c r="M42" s="129"/>
      <c r="N42" s="129"/>
      <c r="O42" s="129">
        <v>202177</v>
      </c>
      <c r="P42" s="129">
        <v>202322</v>
      </c>
    </row>
    <row r="43" spans="1:16" x14ac:dyDescent="0.25">
      <c r="A43" s="132"/>
      <c r="B43" s="133"/>
      <c r="C43" s="133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</row>
    <row r="44" spans="1:16" x14ac:dyDescent="0.25">
      <c r="A44" s="131"/>
      <c r="B44" s="115" t="s">
        <v>80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</row>
    <row r="45" spans="1:16" x14ac:dyDescent="0.25">
      <c r="A45" s="131"/>
      <c r="B45" s="349" t="s">
        <v>81</v>
      </c>
      <c r="C45" s="349"/>
      <c r="D45" s="117" t="s">
        <v>135</v>
      </c>
      <c r="E45" s="117" t="s">
        <v>136</v>
      </c>
      <c r="F45" s="117" t="s">
        <v>137</v>
      </c>
      <c r="G45" s="117" t="s">
        <v>138</v>
      </c>
      <c r="H45" s="117" t="s">
        <v>139</v>
      </c>
      <c r="I45" s="117" t="s">
        <v>140</v>
      </c>
      <c r="J45" s="117" t="s">
        <v>141</v>
      </c>
      <c r="K45" s="117" t="s">
        <v>142</v>
      </c>
      <c r="L45" s="117" t="s">
        <v>143</v>
      </c>
      <c r="M45" s="117" t="s">
        <v>144</v>
      </c>
      <c r="N45" s="117" t="s">
        <v>145</v>
      </c>
      <c r="O45" s="117" t="s">
        <v>146</v>
      </c>
      <c r="P45" s="117" t="s">
        <v>147</v>
      </c>
    </row>
    <row r="46" spans="1:16" x14ac:dyDescent="0.25">
      <c r="A46" s="131"/>
      <c r="B46" s="118" t="s">
        <v>95</v>
      </c>
      <c r="C46" s="118" t="s">
        <v>96</v>
      </c>
      <c r="D46" s="119">
        <v>40762</v>
      </c>
      <c r="E46" s="120">
        <v>40800</v>
      </c>
      <c r="F46" s="120">
        <v>40800</v>
      </c>
      <c r="G46" s="120">
        <v>40847</v>
      </c>
      <c r="H46" s="120">
        <v>40405</v>
      </c>
      <c r="I46" s="120">
        <v>40791</v>
      </c>
      <c r="J46" s="120">
        <v>40850</v>
      </c>
      <c r="K46" s="120"/>
      <c r="L46" s="120"/>
      <c r="M46" s="120">
        <v>40849</v>
      </c>
      <c r="N46" s="120"/>
      <c r="O46" s="120">
        <v>40961</v>
      </c>
      <c r="P46" s="120">
        <v>40701</v>
      </c>
    </row>
    <row r="47" spans="1:16" x14ac:dyDescent="0.25">
      <c r="A47" s="131"/>
      <c r="B47" s="118" t="s">
        <v>97</v>
      </c>
      <c r="C47" s="118" t="s">
        <v>98</v>
      </c>
      <c r="D47" s="119">
        <v>25488</v>
      </c>
      <c r="E47" s="120">
        <v>25531</v>
      </c>
      <c r="F47" s="120">
        <v>25635</v>
      </c>
      <c r="G47" s="120">
        <v>25719</v>
      </c>
      <c r="H47" s="120">
        <v>25498</v>
      </c>
      <c r="I47" s="120">
        <v>25533</v>
      </c>
      <c r="J47" s="120">
        <v>25464</v>
      </c>
      <c r="K47" s="120"/>
      <c r="L47" s="120"/>
      <c r="M47" s="120">
        <v>25615</v>
      </c>
      <c r="N47" s="120"/>
      <c r="O47" s="120">
        <v>25728</v>
      </c>
      <c r="P47" s="120">
        <v>25494</v>
      </c>
    </row>
    <row r="48" spans="1:16" x14ac:dyDescent="0.25">
      <c r="A48" s="131"/>
      <c r="B48" s="118" t="s">
        <v>99</v>
      </c>
      <c r="C48" s="118" t="s">
        <v>100</v>
      </c>
      <c r="D48" s="119">
        <v>42051</v>
      </c>
      <c r="E48" s="120">
        <v>42053</v>
      </c>
      <c r="F48" s="120">
        <v>42004</v>
      </c>
      <c r="G48" s="120">
        <v>41989</v>
      </c>
      <c r="H48" s="120">
        <v>41448</v>
      </c>
      <c r="I48" s="120">
        <v>41576</v>
      </c>
      <c r="J48" s="120">
        <v>41511</v>
      </c>
      <c r="K48" s="120"/>
      <c r="L48" s="120"/>
      <c r="M48" s="120">
        <v>40849</v>
      </c>
      <c r="N48" s="120"/>
      <c r="O48" s="120">
        <v>41568</v>
      </c>
      <c r="P48" s="120">
        <v>41275</v>
      </c>
    </row>
    <row r="49" spans="1:16" x14ac:dyDescent="0.25">
      <c r="A49" s="130"/>
      <c r="B49" s="118" t="s">
        <v>101</v>
      </c>
      <c r="C49" s="118" t="s">
        <v>102</v>
      </c>
      <c r="D49" s="119">
        <v>42910</v>
      </c>
      <c r="E49" s="120">
        <v>42860</v>
      </c>
      <c r="F49" s="120">
        <v>42814</v>
      </c>
      <c r="G49" s="120">
        <v>42835</v>
      </c>
      <c r="H49" s="120">
        <v>42136</v>
      </c>
      <c r="I49" s="120">
        <v>42083</v>
      </c>
      <c r="J49" s="120">
        <v>42038</v>
      </c>
      <c r="K49" s="120"/>
      <c r="L49" s="120"/>
      <c r="M49" s="120">
        <v>41912</v>
      </c>
      <c r="N49" s="120"/>
      <c r="O49" s="120">
        <v>41949</v>
      </c>
      <c r="P49" s="120">
        <v>41643</v>
      </c>
    </row>
    <row r="50" spans="1:16" x14ac:dyDescent="0.25">
      <c r="A50" s="130"/>
      <c r="B50" s="121" t="s">
        <v>103</v>
      </c>
      <c r="C50" s="122" t="s">
        <v>104</v>
      </c>
      <c r="D50" s="119">
        <v>12835</v>
      </c>
      <c r="E50" s="120">
        <v>12849</v>
      </c>
      <c r="F50" s="120">
        <v>12873</v>
      </c>
      <c r="G50" s="120">
        <v>12897</v>
      </c>
      <c r="H50" s="120">
        <v>12764</v>
      </c>
      <c r="I50" s="120">
        <v>12724</v>
      </c>
      <c r="J50" s="120">
        <v>12694</v>
      </c>
      <c r="K50" s="120"/>
      <c r="L50" s="120"/>
      <c r="M50" s="120">
        <v>12812</v>
      </c>
      <c r="N50" s="120"/>
      <c r="O50" s="120">
        <v>12847</v>
      </c>
      <c r="P50" s="120">
        <v>12800</v>
      </c>
    </row>
    <row r="51" spans="1:16" x14ac:dyDescent="0.25">
      <c r="A51" s="130"/>
      <c r="B51" s="123"/>
      <c r="C51" s="123" t="s">
        <v>105</v>
      </c>
      <c r="D51" s="124">
        <v>164046</v>
      </c>
      <c r="E51" s="124">
        <v>164093</v>
      </c>
      <c r="F51" s="124">
        <v>164126</v>
      </c>
      <c r="G51" s="124">
        <v>164287</v>
      </c>
      <c r="H51" s="124">
        <v>162251</v>
      </c>
      <c r="I51" s="124">
        <v>162707</v>
      </c>
      <c r="J51" s="124">
        <v>162557</v>
      </c>
      <c r="K51" s="124">
        <v>0</v>
      </c>
      <c r="L51" s="124">
        <v>0</v>
      </c>
      <c r="M51" s="124">
        <v>162037</v>
      </c>
      <c r="N51" s="124">
        <v>0</v>
      </c>
      <c r="O51" s="124">
        <v>163053</v>
      </c>
      <c r="P51" s="124">
        <v>161913</v>
      </c>
    </row>
    <row r="52" spans="1:16" x14ac:dyDescent="0.25">
      <c r="A52" s="130"/>
      <c r="B52" s="125" t="s">
        <v>119</v>
      </c>
      <c r="C52" s="126" t="s">
        <v>120</v>
      </c>
      <c r="D52" s="119">
        <v>16087</v>
      </c>
      <c r="E52" s="127"/>
      <c r="F52" s="127"/>
      <c r="G52" s="120">
        <v>16260</v>
      </c>
      <c r="H52" s="120"/>
      <c r="I52" s="120">
        <v>16235</v>
      </c>
      <c r="J52" s="120"/>
      <c r="K52" s="120"/>
      <c r="L52" s="120"/>
      <c r="M52" s="120">
        <v>16264</v>
      </c>
      <c r="N52" s="120"/>
      <c r="O52" s="120">
        <v>16257</v>
      </c>
      <c r="P52" s="120">
        <v>16201</v>
      </c>
    </row>
    <row r="53" spans="1:16" x14ac:dyDescent="0.25">
      <c r="A53" s="130"/>
      <c r="B53" s="126" t="s">
        <v>121</v>
      </c>
      <c r="C53" s="126" t="s">
        <v>122</v>
      </c>
      <c r="D53" s="119">
        <v>22189</v>
      </c>
      <c r="E53" s="127"/>
      <c r="F53" s="127"/>
      <c r="G53" s="120">
        <v>22344</v>
      </c>
      <c r="H53" s="120"/>
      <c r="I53" s="120">
        <v>22535</v>
      </c>
      <c r="J53" s="120"/>
      <c r="K53" s="120"/>
      <c r="L53" s="120"/>
      <c r="M53" s="120">
        <v>21995</v>
      </c>
      <c r="N53" s="120"/>
      <c r="O53" s="120">
        <v>22216</v>
      </c>
      <c r="P53" s="120">
        <v>22028</v>
      </c>
    </row>
    <row r="54" spans="1:16" x14ac:dyDescent="0.25">
      <c r="A54" s="130"/>
      <c r="B54" s="123"/>
      <c r="C54" s="123" t="s">
        <v>148</v>
      </c>
      <c r="D54" s="124">
        <v>38276</v>
      </c>
      <c r="E54" s="124">
        <v>0</v>
      </c>
      <c r="F54" s="124">
        <v>0</v>
      </c>
      <c r="G54" s="124">
        <v>38604</v>
      </c>
      <c r="H54" s="124">
        <v>0</v>
      </c>
      <c r="I54" s="124">
        <v>38770</v>
      </c>
      <c r="J54" s="124">
        <v>0</v>
      </c>
      <c r="K54" s="124">
        <v>0</v>
      </c>
      <c r="L54" s="124">
        <v>0</v>
      </c>
      <c r="M54" s="124">
        <v>38259</v>
      </c>
      <c r="N54" s="124">
        <v>0</v>
      </c>
      <c r="O54" s="124">
        <v>38473</v>
      </c>
      <c r="P54" s="124">
        <v>38229</v>
      </c>
    </row>
    <row r="55" spans="1:16" x14ac:dyDescent="0.25">
      <c r="A55" s="130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</row>
    <row r="56" spans="1:16" x14ac:dyDescent="0.25">
      <c r="A56" s="130"/>
      <c r="B56" s="128"/>
      <c r="C56" s="128" t="s">
        <v>106</v>
      </c>
      <c r="D56" s="129">
        <v>202322</v>
      </c>
      <c r="E56" s="129"/>
      <c r="F56" s="129"/>
      <c r="G56" s="129">
        <v>202891</v>
      </c>
      <c r="H56" s="129"/>
      <c r="I56" s="129">
        <v>201477</v>
      </c>
      <c r="J56" s="129"/>
      <c r="K56" s="129">
        <v>0</v>
      </c>
      <c r="L56" s="129">
        <v>0</v>
      </c>
      <c r="M56" s="129">
        <v>200296</v>
      </c>
      <c r="N56" s="129">
        <v>0</v>
      </c>
      <c r="O56" s="129">
        <v>201526</v>
      </c>
      <c r="P56" s="129">
        <v>200142</v>
      </c>
    </row>
    <row r="57" spans="1:16" x14ac:dyDescent="0.25">
      <c r="A57" s="130"/>
      <c r="B57" s="115" t="s">
        <v>80</v>
      </c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</row>
    <row r="58" spans="1:16" x14ac:dyDescent="0.25">
      <c r="A58" s="130"/>
      <c r="B58" s="349" t="s">
        <v>81</v>
      </c>
      <c r="C58" s="349"/>
      <c r="D58" s="117" t="s">
        <v>147</v>
      </c>
      <c r="E58" s="117" t="s">
        <v>149</v>
      </c>
      <c r="F58" s="117" t="s">
        <v>150</v>
      </c>
      <c r="G58" s="117" t="s">
        <v>151</v>
      </c>
      <c r="H58" s="117" t="s">
        <v>152</v>
      </c>
      <c r="I58" s="117" t="s">
        <v>153</v>
      </c>
      <c r="J58" s="117" t="s">
        <v>154</v>
      </c>
      <c r="K58" s="117" t="s">
        <v>155</v>
      </c>
      <c r="L58" s="117" t="s">
        <v>156</v>
      </c>
      <c r="M58" s="117" t="s">
        <v>157</v>
      </c>
      <c r="N58" s="117" t="s">
        <v>158</v>
      </c>
      <c r="O58" s="117" t="s">
        <v>159</v>
      </c>
      <c r="P58" s="117" t="s">
        <v>160</v>
      </c>
    </row>
    <row r="59" spans="1:16" x14ac:dyDescent="0.25">
      <c r="A59" s="130"/>
      <c r="B59" s="118" t="s">
        <v>95</v>
      </c>
      <c r="C59" s="118" t="s">
        <v>96</v>
      </c>
      <c r="D59" s="119">
        <v>40701</v>
      </c>
      <c r="E59" s="120">
        <v>40810</v>
      </c>
      <c r="F59" s="120">
        <v>40931</v>
      </c>
      <c r="G59" s="120">
        <v>41001</v>
      </c>
      <c r="H59" s="120">
        <v>41019</v>
      </c>
      <c r="I59" s="120">
        <v>41179</v>
      </c>
      <c r="J59" s="120">
        <v>41241</v>
      </c>
      <c r="K59" s="120">
        <v>41025</v>
      </c>
      <c r="L59" s="120">
        <v>41224</v>
      </c>
      <c r="M59" s="120">
        <v>41352</v>
      </c>
      <c r="N59" s="120">
        <v>41467</v>
      </c>
      <c r="O59" s="120">
        <v>41473</v>
      </c>
      <c r="P59" s="120">
        <v>41268</v>
      </c>
    </row>
    <row r="60" spans="1:16" x14ac:dyDescent="0.25">
      <c r="A60" s="130"/>
      <c r="B60" s="118" t="s">
        <v>97</v>
      </c>
      <c r="C60" s="118" t="s">
        <v>98</v>
      </c>
      <c r="D60" s="119">
        <v>25494</v>
      </c>
      <c r="E60" s="120">
        <v>25604</v>
      </c>
      <c r="F60" s="120">
        <v>25682</v>
      </c>
      <c r="G60" s="120">
        <v>25731</v>
      </c>
      <c r="H60" s="120">
        <v>25773</v>
      </c>
      <c r="I60" s="120">
        <v>25847</v>
      </c>
      <c r="J60" s="120">
        <v>25867</v>
      </c>
      <c r="K60" s="120">
        <v>25696</v>
      </c>
      <c r="L60" s="120">
        <v>25761</v>
      </c>
      <c r="M60" s="120">
        <v>25839</v>
      </c>
      <c r="N60" s="120">
        <v>25925</v>
      </c>
      <c r="O60" s="120">
        <v>25857</v>
      </c>
      <c r="P60" s="120">
        <v>25694</v>
      </c>
    </row>
    <row r="61" spans="1:16" x14ac:dyDescent="0.25">
      <c r="A61" s="130"/>
      <c r="B61" s="118" t="s">
        <v>99</v>
      </c>
      <c r="C61" s="118" t="s">
        <v>100</v>
      </c>
      <c r="D61" s="119">
        <v>41275</v>
      </c>
      <c r="E61" s="120">
        <v>41313</v>
      </c>
      <c r="F61" s="120">
        <v>41368</v>
      </c>
      <c r="G61" s="120">
        <v>41459</v>
      </c>
      <c r="H61" s="120">
        <v>41520</v>
      </c>
      <c r="I61" s="120">
        <v>41632</v>
      </c>
      <c r="J61" s="120">
        <v>41664</v>
      </c>
      <c r="K61" s="120">
        <v>41384</v>
      </c>
      <c r="L61" s="120">
        <v>41482</v>
      </c>
      <c r="M61" s="120">
        <v>41557</v>
      </c>
      <c r="N61" s="120">
        <v>41567</v>
      </c>
      <c r="O61" s="120">
        <v>41455</v>
      </c>
      <c r="P61" s="120">
        <v>41162</v>
      </c>
    </row>
    <row r="62" spans="1:16" x14ac:dyDescent="0.25">
      <c r="A62" s="130"/>
      <c r="B62" s="118" t="s">
        <v>101</v>
      </c>
      <c r="C62" s="118" t="s">
        <v>102</v>
      </c>
      <c r="D62" s="119">
        <v>41643</v>
      </c>
      <c r="E62" s="120">
        <v>41664</v>
      </c>
      <c r="F62" s="120">
        <v>41698</v>
      </c>
      <c r="G62" s="120">
        <v>41766</v>
      </c>
      <c r="H62" s="120">
        <v>41807</v>
      </c>
      <c r="I62" s="120">
        <v>41800</v>
      </c>
      <c r="J62" s="120">
        <v>41781</v>
      </c>
      <c r="K62" s="120">
        <v>41440</v>
      </c>
      <c r="L62" s="120">
        <v>41511</v>
      </c>
      <c r="M62" s="120">
        <v>41497</v>
      </c>
      <c r="N62" s="120">
        <v>41551</v>
      </c>
      <c r="O62" s="120">
        <v>41531</v>
      </c>
      <c r="P62" s="120">
        <v>41319</v>
      </c>
    </row>
    <row r="63" spans="1:16" x14ac:dyDescent="0.25">
      <c r="A63" s="130"/>
      <c r="B63" s="121" t="s">
        <v>103</v>
      </c>
      <c r="C63" s="122" t="s">
        <v>104</v>
      </c>
      <c r="D63" s="119">
        <v>12800</v>
      </c>
      <c r="E63" s="120">
        <v>12849</v>
      </c>
      <c r="F63" s="120">
        <v>12875</v>
      </c>
      <c r="G63" s="120">
        <v>12897</v>
      </c>
      <c r="H63" s="120">
        <v>12895</v>
      </c>
      <c r="I63" s="120">
        <v>12937</v>
      </c>
      <c r="J63" s="120">
        <v>12903</v>
      </c>
      <c r="K63" s="120">
        <v>12820</v>
      </c>
      <c r="L63" s="120">
        <v>12816</v>
      </c>
      <c r="M63" s="120">
        <v>12869</v>
      </c>
      <c r="N63" s="120">
        <v>12904</v>
      </c>
      <c r="O63" s="120">
        <v>12925</v>
      </c>
      <c r="P63" s="120">
        <v>12872</v>
      </c>
    </row>
    <row r="64" spans="1:16" x14ac:dyDescent="0.25">
      <c r="A64" s="130"/>
      <c r="B64" s="123"/>
      <c r="C64" s="123" t="s">
        <v>105</v>
      </c>
      <c r="D64" s="124">
        <v>161913</v>
      </c>
      <c r="E64" s="124">
        <v>162240</v>
      </c>
      <c r="F64" s="124">
        <v>162554</v>
      </c>
      <c r="G64" s="124">
        <v>162854</v>
      </c>
      <c r="H64" s="124">
        <v>163014</v>
      </c>
      <c r="I64" s="124">
        <v>163395</v>
      </c>
      <c r="J64" s="124">
        <v>163456</v>
      </c>
      <c r="K64" s="124">
        <v>162365</v>
      </c>
      <c r="L64" s="124">
        <v>162794</v>
      </c>
      <c r="M64" s="124">
        <v>163114</v>
      </c>
      <c r="N64" s="124">
        <v>163414</v>
      </c>
      <c r="O64" s="124">
        <v>163241</v>
      </c>
      <c r="P64" s="124">
        <v>162315</v>
      </c>
    </row>
    <row r="65" spans="1:16" x14ac:dyDescent="0.25">
      <c r="A65" s="130"/>
      <c r="B65" s="125" t="s">
        <v>119</v>
      </c>
      <c r="C65" s="126" t="s">
        <v>120</v>
      </c>
      <c r="D65" s="119">
        <v>16201</v>
      </c>
      <c r="E65" s="127"/>
      <c r="F65" s="127"/>
      <c r="G65" s="120">
        <v>16353</v>
      </c>
      <c r="H65" s="120">
        <v>16360</v>
      </c>
      <c r="I65" s="120">
        <v>16420</v>
      </c>
      <c r="J65" s="120">
        <v>16434</v>
      </c>
      <c r="K65" s="120">
        <v>16421</v>
      </c>
      <c r="L65" s="120">
        <v>16465</v>
      </c>
      <c r="M65" s="120">
        <v>16451</v>
      </c>
      <c r="N65" s="120">
        <v>16486</v>
      </c>
      <c r="O65" s="120">
        <v>16515</v>
      </c>
      <c r="P65" s="120">
        <v>16508</v>
      </c>
    </row>
    <row r="66" spans="1:16" x14ac:dyDescent="0.25">
      <c r="A66" s="130"/>
      <c r="B66" s="126" t="s">
        <v>121</v>
      </c>
      <c r="C66" s="126" t="s">
        <v>122</v>
      </c>
      <c r="D66" s="119">
        <v>22028</v>
      </c>
      <c r="E66" s="127"/>
      <c r="F66" s="127"/>
      <c r="G66" s="120">
        <v>22124</v>
      </c>
      <c r="H66" s="120">
        <v>22103</v>
      </c>
      <c r="I66" s="120">
        <v>22307</v>
      </c>
      <c r="J66" s="120">
        <v>22309</v>
      </c>
      <c r="K66" s="120">
        <v>22197</v>
      </c>
      <c r="L66" s="120">
        <v>22316</v>
      </c>
      <c r="M66" s="120">
        <v>22353</v>
      </c>
      <c r="N66" s="120">
        <v>22366</v>
      </c>
      <c r="O66" s="120">
        <v>22372</v>
      </c>
      <c r="P66" s="120">
        <v>22255</v>
      </c>
    </row>
    <row r="67" spans="1:16" x14ac:dyDescent="0.25">
      <c r="A67" s="130"/>
      <c r="B67" s="123"/>
      <c r="C67" s="123" t="s">
        <v>161</v>
      </c>
      <c r="D67" s="124">
        <v>38229</v>
      </c>
      <c r="E67" s="124">
        <v>0</v>
      </c>
      <c r="F67" s="124">
        <v>0</v>
      </c>
      <c r="G67" s="124">
        <v>38477</v>
      </c>
      <c r="H67" s="124">
        <v>38463</v>
      </c>
      <c r="I67" s="124">
        <v>38727</v>
      </c>
      <c r="J67" s="124">
        <v>38743</v>
      </c>
      <c r="K67" s="124">
        <v>38618</v>
      </c>
      <c r="L67" s="124">
        <v>38781</v>
      </c>
      <c r="M67" s="124">
        <v>38804</v>
      </c>
      <c r="N67" s="124">
        <v>38852</v>
      </c>
      <c r="O67" s="124">
        <v>38887</v>
      </c>
      <c r="P67" s="124">
        <v>38763</v>
      </c>
    </row>
    <row r="68" spans="1:16" x14ac:dyDescent="0.25">
      <c r="A68" s="130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</row>
    <row r="69" spans="1:16" x14ac:dyDescent="0.25">
      <c r="A69" s="130"/>
      <c r="B69" s="128"/>
      <c r="C69" s="128" t="s">
        <v>162</v>
      </c>
      <c r="D69" s="129">
        <v>200142</v>
      </c>
      <c r="E69" s="129">
        <v>162240</v>
      </c>
      <c r="F69" s="129">
        <v>162554</v>
      </c>
      <c r="G69" s="129">
        <v>201331</v>
      </c>
      <c r="H69" s="129">
        <v>201477</v>
      </c>
      <c r="I69" s="129">
        <v>202122</v>
      </c>
      <c r="J69" s="129">
        <v>202199</v>
      </c>
      <c r="K69" s="129">
        <v>200983</v>
      </c>
      <c r="L69" s="129">
        <v>201575</v>
      </c>
      <c r="M69" s="129">
        <v>201918</v>
      </c>
      <c r="N69" s="129">
        <v>202266</v>
      </c>
      <c r="O69" s="129">
        <v>202128</v>
      </c>
      <c r="P69" s="129">
        <v>201078</v>
      </c>
    </row>
    <row r="70" spans="1:16" x14ac:dyDescent="0.25">
      <c r="A70" s="130"/>
      <c r="B70" s="133"/>
      <c r="C70" s="133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</row>
    <row r="71" spans="1:16" x14ac:dyDescent="0.25">
      <c r="A71" s="130"/>
      <c r="B71" s="115" t="s">
        <v>80</v>
      </c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</row>
    <row r="72" spans="1:16" x14ac:dyDescent="0.25">
      <c r="A72" s="130"/>
      <c r="B72" s="349" t="s">
        <v>81</v>
      </c>
      <c r="C72" s="349"/>
      <c r="D72" s="117" t="s">
        <v>160</v>
      </c>
      <c r="E72" s="117" t="s">
        <v>163</v>
      </c>
      <c r="F72" s="117" t="s">
        <v>164</v>
      </c>
      <c r="G72" s="117" t="s">
        <v>165</v>
      </c>
      <c r="H72" s="117" t="s">
        <v>166</v>
      </c>
      <c r="I72" s="117" t="s">
        <v>167</v>
      </c>
      <c r="J72" s="117" t="s">
        <v>168</v>
      </c>
      <c r="K72" s="117" t="s">
        <v>169</v>
      </c>
      <c r="L72" s="117" t="s">
        <v>170</v>
      </c>
      <c r="M72" s="117" t="s">
        <v>171</v>
      </c>
      <c r="N72" s="117" t="s">
        <v>172</v>
      </c>
      <c r="O72" s="117" t="s">
        <v>173</v>
      </c>
      <c r="P72" s="117" t="s">
        <v>174</v>
      </c>
    </row>
    <row r="73" spans="1:16" x14ac:dyDescent="0.25">
      <c r="A73" s="130"/>
      <c r="B73" s="118" t="s">
        <v>95</v>
      </c>
      <c r="C73" s="118" t="s">
        <v>96</v>
      </c>
      <c r="D73" s="119">
        <v>41268</v>
      </c>
      <c r="E73" s="120">
        <v>41424</v>
      </c>
      <c r="F73" s="120">
        <v>41430</v>
      </c>
      <c r="G73" s="120">
        <v>41646</v>
      </c>
      <c r="H73" s="120">
        <v>41302</v>
      </c>
      <c r="I73" s="120"/>
      <c r="J73" s="120">
        <v>41517</v>
      </c>
      <c r="K73" s="120"/>
      <c r="L73" s="120"/>
      <c r="M73" s="120">
        <v>41612</v>
      </c>
      <c r="N73" s="120">
        <v>41762</v>
      </c>
      <c r="O73" s="120">
        <v>41437</v>
      </c>
      <c r="P73" s="120">
        <v>41304</v>
      </c>
    </row>
    <row r="74" spans="1:16" x14ac:dyDescent="0.25">
      <c r="A74" s="130"/>
      <c r="B74" s="118" t="s">
        <v>97</v>
      </c>
      <c r="C74" s="118" t="s">
        <v>98</v>
      </c>
      <c r="D74" s="119">
        <v>25694</v>
      </c>
      <c r="E74" s="120">
        <v>25746</v>
      </c>
      <c r="F74" s="120">
        <v>25817</v>
      </c>
      <c r="G74" s="120">
        <v>25880</v>
      </c>
      <c r="H74" s="120">
        <v>25899</v>
      </c>
      <c r="I74" s="120"/>
      <c r="J74" s="120">
        <v>25927</v>
      </c>
      <c r="K74" s="120"/>
      <c r="L74" s="120"/>
      <c r="M74" s="120">
        <v>26008</v>
      </c>
      <c r="N74" s="120">
        <v>26008</v>
      </c>
      <c r="O74" s="120">
        <v>25766</v>
      </c>
      <c r="P74" s="120">
        <v>25665</v>
      </c>
    </row>
    <row r="75" spans="1:16" x14ac:dyDescent="0.25">
      <c r="A75" s="130"/>
      <c r="B75" s="118" t="s">
        <v>99</v>
      </c>
      <c r="C75" s="118" t="s">
        <v>100</v>
      </c>
      <c r="D75" s="119">
        <v>41162</v>
      </c>
      <c r="E75" s="120">
        <v>41130</v>
      </c>
      <c r="F75" s="120">
        <v>41095</v>
      </c>
      <c r="G75" s="120">
        <v>41064</v>
      </c>
      <c r="H75" s="120">
        <v>41474</v>
      </c>
      <c r="I75" s="120"/>
      <c r="J75" s="120">
        <v>41117</v>
      </c>
      <c r="K75" s="120"/>
      <c r="L75" s="120"/>
      <c r="M75" s="120">
        <v>41254</v>
      </c>
      <c r="N75" s="120">
        <v>41304</v>
      </c>
      <c r="O75" s="120">
        <v>40998</v>
      </c>
      <c r="P75" s="120">
        <v>40827</v>
      </c>
    </row>
    <row r="76" spans="1:16" x14ac:dyDescent="0.25">
      <c r="A76" s="130"/>
      <c r="B76" s="118" t="s">
        <v>101</v>
      </c>
      <c r="C76" s="118" t="s">
        <v>102</v>
      </c>
      <c r="D76" s="119">
        <v>41319</v>
      </c>
      <c r="E76" s="120">
        <v>42262</v>
      </c>
      <c r="F76" s="120">
        <v>41260</v>
      </c>
      <c r="G76" s="120">
        <v>41296</v>
      </c>
      <c r="H76" s="120">
        <v>41103</v>
      </c>
      <c r="I76" s="120"/>
      <c r="J76" s="120">
        <v>41335</v>
      </c>
      <c r="K76" s="120"/>
      <c r="L76" s="120"/>
      <c r="M76" s="120">
        <v>41267</v>
      </c>
      <c r="N76" s="120">
        <v>41311</v>
      </c>
      <c r="O76" s="120">
        <v>40942</v>
      </c>
      <c r="P76" s="120">
        <v>40717</v>
      </c>
    </row>
    <row r="77" spans="1:16" x14ac:dyDescent="0.25">
      <c r="A77" s="130"/>
      <c r="B77" s="121" t="s">
        <v>103</v>
      </c>
      <c r="C77" s="122" t="s">
        <v>104</v>
      </c>
      <c r="D77" s="119">
        <v>12872</v>
      </c>
      <c r="E77" s="120">
        <v>12890</v>
      </c>
      <c r="F77" s="120">
        <v>12922</v>
      </c>
      <c r="G77" s="120">
        <v>12973</v>
      </c>
      <c r="H77" s="120">
        <v>13010</v>
      </c>
      <c r="I77" s="120"/>
      <c r="J77" s="120">
        <v>13008</v>
      </c>
      <c r="K77" s="120"/>
      <c r="L77" s="120"/>
      <c r="M77" s="120">
        <v>13066</v>
      </c>
      <c r="N77" s="120">
        <v>13080</v>
      </c>
      <c r="O77" s="120">
        <v>13063</v>
      </c>
      <c r="P77" s="120">
        <v>13095</v>
      </c>
    </row>
    <row r="78" spans="1:16" x14ac:dyDescent="0.25">
      <c r="A78" s="130"/>
      <c r="B78" s="123"/>
      <c r="C78" s="123" t="s">
        <v>105</v>
      </c>
      <c r="D78" s="124">
        <v>162315</v>
      </c>
      <c r="E78" s="124">
        <v>163452</v>
      </c>
      <c r="F78" s="124">
        <v>162524</v>
      </c>
      <c r="G78" s="124">
        <v>162859</v>
      </c>
      <c r="H78" s="124">
        <v>162788</v>
      </c>
      <c r="I78" s="124">
        <v>0</v>
      </c>
      <c r="J78" s="124">
        <v>162904</v>
      </c>
      <c r="K78" s="124">
        <v>0</v>
      </c>
      <c r="L78" s="124">
        <v>0</v>
      </c>
      <c r="M78" s="124">
        <v>163207</v>
      </c>
      <c r="N78" s="124">
        <v>163465</v>
      </c>
      <c r="O78" s="124">
        <v>162206</v>
      </c>
      <c r="P78" s="124">
        <v>161608</v>
      </c>
    </row>
    <row r="79" spans="1:16" x14ac:dyDescent="0.25">
      <c r="A79" s="130"/>
      <c r="B79" s="125" t="s">
        <v>119</v>
      </c>
      <c r="C79" s="126" t="s">
        <v>120</v>
      </c>
      <c r="D79" s="119">
        <v>16508</v>
      </c>
      <c r="E79" s="127">
        <v>16543</v>
      </c>
      <c r="F79" s="127">
        <v>16575</v>
      </c>
      <c r="G79" s="120">
        <v>16606</v>
      </c>
      <c r="H79" s="120"/>
      <c r="I79" s="120"/>
      <c r="J79" s="120">
        <v>16641</v>
      </c>
      <c r="K79" s="120"/>
      <c r="L79" s="120"/>
      <c r="M79" s="120">
        <v>16701</v>
      </c>
      <c r="N79" s="120">
        <v>16724</v>
      </c>
      <c r="O79" s="120">
        <v>16698</v>
      </c>
      <c r="P79" s="120">
        <v>16685</v>
      </c>
    </row>
    <row r="80" spans="1:16" x14ac:dyDescent="0.25">
      <c r="A80" s="130"/>
      <c r="B80" s="126" t="s">
        <v>121</v>
      </c>
      <c r="C80" s="126" t="s">
        <v>122</v>
      </c>
      <c r="D80" s="119">
        <v>22255</v>
      </c>
      <c r="E80" s="127">
        <v>22312</v>
      </c>
      <c r="F80" s="127">
        <v>22358</v>
      </c>
      <c r="G80" s="120">
        <v>22378</v>
      </c>
      <c r="H80" s="120"/>
      <c r="I80" s="120"/>
      <c r="J80" s="120">
        <v>22601</v>
      </c>
      <c r="K80" s="120"/>
      <c r="L80" s="120"/>
      <c r="M80" s="120">
        <v>22655</v>
      </c>
      <c r="N80" s="120">
        <v>22647</v>
      </c>
      <c r="O80" s="120">
        <v>22472</v>
      </c>
      <c r="P80" s="120">
        <v>22417</v>
      </c>
    </row>
    <row r="81" spans="1:16" x14ac:dyDescent="0.25">
      <c r="A81" s="130"/>
      <c r="B81" s="123"/>
      <c r="C81" s="123" t="s">
        <v>161</v>
      </c>
      <c r="D81" s="124">
        <v>38763</v>
      </c>
      <c r="E81" s="124">
        <v>38855</v>
      </c>
      <c r="F81" s="124">
        <v>38933</v>
      </c>
      <c r="G81" s="124">
        <v>38984</v>
      </c>
      <c r="H81" s="124">
        <v>0</v>
      </c>
      <c r="I81" s="124">
        <v>0</v>
      </c>
      <c r="J81" s="124">
        <v>39242</v>
      </c>
      <c r="K81" s="124">
        <v>0</v>
      </c>
      <c r="L81" s="124">
        <v>0</v>
      </c>
      <c r="M81" s="124">
        <v>39356</v>
      </c>
      <c r="N81" s="124">
        <v>39371</v>
      </c>
      <c r="O81" s="124">
        <v>39170</v>
      </c>
      <c r="P81" s="124">
        <v>39102</v>
      </c>
    </row>
    <row r="82" spans="1:16" x14ac:dyDescent="0.25">
      <c r="A82" s="130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</row>
    <row r="83" spans="1:16" x14ac:dyDescent="0.25">
      <c r="A83" s="130"/>
      <c r="B83" s="128"/>
      <c r="C83" s="128" t="s">
        <v>162</v>
      </c>
      <c r="D83" s="129">
        <v>201078</v>
      </c>
      <c r="E83" s="129">
        <v>202307</v>
      </c>
      <c r="F83" s="129">
        <v>201457</v>
      </c>
      <c r="G83" s="129">
        <v>201843</v>
      </c>
      <c r="H83" s="129">
        <v>162788</v>
      </c>
      <c r="I83" s="129">
        <v>0</v>
      </c>
      <c r="J83" s="129">
        <v>202146</v>
      </c>
      <c r="K83" s="129">
        <v>0</v>
      </c>
      <c r="L83" s="129">
        <v>0</v>
      </c>
      <c r="M83" s="129">
        <v>202563</v>
      </c>
      <c r="N83" s="129">
        <v>202836</v>
      </c>
      <c r="O83" s="129">
        <v>201376</v>
      </c>
      <c r="P83" s="129">
        <v>200710</v>
      </c>
    </row>
    <row r="84" spans="1:16" x14ac:dyDescent="0.25">
      <c r="A84" s="135"/>
      <c r="B84" s="133"/>
      <c r="C84" s="133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</row>
    <row r="85" spans="1:16" x14ac:dyDescent="0.25">
      <c r="A85" s="130"/>
      <c r="B85" s="115" t="s">
        <v>80</v>
      </c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</row>
    <row r="86" spans="1:16" x14ac:dyDescent="0.25">
      <c r="A86" s="130"/>
      <c r="B86" s="349" t="s">
        <v>81</v>
      </c>
      <c r="C86" s="349"/>
      <c r="D86" s="117" t="s">
        <v>174</v>
      </c>
      <c r="E86" s="117" t="s">
        <v>175</v>
      </c>
      <c r="F86" s="117" t="s">
        <v>176</v>
      </c>
      <c r="G86" s="117" t="s">
        <v>177</v>
      </c>
      <c r="H86" s="117" t="s">
        <v>178</v>
      </c>
      <c r="I86" s="117" t="s">
        <v>179</v>
      </c>
      <c r="J86" s="117" t="s">
        <v>180</v>
      </c>
      <c r="K86" s="117" t="s">
        <v>181</v>
      </c>
      <c r="L86" s="117" t="s">
        <v>182</v>
      </c>
      <c r="M86" s="117" t="s">
        <v>183</v>
      </c>
      <c r="N86" s="117" t="s">
        <v>184</v>
      </c>
      <c r="O86" s="117" t="s">
        <v>185</v>
      </c>
      <c r="P86" s="117" t="s">
        <v>186</v>
      </c>
    </row>
    <row r="87" spans="1:16" x14ac:dyDescent="0.25">
      <c r="A87" s="130"/>
      <c r="B87" s="118" t="s">
        <v>95</v>
      </c>
      <c r="C87" s="118" t="s">
        <v>96</v>
      </c>
      <c r="D87" s="119">
        <v>41304</v>
      </c>
      <c r="E87" s="120">
        <v>41312</v>
      </c>
      <c r="F87" s="120">
        <v>41312</v>
      </c>
      <c r="G87" s="120">
        <v>41289</v>
      </c>
      <c r="H87" s="120">
        <v>41355</v>
      </c>
      <c r="I87" s="120">
        <v>41281</v>
      </c>
      <c r="J87" s="120">
        <v>41293</v>
      </c>
      <c r="K87" s="120">
        <v>41250</v>
      </c>
      <c r="L87" s="120">
        <v>41344</v>
      </c>
      <c r="M87" s="120">
        <v>41367</v>
      </c>
      <c r="N87" s="120">
        <v>41302</v>
      </c>
      <c r="O87" s="120">
        <v>41173</v>
      </c>
      <c r="P87" s="120">
        <v>41137</v>
      </c>
    </row>
    <row r="88" spans="1:16" x14ac:dyDescent="0.25">
      <c r="A88" s="130"/>
      <c r="B88" s="118" t="s">
        <v>97</v>
      </c>
      <c r="C88" s="118" t="s">
        <v>98</v>
      </c>
      <c r="D88" s="119">
        <v>25665</v>
      </c>
      <c r="E88" s="120">
        <v>25700</v>
      </c>
      <c r="F88" s="120">
        <v>25705</v>
      </c>
      <c r="G88" s="120">
        <v>25722</v>
      </c>
      <c r="H88" s="120">
        <v>25714</v>
      </c>
      <c r="I88" s="120">
        <v>25673</v>
      </c>
      <c r="J88" s="120">
        <v>25713</v>
      </c>
      <c r="K88" s="120">
        <v>25630</v>
      </c>
      <c r="L88" s="120">
        <v>25666</v>
      </c>
      <c r="M88" s="120">
        <v>25708</v>
      </c>
      <c r="N88" s="120">
        <v>25732</v>
      </c>
      <c r="O88" s="120">
        <v>25652</v>
      </c>
      <c r="P88" s="120">
        <v>25643</v>
      </c>
    </row>
    <row r="89" spans="1:16" x14ac:dyDescent="0.25">
      <c r="A89" s="130"/>
      <c r="B89" s="118" t="s">
        <v>99</v>
      </c>
      <c r="C89" s="118" t="s">
        <v>100</v>
      </c>
      <c r="D89" s="119">
        <v>40827</v>
      </c>
      <c r="E89" s="120">
        <v>40879</v>
      </c>
      <c r="F89" s="120">
        <v>40901</v>
      </c>
      <c r="G89" s="120">
        <v>40939</v>
      </c>
      <c r="H89" s="120">
        <v>40955</v>
      </c>
      <c r="I89" s="120">
        <v>40968</v>
      </c>
      <c r="J89" s="120">
        <v>40987</v>
      </c>
      <c r="K89" s="120">
        <v>40910</v>
      </c>
      <c r="L89" s="120">
        <v>40932</v>
      </c>
      <c r="M89" s="120">
        <v>40997</v>
      </c>
      <c r="N89" s="120">
        <v>40908</v>
      </c>
      <c r="O89" s="120">
        <v>40809</v>
      </c>
      <c r="P89" s="120">
        <v>40829</v>
      </c>
    </row>
    <row r="90" spans="1:16" x14ac:dyDescent="0.25">
      <c r="A90" s="130"/>
      <c r="B90" s="118" t="s">
        <v>101</v>
      </c>
      <c r="C90" s="118" t="s">
        <v>102</v>
      </c>
      <c r="D90" s="119">
        <v>40717</v>
      </c>
      <c r="E90" s="120">
        <v>40734</v>
      </c>
      <c r="F90" s="120">
        <v>40775</v>
      </c>
      <c r="G90" s="120">
        <v>40817</v>
      </c>
      <c r="H90" s="120">
        <v>40854</v>
      </c>
      <c r="I90" s="120">
        <v>40783</v>
      </c>
      <c r="J90" s="120">
        <v>40845</v>
      </c>
      <c r="K90" s="120">
        <v>40781</v>
      </c>
      <c r="L90" s="120">
        <v>40798</v>
      </c>
      <c r="M90" s="120">
        <v>40793</v>
      </c>
      <c r="N90" s="120">
        <v>40671</v>
      </c>
      <c r="O90" s="120">
        <v>40604</v>
      </c>
      <c r="P90" s="120">
        <v>40589</v>
      </c>
    </row>
    <row r="91" spans="1:16" x14ac:dyDescent="0.25">
      <c r="A91" s="130"/>
      <c r="B91" s="121" t="s">
        <v>103</v>
      </c>
      <c r="C91" s="122" t="s">
        <v>104</v>
      </c>
      <c r="D91" s="119">
        <v>13095</v>
      </c>
      <c r="E91" s="120">
        <v>13110</v>
      </c>
      <c r="F91" s="120">
        <v>13114</v>
      </c>
      <c r="G91" s="120">
        <v>13127</v>
      </c>
      <c r="H91" s="120">
        <v>13142</v>
      </c>
      <c r="I91" s="120">
        <v>13144</v>
      </c>
      <c r="J91" s="120">
        <v>13164</v>
      </c>
      <c r="K91" s="120">
        <v>13171</v>
      </c>
      <c r="L91" s="120">
        <v>13144</v>
      </c>
      <c r="M91" s="120">
        <v>13144</v>
      </c>
      <c r="N91" s="120">
        <v>13140</v>
      </c>
      <c r="O91" s="120">
        <v>13098</v>
      </c>
      <c r="P91" s="120">
        <v>13132</v>
      </c>
    </row>
    <row r="92" spans="1:16" x14ac:dyDescent="0.25">
      <c r="A92" s="130"/>
      <c r="B92" s="123"/>
      <c r="C92" s="123" t="s">
        <v>105</v>
      </c>
      <c r="D92" s="124">
        <v>161608</v>
      </c>
      <c r="E92" s="124">
        <v>161735</v>
      </c>
      <c r="F92" s="124">
        <v>161807</v>
      </c>
      <c r="G92" s="124">
        <v>161894</v>
      </c>
      <c r="H92" s="124">
        <v>162020</v>
      </c>
      <c r="I92" s="124">
        <v>161849</v>
      </c>
      <c r="J92" s="124">
        <v>162002</v>
      </c>
      <c r="K92" s="124">
        <v>161742</v>
      </c>
      <c r="L92" s="124">
        <v>161884</v>
      </c>
      <c r="M92" s="124">
        <v>162009</v>
      </c>
      <c r="N92" s="124">
        <v>161753</v>
      </c>
      <c r="O92" s="124">
        <v>161336</v>
      </c>
      <c r="P92" s="124">
        <v>161330</v>
      </c>
    </row>
    <row r="93" spans="1:16" x14ac:dyDescent="0.25">
      <c r="A93" s="130"/>
      <c r="B93" s="125" t="s">
        <v>119</v>
      </c>
      <c r="C93" s="126" t="s">
        <v>120</v>
      </c>
      <c r="D93" s="119">
        <v>16685</v>
      </c>
      <c r="E93" s="127">
        <v>16710</v>
      </c>
      <c r="F93" s="120">
        <v>16750</v>
      </c>
      <c r="G93" s="120">
        <v>16733</v>
      </c>
      <c r="H93" s="120">
        <v>16747</v>
      </c>
      <c r="I93" s="120">
        <v>16784</v>
      </c>
      <c r="J93" s="120">
        <v>16814</v>
      </c>
      <c r="K93" s="120">
        <v>16820</v>
      </c>
      <c r="L93" s="120">
        <v>16874</v>
      </c>
      <c r="M93" s="120">
        <v>16900</v>
      </c>
      <c r="N93" s="120">
        <v>16921</v>
      </c>
      <c r="O93" s="120">
        <v>16926</v>
      </c>
      <c r="P93" s="120">
        <v>16961</v>
      </c>
    </row>
    <row r="94" spans="1:16" x14ac:dyDescent="0.25">
      <c r="A94" s="130"/>
      <c r="B94" s="126" t="s">
        <v>121</v>
      </c>
      <c r="C94" s="126" t="s">
        <v>122</v>
      </c>
      <c r="D94" s="119">
        <v>22417</v>
      </c>
      <c r="E94" s="127">
        <v>22427</v>
      </c>
      <c r="F94" s="120">
        <v>22453</v>
      </c>
      <c r="G94" s="120">
        <v>22463</v>
      </c>
      <c r="H94" s="120">
        <v>22791</v>
      </c>
      <c r="I94" s="120">
        <v>22744</v>
      </c>
      <c r="J94" s="120">
        <v>22736</v>
      </c>
      <c r="K94" s="120">
        <v>22686</v>
      </c>
      <c r="L94" s="120">
        <v>22725</v>
      </c>
      <c r="M94" s="120">
        <v>22655</v>
      </c>
      <c r="N94" s="120">
        <v>22661</v>
      </c>
      <c r="O94" s="120">
        <v>22584</v>
      </c>
      <c r="P94" s="120">
        <v>22629</v>
      </c>
    </row>
    <row r="95" spans="1:16" x14ac:dyDescent="0.25">
      <c r="A95" s="130"/>
      <c r="B95" s="123"/>
      <c r="C95" s="123" t="s">
        <v>161</v>
      </c>
      <c r="D95" s="124">
        <v>39102</v>
      </c>
      <c r="E95" s="124">
        <v>39137</v>
      </c>
      <c r="F95" s="124">
        <v>39203</v>
      </c>
      <c r="G95" s="124">
        <v>39196</v>
      </c>
      <c r="H95" s="124">
        <v>39538</v>
      </c>
      <c r="I95" s="124">
        <v>39528</v>
      </c>
      <c r="J95" s="124">
        <v>39550</v>
      </c>
      <c r="K95" s="124">
        <v>39506</v>
      </c>
      <c r="L95" s="124">
        <v>39599</v>
      </c>
      <c r="M95" s="124">
        <v>39555</v>
      </c>
      <c r="N95" s="124">
        <v>39582</v>
      </c>
      <c r="O95" s="124">
        <v>39510</v>
      </c>
      <c r="P95" s="124">
        <v>39590</v>
      </c>
    </row>
    <row r="96" spans="1:16" x14ac:dyDescent="0.25">
      <c r="A96" s="130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</row>
    <row r="97" spans="1:16" x14ac:dyDescent="0.25">
      <c r="A97" s="130"/>
      <c r="B97" s="128"/>
      <c r="C97" s="128" t="s">
        <v>162</v>
      </c>
      <c r="D97" s="129">
        <v>200710</v>
      </c>
      <c r="E97" s="129">
        <v>200872</v>
      </c>
      <c r="F97" s="129">
        <v>201010</v>
      </c>
      <c r="G97" s="129">
        <v>201090</v>
      </c>
      <c r="H97" s="129">
        <v>201558</v>
      </c>
      <c r="I97" s="129">
        <v>201377</v>
      </c>
      <c r="J97" s="129">
        <v>201552</v>
      </c>
      <c r="K97" s="129">
        <v>201248</v>
      </c>
      <c r="L97" s="129">
        <v>201483</v>
      </c>
      <c r="M97" s="129">
        <v>201564</v>
      </c>
      <c r="N97" s="129">
        <v>201335</v>
      </c>
      <c r="O97" s="129">
        <v>200846</v>
      </c>
      <c r="P97" s="129">
        <v>200920</v>
      </c>
    </row>
    <row r="98" spans="1:16" x14ac:dyDescent="0.25">
      <c r="A98" s="135"/>
      <c r="B98" s="133"/>
      <c r="C98" s="133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134"/>
      <c r="P98" s="134"/>
    </row>
    <row r="99" spans="1:16" x14ac:dyDescent="0.25">
      <c r="A99" s="135"/>
      <c r="B99" s="133"/>
      <c r="C99" s="133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</row>
    <row r="100" spans="1:16" x14ac:dyDescent="0.25">
      <c r="A100" s="130"/>
      <c r="B100" s="115" t="s">
        <v>80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</row>
    <row r="101" spans="1:16" x14ac:dyDescent="0.25">
      <c r="A101" s="130"/>
      <c r="B101" s="349" t="s">
        <v>81</v>
      </c>
      <c r="C101" s="349"/>
      <c r="D101" s="117" t="s">
        <v>186</v>
      </c>
      <c r="E101" s="117" t="s">
        <v>187</v>
      </c>
      <c r="F101" s="117" t="s">
        <v>188</v>
      </c>
      <c r="G101" s="117" t="s">
        <v>189</v>
      </c>
      <c r="H101" s="117" t="s">
        <v>190</v>
      </c>
      <c r="I101" s="117" t="s">
        <v>191</v>
      </c>
      <c r="J101" s="117" t="s">
        <v>192</v>
      </c>
      <c r="K101" s="117" t="s">
        <v>193</v>
      </c>
      <c r="L101" s="117" t="s">
        <v>194</v>
      </c>
      <c r="M101" s="117" t="s">
        <v>195</v>
      </c>
      <c r="N101" s="117" t="s">
        <v>196</v>
      </c>
      <c r="O101" s="117" t="s">
        <v>197</v>
      </c>
      <c r="P101" s="117" t="s">
        <v>198</v>
      </c>
    </row>
    <row r="102" spans="1:16" x14ac:dyDescent="0.25">
      <c r="A102" s="130"/>
      <c r="B102" s="118" t="s">
        <v>95</v>
      </c>
      <c r="C102" s="118" t="s">
        <v>96</v>
      </c>
      <c r="D102" s="119">
        <v>41137</v>
      </c>
      <c r="E102" s="120">
        <v>41111</v>
      </c>
      <c r="F102" s="120">
        <v>41159</v>
      </c>
      <c r="G102" s="120">
        <v>41182</v>
      </c>
      <c r="H102" s="120">
        <v>41204</v>
      </c>
      <c r="I102" s="120">
        <v>41242</v>
      </c>
      <c r="J102" s="120">
        <v>40841</v>
      </c>
      <c r="K102" s="120">
        <v>40919</v>
      </c>
      <c r="L102" s="120">
        <v>40895</v>
      </c>
      <c r="M102" s="120">
        <v>40985</v>
      </c>
      <c r="N102" s="120">
        <v>41055</v>
      </c>
      <c r="O102" s="120">
        <v>40885</v>
      </c>
      <c r="P102" s="120">
        <v>40957</v>
      </c>
    </row>
    <row r="103" spans="1:16" x14ac:dyDescent="0.25">
      <c r="A103" s="130"/>
      <c r="B103" s="118" t="s">
        <v>97</v>
      </c>
      <c r="C103" s="118" t="s">
        <v>98</v>
      </c>
      <c r="D103" s="119">
        <v>25643</v>
      </c>
      <c r="E103" s="120">
        <v>25690</v>
      </c>
      <c r="F103" s="120">
        <v>25735</v>
      </c>
      <c r="G103" s="120">
        <v>25773</v>
      </c>
      <c r="H103" s="120">
        <v>25818</v>
      </c>
      <c r="I103" s="120">
        <v>25878</v>
      </c>
      <c r="J103" s="120">
        <v>25616</v>
      </c>
      <c r="K103" s="120">
        <v>25651</v>
      </c>
      <c r="L103" s="120">
        <v>25668</v>
      </c>
      <c r="M103" s="120">
        <v>25678</v>
      </c>
      <c r="N103" s="120">
        <v>25731</v>
      </c>
      <c r="O103" s="120">
        <v>25696</v>
      </c>
      <c r="P103" s="120">
        <v>25679</v>
      </c>
    </row>
    <row r="104" spans="1:16" x14ac:dyDescent="0.25">
      <c r="A104" s="130"/>
      <c r="B104" s="118" t="s">
        <v>99</v>
      </c>
      <c r="C104" s="118" t="s">
        <v>100</v>
      </c>
      <c r="D104" s="119">
        <v>40829</v>
      </c>
      <c r="E104" s="120">
        <v>40812</v>
      </c>
      <c r="F104" s="120">
        <v>40804</v>
      </c>
      <c r="G104" s="120">
        <v>40819</v>
      </c>
      <c r="H104" s="120">
        <v>40772</v>
      </c>
      <c r="I104" s="120">
        <v>40836</v>
      </c>
      <c r="J104" s="120">
        <v>40472</v>
      </c>
      <c r="K104" s="120">
        <v>40517</v>
      </c>
      <c r="L104" s="120">
        <v>40565</v>
      </c>
      <c r="M104" s="120">
        <v>40649</v>
      </c>
      <c r="N104" s="120">
        <v>40647</v>
      </c>
      <c r="O104" s="120">
        <v>40550</v>
      </c>
      <c r="P104" s="120">
        <v>40582</v>
      </c>
    </row>
    <row r="105" spans="1:16" x14ac:dyDescent="0.25">
      <c r="A105" s="130"/>
      <c r="B105" s="118" t="s">
        <v>101</v>
      </c>
      <c r="C105" s="118" t="s">
        <v>102</v>
      </c>
      <c r="D105" s="119">
        <v>40589</v>
      </c>
      <c r="E105" s="120">
        <v>40605</v>
      </c>
      <c r="F105" s="120">
        <v>40627</v>
      </c>
      <c r="G105" s="120">
        <v>40623</v>
      </c>
      <c r="H105" s="120">
        <v>40601</v>
      </c>
      <c r="I105" s="120">
        <v>40628</v>
      </c>
      <c r="J105" s="120">
        <v>40279</v>
      </c>
      <c r="K105" s="120">
        <v>40301</v>
      </c>
      <c r="L105" s="120">
        <v>40297</v>
      </c>
      <c r="M105" s="120">
        <v>40329</v>
      </c>
      <c r="N105" s="120">
        <v>40399</v>
      </c>
      <c r="O105" s="120">
        <v>40249</v>
      </c>
      <c r="P105" s="120">
        <v>40261</v>
      </c>
    </row>
    <row r="106" spans="1:16" x14ac:dyDescent="0.25">
      <c r="A106" s="130"/>
      <c r="B106" s="121" t="s">
        <v>103</v>
      </c>
      <c r="C106" s="122" t="s">
        <v>104</v>
      </c>
      <c r="D106" s="119">
        <v>13132</v>
      </c>
      <c r="E106" s="120">
        <v>13159</v>
      </c>
      <c r="F106" s="120">
        <v>13161</v>
      </c>
      <c r="G106" s="120">
        <v>13169</v>
      </c>
      <c r="H106" s="120">
        <v>13189</v>
      </c>
      <c r="I106" s="120">
        <v>13221</v>
      </c>
      <c r="J106" s="120">
        <v>13162</v>
      </c>
      <c r="K106" s="120">
        <v>13169</v>
      </c>
      <c r="L106" s="120">
        <v>13165</v>
      </c>
      <c r="M106" s="120">
        <v>13188</v>
      </c>
      <c r="N106" s="120">
        <v>13232</v>
      </c>
      <c r="O106" s="120">
        <v>13255</v>
      </c>
      <c r="P106" s="120">
        <v>13255</v>
      </c>
    </row>
    <row r="107" spans="1:16" x14ac:dyDescent="0.25">
      <c r="A107" s="130"/>
      <c r="B107" s="123"/>
      <c r="C107" s="123" t="s">
        <v>105</v>
      </c>
      <c r="D107" s="124">
        <v>161330</v>
      </c>
      <c r="E107" s="124">
        <v>161377</v>
      </c>
      <c r="F107" s="124">
        <v>161486</v>
      </c>
      <c r="G107" s="124">
        <v>161566</v>
      </c>
      <c r="H107" s="124">
        <v>161584</v>
      </c>
      <c r="I107" s="124">
        <v>161805</v>
      </c>
      <c r="J107" s="124">
        <v>160370</v>
      </c>
      <c r="K107" s="124">
        <v>160557</v>
      </c>
      <c r="L107" s="124">
        <v>160590</v>
      </c>
      <c r="M107" s="124">
        <v>160829</v>
      </c>
      <c r="N107" s="124">
        <v>161064</v>
      </c>
      <c r="O107" s="124">
        <v>160635</v>
      </c>
      <c r="P107" s="124">
        <v>160734</v>
      </c>
    </row>
    <row r="108" spans="1:16" x14ac:dyDescent="0.25">
      <c r="A108" s="130"/>
      <c r="B108" s="125" t="s">
        <v>119</v>
      </c>
      <c r="C108" s="126" t="s">
        <v>120</v>
      </c>
      <c r="D108" s="119">
        <v>16961</v>
      </c>
      <c r="E108" s="120">
        <v>16975</v>
      </c>
      <c r="F108" s="120">
        <v>16978</v>
      </c>
      <c r="G108" s="120">
        <v>16991</v>
      </c>
      <c r="H108" s="120">
        <v>16993</v>
      </c>
      <c r="I108" s="120">
        <v>16998</v>
      </c>
      <c r="J108" s="120">
        <v>16966</v>
      </c>
      <c r="K108" s="120">
        <v>17014</v>
      </c>
      <c r="L108" s="120">
        <v>17057</v>
      </c>
      <c r="M108" s="120">
        <v>17051</v>
      </c>
      <c r="N108" s="120">
        <v>17084</v>
      </c>
      <c r="O108" s="120">
        <v>17072</v>
      </c>
      <c r="P108" s="120">
        <v>17104</v>
      </c>
    </row>
    <row r="109" spans="1:16" x14ac:dyDescent="0.25">
      <c r="A109" s="130"/>
      <c r="B109" s="126" t="s">
        <v>121</v>
      </c>
      <c r="C109" s="126" t="s">
        <v>122</v>
      </c>
      <c r="D109" s="119">
        <v>22629</v>
      </c>
      <c r="E109" s="120">
        <v>22683</v>
      </c>
      <c r="F109" s="120">
        <v>22688</v>
      </c>
      <c r="G109" s="120">
        <v>22747</v>
      </c>
      <c r="H109" s="120">
        <v>22882</v>
      </c>
      <c r="I109" s="120">
        <v>23034</v>
      </c>
      <c r="J109" s="120">
        <v>22882</v>
      </c>
      <c r="K109" s="120">
        <v>22859</v>
      </c>
      <c r="L109" s="120">
        <v>22908</v>
      </c>
      <c r="M109" s="120">
        <v>22883</v>
      </c>
      <c r="N109" s="120">
        <v>22957</v>
      </c>
      <c r="O109" s="120">
        <v>22892</v>
      </c>
      <c r="P109" s="120">
        <v>22911</v>
      </c>
    </row>
    <row r="110" spans="1:16" x14ac:dyDescent="0.25">
      <c r="A110" s="130"/>
      <c r="B110" s="123"/>
      <c r="C110" s="123" t="s">
        <v>161</v>
      </c>
      <c r="D110" s="124">
        <v>39590</v>
      </c>
      <c r="E110" s="124">
        <v>39658</v>
      </c>
      <c r="F110" s="124">
        <v>39666</v>
      </c>
      <c r="G110" s="124">
        <v>39738</v>
      </c>
      <c r="H110" s="124">
        <v>39875</v>
      </c>
      <c r="I110" s="124">
        <v>40032</v>
      </c>
      <c r="J110" s="124">
        <v>39848</v>
      </c>
      <c r="K110" s="124">
        <v>39873</v>
      </c>
      <c r="L110" s="124">
        <v>39965</v>
      </c>
      <c r="M110" s="124">
        <v>39934</v>
      </c>
      <c r="N110" s="124">
        <v>40041</v>
      </c>
      <c r="O110" s="124">
        <v>39964</v>
      </c>
      <c r="P110" s="124">
        <v>40015</v>
      </c>
    </row>
    <row r="111" spans="1:16" x14ac:dyDescent="0.25">
      <c r="A111" s="130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</row>
    <row r="112" spans="1:16" x14ac:dyDescent="0.25">
      <c r="A112" s="130"/>
      <c r="B112" s="128"/>
      <c r="C112" s="128" t="s">
        <v>162</v>
      </c>
      <c r="D112" s="129">
        <v>200920</v>
      </c>
      <c r="E112" s="129">
        <v>201035</v>
      </c>
      <c r="F112" s="129">
        <v>201152</v>
      </c>
      <c r="G112" s="129">
        <v>201304</v>
      </c>
      <c r="H112" s="129">
        <v>201459</v>
      </c>
      <c r="I112" s="129">
        <v>201837</v>
      </c>
      <c r="J112" s="129">
        <v>200218</v>
      </c>
      <c r="K112" s="129">
        <v>200430</v>
      </c>
      <c r="L112" s="129">
        <v>200555</v>
      </c>
      <c r="M112" s="129">
        <v>200763</v>
      </c>
      <c r="N112" s="129">
        <v>201105</v>
      </c>
      <c r="O112" s="129">
        <v>200599</v>
      </c>
      <c r="P112" s="129">
        <v>200749</v>
      </c>
    </row>
    <row r="113" spans="1:16" x14ac:dyDescent="0.25">
      <c r="A113" s="135"/>
      <c r="B113" s="133"/>
      <c r="C113" s="133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</row>
    <row r="114" spans="1:16" x14ac:dyDescent="0.25">
      <c r="A114" s="130"/>
      <c r="I114" s="136"/>
      <c r="J114" s="134"/>
      <c r="K114" s="134"/>
      <c r="L114" s="134"/>
      <c r="M114" s="134"/>
      <c r="N114" s="134"/>
      <c r="O114" s="134"/>
      <c r="P114" s="134"/>
    </row>
    <row r="115" spans="1:16" x14ac:dyDescent="0.25">
      <c r="A115" s="130"/>
      <c r="B115" s="349" t="s">
        <v>81</v>
      </c>
      <c r="C115" s="349"/>
      <c r="D115" s="117" t="s">
        <v>198</v>
      </c>
      <c r="E115" s="117" t="s">
        <v>199</v>
      </c>
      <c r="F115" s="117" t="s">
        <v>200</v>
      </c>
      <c r="G115" s="117" t="s">
        <v>201</v>
      </c>
      <c r="H115" s="117" t="s">
        <v>202</v>
      </c>
      <c r="I115" s="117" t="s">
        <v>203</v>
      </c>
      <c r="J115" s="117" t="s">
        <v>204</v>
      </c>
      <c r="K115" s="117" t="s">
        <v>205</v>
      </c>
      <c r="L115" s="117" t="s">
        <v>206</v>
      </c>
      <c r="M115" s="117" t="s">
        <v>207</v>
      </c>
      <c r="N115" s="117" t="s">
        <v>208</v>
      </c>
      <c r="O115" s="117" t="s">
        <v>209</v>
      </c>
      <c r="P115" s="117" t="s">
        <v>210</v>
      </c>
    </row>
    <row r="116" spans="1:16" x14ac:dyDescent="0.25">
      <c r="A116" s="130"/>
      <c r="B116" s="118" t="s">
        <v>95</v>
      </c>
      <c r="C116" s="118" t="s">
        <v>96</v>
      </c>
      <c r="D116" s="119">
        <v>40957</v>
      </c>
      <c r="E116" s="120">
        <v>40932</v>
      </c>
      <c r="F116" s="120">
        <v>40955</v>
      </c>
      <c r="G116" s="120">
        <v>41077</v>
      </c>
      <c r="H116" s="120">
        <v>41071</v>
      </c>
      <c r="I116" s="120">
        <v>41125</v>
      </c>
      <c r="J116" s="120">
        <v>40994</v>
      </c>
      <c r="K116" s="120">
        <v>41312</v>
      </c>
      <c r="L116" s="120">
        <v>41285</v>
      </c>
      <c r="M116" s="120">
        <v>41350</v>
      </c>
      <c r="N116" s="120">
        <v>41471</v>
      </c>
      <c r="O116" s="120">
        <v>41361</v>
      </c>
      <c r="P116" s="120">
        <v>41428</v>
      </c>
    </row>
    <row r="117" spans="1:16" x14ac:dyDescent="0.25">
      <c r="A117" s="130"/>
      <c r="B117" s="118" t="s">
        <v>97</v>
      </c>
      <c r="C117" s="118" t="s">
        <v>98</v>
      </c>
      <c r="D117" s="119">
        <v>25679</v>
      </c>
      <c r="E117" s="120">
        <v>25666</v>
      </c>
      <c r="F117" s="120">
        <v>25674</v>
      </c>
      <c r="G117" s="120">
        <v>25725</v>
      </c>
      <c r="H117" s="120">
        <v>25178</v>
      </c>
      <c r="I117" s="120">
        <v>25733</v>
      </c>
      <c r="J117" s="120">
        <v>25573</v>
      </c>
      <c r="K117" s="120">
        <v>25698</v>
      </c>
      <c r="L117" s="120">
        <v>25691</v>
      </c>
      <c r="M117" s="120">
        <v>25720</v>
      </c>
      <c r="N117" s="120">
        <v>25783</v>
      </c>
      <c r="O117" s="120">
        <v>25670</v>
      </c>
      <c r="P117" s="120">
        <v>25674</v>
      </c>
    </row>
    <row r="118" spans="1:16" x14ac:dyDescent="0.25">
      <c r="A118" s="130"/>
      <c r="B118" s="118" t="s">
        <v>99</v>
      </c>
      <c r="C118" s="118" t="s">
        <v>100</v>
      </c>
      <c r="D118" s="119">
        <v>40582</v>
      </c>
      <c r="E118" s="120">
        <v>40571</v>
      </c>
      <c r="F118" s="120">
        <v>40651</v>
      </c>
      <c r="G118" s="120">
        <v>40690</v>
      </c>
      <c r="H118" s="120">
        <v>40726</v>
      </c>
      <c r="I118" s="120">
        <v>40692</v>
      </c>
      <c r="J118" s="120">
        <v>40584</v>
      </c>
      <c r="K118" s="120">
        <v>40887</v>
      </c>
      <c r="L118" s="120">
        <v>40818</v>
      </c>
      <c r="M118" s="120">
        <v>40882</v>
      </c>
      <c r="N118" s="120">
        <v>41004</v>
      </c>
      <c r="O118" s="120">
        <v>40795</v>
      </c>
      <c r="P118" s="120">
        <v>40813</v>
      </c>
    </row>
    <row r="119" spans="1:16" x14ac:dyDescent="0.25">
      <c r="A119" s="130"/>
      <c r="B119" s="118" t="s">
        <v>101</v>
      </c>
      <c r="C119" s="118" t="s">
        <v>102</v>
      </c>
      <c r="D119" s="119">
        <v>40261</v>
      </c>
      <c r="E119" s="120">
        <v>40317</v>
      </c>
      <c r="F119" s="120">
        <v>40271</v>
      </c>
      <c r="G119" s="120">
        <v>40291</v>
      </c>
      <c r="H119" s="120">
        <v>40311</v>
      </c>
      <c r="I119" s="120">
        <v>40316</v>
      </c>
      <c r="J119" s="120">
        <v>40138</v>
      </c>
      <c r="K119" s="120">
        <v>40226</v>
      </c>
      <c r="L119" s="120">
        <v>40227</v>
      </c>
      <c r="M119" s="120">
        <v>40276</v>
      </c>
      <c r="N119" s="120">
        <v>40299</v>
      </c>
      <c r="O119" s="120">
        <v>40147</v>
      </c>
      <c r="P119" s="120">
        <v>40176</v>
      </c>
    </row>
    <row r="120" spans="1:16" x14ac:dyDescent="0.25">
      <c r="A120" s="130"/>
      <c r="B120" s="121" t="s">
        <v>103</v>
      </c>
      <c r="C120" s="122" t="s">
        <v>104</v>
      </c>
      <c r="D120" s="119">
        <v>13255</v>
      </c>
      <c r="E120" s="120">
        <v>13253</v>
      </c>
      <c r="F120" s="120">
        <v>13277</v>
      </c>
      <c r="G120" s="120">
        <v>13299</v>
      </c>
      <c r="H120" s="120">
        <v>13294</v>
      </c>
      <c r="I120" s="120">
        <v>13295</v>
      </c>
      <c r="J120" s="120">
        <v>13275</v>
      </c>
      <c r="K120" s="120">
        <v>13289</v>
      </c>
      <c r="L120" s="120">
        <v>13283</v>
      </c>
      <c r="M120" s="120">
        <v>13299</v>
      </c>
      <c r="N120" s="120">
        <v>13315</v>
      </c>
      <c r="O120" s="120">
        <v>13281</v>
      </c>
      <c r="P120" s="120">
        <v>13315</v>
      </c>
    </row>
    <row r="121" spans="1:16" x14ac:dyDescent="0.25">
      <c r="A121" s="130"/>
      <c r="B121" s="123"/>
      <c r="C121" s="123" t="s">
        <v>105</v>
      </c>
      <c r="D121" s="124">
        <v>160734</v>
      </c>
      <c r="E121" s="124">
        <v>160739</v>
      </c>
      <c r="F121" s="124">
        <v>160828</v>
      </c>
      <c r="G121" s="124">
        <v>161082</v>
      </c>
      <c r="H121" s="124">
        <v>160580</v>
      </c>
      <c r="I121" s="124">
        <v>161161</v>
      </c>
      <c r="J121" s="124">
        <v>160564</v>
      </c>
      <c r="K121" s="124">
        <v>161412</v>
      </c>
      <c r="L121" s="124">
        <v>161304</v>
      </c>
      <c r="M121" s="124">
        <v>161527</v>
      </c>
      <c r="N121" s="124">
        <v>161872</v>
      </c>
      <c r="O121" s="124">
        <v>161254</v>
      </c>
      <c r="P121" s="124">
        <v>161406</v>
      </c>
    </row>
    <row r="122" spans="1:16" x14ac:dyDescent="0.25">
      <c r="A122" s="130"/>
      <c r="B122" s="125" t="s">
        <v>119</v>
      </c>
      <c r="C122" s="126" t="s">
        <v>120</v>
      </c>
      <c r="D122" s="119">
        <v>17104</v>
      </c>
      <c r="E122" s="120">
        <v>17114</v>
      </c>
      <c r="F122" s="120">
        <v>17148</v>
      </c>
      <c r="G122" s="120">
        <v>17181</v>
      </c>
      <c r="H122" s="120">
        <v>17185</v>
      </c>
      <c r="I122" s="120">
        <v>17201</v>
      </c>
      <c r="J122" s="120">
        <v>17160</v>
      </c>
      <c r="K122" s="120">
        <v>17169</v>
      </c>
      <c r="L122" s="120">
        <v>17176</v>
      </c>
      <c r="M122" s="120">
        <v>17188</v>
      </c>
      <c r="N122" s="120">
        <v>17234</v>
      </c>
      <c r="O122" s="120">
        <v>17194</v>
      </c>
      <c r="P122" s="120">
        <v>17222</v>
      </c>
    </row>
    <row r="123" spans="1:16" x14ac:dyDescent="0.25">
      <c r="A123" s="130"/>
      <c r="B123" s="126" t="s">
        <v>121</v>
      </c>
      <c r="C123" s="126" t="s">
        <v>122</v>
      </c>
      <c r="D123" s="119">
        <v>22911</v>
      </c>
      <c r="E123" s="120">
        <v>22903</v>
      </c>
      <c r="F123" s="120">
        <v>22934</v>
      </c>
      <c r="G123" s="120">
        <v>22930</v>
      </c>
      <c r="H123" s="120">
        <v>22957</v>
      </c>
      <c r="I123" s="120">
        <v>22995</v>
      </c>
      <c r="J123" s="120">
        <v>22892</v>
      </c>
      <c r="K123" s="120">
        <v>22948</v>
      </c>
      <c r="L123" s="120">
        <v>22945</v>
      </c>
      <c r="M123" s="120">
        <v>22989</v>
      </c>
      <c r="N123" s="120">
        <v>23018</v>
      </c>
      <c r="O123" s="120">
        <v>22925</v>
      </c>
      <c r="P123" s="120">
        <v>22954</v>
      </c>
    </row>
    <row r="124" spans="1:16" x14ac:dyDescent="0.25">
      <c r="A124" s="130"/>
      <c r="B124" s="123"/>
      <c r="C124" s="123" t="s">
        <v>161</v>
      </c>
      <c r="D124" s="124">
        <v>40015</v>
      </c>
      <c r="E124" s="124">
        <v>40017</v>
      </c>
      <c r="F124" s="124">
        <v>40082</v>
      </c>
      <c r="G124" s="124">
        <v>40111</v>
      </c>
      <c r="H124" s="124">
        <v>40142</v>
      </c>
      <c r="I124" s="124">
        <v>40196</v>
      </c>
      <c r="J124" s="124">
        <v>40052</v>
      </c>
      <c r="K124" s="124">
        <v>40117</v>
      </c>
      <c r="L124" s="124">
        <v>40121</v>
      </c>
      <c r="M124" s="124">
        <v>40177</v>
      </c>
      <c r="N124" s="124">
        <v>40252</v>
      </c>
      <c r="O124" s="124">
        <v>40119</v>
      </c>
      <c r="P124" s="124">
        <v>40176</v>
      </c>
    </row>
    <row r="125" spans="1:16" x14ac:dyDescent="0.25">
      <c r="A125" s="130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</row>
    <row r="126" spans="1:16" x14ac:dyDescent="0.25">
      <c r="A126" s="130"/>
      <c r="B126" s="128"/>
      <c r="C126" s="128" t="s">
        <v>162</v>
      </c>
      <c r="D126" s="129">
        <v>200749</v>
      </c>
      <c r="E126" s="129">
        <v>200756</v>
      </c>
      <c r="F126" s="129">
        <v>200910</v>
      </c>
      <c r="G126" s="129">
        <v>201193</v>
      </c>
      <c r="H126" s="129">
        <v>200722</v>
      </c>
      <c r="I126" s="129">
        <v>201357</v>
      </c>
      <c r="J126" s="129">
        <v>200616</v>
      </c>
      <c r="K126" s="129">
        <v>201529</v>
      </c>
      <c r="L126" s="129">
        <v>201425</v>
      </c>
      <c r="M126" s="129">
        <v>201704</v>
      </c>
      <c r="N126" s="129">
        <v>202124</v>
      </c>
      <c r="O126" s="129">
        <v>201373</v>
      </c>
      <c r="P126" s="129">
        <v>201582</v>
      </c>
    </row>
    <row r="127" spans="1:16" x14ac:dyDescent="0.25">
      <c r="A127" s="130"/>
      <c r="H127" s="136"/>
      <c r="I127" s="136"/>
      <c r="J127" s="136"/>
      <c r="K127" s="136"/>
      <c r="L127" s="136"/>
      <c r="M127" s="136"/>
      <c r="N127" s="136"/>
      <c r="O127" s="136"/>
      <c r="P127" s="136"/>
    </row>
    <row r="128" spans="1:16" x14ac:dyDescent="0.25">
      <c r="A128" s="130"/>
      <c r="H128" s="136"/>
      <c r="I128" s="136"/>
      <c r="J128" s="136"/>
      <c r="K128" s="136"/>
      <c r="L128" s="136"/>
      <c r="M128" s="136"/>
      <c r="N128" s="136"/>
      <c r="O128" s="136"/>
      <c r="P128" s="136"/>
    </row>
    <row r="129" spans="1:16" x14ac:dyDescent="0.25">
      <c r="A129" s="130"/>
      <c r="B129" s="349" t="s">
        <v>81</v>
      </c>
      <c r="C129" s="349"/>
      <c r="D129" s="117" t="s">
        <v>210</v>
      </c>
      <c r="E129" s="117" t="s">
        <v>211</v>
      </c>
      <c r="F129" s="117" t="s">
        <v>212</v>
      </c>
      <c r="G129" s="117" t="s">
        <v>213</v>
      </c>
      <c r="H129" s="137"/>
      <c r="I129" s="137"/>
      <c r="J129" s="137"/>
      <c r="K129" s="137"/>
      <c r="L129" s="137"/>
      <c r="M129" s="137"/>
      <c r="N129" s="137"/>
      <c r="O129" s="137"/>
      <c r="P129" s="137"/>
    </row>
    <row r="130" spans="1:16" x14ac:dyDescent="0.25">
      <c r="A130" s="130"/>
      <c r="B130" s="118" t="s">
        <v>95</v>
      </c>
      <c r="C130" s="118" t="s">
        <v>96</v>
      </c>
      <c r="D130" s="119">
        <v>41428</v>
      </c>
      <c r="E130" s="120">
        <v>41485</v>
      </c>
      <c r="F130" s="120">
        <v>41495</v>
      </c>
      <c r="G130" s="120">
        <v>41510</v>
      </c>
      <c r="H130" s="138"/>
      <c r="I130" s="138"/>
      <c r="J130" s="138"/>
      <c r="K130" s="138"/>
      <c r="L130" s="138"/>
      <c r="M130" s="138"/>
      <c r="N130" s="138"/>
      <c r="O130" s="138"/>
      <c r="P130" s="138"/>
    </row>
    <row r="131" spans="1:16" x14ac:dyDescent="0.25">
      <c r="A131" s="130"/>
      <c r="B131" s="118" t="s">
        <v>97</v>
      </c>
      <c r="C131" s="118" t="s">
        <v>98</v>
      </c>
      <c r="D131" s="119">
        <v>25674</v>
      </c>
      <c r="E131" s="120">
        <v>25694</v>
      </c>
      <c r="F131" s="120">
        <v>25687</v>
      </c>
      <c r="G131" s="120">
        <v>25716</v>
      </c>
      <c r="H131" s="138"/>
      <c r="I131" s="138"/>
      <c r="J131" s="138"/>
      <c r="K131" s="138"/>
      <c r="L131" s="138"/>
      <c r="M131" s="138"/>
      <c r="N131" s="138"/>
      <c r="O131" s="138"/>
      <c r="P131" s="138"/>
    </row>
    <row r="132" spans="1:16" x14ac:dyDescent="0.25">
      <c r="A132" s="130"/>
      <c r="B132" s="118" t="s">
        <v>99</v>
      </c>
      <c r="C132" s="118" t="s">
        <v>100</v>
      </c>
      <c r="D132" s="119">
        <v>40813</v>
      </c>
      <c r="E132" s="120">
        <v>40878</v>
      </c>
      <c r="F132" s="120">
        <v>40950</v>
      </c>
      <c r="G132" s="120">
        <v>40960</v>
      </c>
      <c r="H132" s="138"/>
      <c r="I132" s="138"/>
      <c r="J132" s="138"/>
      <c r="K132" s="138"/>
      <c r="L132" s="138"/>
      <c r="M132" s="138"/>
      <c r="N132" s="138"/>
      <c r="O132" s="138"/>
      <c r="P132" s="138"/>
    </row>
    <row r="133" spans="1:16" x14ac:dyDescent="0.25">
      <c r="A133" s="130"/>
      <c r="B133" s="118" t="s">
        <v>101</v>
      </c>
      <c r="C133" s="118" t="s">
        <v>102</v>
      </c>
      <c r="D133" s="119">
        <v>40176</v>
      </c>
      <c r="E133" s="120">
        <v>40231</v>
      </c>
      <c r="F133" s="120">
        <v>40282</v>
      </c>
      <c r="G133" s="120">
        <v>40312</v>
      </c>
      <c r="H133" s="138"/>
      <c r="I133" s="138"/>
      <c r="J133" s="138"/>
      <c r="K133" s="138"/>
      <c r="L133" s="138"/>
      <c r="M133" s="138"/>
      <c r="N133" s="138"/>
      <c r="O133" s="138"/>
      <c r="P133" s="138"/>
    </row>
    <row r="134" spans="1:16" x14ac:dyDescent="0.25">
      <c r="A134" s="130"/>
      <c r="B134" s="121" t="s">
        <v>103</v>
      </c>
      <c r="C134" s="122" t="s">
        <v>104</v>
      </c>
      <c r="D134" s="119">
        <v>13315</v>
      </c>
      <c r="E134" s="120">
        <v>13354</v>
      </c>
      <c r="F134" s="120">
        <v>13394</v>
      </c>
      <c r="G134" s="120">
        <v>13406</v>
      </c>
      <c r="H134" s="138"/>
      <c r="I134" s="138"/>
      <c r="J134" s="138"/>
      <c r="K134" s="138"/>
      <c r="L134" s="138"/>
      <c r="M134" s="138"/>
      <c r="N134" s="138"/>
      <c r="O134" s="138"/>
      <c r="P134" s="138"/>
    </row>
    <row r="135" spans="1:16" x14ac:dyDescent="0.25">
      <c r="A135" s="130"/>
      <c r="B135" s="123"/>
      <c r="C135" s="123" t="s">
        <v>105</v>
      </c>
      <c r="D135" s="124">
        <v>161406</v>
      </c>
      <c r="E135" s="124">
        <v>161642</v>
      </c>
      <c r="F135" s="124">
        <v>161808</v>
      </c>
      <c r="G135" s="124">
        <v>161904</v>
      </c>
      <c r="H135" s="134"/>
      <c r="I135" s="134"/>
      <c r="J135" s="134"/>
      <c r="K135" s="134"/>
      <c r="L135" s="134"/>
      <c r="M135" s="134"/>
      <c r="N135" s="134"/>
      <c r="O135" s="134"/>
      <c r="P135" s="134"/>
    </row>
    <row r="136" spans="1:16" x14ac:dyDescent="0.25">
      <c r="A136" s="130"/>
      <c r="B136" s="125" t="s">
        <v>119</v>
      </c>
      <c r="C136" s="126" t="s">
        <v>120</v>
      </c>
      <c r="D136" s="119">
        <v>17222</v>
      </c>
      <c r="E136" s="120">
        <v>17264</v>
      </c>
      <c r="F136" s="120">
        <v>17283</v>
      </c>
      <c r="G136" s="120">
        <v>17302</v>
      </c>
      <c r="H136" s="138"/>
      <c r="I136" s="138"/>
      <c r="J136" s="138"/>
      <c r="K136" s="138"/>
      <c r="L136" s="138"/>
      <c r="M136" s="138"/>
      <c r="N136" s="138"/>
      <c r="O136" s="138"/>
      <c r="P136" s="138"/>
    </row>
    <row r="137" spans="1:16" x14ac:dyDescent="0.25">
      <c r="A137" s="130"/>
      <c r="B137" s="126" t="s">
        <v>121</v>
      </c>
      <c r="C137" s="126" t="s">
        <v>122</v>
      </c>
      <c r="D137" s="119">
        <v>22954</v>
      </c>
      <c r="E137" s="120">
        <v>22972</v>
      </c>
      <c r="F137" s="120">
        <v>23029</v>
      </c>
      <c r="G137" s="120">
        <v>23040</v>
      </c>
      <c r="H137" s="138"/>
      <c r="I137" s="138"/>
      <c r="J137" s="138"/>
      <c r="K137" s="138"/>
      <c r="L137" s="138"/>
      <c r="M137" s="138"/>
      <c r="N137" s="138"/>
      <c r="O137" s="138"/>
      <c r="P137" s="138"/>
    </row>
    <row r="138" spans="1:16" x14ac:dyDescent="0.25">
      <c r="A138" s="130"/>
      <c r="B138" s="123"/>
      <c r="C138" s="123" t="s">
        <v>161</v>
      </c>
      <c r="D138" s="124">
        <v>40176</v>
      </c>
      <c r="E138" s="124">
        <v>40236</v>
      </c>
      <c r="F138" s="124">
        <v>40312</v>
      </c>
      <c r="G138" s="124">
        <v>40342</v>
      </c>
      <c r="H138" s="134"/>
      <c r="I138" s="134"/>
      <c r="J138" s="134"/>
      <c r="K138" s="134"/>
      <c r="L138" s="134"/>
      <c r="M138" s="134"/>
      <c r="N138" s="134"/>
      <c r="O138" s="134"/>
      <c r="P138" s="134"/>
    </row>
    <row r="139" spans="1:16" x14ac:dyDescent="0.25">
      <c r="A139" s="130"/>
      <c r="B139" s="116"/>
      <c r="C139" s="116"/>
      <c r="D139" s="116"/>
      <c r="E139" s="116"/>
      <c r="F139" s="116"/>
      <c r="G139" s="116"/>
      <c r="H139" s="139"/>
      <c r="I139" s="139"/>
      <c r="J139" s="139"/>
      <c r="K139" s="139"/>
      <c r="L139" s="139"/>
      <c r="M139" s="139"/>
      <c r="N139" s="139"/>
      <c r="O139" s="139"/>
      <c r="P139" s="139"/>
    </row>
    <row r="140" spans="1:16" x14ac:dyDescent="0.25">
      <c r="A140" s="130"/>
      <c r="B140" s="128"/>
      <c r="C140" s="128" t="s">
        <v>162</v>
      </c>
      <c r="D140" s="129">
        <v>201582</v>
      </c>
      <c r="E140" s="140">
        <v>201878</v>
      </c>
      <c r="F140" s="140">
        <v>202120</v>
      </c>
      <c r="G140" s="129">
        <v>202246</v>
      </c>
      <c r="H140" s="134"/>
      <c r="I140" s="134"/>
      <c r="J140" s="134"/>
      <c r="K140" s="134"/>
      <c r="L140" s="134"/>
      <c r="M140" s="134"/>
      <c r="N140" s="134"/>
      <c r="O140" s="134"/>
      <c r="P140" s="134"/>
    </row>
    <row r="141" spans="1:16" x14ac:dyDescent="0.25">
      <c r="A141" s="130"/>
      <c r="H141" s="136"/>
      <c r="I141" s="136"/>
      <c r="J141" s="136"/>
      <c r="K141" s="136"/>
      <c r="L141" s="136"/>
      <c r="M141" s="136"/>
      <c r="N141" s="136"/>
      <c r="O141" s="136"/>
      <c r="P141" s="136"/>
    </row>
    <row r="142" spans="1:16" x14ac:dyDescent="0.25">
      <c r="A142" s="130"/>
      <c r="H142" s="136"/>
      <c r="I142" s="136"/>
      <c r="J142" s="136"/>
      <c r="K142" s="136"/>
      <c r="L142" s="136"/>
      <c r="M142" s="136"/>
      <c r="N142" s="136"/>
      <c r="O142" s="136"/>
      <c r="P142" s="136"/>
    </row>
    <row r="143" spans="1:16" x14ac:dyDescent="0.25">
      <c r="A143" s="130"/>
      <c r="B143" s="113" t="s">
        <v>214</v>
      </c>
      <c r="I143" s="136"/>
      <c r="J143" s="134"/>
      <c r="K143" s="134"/>
      <c r="L143" s="134"/>
      <c r="M143" s="136"/>
      <c r="N143" s="136"/>
      <c r="O143" s="136"/>
      <c r="P143" s="136"/>
    </row>
    <row r="144" spans="1:16" x14ac:dyDescent="0.25">
      <c r="A144" s="130"/>
      <c r="B144" s="350" t="s">
        <v>81</v>
      </c>
      <c r="C144" s="351"/>
      <c r="D144" s="117" t="s">
        <v>82</v>
      </c>
      <c r="E144" s="117" t="s">
        <v>94</v>
      </c>
      <c r="F144" s="117" t="s">
        <v>118</v>
      </c>
      <c r="G144" s="117" t="s">
        <v>135</v>
      </c>
      <c r="H144" s="117" t="s">
        <v>147</v>
      </c>
      <c r="I144" s="117" t="s">
        <v>160</v>
      </c>
      <c r="J144" s="117" t="s">
        <v>174</v>
      </c>
      <c r="K144" s="117" t="s">
        <v>186</v>
      </c>
      <c r="L144" s="117" t="s">
        <v>198</v>
      </c>
      <c r="M144" s="117" t="s">
        <v>210</v>
      </c>
      <c r="N144" s="136"/>
      <c r="O144" s="136"/>
      <c r="P144" s="136"/>
    </row>
    <row r="145" spans="1:16" x14ac:dyDescent="0.25">
      <c r="A145" s="130"/>
      <c r="B145" s="118" t="s">
        <v>95</v>
      </c>
      <c r="C145" s="118" t="s">
        <v>96</v>
      </c>
      <c r="D145" s="119">
        <v>37310</v>
      </c>
      <c r="E145" s="120">
        <v>38324</v>
      </c>
      <c r="F145" s="120">
        <v>39651</v>
      </c>
      <c r="G145" s="120">
        <v>40762</v>
      </c>
      <c r="H145" s="120">
        <v>40701</v>
      </c>
      <c r="I145" s="120">
        <v>41268</v>
      </c>
      <c r="J145" s="120">
        <v>41304</v>
      </c>
      <c r="K145" s="127">
        <v>41137</v>
      </c>
      <c r="L145" s="120">
        <v>40957</v>
      </c>
      <c r="M145" s="120">
        <v>41428</v>
      </c>
      <c r="N145" s="136"/>
      <c r="O145" s="136"/>
      <c r="P145" s="136"/>
    </row>
    <row r="146" spans="1:16" x14ac:dyDescent="0.25">
      <c r="A146" s="130"/>
      <c r="B146" s="118" t="s">
        <v>97</v>
      </c>
      <c r="C146" s="118" t="s">
        <v>98</v>
      </c>
      <c r="D146" s="119">
        <v>20511</v>
      </c>
      <c r="E146" s="120">
        <v>22928</v>
      </c>
      <c r="F146" s="120">
        <v>24611</v>
      </c>
      <c r="G146" s="120">
        <v>25488</v>
      </c>
      <c r="H146" s="120">
        <v>25494</v>
      </c>
      <c r="I146" s="120">
        <v>25694</v>
      </c>
      <c r="J146" s="120">
        <v>25665</v>
      </c>
      <c r="K146" s="127">
        <v>25643</v>
      </c>
      <c r="L146" s="120">
        <v>25679</v>
      </c>
      <c r="M146" s="120">
        <v>25674</v>
      </c>
      <c r="N146" s="136"/>
      <c r="O146" s="136"/>
      <c r="P146" s="136"/>
    </row>
    <row r="147" spans="1:16" x14ac:dyDescent="0.25">
      <c r="A147" s="130"/>
      <c r="B147" s="118" t="s">
        <v>99</v>
      </c>
      <c r="C147" s="118" t="s">
        <v>100</v>
      </c>
      <c r="D147" s="119">
        <v>40257</v>
      </c>
      <c r="E147" s="120">
        <v>40632</v>
      </c>
      <c r="F147" s="120">
        <v>41623</v>
      </c>
      <c r="G147" s="120">
        <v>42051</v>
      </c>
      <c r="H147" s="120">
        <v>41275</v>
      </c>
      <c r="I147" s="120">
        <v>41162</v>
      </c>
      <c r="J147" s="120">
        <v>40827</v>
      </c>
      <c r="K147" s="127">
        <v>40829</v>
      </c>
      <c r="L147" s="120">
        <v>40582</v>
      </c>
      <c r="M147" s="120">
        <v>40813</v>
      </c>
      <c r="N147" s="136"/>
      <c r="O147" s="136"/>
      <c r="P147" s="136"/>
    </row>
    <row r="148" spans="1:16" x14ac:dyDescent="0.25">
      <c r="A148" s="130"/>
      <c r="B148" s="118" t="s">
        <v>101</v>
      </c>
      <c r="C148" s="118" t="s">
        <v>102</v>
      </c>
      <c r="D148" s="119">
        <v>39231</v>
      </c>
      <c r="E148" s="120">
        <v>40487</v>
      </c>
      <c r="F148" s="120">
        <v>42212</v>
      </c>
      <c r="G148" s="120">
        <v>42910</v>
      </c>
      <c r="H148" s="120">
        <v>41643</v>
      </c>
      <c r="I148" s="120">
        <v>41319</v>
      </c>
      <c r="J148" s="120">
        <v>40717</v>
      </c>
      <c r="K148" s="127">
        <v>40589</v>
      </c>
      <c r="L148" s="120">
        <v>40261</v>
      </c>
      <c r="M148" s="120">
        <v>40176</v>
      </c>
      <c r="N148" s="136"/>
      <c r="O148" s="136"/>
      <c r="P148" s="136"/>
    </row>
    <row r="149" spans="1:16" x14ac:dyDescent="0.25">
      <c r="A149" s="130"/>
      <c r="B149" s="121" t="s">
        <v>103</v>
      </c>
      <c r="C149" s="122" t="s">
        <v>104</v>
      </c>
      <c r="D149" s="119">
        <v>0</v>
      </c>
      <c r="E149" s="120">
        <v>11959</v>
      </c>
      <c r="F149" s="120">
        <v>12319</v>
      </c>
      <c r="G149" s="120">
        <v>12835</v>
      </c>
      <c r="H149" s="120">
        <v>12800</v>
      </c>
      <c r="I149" s="120">
        <v>12872</v>
      </c>
      <c r="J149" s="120">
        <v>13095</v>
      </c>
      <c r="K149" s="127">
        <v>13132</v>
      </c>
      <c r="L149" s="120">
        <v>13255</v>
      </c>
      <c r="M149" s="120">
        <v>13315</v>
      </c>
      <c r="N149" s="136"/>
      <c r="O149" s="136"/>
      <c r="P149" s="136"/>
    </row>
    <row r="150" spans="1:16" x14ac:dyDescent="0.25">
      <c r="A150" s="130"/>
      <c r="B150" s="123"/>
      <c r="C150" s="123" t="s">
        <v>105</v>
      </c>
      <c r="D150" s="124">
        <v>137309</v>
      </c>
      <c r="E150" s="124">
        <v>154330</v>
      </c>
      <c r="F150" s="124">
        <v>160416</v>
      </c>
      <c r="G150" s="124">
        <v>164046</v>
      </c>
      <c r="H150" s="124">
        <v>161913</v>
      </c>
      <c r="I150" s="124">
        <v>162315</v>
      </c>
      <c r="J150" s="124">
        <v>161608</v>
      </c>
      <c r="K150" s="124">
        <v>161330</v>
      </c>
      <c r="L150" s="124">
        <v>160734</v>
      </c>
      <c r="M150" s="124">
        <v>161406</v>
      </c>
      <c r="N150" s="136"/>
      <c r="O150" s="136"/>
      <c r="P150" s="136"/>
    </row>
    <row r="151" spans="1:16" x14ac:dyDescent="0.25">
      <c r="A151" s="130"/>
      <c r="B151" s="125" t="s">
        <v>119</v>
      </c>
      <c r="C151" s="126" t="s">
        <v>120</v>
      </c>
      <c r="D151" s="119"/>
      <c r="E151" s="127"/>
      <c r="F151" s="127">
        <v>15734</v>
      </c>
      <c r="G151" s="120">
        <v>16087</v>
      </c>
      <c r="H151" s="120">
        <v>16201</v>
      </c>
      <c r="I151" s="120">
        <v>16508</v>
      </c>
      <c r="J151" s="120">
        <v>16685</v>
      </c>
      <c r="K151" s="127">
        <v>16961</v>
      </c>
      <c r="L151" s="120">
        <v>17104</v>
      </c>
      <c r="M151" s="120">
        <v>17222</v>
      </c>
      <c r="N151" s="136"/>
      <c r="O151" s="136"/>
      <c r="P151" s="136"/>
    </row>
    <row r="152" spans="1:16" x14ac:dyDescent="0.25">
      <c r="A152" s="130"/>
      <c r="B152" s="126" t="s">
        <v>121</v>
      </c>
      <c r="C152" s="126" t="s">
        <v>122</v>
      </c>
      <c r="D152" s="119"/>
      <c r="E152" s="127"/>
      <c r="F152" s="127">
        <v>22054</v>
      </c>
      <c r="G152" s="120">
        <v>22189</v>
      </c>
      <c r="H152" s="120">
        <v>22028</v>
      </c>
      <c r="I152" s="120">
        <v>22255</v>
      </c>
      <c r="J152" s="120">
        <v>22417</v>
      </c>
      <c r="K152" s="127">
        <v>22629</v>
      </c>
      <c r="L152" s="120">
        <v>22911</v>
      </c>
      <c r="M152" s="120">
        <v>22954</v>
      </c>
      <c r="N152" s="136"/>
      <c r="O152" s="136"/>
      <c r="P152" s="136"/>
    </row>
    <row r="153" spans="1:16" x14ac:dyDescent="0.25">
      <c r="A153" s="130"/>
      <c r="B153" s="123"/>
      <c r="C153" s="123" t="s">
        <v>161</v>
      </c>
      <c r="D153" s="124"/>
      <c r="E153" s="124"/>
      <c r="F153" s="124">
        <v>37788</v>
      </c>
      <c r="G153" s="124">
        <v>38276</v>
      </c>
      <c r="H153" s="124">
        <v>38229</v>
      </c>
      <c r="I153" s="124">
        <v>38763</v>
      </c>
      <c r="J153" s="124">
        <v>39102</v>
      </c>
      <c r="K153" s="124">
        <v>39590</v>
      </c>
      <c r="L153" s="124">
        <v>40015</v>
      </c>
      <c r="M153" s="124">
        <v>40176</v>
      </c>
      <c r="N153" s="136"/>
      <c r="O153" s="136"/>
      <c r="P153" s="136"/>
    </row>
    <row r="154" spans="1:16" x14ac:dyDescent="0.25">
      <c r="A154" s="130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36"/>
      <c r="O154" s="136"/>
      <c r="P154" s="136"/>
    </row>
    <row r="155" spans="1:16" x14ac:dyDescent="0.25">
      <c r="A155" s="130"/>
      <c r="B155" s="128"/>
      <c r="C155" s="128" t="s">
        <v>162</v>
      </c>
      <c r="D155" s="129">
        <v>137309</v>
      </c>
      <c r="E155" s="129">
        <v>154330</v>
      </c>
      <c r="F155" s="129">
        <v>198204</v>
      </c>
      <c r="G155" s="129">
        <v>202322</v>
      </c>
      <c r="H155" s="129">
        <v>200142</v>
      </c>
      <c r="I155" s="129">
        <v>201078</v>
      </c>
      <c r="J155" s="129">
        <v>200710</v>
      </c>
      <c r="K155" s="129">
        <v>200920</v>
      </c>
      <c r="L155" s="129">
        <v>200749</v>
      </c>
      <c r="M155" s="129">
        <v>201582</v>
      </c>
      <c r="N155" s="136"/>
      <c r="O155" s="136"/>
      <c r="P155" s="136"/>
    </row>
    <row r="156" spans="1:16" x14ac:dyDescent="0.25">
      <c r="A156" s="130"/>
      <c r="H156" s="136"/>
      <c r="I156" s="136"/>
      <c r="J156" s="136"/>
      <c r="K156" s="136"/>
      <c r="L156" s="136"/>
      <c r="M156" s="136"/>
      <c r="N156" s="136"/>
      <c r="O156" s="136"/>
      <c r="P156" s="136"/>
    </row>
    <row r="157" spans="1:16" x14ac:dyDescent="0.25">
      <c r="A157" s="130"/>
      <c r="H157" s="136"/>
      <c r="I157" s="136"/>
      <c r="J157" s="136"/>
      <c r="K157" s="136"/>
      <c r="L157" s="136"/>
      <c r="M157" s="136"/>
      <c r="N157" s="136"/>
      <c r="O157" s="136"/>
      <c r="P157" s="136"/>
    </row>
    <row r="158" spans="1:16" x14ac:dyDescent="0.25">
      <c r="A158" s="130"/>
      <c r="H158" s="136"/>
      <c r="I158" s="136"/>
      <c r="J158" s="136"/>
      <c r="K158" s="136"/>
      <c r="L158" s="136"/>
      <c r="M158" s="136"/>
      <c r="N158" s="136"/>
      <c r="O158" s="136"/>
      <c r="P158" s="136"/>
    </row>
    <row r="159" spans="1:16" x14ac:dyDescent="0.25">
      <c r="A159" s="130"/>
      <c r="H159" s="136"/>
      <c r="I159" s="136"/>
      <c r="J159" s="136"/>
      <c r="K159" s="136"/>
      <c r="L159" s="136"/>
      <c r="M159" s="136"/>
      <c r="N159" s="136"/>
      <c r="O159" s="136"/>
      <c r="P159" s="136"/>
    </row>
    <row r="160" spans="1:16" x14ac:dyDescent="0.25">
      <c r="A160" s="130"/>
      <c r="H160" s="136"/>
      <c r="I160" s="136"/>
      <c r="J160" s="136"/>
      <c r="K160" s="136"/>
      <c r="L160" s="136"/>
      <c r="M160" s="136"/>
      <c r="N160" s="136"/>
      <c r="O160" s="136"/>
      <c r="P160" s="136"/>
    </row>
    <row r="161" spans="1:16" x14ac:dyDescent="0.25">
      <c r="A161" s="130"/>
      <c r="H161" s="136"/>
      <c r="I161" s="136"/>
      <c r="J161" s="136"/>
      <c r="K161" s="136"/>
      <c r="L161" s="136"/>
      <c r="M161" s="136"/>
      <c r="N161" s="136"/>
      <c r="O161" s="136"/>
      <c r="P161" s="136"/>
    </row>
    <row r="162" spans="1:16" x14ac:dyDescent="0.25">
      <c r="A162" s="130"/>
      <c r="H162" s="136"/>
      <c r="I162" s="136"/>
      <c r="J162" s="136"/>
      <c r="K162" s="136"/>
      <c r="L162" s="136"/>
      <c r="M162" s="136"/>
      <c r="N162" s="136"/>
      <c r="O162" s="136"/>
      <c r="P162" s="136"/>
    </row>
    <row r="163" spans="1:16" x14ac:dyDescent="0.25">
      <c r="A163" s="130"/>
      <c r="H163" s="136"/>
      <c r="I163" s="136"/>
      <c r="J163" s="136"/>
      <c r="K163" s="136"/>
      <c r="L163" s="136"/>
      <c r="M163" s="136"/>
      <c r="N163" s="136"/>
      <c r="O163" s="136"/>
      <c r="P163" s="136"/>
    </row>
    <row r="164" spans="1:16" x14ac:dyDescent="0.25">
      <c r="A164" s="130"/>
      <c r="H164" s="136"/>
      <c r="I164" s="136"/>
      <c r="J164" s="136"/>
      <c r="K164" s="136"/>
      <c r="L164" s="136"/>
      <c r="M164" s="136"/>
      <c r="N164" s="136"/>
      <c r="O164" s="136"/>
      <c r="P164" s="136"/>
    </row>
    <row r="165" spans="1:16" x14ac:dyDescent="0.25">
      <c r="A165" s="130"/>
      <c r="H165" s="136"/>
      <c r="I165" s="136"/>
      <c r="J165" s="136"/>
      <c r="K165" s="136"/>
      <c r="L165" s="136"/>
      <c r="M165" s="136"/>
      <c r="N165" s="136"/>
      <c r="O165" s="136"/>
      <c r="P165" s="136"/>
    </row>
    <row r="166" spans="1:16" x14ac:dyDescent="0.25">
      <c r="A166" s="130"/>
      <c r="H166" s="136"/>
      <c r="I166" s="136"/>
      <c r="J166" s="136"/>
      <c r="K166" s="136"/>
      <c r="L166" s="136"/>
      <c r="M166" s="136"/>
      <c r="N166" s="136"/>
      <c r="O166" s="136"/>
      <c r="P166" s="136"/>
    </row>
    <row r="167" spans="1:16" x14ac:dyDescent="0.25">
      <c r="A167" s="130"/>
      <c r="H167" s="136"/>
      <c r="I167" s="136"/>
      <c r="J167" s="136"/>
      <c r="K167" s="136"/>
      <c r="L167" s="136"/>
      <c r="M167" s="136"/>
      <c r="N167" s="136"/>
      <c r="O167" s="136"/>
      <c r="P167" s="136"/>
    </row>
    <row r="168" spans="1:16" x14ac:dyDescent="0.25">
      <c r="A168" s="130"/>
      <c r="H168" s="136"/>
      <c r="I168" s="136"/>
      <c r="J168" s="136"/>
      <c r="K168" s="136"/>
      <c r="L168" s="136"/>
      <c r="M168" s="136"/>
      <c r="N168" s="136"/>
      <c r="O168" s="136"/>
      <c r="P168" s="136"/>
    </row>
    <row r="169" spans="1:16" x14ac:dyDescent="0.25">
      <c r="A169" s="130"/>
      <c r="H169" s="136"/>
      <c r="I169" s="136"/>
      <c r="J169" s="136"/>
      <c r="K169" s="136"/>
      <c r="L169" s="136"/>
      <c r="M169" s="136"/>
      <c r="N169" s="136"/>
      <c r="O169" s="136"/>
      <c r="P169" s="136"/>
    </row>
    <row r="170" spans="1:16" x14ac:dyDescent="0.25">
      <c r="A170" s="130"/>
      <c r="H170" s="136"/>
      <c r="I170" s="136"/>
      <c r="J170" s="136"/>
      <c r="K170" s="136"/>
      <c r="L170" s="136"/>
      <c r="M170" s="136"/>
      <c r="N170" s="136"/>
      <c r="O170" s="136"/>
      <c r="P170" s="136"/>
    </row>
    <row r="171" spans="1:16" x14ac:dyDescent="0.25">
      <c r="A171" s="130"/>
      <c r="H171" s="136"/>
      <c r="I171" s="136"/>
      <c r="J171" s="136"/>
      <c r="K171" s="136"/>
      <c r="L171" s="136"/>
      <c r="M171" s="136"/>
      <c r="N171" s="136"/>
      <c r="O171" s="136"/>
      <c r="P171" s="136"/>
    </row>
    <row r="172" spans="1:16" x14ac:dyDescent="0.25">
      <c r="A172" s="130"/>
      <c r="H172" s="136"/>
      <c r="I172" s="136"/>
      <c r="J172" s="136"/>
      <c r="K172" s="136"/>
      <c r="L172" s="136"/>
      <c r="M172" s="136"/>
      <c r="N172" s="136"/>
      <c r="O172" s="136"/>
      <c r="P172" s="136"/>
    </row>
    <row r="173" spans="1:16" x14ac:dyDescent="0.25">
      <c r="A173" s="130"/>
      <c r="H173" s="136"/>
      <c r="I173" s="136"/>
      <c r="J173" s="136"/>
      <c r="K173" s="136"/>
      <c r="L173" s="136"/>
      <c r="M173" s="136"/>
      <c r="N173" s="136"/>
      <c r="O173" s="136"/>
      <c r="P173" s="136"/>
    </row>
    <row r="174" spans="1:16" x14ac:dyDescent="0.25">
      <c r="A174" s="130"/>
      <c r="H174" s="136"/>
      <c r="I174" s="136"/>
      <c r="J174" s="136"/>
      <c r="K174" s="136"/>
      <c r="L174" s="136"/>
      <c r="M174" s="136"/>
      <c r="N174" s="136"/>
      <c r="O174" s="136"/>
      <c r="P174" s="136"/>
    </row>
    <row r="175" spans="1:16" x14ac:dyDescent="0.25">
      <c r="A175" s="130"/>
      <c r="H175" s="136"/>
      <c r="I175" s="136"/>
      <c r="J175" s="136"/>
      <c r="K175" s="136"/>
      <c r="L175" s="136"/>
      <c r="M175" s="136"/>
      <c r="N175" s="136"/>
      <c r="O175" s="136"/>
      <c r="P175" s="136"/>
    </row>
    <row r="176" spans="1:16" x14ac:dyDescent="0.25">
      <c r="A176" s="130"/>
      <c r="H176" s="136"/>
      <c r="I176" s="136"/>
      <c r="J176" s="136"/>
      <c r="K176" s="136"/>
      <c r="L176" s="136"/>
      <c r="M176" s="136"/>
      <c r="N176" s="136"/>
      <c r="O176" s="136"/>
      <c r="P176" s="136"/>
    </row>
    <row r="177" spans="1:16" x14ac:dyDescent="0.25">
      <c r="A177" s="130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</row>
    <row r="178" spans="1:16" x14ac:dyDescent="0.25">
      <c r="A178" s="130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</row>
    <row r="179" spans="1:16" x14ac:dyDescent="0.25">
      <c r="A179" s="130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</row>
    <row r="180" spans="1:16" x14ac:dyDescent="0.25">
      <c r="A180" s="130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</row>
    <row r="181" spans="1:16" x14ac:dyDescent="0.25">
      <c r="A181" s="130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</row>
    <row r="182" spans="1:16" x14ac:dyDescent="0.25">
      <c r="A182" s="130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</row>
    <row r="183" spans="1:16" x14ac:dyDescent="0.25">
      <c r="A183" s="130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</row>
    <row r="184" spans="1:16" x14ac:dyDescent="0.25">
      <c r="A184" s="130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</row>
    <row r="185" spans="1:16" x14ac:dyDescent="0.25">
      <c r="A185" s="130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</row>
    <row r="186" spans="1:16" x14ac:dyDescent="0.25">
      <c r="A186" s="130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</row>
    <row r="187" spans="1:16" x14ac:dyDescent="0.25">
      <c r="A187" s="130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</row>
    <row r="188" spans="1:16" x14ac:dyDescent="0.25">
      <c r="A188" s="130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</row>
    <row r="189" spans="1:16" x14ac:dyDescent="0.25">
      <c r="A189" s="130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</row>
    <row r="190" spans="1:16" x14ac:dyDescent="0.25">
      <c r="A190" s="130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</row>
    <row r="191" spans="1:16" x14ac:dyDescent="0.25">
      <c r="A191" s="130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</row>
    <row r="192" spans="1:16" x14ac:dyDescent="0.25">
      <c r="A192" s="130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</row>
    <row r="193" spans="1:16" x14ac:dyDescent="0.25">
      <c r="A193" s="130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</row>
    <row r="194" spans="1:16" x14ac:dyDescent="0.25">
      <c r="A194" s="130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</row>
    <row r="195" spans="1:16" x14ac:dyDescent="0.25">
      <c r="A195" s="130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</row>
    <row r="196" spans="1:16" x14ac:dyDescent="0.25">
      <c r="A196" s="130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</row>
    <row r="197" spans="1:16" x14ac:dyDescent="0.25">
      <c r="A197" s="130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</row>
    <row r="198" spans="1:16" x14ac:dyDescent="0.25">
      <c r="A198" s="130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</row>
    <row r="199" spans="1:16" x14ac:dyDescent="0.25">
      <c r="A199" s="130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</row>
    <row r="200" spans="1:16" x14ac:dyDescent="0.25">
      <c r="A200" s="130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</row>
    <row r="201" spans="1:16" x14ac:dyDescent="0.25">
      <c r="A201" s="130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</row>
    <row r="202" spans="1:16" x14ac:dyDescent="0.25">
      <c r="A202" s="130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</row>
    <row r="203" spans="1:16" x14ac:dyDescent="0.25">
      <c r="A203" s="130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</row>
    <row r="204" spans="1:16" x14ac:dyDescent="0.25">
      <c r="A204" s="130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</row>
    <row r="205" spans="1:16" x14ac:dyDescent="0.25">
      <c r="A205" s="130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</row>
    <row r="206" spans="1:16" x14ac:dyDescent="0.25">
      <c r="A206" s="130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</row>
    <row r="207" spans="1:16" x14ac:dyDescent="0.25">
      <c r="A207" s="130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</row>
    <row r="208" spans="1:16" x14ac:dyDescent="0.25">
      <c r="A208" s="130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</row>
    <row r="209" spans="1:16" x14ac:dyDescent="0.25">
      <c r="A209" s="130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</row>
    <row r="210" spans="1:16" x14ac:dyDescent="0.25">
      <c r="A210" s="130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</row>
    <row r="211" spans="1:16" x14ac:dyDescent="0.25">
      <c r="A211" s="130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</row>
    <row r="212" spans="1:16" x14ac:dyDescent="0.25">
      <c r="A212" s="130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</row>
    <row r="213" spans="1:16" x14ac:dyDescent="0.25">
      <c r="A213" s="130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</row>
    <row r="214" spans="1:16" x14ac:dyDescent="0.25">
      <c r="A214" s="130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</row>
    <row r="215" spans="1:16" x14ac:dyDescent="0.25">
      <c r="A215" s="130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</row>
    <row r="216" spans="1:16" x14ac:dyDescent="0.25">
      <c r="A216" s="130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</row>
    <row r="217" spans="1:16" x14ac:dyDescent="0.25">
      <c r="A217" s="130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</row>
    <row r="218" spans="1:16" x14ac:dyDescent="0.25">
      <c r="A218" s="130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</row>
    <row r="219" spans="1:16" x14ac:dyDescent="0.25">
      <c r="A219" s="130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</row>
    <row r="220" spans="1:16" x14ac:dyDescent="0.25">
      <c r="A220" s="130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</row>
    <row r="221" spans="1:16" x14ac:dyDescent="0.25">
      <c r="A221" s="130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</row>
    <row r="222" spans="1:16" x14ac:dyDescent="0.25">
      <c r="A222" s="130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</row>
    <row r="223" spans="1:16" x14ac:dyDescent="0.25">
      <c r="A223" s="130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</row>
    <row r="224" spans="1:16" x14ac:dyDescent="0.25">
      <c r="A224" s="130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</row>
    <row r="225" spans="1:16" x14ac:dyDescent="0.25">
      <c r="A225" s="130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</row>
    <row r="226" spans="1:16" x14ac:dyDescent="0.25">
      <c r="A226" s="130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</row>
    <row r="227" spans="1:16" x14ac:dyDescent="0.25">
      <c r="A227" s="130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</row>
    <row r="228" spans="1:16" x14ac:dyDescent="0.25">
      <c r="A228" s="130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</row>
    <row r="229" spans="1:16" x14ac:dyDescent="0.25">
      <c r="A229" s="130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</row>
    <row r="230" spans="1:16" x14ac:dyDescent="0.25">
      <c r="A230" s="130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</row>
    <row r="231" spans="1:16" x14ac:dyDescent="0.25">
      <c r="A231" s="130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</row>
    <row r="232" spans="1:16" x14ac:dyDescent="0.25">
      <c r="A232" s="130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</row>
    <row r="233" spans="1:16" x14ac:dyDescent="0.25">
      <c r="A233" s="130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</row>
    <row r="234" spans="1:16" x14ac:dyDescent="0.25">
      <c r="A234" s="130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</row>
    <row r="235" spans="1:16" x14ac:dyDescent="0.25">
      <c r="A235" s="130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</row>
    <row r="236" spans="1:16" x14ac:dyDescent="0.25">
      <c r="A236" s="130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</row>
    <row r="237" spans="1:16" x14ac:dyDescent="0.25">
      <c r="A237" s="130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</row>
    <row r="238" spans="1:16" x14ac:dyDescent="0.25">
      <c r="A238" s="130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</row>
    <row r="239" spans="1:16" x14ac:dyDescent="0.25">
      <c r="A239" s="130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</row>
    <row r="240" spans="1:16" x14ac:dyDescent="0.25">
      <c r="A240" s="130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</row>
    <row r="241" spans="1:16" x14ac:dyDescent="0.25">
      <c r="A241" s="130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</row>
    <row r="242" spans="1:16" x14ac:dyDescent="0.25">
      <c r="A242" s="130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</row>
    <row r="243" spans="1:16" x14ac:dyDescent="0.25">
      <c r="A243" s="130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</row>
    <row r="244" spans="1:16" x14ac:dyDescent="0.25">
      <c r="A244" s="130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</row>
    <row r="245" spans="1:16" x14ac:dyDescent="0.25">
      <c r="A245" s="130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</row>
    <row r="246" spans="1:16" x14ac:dyDescent="0.25">
      <c r="A246" s="130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</row>
    <row r="247" spans="1:16" x14ac:dyDescent="0.25">
      <c r="A247" s="130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</row>
    <row r="248" spans="1:16" x14ac:dyDescent="0.25">
      <c r="A248" s="130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</row>
    <row r="249" spans="1:16" x14ac:dyDescent="0.25">
      <c r="A249" s="130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</row>
    <row r="250" spans="1:16" x14ac:dyDescent="0.25">
      <c r="A250" s="130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</row>
    <row r="251" spans="1:16" x14ac:dyDescent="0.25">
      <c r="A251" s="130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</row>
    <row r="252" spans="1:16" x14ac:dyDescent="0.25">
      <c r="A252" s="130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</row>
    <row r="253" spans="1:16" x14ac:dyDescent="0.25">
      <c r="A253" s="130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</row>
    <row r="254" spans="1:16" x14ac:dyDescent="0.25">
      <c r="A254" s="130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</row>
    <row r="255" spans="1:16" x14ac:dyDescent="0.25">
      <c r="A255" s="130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</row>
    <row r="256" spans="1:16" x14ac:dyDescent="0.25">
      <c r="A256" s="130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</row>
    <row r="257" spans="2:16" x14ac:dyDescent="0.25"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</row>
    <row r="258" spans="2:16" x14ac:dyDescent="0.25"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</row>
    <row r="259" spans="2:16" x14ac:dyDescent="0.25"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</row>
    <row r="260" spans="2:16" x14ac:dyDescent="0.25"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</row>
    <row r="261" spans="2:16" x14ac:dyDescent="0.25"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</row>
    <row r="262" spans="2:16" x14ac:dyDescent="0.25"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</row>
    <row r="263" spans="2:16" x14ac:dyDescent="0.25"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</row>
    <row r="264" spans="2:16" x14ac:dyDescent="0.25"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</row>
    <row r="265" spans="2:16" x14ac:dyDescent="0.25"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</row>
    <row r="266" spans="2:16" x14ac:dyDescent="0.25"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</row>
    <row r="267" spans="2:16" x14ac:dyDescent="0.25"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</row>
    <row r="268" spans="2:16" x14ac:dyDescent="0.25"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</row>
    <row r="269" spans="2:16" x14ac:dyDescent="0.25"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</row>
  </sheetData>
  <mergeCells count="11">
    <mergeCell ref="B72:C72"/>
    <mergeCell ref="B5:C5"/>
    <mergeCell ref="B18:C18"/>
    <mergeCell ref="B31:C31"/>
    <mergeCell ref="B45:C45"/>
    <mergeCell ref="B58:C58"/>
    <mergeCell ref="B86:C86"/>
    <mergeCell ref="B101:C101"/>
    <mergeCell ref="B115:C115"/>
    <mergeCell ref="B129:C129"/>
    <mergeCell ref="B144:C144"/>
  </mergeCells>
  <hyperlinks>
    <hyperlink ref="B57" location="RCA!E23" display="Tornar a l'Informe"/>
    <hyperlink ref="B44" location="RCA!D23" display="Tornar a l'Informe"/>
    <hyperlink ref="B30" location="Informe!A1" display="Tornar a l'Informe"/>
    <hyperlink ref="B17" location="Informe!A1" display="Tornar a l'Informe"/>
    <hyperlink ref="B4" location="Informe!A1" display="Tornar a l'Informe"/>
    <hyperlink ref="B71" location="RCA!E23" display="Tornar a l'Informe"/>
    <hyperlink ref="F72" location="DADES!A1" display="Feb_12"/>
    <hyperlink ref="B85" location="RCA!E23" display="Tornar a l'Informe"/>
    <hyperlink ref="F86" location="DADES!A1" display="Feb_12"/>
    <hyperlink ref="B100" location="RCA!E23" display="Tornar a l'Informe"/>
    <hyperlink ref="F101" location="DADES!A1" display="Feb_12"/>
    <hyperlink ref="F115" location="DADES!A1" display="Feb_12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94"/>
  <sheetViews>
    <sheetView workbookViewId="0">
      <selection sqref="A1:L1048576"/>
    </sheetView>
  </sheetViews>
  <sheetFormatPr baseColWidth="10" defaultRowHeight="15" x14ac:dyDescent="0.25"/>
  <cols>
    <col min="1" max="1" width="2.140625" style="183" customWidth="1"/>
    <col min="2" max="2" width="35" style="183" bestFit="1" customWidth="1"/>
    <col min="3" max="3" width="7.42578125" style="157" customWidth="1"/>
    <col min="4" max="4" width="35.28515625" style="157" customWidth="1"/>
    <col min="5" max="6" width="30.28515625" style="157" customWidth="1"/>
    <col min="7" max="7" width="7" style="157" customWidth="1"/>
    <col min="8" max="8" width="24" style="157" customWidth="1"/>
    <col min="9" max="9" width="11.42578125" style="157" customWidth="1"/>
    <col min="10" max="10" width="10.42578125" style="157" customWidth="1"/>
    <col min="11" max="11" width="11.5703125" style="204" bestFit="1" customWidth="1"/>
    <col min="12" max="12" width="9.42578125" style="204" customWidth="1"/>
  </cols>
  <sheetData>
    <row r="1" spans="1:12" x14ac:dyDescent="0.25">
      <c r="A1" s="141"/>
      <c r="B1" s="142"/>
      <c r="C1" s="143"/>
      <c r="D1" s="143"/>
      <c r="E1" s="143"/>
      <c r="F1" s="143"/>
      <c r="G1" s="143"/>
      <c r="H1" s="143"/>
      <c r="I1" s="143"/>
      <c r="J1" s="143"/>
      <c r="K1" s="143"/>
      <c r="L1" s="144"/>
    </row>
    <row r="2" spans="1:12" x14ac:dyDescent="0.25">
      <c r="A2" s="145"/>
      <c r="B2" s="146" t="s">
        <v>215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12" x14ac:dyDescent="0.25">
      <c r="A3" s="147"/>
      <c r="B3" s="148"/>
      <c r="C3" s="149"/>
      <c r="D3" s="149"/>
      <c r="E3" s="149"/>
      <c r="F3" s="149"/>
      <c r="G3" s="149"/>
      <c r="H3" s="149"/>
      <c r="I3" s="149"/>
      <c r="J3" s="149"/>
      <c r="K3" s="150"/>
      <c r="L3" s="150"/>
    </row>
    <row r="4" spans="1:12" x14ac:dyDescent="0.25">
      <c r="A4" s="147"/>
      <c r="B4" s="151"/>
      <c r="C4" s="149"/>
      <c r="D4" s="149"/>
      <c r="E4" s="149"/>
      <c r="F4" s="149"/>
      <c r="G4" s="149"/>
      <c r="H4" s="149"/>
      <c r="I4" s="149"/>
      <c r="J4" s="149"/>
      <c r="K4" s="150"/>
      <c r="L4" s="150"/>
    </row>
    <row r="5" spans="1:12" x14ac:dyDescent="0.25">
      <c r="A5" s="147"/>
      <c r="B5" s="152"/>
      <c r="C5" s="153">
        <v>2008</v>
      </c>
      <c r="D5" s="153">
        <v>2009</v>
      </c>
      <c r="E5" s="154">
        <v>2010</v>
      </c>
      <c r="F5" s="154">
        <v>2011</v>
      </c>
      <c r="G5" s="154">
        <v>2012</v>
      </c>
      <c r="H5" s="154">
        <v>2013</v>
      </c>
      <c r="I5" s="154">
        <v>2014</v>
      </c>
      <c r="J5" s="154">
        <v>2015</v>
      </c>
      <c r="K5" s="154" t="s">
        <v>12</v>
      </c>
      <c r="L5" s="155" t="s">
        <v>13</v>
      </c>
    </row>
    <row r="6" spans="1:12" x14ac:dyDescent="0.25">
      <c r="A6" s="147"/>
      <c r="B6" s="151" t="s">
        <v>216</v>
      </c>
      <c r="C6" s="156"/>
      <c r="D6" s="156"/>
      <c r="E6" s="149"/>
      <c r="F6" s="149"/>
      <c r="G6" s="149"/>
      <c r="H6" s="149"/>
      <c r="I6" s="149"/>
      <c r="K6" s="158"/>
      <c r="L6" s="159"/>
    </row>
    <row r="7" spans="1:12" x14ac:dyDescent="0.25">
      <c r="A7" s="147"/>
      <c r="B7" s="160" t="s">
        <v>217</v>
      </c>
      <c r="C7" s="156">
        <f>14401+145</f>
        <v>14546</v>
      </c>
      <c r="D7" s="156">
        <f>14547+58</f>
        <v>14605</v>
      </c>
      <c r="E7" s="149">
        <v>13792</v>
      </c>
      <c r="F7" s="149">
        <v>13295</v>
      </c>
      <c r="G7" s="149">
        <v>12628</v>
      </c>
      <c r="H7" s="149">
        <v>11975</v>
      </c>
      <c r="I7" s="149">
        <v>11054</v>
      </c>
      <c r="J7" s="149">
        <v>12187</v>
      </c>
      <c r="K7" s="55">
        <v>1133</v>
      </c>
      <c r="L7" s="159">
        <v>0.10249683372534829</v>
      </c>
    </row>
    <row r="8" spans="1:12" x14ac:dyDescent="0.25">
      <c r="A8" s="147"/>
      <c r="B8" s="160" t="s">
        <v>218</v>
      </c>
      <c r="C8" s="156">
        <v>4655</v>
      </c>
      <c r="D8" s="156">
        <v>4991</v>
      </c>
      <c r="E8" s="149">
        <v>4914</v>
      </c>
      <c r="F8" s="149">
        <v>4633</v>
      </c>
      <c r="G8" s="149">
        <v>5310</v>
      </c>
      <c r="H8" s="149">
        <v>5959</v>
      </c>
      <c r="I8" s="149">
        <v>6152</v>
      </c>
      <c r="J8" s="149">
        <v>5470</v>
      </c>
      <c r="K8" s="55">
        <v>-682</v>
      </c>
      <c r="L8" s="159">
        <v>-0.11085825747724318</v>
      </c>
    </row>
    <row r="9" spans="1:12" x14ac:dyDescent="0.25">
      <c r="A9" s="147"/>
      <c r="B9" s="160" t="s">
        <v>219</v>
      </c>
      <c r="C9" s="156">
        <v>1875</v>
      </c>
      <c r="D9" s="156">
        <v>1843</v>
      </c>
      <c r="E9" s="149">
        <v>1659</v>
      </c>
      <c r="F9" s="149">
        <v>1584</v>
      </c>
      <c r="G9" s="149">
        <v>1431</v>
      </c>
      <c r="H9" s="149">
        <v>1286</v>
      </c>
      <c r="I9" s="149">
        <v>1270</v>
      </c>
      <c r="J9" s="149">
        <v>1311</v>
      </c>
      <c r="K9" s="55">
        <v>41</v>
      </c>
      <c r="L9" s="159">
        <v>3.2283464566929133E-2</v>
      </c>
    </row>
    <row r="10" spans="1:12" x14ac:dyDescent="0.25">
      <c r="A10" s="147"/>
      <c r="B10" s="160" t="s">
        <v>220</v>
      </c>
      <c r="C10" s="161">
        <v>6.8</v>
      </c>
      <c r="D10" s="161">
        <v>6.8</v>
      </c>
      <c r="E10" s="162">
        <v>6.7</v>
      </c>
      <c r="F10" s="162">
        <v>6.2</v>
      </c>
      <c r="G10" s="162">
        <v>6.4</v>
      </c>
      <c r="H10" s="162">
        <v>6</v>
      </c>
      <c r="I10" s="162">
        <v>6.2</v>
      </c>
      <c r="J10" s="162">
        <v>6</v>
      </c>
      <c r="K10" s="163">
        <v>-0.20000000000000018</v>
      </c>
      <c r="L10" s="159">
        <v>-3.2258064516129059E-2</v>
      </c>
    </row>
    <row r="11" spans="1:12" x14ac:dyDescent="0.25">
      <c r="A11" s="147"/>
      <c r="B11" s="164" t="s">
        <v>221</v>
      </c>
      <c r="C11" s="165">
        <v>0.85</v>
      </c>
      <c r="D11" s="165">
        <v>0.81</v>
      </c>
      <c r="E11" s="166">
        <v>0.82</v>
      </c>
      <c r="F11" s="166">
        <v>0.85451075720744263</v>
      </c>
      <c r="G11" s="166">
        <v>0.85499999999999998</v>
      </c>
      <c r="H11" s="166">
        <v>0.81179999999999997</v>
      </c>
      <c r="I11" s="166">
        <v>0.85799999999999998</v>
      </c>
      <c r="J11" s="166">
        <v>0.874</v>
      </c>
      <c r="K11" s="167">
        <v>1.6000000000000014E-2</v>
      </c>
      <c r="L11" s="168">
        <v>1.8648018648018665E-2</v>
      </c>
    </row>
    <row r="12" spans="1:12" x14ac:dyDescent="0.25">
      <c r="A12" s="147"/>
      <c r="B12" s="160"/>
      <c r="C12" s="169"/>
      <c r="D12" s="169"/>
      <c r="K12" s="55"/>
      <c r="L12" s="159"/>
    </row>
    <row r="13" spans="1:12" x14ac:dyDescent="0.25">
      <c r="A13" s="147"/>
      <c r="B13" s="151" t="s">
        <v>222</v>
      </c>
      <c r="C13" s="156"/>
      <c r="D13" s="156"/>
      <c r="E13" s="149"/>
      <c r="F13" s="149"/>
      <c r="G13" s="149"/>
      <c r="H13" s="149"/>
      <c r="I13" s="149"/>
      <c r="J13" s="149"/>
      <c r="K13" s="55"/>
      <c r="L13" s="159"/>
    </row>
    <row r="14" spans="1:12" x14ac:dyDescent="0.25">
      <c r="A14" s="147"/>
      <c r="B14" s="160" t="s">
        <v>223</v>
      </c>
      <c r="C14" s="156">
        <v>4289</v>
      </c>
      <c r="D14" s="156">
        <v>4348</v>
      </c>
      <c r="E14" s="149">
        <v>4194</v>
      </c>
      <c r="F14" s="149">
        <v>4119</v>
      </c>
      <c r="G14" s="149">
        <v>3915</v>
      </c>
      <c r="H14" s="149">
        <v>3991</v>
      </c>
      <c r="I14" s="149">
        <v>3970</v>
      </c>
      <c r="J14" s="149">
        <v>4154</v>
      </c>
      <c r="K14" s="55">
        <v>184</v>
      </c>
      <c r="L14" s="159">
        <v>4.6347607052896728E-2</v>
      </c>
    </row>
    <row r="15" spans="1:12" x14ac:dyDescent="0.25">
      <c r="A15" s="147"/>
      <c r="B15" s="160" t="s">
        <v>224</v>
      </c>
      <c r="C15" s="156">
        <v>4229</v>
      </c>
      <c r="D15" s="156">
        <v>4511</v>
      </c>
      <c r="E15" s="149">
        <v>4510</v>
      </c>
      <c r="F15" s="149">
        <v>4219</v>
      </c>
      <c r="G15" s="149">
        <v>4908</v>
      </c>
      <c r="H15" s="149">
        <v>5529</v>
      </c>
      <c r="I15" s="149">
        <v>6138</v>
      </c>
      <c r="J15" s="149">
        <v>5535</v>
      </c>
      <c r="K15" s="55">
        <v>-603</v>
      </c>
      <c r="L15" s="159">
        <v>-9.824046920821114E-2</v>
      </c>
    </row>
    <row r="16" spans="1:12" x14ac:dyDescent="0.25">
      <c r="A16" s="147"/>
      <c r="B16" s="160" t="s">
        <v>225</v>
      </c>
      <c r="C16" s="156">
        <v>6246</v>
      </c>
      <c r="D16" s="156">
        <v>6564</v>
      </c>
      <c r="E16" s="149">
        <v>5609</v>
      </c>
      <c r="F16" s="149">
        <v>5110</v>
      </c>
      <c r="G16" s="149">
        <v>4907</v>
      </c>
      <c r="H16" s="149">
        <v>1764</v>
      </c>
      <c r="I16" s="149">
        <v>2919</v>
      </c>
      <c r="J16" s="149">
        <v>2879</v>
      </c>
      <c r="K16" s="55">
        <v>-40</v>
      </c>
      <c r="L16" s="159">
        <v>-1.3703323055841042E-2</v>
      </c>
    </row>
    <row r="17" spans="1:12" x14ac:dyDescent="0.25">
      <c r="A17" s="147"/>
      <c r="B17" s="164" t="s">
        <v>226</v>
      </c>
      <c r="C17" s="170">
        <f t="shared" ref="C17:G17" si="0">SUM(C14:C16)</f>
        <v>14764</v>
      </c>
      <c r="D17" s="170">
        <f t="shared" si="0"/>
        <v>15423</v>
      </c>
      <c r="E17" s="171">
        <f t="shared" si="0"/>
        <v>14313</v>
      </c>
      <c r="F17" s="171">
        <f t="shared" si="0"/>
        <v>13448</v>
      </c>
      <c r="G17" s="171">
        <f t="shared" si="0"/>
        <v>13730</v>
      </c>
      <c r="H17" s="171">
        <v>11284</v>
      </c>
      <c r="I17" s="171">
        <v>13027</v>
      </c>
      <c r="J17" s="171">
        <v>12568</v>
      </c>
      <c r="K17" s="172">
        <v>-459</v>
      </c>
      <c r="L17" s="173">
        <v>-3.5234512934674139E-2</v>
      </c>
    </row>
    <row r="18" spans="1:12" x14ac:dyDescent="0.25">
      <c r="A18" s="147"/>
      <c r="B18" s="160"/>
      <c r="C18" s="156"/>
      <c r="D18" s="156"/>
      <c r="E18" s="149"/>
      <c r="F18" s="149"/>
      <c r="G18" s="149"/>
      <c r="H18" s="149"/>
      <c r="I18" s="149"/>
      <c r="J18" s="149"/>
      <c r="K18" s="55"/>
      <c r="L18" s="159"/>
    </row>
    <row r="19" spans="1:12" x14ac:dyDescent="0.25">
      <c r="A19" s="147"/>
      <c r="B19" s="151" t="s">
        <v>227</v>
      </c>
      <c r="C19" s="174"/>
      <c r="D19" s="174"/>
      <c r="E19" s="149"/>
      <c r="F19" s="149"/>
      <c r="G19" s="149"/>
      <c r="H19" s="149"/>
      <c r="I19" s="149"/>
      <c r="J19" s="149"/>
      <c r="K19" s="55"/>
      <c r="L19" s="159"/>
    </row>
    <row r="20" spans="1:12" x14ac:dyDescent="0.25">
      <c r="A20" s="147"/>
      <c r="B20" s="160" t="s">
        <v>228</v>
      </c>
      <c r="C20" s="156">
        <v>14080</v>
      </c>
      <c r="D20" s="156">
        <v>16273</v>
      </c>
      <c r="E20" s="149">
        <v>17340</v>
      </c>
      <c r="F20" s="149">
        <v>16577</v>
      </c>
      <c r="G20" s="149">
        <v>16704</v>
      </c>
      <c r="H20" s="149">
        <v>16437</v>
      </c>
      <c r="I20" s="149">
        <v>18221</v>
      </c>
      <c r="J20" s="149">
        <v>20224</v>
      </c>
      <c r="K20" s="55">
        <v>2003</v>
      </c>
      <c r="L20" s="159">
        <v>0.10992810493386751</v>
      </c>
    </row>
    <row r="21" spans="1:12" x14ac:dyDescent="0.25">
      <c r="A21" s="147"/>
      <c r="B21" s="175" t="s">
        <v>229</v>
      </c>
      <c r="C21" s="176">
        <v>3181</v>
      </c>
      <c r="D21" s="176">
        <v>3656</v>
      </c>
      <c r="E21" s="177">
        <v>4066</v>
      </c>
      <c r="F21" s="177">
        <v>3891</v>
      </c>
      <c r="G21" s="177">
        <v>3899</v>
      </c>
      <c r="H21" s="177">
        <v>4131</v>
      </c>
      <c r="I21" s="177">
        <v>4605</v>
      </c>
      <c r="J21" s="177">
        <v>5107</v>
      </c>
      <c r="K21" s="61">
        <v>502</v>
      </c>
      <c r="L21" s="168">
        <v>0.10901194353963084</v>
      </c>
    </row>
    <row r="22" spans="1:12" x14ac:dyDescent="0.25">
      <c r="A22" s="147"/>
      <c r="B22" s="160"/>
      <c r="C22" s="156"/>
      <c r="D22" s="156"/>
      <c r="E22" s="149"/>
      <c r="F22" s="149"/>
      <c r="G22" s="149"/>
      <c r="H22" s="149"/>
      <c r="I22" s="149"/>
      <c r="J22" s="149"/>
      <c r="K22" s="54"/>
      <c r="L22" s="159"/>
    </row>
    <row r="23" spans="1:12" x14ac:dyDescent="0.25">
      <c r="A23" s="147"/>
      <c r="B23" s="151" t="s">
        <v>230</v>
      </c>
      <c r="C23" s="156"/>
      <c r="D23" s="156"/>
      <c r="E23" s="149"/>
      <c r="F23" s="149"/>
      <c r="G23" s="149"/>
      <c r="H23" s="149"/>
      <c r="I23" s="149"/>
      <c r="J23" s="149"/>
      <c r="K23" s="55"/>
      <c r="L23" s="159"/>
    </row>
    <row r="24" spans="1:12" x14ac:dyDescent="0.25">
      <c r="A24" s="147"/>
      <c r="B24" s="160" t="s">
        <v>228</v>
      </c>
      <c r="C24" s="156">
        <v>2256</v>
      </c>
      <c r="D24" s="156">
        <v>2477</v>
      </c>
      <c r="E24" s="149">
        <v>2745</v>
      </c>
      <c r="F24" s="149">
        <v>2909</v>
      </c>
      <c r="G24" s="149">
        <v>3174</v>
      </c>
      <c r="H24" s="149">
        <v>3357</v>
      </c>
      <c r="I24" s="149">
        <v>3350</v>
      </c>
      <c r="J24" s="149">
        <v>3143</v>
      </c>
      <c r="K24" s="55">
        <v>-207</v>
      </c>
      <c r="L24" s="159">
        <v>-6.1791044776119401E-2</v>
      </c>
    </row>
    <row r="25" spans="1:12" x14ac:dyDescent="0.25">
      <c r="A25" s="147"/>
      <c r="B25" s="175" t="s">
        <v>229</v>
      </c>
      <c r="C25" s="176">
        <v>1187</v>
      </c>
      <c r="D25" s="176">
        <v>1313</v>
      </c>
      <c r="E25" s="177">
        <v>1371</v>
      </c>
      <c r="F25" s="177">
        <v>1526</v>
      </c>
      <c r="G25" s="177">
        <v>1654</v>
      </c>
      <c r="H25" s="177">
        <v>1734</v>
      </c>
      <c r="I25" s="177">
        <v>1697</v>
      </c>
      <c r="J25" s="177">
        <v>1603</v>
      </c>
      <c r="K25" s="61">
        <v>-94</v>
      </c>
      <c r="L25" s="168">
        <v>-5.5391868002357098E-2</v>
      </c>
    </row>
    <row r="26" spans="1:12" x14ac:dyDescent="0.25">
      <c r="A26" s="147"/>
      <c r="B26" s="160"/>
      <c r="C26" s="156"/>
      <c r="D26" s="156"/>
      <c r="E26" s="149"/>
      <c r="F26" s="149"/>
      <c r="G26" s="149"/>
      <c r="H26" s="149"/>
      <c r="I26" s="149"/>
      <c r="J26" s="149"/>
      <c r="K26" s="54"/>
      <c r="L26" s="159"/>
    </row>
    <row r="27" spans="1:12" x14ac:dyDescent="0.25">
      <c r="A27" s="147"/>
      <c r="B27" s="151" t="s">
        <v>231</v>
      </c>
      <c r="C27" s="156"/>
      <c r="D27" s="156"/>
      <c r="E27" s="149"/>
      <c r="F27" s="149"/>
      <c r="G27" s="149"/>
      <c r="H27" s="149"/>
      <c r="I27" s="149"/>
      <c r="J27" s="149"/>
      <c r="K27" s="55"/>
      <c r="L27" s="159"/>
    </row>
    <row r="28" spans="1:12" x14ac:dyDescent="0.25">
      <c r="A28" s="147"/>
      <c r="B28" s="160" t="s">
        <v>232</v>
      </c>
      <c r="C28" s="156">
        <v>4313</v>
      </c>
      <c r="D28" s="156">
        <v>4339</v>
      </c>
      <c r="E28" s="149">
        <v>3918</v>
      </c>
      <c r="F28" s="149">
        <v>5232</v>
      </c>
      <c r="G28" s="149">
        <v>6491</v>
      </c>
      <c r="H28" s="178">
        <v>2428</v>
      </c>
      <c r="I28" s="178">
        <v>6381</v>
      </c>
      <c r="J28" s="178">
        <v>8322</v>
      </c>
      <c r="K28" s="55">
        <v>1941</v>
      </c>
      <c r="L28" s="159">
        <v>0.30418429713211098</v>
      </c>
    </row>
    <row r="29" spans="1:12" x14ac:dyDescent="0.25">
      <c r="A29" s="147"/>
      <c r="B29" s="160" t="s">
        <v>233</v>
      </c>
      <c r="C29" s="156">
        <v>19</v>
      </c>
      <c r="D29" s="156">
        <v>18</v>
      </c>
      <c r="E29" s="149">
        <v>14</v>
      </c>
      <c r="F29" s="149">
        <v>21</v>
      </c>
      <c r="G29" s="149">
        <v>26</v>
      </c>
      <c r="H29" s="178">
        <v>27</v>
      </c>
      <c r="I29" s="178">
        <v>28</v>
      </c>
      <c r="J29" s="178">
        <v>36</v>
      </c>
      <c r="K29" s="55">
        <v>8</v>
      </c>
      <c r="L29" s="159">
        <v>0.2857142857142857</v>
      </c>
    </row>
    <row r="30" spans="1:12" x14ac:dyDescent="0.25">
      <c r="A30" s="147"/>
      <c r="B30" s="160" t="s">
        <v>234</v>
      </c>
      <c r="C30" s="156">
        <v>9774</v>
      </c>
      <c r="D30" s="156">
        <v>9299</v>
      </c>
      <c r="E30" s="149">
        <v>9166</v>
      </c>
      <c r="F30" s="149">
        <v>9331</v>
      </c>
      <c r="G30" s="149">
        <v>9323</v>
      </c>
      <c r="H30" s="149">
        <v>10841</v>
      </c>
      <c r="I30" s="149">
        <v>11705</v>
      </c>
      <c r="J30" s="149">
        <v>8902</v>
      </c>
      <c r="K30" s="55">
        <v>-2803</v>
      </c>
      <c r="L30" s="159">
        <v>-0.23947031183255019</v>
      </c>
    </row>
    <row r="31" spans="1:12" x14ac:dyDescent="0.25">
      <c r="A31" s="147"/>
      <c r="B31" s="160" t="s">
        <v>235</v>
      </c>
      <c r="C31" s="156">
        <v>177</v>
      </c>
      <c r="D31" s="156">
        <v>166</v>
      </c>
      <c r="E31" s="149">
        <v>157</v>
      </c>
      <c r="F31" s="149">
        <v>153</v>
      </c>
      <c r="G31" s="149">
        <v>176</v>
      </c>
      <c r="H31" s="149">
        <v>176</v>
      </c>
      <c r="I31" s="149">
        <v>191</v>
      </c>
      <c r="J31" s="149">
        <v>252</v>
      </c>
      <c r="K31" s="55">
        <v>61</v>
      </c>
      <c r="L31" s="159">
        <v>0.3193717277486911</v>
      </c>
    </row>
    <row r="32" spans="1:12" x14ac:dyDescent="0.25">
      <c r="A32" s="147"/>
      <c r="B32" s="160" t="s">
        <v>236</v>
      </c>
      <c r="C32" s="156">
        <v>281</v>
      </c>
      <c r="D32" s="156">
        <v>920</v>
      </c>
      <c r="E32" s="149">
        <v>931</v>
      </c>
      <c r="F32" s="149">
        <v>934</v>
      </c>
      <c r="G32" s="149">
        <v>913</v>
      </c>
      <c r="H32" s="149">
        <v>971</v>
      </c>
      <c r="I32" s="149">
        <v>1114</v>
      </c>
      <c r="J32" s="149">
        <v>837</v>
      </c>
      <c r="K32" s="55">
        <v>-277</v>
      </c>
      <c r="L32" s="159">
        <v>-0.24865350089766608</v>
      </c>
    </row>
    <row r="33" spans="1:12" x14ac:dyDescent="0.25">
      <c r="A33" s="147"/>
      <c r="B33" s="175" t="s">
        <v>237</v>
      </c>
      <c r="C33" s="176">
        <v>6</v>
      </c>
      <c r="D33" s="176">
        <v>9</v>
      </c>
      <c r="E33" s="177">
        <v>16</v>
      </c>
      <c r="F33" s="177">
        <v>10</v>
      </c>
      <c r="G33" s="177">
        <v>14</v>
      </c>
      <c r="H33" s="177">
        <v>16</v>
      </c>
      <c r="I33" s="177">
        <v>11</v>
      </c>
      <c r="J33" s="177">
        <v>14</v>
      </c>
      <c r="K33" s="61">
        <v>3</v>
      </c>
      <c r="L33" s="168">
        <v>0.27272727272727271</v>
      </c>
    </row>
    <row r="34" spans="1:12" x14ac:dyDescent="0.25">
      <c r="A34" s="147"/>
      <c r="B34" s="160"/>
      <c r="C34" s="156"/>
      <c r="D34" s="156"/>
      <c r="E34" s="149"/>
      <c r="F34" s="149"/>
      <c r="G34" s="149"/>
      <c r="H34" s="149"/>
      <c r="I34" s="149"/>
      <c r="J34" s="149"/>
      <c r="K34" s="54"/>
      <c r="L34" s="159"/>
    </row>
    <row r="35" spans="1:12" x14ac:dyDescent="0.25">
      <c r="A35" s="147"/>
      <c r="B35" s="151" t="s">
        <v>238</v>
      </c>
      <c r="C35" s="156"/>
      <c r="D35" s="156"/>
      <c r="E35" s="149"/>
      <c r="F35" s="149"/>
      <c r="G35" s="149"/>
      <c r="H35" s="149"/>
      <c r="I35" s="149"/>
      <c r="J35" s="149"/>
      <c r="K35" s="55"/>
      <c r="L35" s="159"/>
    </row>
    <row r="36" spans="1:12" x14ac:dyDescent="0.25">
      <c r="A36" s="147"/>
      <c r="B36" s="160" t="s">
        <v>239</v>
      </c>
      <c r="C36" s="156">
        <v>44826</v>
      </c>
      <c r="D36" s="156">
        <v>47796</v>
      </c>
      <c r="E36" s="149">
        <v>49479</v>
      </c>
      <c r="F36" s="149">
        <v>48508</v>
      </c>
      <c r="G36" s="149">
        <v>49326</v>
      </c>
      <c r="H36" s="149">
        <v>55188</v>
      </c>
      <c r="I36" s="149">
        <v>56427</v>
      </c>
      <c r="J36" s="149">
        <v>54441</v>
      </c>
      <c r="K36" s="55">
        <v>-1986</v>
      </c>
      <c r="L36" s="159">
        <v>-3.5195916848317292E-2</v>
      </c>
    </row>
    <row r="37" spans="1:12" x14ac:dyDescent="0.25">
      <c r="A37" s="147"/>
      <c r="B37" s="160" t="s">
        <v>240</v>
      </c>
      <c r="C37" s="156">
        <v>126452</v>
      </c>
      <c r="D37" s="156">
        <v>129876</v>
      </c>
      <c r="E37" s="149">
        <v>125139</v>
      </c>
      <c r="F37" s="149">
        <v>126868</v>
      </c>
      <c r="G37" s="149">
        <v>125502</v>
      </c>
      <c r="H37" s="149">
        <v>126840</v>
      </c>
      <c r="I37" s="149">
        <v>123032</v>
      </c>
      <c r="J37" s="149">
        <v>125187</v>
      </c>
      <c r="K37" s="55">
        <v>2155</v>
      </c>
      <c r="L37" s="159">
        <v>1.7515768255413226E-2</v>
      </c>
    </row>
    <row r="38" spans="1:12" x14ac:dyDescent="0.25">
      <c r="A38" s="147"/>
      <c r="B38" s="151" t="s">
        <v>241</v>
      </c>
      <c r="C38" s="179">
        <f t="shared" ref="C38:G38" si="1">SUM(C36:C37)</f>
        <v>171278</v>
      </c>
      <c r="D38" s="179">
        <f t="shared" si="1"/>
        <v>177672</v>
      </c>
      <c r="E38" s="180">
        <f t="shared" si="1"/>
        <v>174618</v>
      </c>
      <c r="F38" s="180">
        <f t="shared" si="1"/>
        <v>175376</v>
      </c>
      <c r="G38" s="180">
        <f t="shared" si="1"/>
        <v>174828</v>
      </c>
      <c r="H38" s="180">
        <v>182028</v>
      </c>
      <c r="I38" s="180">
        <v>179459</v>
      </c>
      <c r="J38" s="180">
        <v>179628</v>
      </c>
      <c r="K38" s="181">
        <v>169</v>
      </c>
      <c r="L38" s="182">
        <v>9.4171927849815275E-4</v>
      </c>
    </row>
    <row r="39" spans="1:12" x14ac:dyDescent="0.25">
      <c r="A39" s="147"/>
      <c r="B39" s="160" t="s">
        <v>242</v>
      </c>
      <c r="C39" s="161">
        <f>C37/C36</f>
        <v>2.8209521259983044</v>
      </c>
      <c r="D39" s="161">
        <f>D37/D36</f>
        <v>2.717298518704494</v>
      </c>
      <c r="E39" s="162">
        <v>2.5299999999999998</v>
      </c>
      <c r="F39" s="162">
        <f>F37/F36</f>
        <v>2.6154036447596272</v>
      </c>
      <c r="G39" s="162">
        <v>2.5</v>
      </c>
      <c r="H39" s="162">
        <v>2.2999999999999998</v>
      </c>
      <c r="I39" s="162">
        <v>2.2000000000000002</v>
      </c>
      <c r="J39" s="162">
        <v>2.2999999999999998</v>
      </c>
      <c r="K39" s="163">
        <v>9.9999999999999645E-2</v>
      </c>
      <c r="L39" s="159">
        <v>4.5454545454545289E-2</v>
      </c>
    </row>
    <row r="40" spans="1:12" x14ac:dyDescent="0.25">
      <c r="A40" s="160"/>
      <c r="B40" s="160"/>
      <c r="C40" s="149"/>
      <c r="D40" s="149"/>
      <c r="E40" s="149"/>
      <c r="F40" s="149"/>
      <c r="G40" s="149"/>
      <c r="H40" s="149"/>
      <c r="I40" s="149"/>
      <c r="J40" s="149"/>
      <c r="K40" s="149"/>
      <c r="L40" s="159"/>
    </row>
    <row r="41" spans="1:12" x14ac:dyDescent="0.25">
      <c r="A41" s="160"/>
      <c r="B41" s="152"/>
      <c r="C41" s="153">
        <v>2008</v>
      </c>
      <c r="D41" s="153">
        <v>2009</v>
      </c>
      <c r="E41" s="154">
        <v>2010</v>
      </c>
      <c r="F41" s="154">
        <v>2011</v>
      </c>
      <c r="G41" s="154">
        <v>2012</v>
      </c>
      <c r="H41" s="154">
        <v>2013</v>
      </c>
      <c r="I41" s="154">
        <v>2014</v>
      </c>
      <c r="J41" s="154">
        <v>2015</v>
      </c>
      <c r="K41" s="154"/>
      <c r="L41" s="155"/>
    </row>
    <row r="42" spans="1:12" x14ac:dyDescent="0.25">
      <c r="A42" s="160"/>
      <c r="C42" s="156"/>
      <c r="D42" s="156"/>
      <c r="E42" s="149"/>
      <c r="F42" s="149"/>
      <c r="G42" s="149"/>
      <c r="H42" s="149"/>
      <c r="I42" s="183"/>
      <c r="J42" s="183"/>
      <c r="K42" s="158"/>
      <c r="L42" s="159"/>
    </row>
    <row r="43" spans="1:12" x14ac:dyDescent="0.25">
      <c r="A43" s="160"/>
      <c r="B43" s="151" t="s">
        <v>243</v>
      </c>
      <c r="C43" s="179">
        <f t="shared" ref="C43:G43" si="2">SUM(C44:C45)</f>
        <v>110510</v>
      </c>
      <c r="D43" s="179">
        <f t="shared" si="2"/>
        <v>119256</v>
      </c>
      <c r="E43" s="180">
        <f t="shared" si="2"/>
        <v>115947</v>
      </c>
      <c r="F43" s="180">
        <f t="shared" si="2"/>
        <v>115517</v>
      </c>
      <c r="G43" s="180">
        <f t="shared" si="2"/>
        <v>102758</v>
      </c>
      <c r="H43" s="180">
        <v>104598</v>
      </c>
      <c r="I43" s="180">
        <v>107586</v>
      </c>
      <c r="J43" s="180">
        <v>114432</v>
      </c>
      <c r="K43" s="184">
        <v>6846</v>
      </c>
      <c r="L43" s="182">
        <v>6.363281467848976E-2</v>
      </c>
    </row>
    <row r="44" spans="1:12" x14ac:dyDescent="0.25">
      <c r="A44" s="160"/>
      <c r="B44" s="185" t="s">
        <v>244</v>
      </c>
      <c r="C44" s="186">
        <v>26279</v>
      </c>
      <c r="D44" s="186">
        <v>33647</v>
      </c>
      <c r="E44" s="187">
        <v>30092</v>
      </c>
      <c r="F44" s="187">
        <v>30961</v>
      </c>
      <c r="G44" s="187">
        <v>25189</v>
      </c>
      <c r="H44" s="187">
        <v>26164</v>
      </c>
      <c r="I44" s="183">
        <v>26440</v>
      </c>
      <c r="J44" s="183">
        <v>28494</v>
      </c>
      <c r="K44" s="55">
        <v>2054</v>
      </c>
      <c r="L44" s="56">
        <v>7.7685325264750374E-2</v>
      </c>
    </row>
    <row r="45" spans="1:12" x14ac:dyDescent="0.25">
      <c r="A45" s="160"/>
      <c r="B45" s="185" t="s">
        <v>245</v>
      </c>
      <c r="C45" s="186">
        <v>84231</v>
      </c>
      <c r="D45" s="186">
        <v>85609</v>
      </c>
      <c r="E45" s="187">
        <v>85855</v>
      </c>
      <c r="F45" s="187">
        <v>84556</v>
      </c>
      <c r="G45" s="187">
        <v>77569</v>
      </c>
      <c r="H45" s="187">
        <v>78434</v>
      </c>
      <c r="I45" s="183">
        <v>81146</v>
      </c>
      <c r="J45" s="183">
        <v>85938</v>
      </c>
      <c r="K45" s="55">
        <v>4792</v>
      </c>
      <c r="L45" s="56">
        <v>5.9054050723387472E-2</v>
      </c>
    </row>
    <row r="46" spans="1:12" x14ac:dyDescent="0.25">
      <c r="B46" s="160" t="s">
        <v>246</v>
      </c>
      <c r="C46" s="156">
        <f>+C43/365</f>
        <v>302.76712328767121</v>
      </c>
      <c r="D46" s="156">
        <f>+D43/365</f>
        <v>326.7287671232877</v>
      </c>
      <c r="E46" s="149">
        <v>322</v>
      </c>
      <c r="F46" s="149">
        <f>(F45+F44)/365</f>
        <v>316.48493150684931</v>
      </c>
      <c r="G46" s="149">
        <f>(G45+G44)/365</f>
        <v>281.52876712328765</v>
      </c>
      <c r="H46" s="149">
        <v>286.56986301369864</v>
      </c>
      <c r="I46" s="149">
        <v>294.75616438356167</v>
      </c>
      <c r="J46" s="149">
        <v>313.51232876712328</v>
      </c>
      <c r="K46" s="158">
        <v>18.756164383561611</v>
      </c>
      <c r="L46" s="159">
        <v>6.3632814678489649E-2</v>
      </c>
    </row>
    <row r="47" spans="1:12" x14ac:dyDescent="0.25">
      <c r="B47" s="160" t="s">
        <v>247</v>
      </c>
      <c r="C47" s="156">
        <v>9108</v>
      </c>
      <c r="D47" s="156">
        <v>9430</v>
      </c>
      <c r="E47" s="149">
        <v>8689</v>
      </c>
      <c r="F47" s="149">
        <v>8447</v>
      </c>
      <c r="G47" s="149">
        <v>8314</v>
      </c>
      <c r="H47" s="149">
        <v>8058</v>
      </c>
      <c r="I47" s="183">
        <v>7289</v>
      </c>
      <c r="J47" s="183">
        <v>7300</v>
      </c>
      <c r="K47" s="158">
        <v>11</v>
      </c>
      <c r="L47" s="159">
        <v>1.5091233365345041E-3</v>
      </c>
    </row>
    <row r="48" spans="1:12" x14ac:dyDescent="0.25">
      <c r="B48" s="188" t="s">
        <v>248</v>
      </c>
      <c r="C48" s="176">
        <v>1863</v>
      </c>
      <c r="D48" s="189">
        <v>1734</v>
      </c>
      <c r="E48" s="190">
        <v>1590</v>
      </c>
      <c r="F48" s="190">
        <v>1333</v>
      </c>
      <c r="G48" s="190">
        <v>1252</v>
      </c>
      <c r="H48" s="190">
        <v>1371</v>
      </c>
      <c r="I48" s="175">
        <v>1522</v>
      </c>
      <c r="J48" s="175">
        <v>1597</v>
      </c>
      <c r="K48" s="191">
        <v>75</v>
      </c>
      <c r="L48" s="168">
        <v>4.9277266754270695E-2</v>
      </c>
    </row>
    <row r="49" spans="2:12" x14ac:dyDescent="0.25">
      <c r="B49" s="160"/>
      <c r="C49" s="192"/>
      <c r="D49" s="192"/>
      <c r="E49" s="192"/>
      <c r="F49" s="192"/>
      <c r="G49" s="192"/>
      <c r="H49" s="192"/>
      <c r="I49" s="183"/>
      <c r="J49" s="183"/>
      <c r="K49" s="160"/>
      <c r="L49" s="160"/>
    </row>
    <row r="50" spans="2:12" x14ac:dyDescent="0.25">
      <c r="B50" s="151" t="s">
        <v>249</v>
      </c>
      <c r="C50" s="53"/>
      <c r="D50" s="53"/>
      <c r="E50" s="54"/>
      <c r="F50" s="54"/>
      <c r="G50" s="54"/>
      <c r="H50" s="54"/>
      <c r="I50" s="183"/>
      <c r="J50" s="183"/>
      <c r="K50" s="193"/>
      <c r="L50" s="159"/>
    </row>
    <row r="51" spans="2:12" x14ac:dyDescent="0.25">
      <c r="B51" s="194" t="s">
        <v>228</v>
      </c>
      <c r="C51" s="156">
        <v>42875</v>
      </c>
      <c r="D51" s="156">
        <v>60082</v>
      </c>
      <c r="E51" s="149">
        <v>66183</v>
      </c>
      <c r="F51" s="149">
        <v>78174</v>
      </c>
      <c r="G51" s="149">
        <v>74790</v>
      </c>
      <c r="H51" s="149">
        <v>76712</v>
      </c>
      <c r="I51" s="183">
        <v>81762</v>
      </c>
      <c r="J51" s="183">
        <v>71652</v>
      </c>
      <c r="K51" s="158">
        <v>-10110</v>
      </c>
      <c r="L51" s="159">
        <v>-0.12365157408086887</v>
      </c>
    </row>
    <row r="52" spans="2:12" x14ac:dyDescent="0.25">
      <c r="B52" s="195" t="s">
        <v>250</v>
      </c>
      <c r="C52" s="196">
        <v>553</v>
      </c>
      <c r="D52" s="189">
        <v>1197</v>
      </c>
      <c r="E52" s="175">
        <v>950</v>
      </c>
      <c r="F52" s="175">
        <v>460</v>
      </c>
      <c r="G52" s="175">
        <v>796</v>
      </c>
      <c r="H52" s="175">
        <v>1043</v>
      </c>
      <c r="I52" s="175">
        <v>1016</v>
      </c>
      <c r="J52" s="175">
        <v>908</v>
      </c>
      <c r="K52" s="191">
        <v>-108</v>
      </c>
      <c r="L52" s="168">
        <v>-0.1062992125984252</v>
      </c>
    </row>
    <row r="53" spans="2:12" x14ac:dyDescent="0.25">
      <c r="B53" s="160"/>
      <c r="C53" s="197"/>
      <c r="D53" s="197"/>
      <c r="E53" s="160"/>
      <c r="F53" s="160"/>
      <c r="G53" s="160"/>
      <c r="H53" s="160"/>
      <c r="I53" s="183"/>
      <c r="J53" s="183"/>
      <c r="K53" s="160"/>
      <c r="L53" s="160"/>
    </row>
    <row r="54" spans="2:12" x14ac:dyDescent="0.25">
      <c r="B54" s="151" t="s">
        <v>251</v>
      </c>
      <c r="C54" s="156"/>
      <c r="D54" s="156"/>
      <c r="E54" s="149"/>
      <c r="F54" s="149"/>
      <c r="G54" s="149"/>
      <c r="H54" s="149"/>
      <c r="I54" s="183"/>
      <c r="J54" s="183"/>
      <c r="K54" s="158"/>
      <c r="L54" s="159"/>
    </row>
    <row r="55" spans="2:12" x14ac:dyDescent="0.25">
      <c r="B55" s="194" t="s">
        <v>252</v>
      </c>
      <c r="C55" s="198">
        <v>97383</v>
      </c>
      <c r="D55" s="198">
        <v>99883</v>
      </c>
      <c r="E55" s="199">
        <v>97263</v>
      </c>
      <c r="F55" s="199">
        <v>96034</v>
      </c>
      <c r="G55" s="199">
        <v>90707</v>
      </c>
      <c r="H55" s="199">
        <v>92527</v>
      </c>
      <c r="I55" s="199">
        <v>96641</v>
      </c>
      <c r="J55" s="199">
        <v>99570</v>
      </c>
      <c r="K55" s="158">
        <v>2929</v>
      </c>
      <c r="L55" s="159">
        <v>3.0308047309113108E-2</v>
      </c>
    </row>
    <row r="56" spans="2:12" x14ac:dyDescent="0.25">
      <c r="B56" s="194" t="s">
        <v>253</v>
      </c>
      <c r="C56" s="198">
        <v>1138</v>
      </c>
      <c r="D56" s="198">
        <v>1120</v>
      </c>
      <c r="E56" s="199">
        <v>1048</v>
      </c>
      <c r="F56" s="199">
        <v>884</v>
      </c>
      <c r="G56" s="199">
        <v>808</v>
      </c>
      <c r="H56" s="199">
        <v>895</v>
      </c>
      <c r="I56" s="199">
        <v>812</v>
      </c>
      <c r="J56" s="199">
        <v>725</v>
      </c>
      <c r="K56" s="158">
        <v>-87</v>
      </c>
      <c r="L56" s="159">
        <v>-0.10714285714285714</v>
      </c>
    </row>
    <row r="57" spans="2:12" x14ac:dyDescent="0.25">
      <c r="B57" s="194" t="s">
        <v>254</v>
      </c>
      <c r="C57" s="198">
        <v>274</v>
      </c>
      <c r="D57" s="198">
        <v>297</v>
      </c>
      <c r="E57" s="199">
        <v>362</v>
      </c>
      <c r="F57" s="199">
        <v>425</v>
      </c>
      <c r="G57" s="199">
        <v>482</v>
      </c>
      <c r="H57" s="199">
        <v>659</v>
      </c>
      <c r="I57" s="199">
        <v>464</v>
      </c>
      <c r="J57" s="199">
        <v>510</v>
      </c>
      <c r="K57" s="158">
        <v>46</v>
      </c>
      <c r="L57" s="159">
        <v>9.9137931034482762E-2</v>
      </c>
    </row>
    <row r="58" spans="2:12" x14ac:dyDescent="0.25">
      <c r="B58" s="194" t="s">
        <v>255</v>
      </c>
      <c r="C58" s="198">
        <v>10527</v>
      </c>
      <c r="D58" s="198">
        <v>10584</v>
      </c>
      <c r="E58" s="199">
        <v>11124</v>
      </c>
      <c r="F58" s="199">
        <v>10624</v>
      </c>
      <c r="G58" s="199">
        <v>10792</v>
      </c>
      <c r="H58" s="199">
        <v>11093</v>
      </c>
      <c r="I58" s="199">
        <v>12133</v>
      </c>
      <c r="J58" s="199">
        <v>12844</v>
      </c>
      <c r="K58" s="158">
        <v>711</v>
      </c>
      <c r="L58" s="159">
        <v>5.8600511003049534E-2</v>
      </c>
    </row>
    <row r="59" spans="2:12" x14ac:dyDescent="0.25">
      <c r="B59" s="194" t="s">
        <v>256</v>
      </c>
      <c r="C59" s="198">
        <v>734</v>
      </c>
      <c r="D59" s="198">
        <v>839</v>
      </c>
      <c r="E59" s="199">
        <v>890</v>
      </c>
      <c r="F59" s="199">
        <v>814</v>
      </c>
      <c r="G59" s="199">
        <v>871</v>
      </c>
      <c r="H59" s="199">
        <v>974</v>
      </c>
      <c r="I59" s="199">
        <v>980</v>
      </c>
      <c r="J59" s="199">
        <v>1029</v>
      </c>
      <c r="K59" s="158">
        <v>49</v>
      </c>
      <c r="L59" s="159">
        <v>0.05</v>
      </c>
    </row>
    <row r="60" spans="2:12" x14ac:dyDescent="0.25">
      <c r="B60" s="194" t="s">
        <v>257</v>
      </c>
      <c r="C60" s="198">
        <v>5023</v>
      </c>
      <c r="D60" s="198">
        <v>5191</v>
      </c>
      <c r="E60" s="199">
        <v>3229</v>
      </c>
      <c r="F60" s="199">
        <v>3512</v>
      </c>
      <c r="G60" s="200">
        <v>3121</v>
      </c>
      <c r="H60" s="200">
        <v>3055</v>
      </c>
      <c r="I60" s="200">
        <v>2616</v>
      </c>
      <c r="J60" s="200">
        <v>3085</v>
      </c>
      <c r="K60" s="158">
        <v>469</v>
      </c>
      <c r="L60" s="159">
        <v>0.17928134556574923</v>
      </c>
    </row>
    <row r="61" spans="2:12" x14ac:dyDescent="0.25">
      <c r="B61" s="194" t="s">
        <v>258</v>
      </c>
      <c r="C61" s="198">
        <v>6756</v>
      </c>
      <c r="D61" s="198">
        <v>6342</v>
      </c>
      <c r="E61" s="199">
        <v>6016</v>
      </c>
      <c r="F61" s="199">
        <v>5824</v>
      </c>
      <c r="G61" s="199">
        <v>5208</v>
      </c>
      <c r="H61" s="199">
        <v>4947</v>
      </c>
      <c r="I61" s="199">
        <v>5027</v>
      </c>
      <c r="J61" s="199">
        <v>4875</v>
      </c>
      <c r="K61" s="158">
        <v>-152</v>
      </c>
      <c r="L61" s="159">
        <v>-3.0236721702804854E-2</v>
      </c>
    </row>
    <row r="62" spans="2:12" x14ac:dyDescent="0.25">
      <c r="B62" s="194" t="s">
        <v>259</v>
      </c>
      <c r="C62" s="198">
        <v>14788</v>
      </c>
      <c r="D62" s="198">
        <v>15054</v>
      </c>
      <c r="E62" s="199">
        <v>17150</v>
      </c>
      <c r="F62" s="199">
        <v>17248</v>
      </c>
      <c r="G62" s="199">
        <v>17556</v>
      </c>
      <c r="H62" s="199">
        <v>19922</v>
      </c>
      <c r="I62" s="199">
        <v>18738</v>
      </c>
      <c r="J62" s="199">
        <v>20558</v>
      </c>
      <c r="K62" s="158">
        <v>1820</v>
      </c>
      <c r="L62" s="159">
        <v>9.7128829117301738E-2</v>
      </c>
    </row>
    <row r="63" spans="2:12" x14ac:dyDescent="0.25">
      <c r="B63" s="194" t="s">
        <v>260</v>
      </c>
      <c r="C63" s="198">
        <v>10236</v>
      </c>
      <c r="D63" s="198">
        <v>10723</v>
      </c>
      <c r="E63" s="199">
        <v>11090</v>
      </c>
      <c r="F63" s="199">
        <v>11425</v>
      </c>
      <c r="G63" s="199">
        <v>11597</v>
      </c>
      <c r="H63" s="199">
        <v>13057</v>
      </c>
      <c r="I63" s="199">
        <v>13035</v>
      </c>
      <c r="J63" s="199">
        <v>13554</v>
      </c>
      <c r="K63" s="158">
        <v>519</v>
      </c>
      <c r="L63" s="159">
        <v>3.9815880322209438E-2</v>
      </c>
    </row>
    <row r="64" spans="2:12" x14ac:dyDescent="0.25">
      <c r="B64" s="194" t="s">
        <v>261</v>
      </c>
      <c r="C64" s="198">
        <v>4331</v>
      </c>
      <c r="D64" s="198">
        <v>5277</v>
      </c>
      <c r="E64" s="199">
        <v>6056</v>
      </c>
      <c r="F64" s="199">
        <v>6117</v>
      </c>
      <c r="G64" s="199">
        <v>6956</v>
      </c>
      <c r="H64" s="199">
        <v>6063</v>
      </c>
      <c r="I64" s="199">
        <v>6555</v>
      </c>
      <c r="J64" s="199">
        <v>7298</v>
      </c>
      <c r="K64" s="158">
        <v>743</v>
      </c>
      <c r="L64" s="159">
        <v>0.11334858886346301</v>
      </c>
    </row>
    <row r="65" spans="2:12" x14ac:dyDescent="0.25">
      <c r="B65" s="194" t="s">
        <v>262</v>
      </c>
      <c r="C65" s="198">
        <v>1138</v>
      </c>
      <c r="D65" s="198">
        <v>1296</v>
      </c>
      <c r="E65" s="199">
        <v>1494</v>
      </c>
      <c r="F65" s="199">
        <v>1539</v>
      </c>
      <c r="G65" s="199">
        <v>1387</v>
      </c>
      <c r="H65" s="199">
        <v>1574</v>
      </c>
      <c r="I65" s="199">
        <v>1391</v>
      </c>
      <c r="J65" s="199">
        <v>1038</v>
      </c>
      <c r="K65" s="158">
        <v>-353</v>
      </c>
      <c r="L65" s="159">
        <v>-0.25377426312005752</v>
      </c>
    </row>
    <row r="66" spans="2:12" x14ac:dyDescent="0.25">
      <c r="B66" s="195" t="s">
        <v>263</v>
      </c>
      <c r="C66" s="189">
        <v>4032</v>
      </c>
      <c r="D66" s="189">
        <v>4046</v>
      </c>
      <c r="E66" s="190">
        <v>4009</v>
      </c>
      <c r="F66" s="190">
        <v>3849</v>
      </c>
      <c r="G66" s="190">
        <v>3941</v>
      </c>
      <c r="H66" s="190">
        <v>4337</v>
      </c>
      <c r="I66" s="190">
        <v>3879</v>
      </c>
      <c r="J66" s="190">
        <v>3933</v>
      </c>
      <c r="K66" s="191">
        <v>54</v>
      </c>
      <c r="L66" s="168">
        <v>1.3921113689095127E-2</v>
      </c>
    </row>
    <row r="67" spans="2:12" x14ac:dyDescent="0.25">
      <c r="B67" s="160"/>
      <c r="C67" s="198"/>
      <c r="D67" s="198"/>
      <c r="E67" s="199"/>
      <c r="F67" s="199"/>
      <c r="G67" s="199"/>
      <c r="H67" s="199"/>
      <c r="I67" s="183"/>
      <c r="J67" s="183"/>
      <c r="K67" s="199"/>
      <c r="L67" s="160"/>
    </row>
    <row r="68" spans="2:12" x14ac:dyDescent="0.25">
      <c r="B68" s="151" t="s">
        <v>264</v>
      </c>
      <c r="C68" s="156"/>
      <c r="D68" s="156"/>
      <c r="E68" s="149"/>
      <c r="F68" s="149"/>
      <c r="G68" s="149"/>
      <c r="H68" s="149"/>
      <c r="I68" s="183"/>
      <c r="J68" s="183"/>
      <c r="K68" s="158"/>
      <c r="L68" s="159"/>
    </row>
    <row r="69" spans="2:12" x14ac:dyDescent="0.25">
      <c r="B69" s="160" t="s">
        <v>265</v>
      </c>
      <c r="C69" s="198">
        <v>4402</v>
      </c>
      <c r="D69" s="198">
        <v>5006</v>
      </c>
      <c r="E69" s="199">
        <v>4833</v>
      </c>
      <c r="F69" s="199">
        <v>5184</v>
      </c>
      <c r="G69" s="199">
        <v>4913</v>
      </c>
      <c r="H69" s="199">
        <v>6739</v>
      </c>
      <c r="I69" s="183">
        <v>5945</v>
      </c>
      <c r="J69" s="201">
        <v>5750</v>
      </c>
      <c r="K69" s="199">
        <v>-195</v>
      </c>
      <c r="L69" s="159">
        <v>-3.2800672834314551E-2</v>
      </c>
    </row>
    <row r="70" spans="2:12" x14ac:dyDescent="0.25">
      <c r="B70" s="160" t="s">
        <v>266</v>
      </c>
      <c r="C70" s="198">
        <v>82</v>
      </c>
      <c r="D70" s="198">
        <v>147</v>
      </c>
      <c r="E70" s="199">
        <v>150</v>
      </c>
      <c r="F70" s="199">
        <v>116</v>
      </c>
      <c r="G70" s="199">
        <v>74</v>
      </c>
      <c r="H70" s="199">
        <v>68</v>
      </c>
      <c r="I70" s="183">
        <v>72</v>
      </c>
      <c r="J70" s="201">
        <v>54</v>
      </c>
      <c r="K70" s="199">
        <v>-18</v>
      </c>
      <c r="L70" s="159">
        <v>-0.25</v>
      </c>
    </row>
    <row r="71" spans="2:12" x14ac:dyDescent="0.25">
      <c r="B71" s="160" t="s">
        <v>267</v>
      </c>
      <c r="C71" s="198">
        <v>133</v>
      </c>
      <c r="D71" s="198">
        <v>300</v>
      </c>
      <c r="E71" s="199">
        <v>282</v>
      </c>
      <c r="F71" s="199">
        <v>383</v>
      </c>
      <c r="G71" s="199">
        <v>525</v>
      </c>
      <c r="H71" s="199">
        <v>432</v>
      </c>
      <c r="I71" s="183">
        <v>534</v>
      </c>
      <c r="J71" s="201">
        <v>466</v>
      </c>
      <c r="K71" s="199">
        <v>-68</v>
      </c>
      <c r="L71" s="159">
        <v>-0.12734082397003746</v>
      </c>
    </row>
    <row r="72" spans="2:12" x14ac:dyDescent="0.25">
      <c r="B72" s="175" t="s">
        <v>268</v>
      </c>
      <c r="C72" s="189">
        <v>57</v>
      </c>
      <c r="D72" s="189">
        <v>128</v>
      </c>
      <c r="E72" s="190">
        <v>140</v>
      </c>
      <c r="F72" s="190">
        <v>128</v>
      </c>
      <c r="G72" s="190">
        <v>130</v>
      </c>
      <c r="H72" s="190">
        <v>90</v>
      </c>
      <c r="I72" s="175">
        <v>97</v>
      </c>
      <c r="J72" s="202">
        <v>114</v>
      </c>
      <c r="K72" s="190">
        <v>17</v>
      </c>
      <c r="L72" s="168">
        <v>0.17525773195876287</v>
      </c>
    </row>
    <row r="73" spans="2:12" x14ac:dyDescent="0.25">
      <c r="B73" s="160"/>
      <c r="C73" s="160"/>
      <c r="D73" s="160"/>
      <c r="E73" s="160"/>
      <c r="F73" s="160"/>
      <c r="G73" s="160"/>
      <c r="H73" s="160"/>
      <c r="I73" s="183"/>
      <c r="J73" s="183"/>
      <c r="K73" s="160"/>
      <c r="L73" s="160"/>
    </row>
    <row r="74" spans="2:12" x14ac:dyDescent="0.25">
      <c r="B74" s="151" t="s">
        <v>269</v>
      </c>
      <c r="C74" s="160"/>
      <c r="D74" s="160"/>
      <c r="E74" s="183"/>
      <c r="F74" s="183"/>
      <c r="G74" s="183"/>
      <c r="H74" s="183"/>
      <c r="I74" s="183"/>
      <c r="J74" s="183"/>
      <c r="K74" s="183"/>
      <c r="L74" s="183"/>
    </row>
    <row r="75" spans="2:12" x14ac:dyDescent="0.25">
      <c r="B75" s="160" t="s">
        <v>270</v>
      </c>
      <c r="C75" s="199">
        <v>8995</v>
      </c>
      <c r="D75" s="199">
        <v>9720</v>
      </c>
      <c r="E75" s="199">
        <v>9369</v>
      </c>
      <c r="F75" s="199">
        <v>9640</v>
      </c>
      <c r="G75" s="199">
        <v>10234</v>
      </c>
      <c r="H75" s="199">
        <v>10188</v>
      </c>
      <c r="I75" s="199">
        <v>10011</v>
      </c>
      <c r="J75" s="199">
        <v>10119</v>
      </c>
      <c r="K75" s="158">
        <v>108</v>
      </c>
      <c r="L75" s="159">
        <v>1.0788133053640995E-2</v>
      </c>
    </row>
    <row r="76" spans="2:12" x14ac:dyDescent="0.25">
      <c r="B76" s="160" t="s">
        <v>271</v>
      </c>
      <c r="C76" s="199">
        <v>10173</v>
      </c>
      <c r="D76" s="199">
        <v>12257</v>
      </c>
      <c r="E76" s="199">
        <v>10864</v>
      </c>
      <c r="F76" s="199">
        <v>10882</v>
      </c>
      <c r="G76" s="199">
        <v>10970</v>
      </c>
      <c r="H76" s="199">
        <v>12634</v>
      </c>
      <c r="I76" s="199">
        <v>10939</v>
      </c>
      <c r="J76" s="199">
        <v>10776</v>
      </c>
      <c r="K76" s="158">
        <v>-163</v>
      </c>
      <c r="L76" s="159">
        <v>-1.4900813602705915E-2</v>
      </c>
    </row>
    <row r="77" spans="2:12" x14ac:dyDescent="0.25">
      <c r="C77" s="183"/>
      <c r="D77" s="183"/>
      <c r="E77" s="183"/>
      <c r="F77" s="183"/>
      <c r="G77" s="183"/>
      <c r="H77" s="183"/>
      <c r="I77" s="183"/>
      <c r="J77" s="149"/>
      <c r="K77" s="183"/>
      <c r="L77" s="183"/>
    </row>
    <row r="78" spans="2:12" x14ac:dyDescent="0.25">
      <c r="C78" s="183"/>
      <c r="D78" s="183"/>
      <c r="E78" s="183"/>
      <c r="F78" s="183"/>
      <c r="G78" s="183"/>
      <c r="H78" s="183"/>
      <c r="I78" s="183"/>
      <c r="J78" s="149"/>
      <c r="K78" s="183"/>
      <c r="L78" s="183"/>
    </row>
    <row r="79" spans="2:12" x14ac:dyDescent="0.25">
      <c r="C79" s="183"/>
      <c r="D79" s="183"/>
      <c r="E79" s="183"/>
      <c r="F79" s="183"/>
      <c r="G79" s="183"/>
      <c r="H79" s="183"/>
      <c r="I79" s="183"/>
      <c r="J79" s="149"/>
      <c r="K79" s="183"/>
      <c r="L79" s="183"/>
    </row>
    <row r="80" spans="2:12" x14ac:dyDescent="0.25">
      <c r="B80" s="203" t="s">
        <v>272</v>
      </c>
      <c r="C80" s="203"/>
      <c r="D80" s="203"/>
      <c r="E80" s="203"/>
      <c r="F80" s="203"/>
      <c r="G80" s="203"/>
      <c r="H80" s="203"/>
      <c r="I80" s="203"/>
      <c r="J80" s="203"/>
      <c r="K80" s="183"/>
      <c r="L80" s="183"/>
    </row>
    <row r="81" spans="2:12" x14ac:dyDescent="0.25">
      <c r="B81" s="160"/>
      <c r="J81" s="204"/>
      <c r="K81" s="183"/>
      <c r="L81" s="183"/>
    </row>
    <row r="82" spans="2:12" x14ac:dyDescent="0.25">
      <c r="B82" s="151" t="s">
        <v>273</v>
      </c>
      <c r="E82" s="154">
        <v>2010</v>
      </c>
      <c r="F82" s="154">
        <v>2011</v>
      </c>
      <c r="G82" s="154">
        <v>2012</v>
      </c>
      <c r="H82" s="154">
        <v>2013</v>
      </c>
      <c r="I82" s="154">
        <v>2014</v>
      </c>
      <c r="J82" s="154">
        <v>2015</v>
      </c>
      <c r="K82" s="154" t="s">
        <v>12</v>
      </c>
      <c r="L82" s="155" t="s">
        <v>13</v>
      </c>
    </row>
    <row r="83" spans="2:12" x14ac:dyDescent="0.25">
      <c r="B83" s="151" t="s">
        <v>274</v>
      </c>
      <c r="E83" s="205"/>
      <c r="F83" s="205"/>
      <c r="G83" s="205"/>
      <c r="H83" s="205"/>
      <c r="I83" s="160"/>
      <c r="J83" s="160"/>
      <c r="K83" s="158"/>
      <c r="L83" s="159"/>
    </row>
    <row r="84" spans="2:12" x14ac:dyDescent="0.25">
      <c r="B84" s="160" t="s">
        <v>275</v>
      </c>
      <c r="C84" s="160"/>
      <c r="D84" s="160"/>
      <c r="E84" s="157">
        <v>725493</v>
      </c>
      <c r="F84" s="157">
        <v>738068</v>
      </c>
      <c r="G84" s="157">
        <v>709678</v>
      </c>
      <c r="H84" s="157">
        <v>698712</v>
      </c>
      <c r="I84" s="157">
        <v>611336</v>
      </c>
      <c r="J84" s="206">
        <v>603188</v>
      </c>
      <c r="K84" s="158">
        <v>-8148</v>
      </c>
      <c r="L84" s="159">
        <v>-1.3328186136592642E-2</v>
      </c>
    </row>
    <row r="85" spans="2:12" x14ac:dyDescent="0.25">
      <c r="B85" s="160" t="s">
        <v>276</v>
      </c>
      <c r="E85" s="199">
        <v>132471</v>
      </c>
      <c r="F85" s="199">
        <v>129875</v>
      </c>
      <c r="G85" s="199">
        <v>132630</v>
      </c>
      <c r="H85" s="199">
        <v>135683</v>
      </c>
      <c r="I85" s="157">
        <v>102387</v>
      </c>
      <c r="J85" s="206">
        <v>108370</v>
      </c>
      <c r="K85" s="158">
        <v>5983</v>
      </c>
      <c r="L85" s="159">
        <v>5.8435152900270543E-2</v>
      </c>
    </row>
    <row r="86" spans="2:12" x14ac:dyDescent="0.25">
      <c r="B86" s="160" t="s">
        <v>277</v>
      </c>
      <c r="E86" s="192">
        <v>240654</v>
      </c>
      <c r="F86" s="192">
        <v>236923</v>
      </c>
      <c r="G86" s="192">
        <v>228004</v>
      </c>
      <c r="H86" s="192">
        <v>221260</v>
      </c>
      <c r="I86" s="157">
        <v>243391</v>
      </c>
      <c r="J86" s="206">
        <v>272331</v>
      </c>
      <c r="K86" s="158">
        <v>28940</v>
      </c>
      <c r="L86" s="159">
        <v>0.11890332838929953</v>
      </c>
    </row>
    <row r="87" spans="2:12" x14ac:dyDescent="0.25">
      <c r="J87" s="204"/>
      <c r="K87" s="158"/>
      <c r="L87" s="159"/>
    </row>
    <row r="88" spans="2:12" x14ac:dyDescent="0.25">
      <c r="B88" s="151" t="s">
        <v>278</v>
      </c>
      <c r="C88" s="205"/>
      <c r="D88" s="205"/>
      <c r="E88" s="207">
        <v>20288</v>
      </c>
      <c r="F88" s="207">
        <v>22778</v>
      </c>
      <c r="G88" s="207">
        <v>24514</v>
      </c>
      <c r="H88" s="207">
        <v>24847</v>
      </c>
      <c r="I88" s="207">
        <v>20121</v>
      </c>
      <c r="J88" s="207">
        <v>23191</v>
      </c>
      <c r="K88" s="184">
        <v>3070</v>
      </c>
      <c r="L88" s="182">
        <v>0.15257690969633717</v>
      </c>
    </row>
    <row r="89" spans="2:12" x14ac:dyDescent="0.25">
      <c r="B89" s="160" t="s">
        <v>279</v>
      </c>
      <c r="E89" s="192">
        <v>14133</v>
      </c>
      <c r="F89" s="192">
        <v>17101</v>
      </c>
      <c r="G89" s="192">
        <v>18814</v>
      </c>
      <c r="H89" s="192"/>
      <c r="J89" s="206">
        <v>17112</v>
      </c>
      <c r="K89" s="158">
        <v>17112</v>
      </c>
      <c r="L89" s="159"/>
    </row>
    <row r="90" spans="2:12" x14ac:dyDescent="0.25">
      <c r="B90" s="160" t="s">
        <v>280</v>
      </c>
      <c r="E90" s="192">
        <v>6155</v>
      </c>
      <c r="F90" s="192">
        <v>5677</v>
      </c>
      <c r="G90" s="192">
        <v>5700</v>
      </c>
      <c r="H90" s="192"/>
      <c r="J90" s="206">
        <v>6079</v>
      </c>
      <c r="K90" s="158">
        <v>6079</v>
      </c>
      <c r="L90" s="159"/>
    </row>
    <row r="91" spans="2:12" x14ac:dyDescent="0.25">
      <c r="J91" s="204"/>
      <c r="K91" s="158"/>
      <c r="L91" s="159"/>
    </row>
    <row r="92" spans="2:12" x14ac:dyDescent="0.25">
      <c r="B92" s="151" t="s">
        <v>281</v>
      </c>
      <c r="E92" s="192">
        <v>19452</v>
      </c>
      <c r="F92" s="192">
        <v>16032</v>
      </c>
      <c r="G92" s="192">
        <v>11825</v>
      </c>
      <c r="H92" s="192">
        <v>11319</v>
      </c>
      <c r="I92" s="157">
        <v>11339</v>
      </c>
      <c r="J92" s="157">
        <v>13058</v>
      </c>
      <c r="K92" s="158">
        <v>1719</v>
      </c>
      <c r="L92" s="159">
        <v>0.15160067025310875</v>
      </c>
    </row>
    <row r="93" spans="2:12" x14ac:dyDescent="0.25">
      <c r="B93" s="160" t="s">
        <v>282</v>
      </c>
      <c r="E93" s="192">
        <v>54.033333333333331</v>
      </c>
      <c r="F93" s="192">
        <v>44.533333333333331</v>
      </c>
      <c r="G93" s="192">
        <v>32.397260273972606</v>
      </c>
      <c r="H93" s="192">
        <v>31.010958904109589</v>
      </c>
      <c r="I93" s="192">
        <v>31.065753424657533</v>
      </c>
      <c r="J93" s="192">
        <v>35.775342465753425</v>
      </c>
      <c r="K93" s="158">
        <v>4.7095890410958923</v>
      </c>
      <c r="L93" s="159">
        <v>0.1516006702531088</v>
      </c>
    </row>
    <row r="94" spans="2:12" x14ac:dyDescent="0.25">
      <c r="B94" s="160"/>
      <c r="C94" s="183"/>
      <c r="J94" s="204"/>
      <c r="K94" s="158"/>
      <c r="L94" s="159"/>
    </row>
    <row r="95" spans="2:12" x14ac:dyDescent="0.25">
      <c r="B95" s="151" t="s">
        <v>283</v>
      </c>
      <c r="C95" s="183"/>
      <c r="J95" s="204"/>
      <c r="K95" s="158"/>
      <c r="L95" s="159"/>
    </row>
    <row r="96" spans="2:12" x14ac:dyDescent="0.25">
      <c r="B96" s="183" t="s">
        <v>284</v>
      </c>
      <c r="C96" s="183"/>
      <c r="E96" s="157">
        <v>14686</v>
      </c>
      <c r="F96" s="157">
        <v>13100</v>
      </c>
      <c r="G96" s="208">
        <v>11912</v>
      </c>
      <c r="H96" s="157">
        <v>12217</v>
      </c>
      <c r="I96" s="157">
        <v>13262</v>
      </c>
      <c r="J96" s="201">
        <v>13700</v>
      </c>
      <c r="K96" s="158">
        <v>438</v>
      </c>
      <c r="L96" s="159">
        <v>3.3026692806514851E-2</v>
      </c>
    </row>
    <row r="97" spans="2:12" x14ac:dyDescent="0.25">
      <c r="B97" s="183" t="s">
        <v>285</v>
      </c>
      <c r="C97" s="183"/>
      <c r="E97" s="157">
        <v>40416</v>
      </c>
      <c r="F97" s="157">
        <v>37085</v>
      </c>
      <c r="G97" s="208">
        <v>34319</v>
      </c>
      <c r="H97" s="157">
        <v>34169</v>
      </c>
      <c r="I97" s="157">
        <v>33580</v>
      </c>
      <c r="J97" s="201">
        <v>34609</v>
      </c>
      <c r="K97" s="158">
        <v>1029</v>
      </c>
      <c r="L97" s="159">
        <v>3.0643240023823706E-2</v>
      </c>
    </row>
    <row r="98" spans="2:12" x14ac:dyDescent="0.25">
      <c r="C98" s="183"/>
      <c r="D98" s="183"/>
      <c r="E98" s="183"/>
      <c r="F98" s="183"/>
      <c r="G98" s="183"/>
      <c r="H98" s="183"/>
      <c r="I98" s="201"/>
      <c r="J98" s="201"/>
      <c r="K98" s="201"/>
      <c r="L98" s="183"/>
    </row>
    <row r="99" spans="2:12" x14ac:dyDescent="0.25">
      <c r="C99" s="183"/>
      <c r="D99" s="183"/>
      <c r="E99" s="183"/>
      <c r="F99" s="183"/>
      <c r="G99" s="183"/>
      <c r="H99" s="183"/>
      <c r="I99" s="201"/>
      <c r="J99" s="201"/>
      <c r="K99" s="201"/>
      <c r="L99" s="183"/>
    </row>
    <row r="100" spans="2:12" x14ac:dyDescent="0.25">
      <c r="B100" s="209" t="s">
        <v>286</v>
      </c>
      <c r="C100" s="209"/>
      <c r="D100" s="209"/>
      <c r="E100" s="209"/>
      <c r="F100" s="209"/>
      <c r="G100" s="209"/>
      <c r="H100" s="209"/>
      <c r="I100" s="209"/>
      <c r="J100" s="209"/>
      <c r="K100" s="209"/>
      <c r="L100" s="209"/>
    </row>
    <row r="101" spans="2:12" x14ac:dyDescent="0.25">
      <c r="B101" s="210"/>
      <c r="C101" s="16"/>
      <c r="D101" s="16"/>
      <c r="E101" s="16"/>
      <c r="F101" s="16"/>
      <c r="G101" s="16"/>
      <c r="H101" s="16"/>
      <c r="I101" s="16"/>
      <c r="J101" s="16"/>
      <c r="K101" s="16"/>
      <c r="L101" s="17"/>
    </row>
    <row r="102" spans="2:12" x14ac:dyDescent="0.25">
      <c r="B102" s="211" t="s">
        <v>287</v>
      </c>
      <c r="C102" s="16"/>
      <c r="D102" s="212"/>
      <c r="E102" s="212"/>
      <c r="F102" s="212"/>
      <c r="G102" s="212"/>
      <c r="H102" s="212"/>
      <c r="I102" s="212"/>
      <c r="J102" s="212"/>
      <c r="K102" s="16"/>
      <c r="L102" s="17"/>
    </row>
    <row r="103" spans="2:12" x14ac:dyDescent="0.25">
      <c r="B103" s="213" t="s">
        <v>288</v>
      </c>
      <c r="C103" s="50">
        <v>2008</v>
      </c>
      <c r="D103" s="50">
        <v>2009</v>
      </c>
      <c r="E103" s="50">
        <v>2010</v>
      </c>
      <c r="F103" s="24">
        <v>2011</v>
      </c>
      <c r="G103" s="24">
        <v>2012</v>
      </c>
      <c r="H103" s="24">
        <v>2013</v>
      </c>
      <c r="I103" s="24">
        <v>2014</v>
      </c>
      <c r="J103" s="24">
        <v>2015</v>
      </c>
      <c r="K103" s="24" t="s">
        <v>12</v>
      </c>
      <c r="L103" s="25" t="s">
        <v>13</v>
      </c>
    </row>
    <row r="104" spans="2:12" x14ac:dyDescent="0.25">
      <c r="B104" s="214" t="s">
        <v>64</v>
      </c>
      <c r="C104" s="15">
        <v>60</v>
      </c>
      <c r="D104" s="15">
        <v>60</v>
      </c>
      <c r="E104" s="15">
        <v>60</v>
      </c>
      <c r="F104" s="16">
        <v>60</v>
      </c>
      <c r="G104" s="34">
        <v>58</v>
      </c>
      <c r="H104" s="34">
        <v>58</v>
      </c>
      <c r="I104" s="34">
        <v>58</v>
      </c>
      <c r="J104" s="34">
        <v>55</v>
      </c>
      <c r="K104" s="26">
        <v>0</v>
      </c>
      <c r="L104" s="27">
        <v>0</v>
      </c>
    </row>
    <row r="105" spans="2:12" x14ac:dyDescent="0.25">
      <c r="B105" s="214" t="s">
        <v>289</v>
      </c>
      <c r="C105" s="15">
        <v>21065</v>
      </c>
      <c r="D105" s="15">
        <v>21402</v>
      </c>
      <c r="E105" s="15">
        <v>21250</v>
      </c>
      <c r="F105" s="16">
        <v>20552</v>
      </c>
      <c r="G105" s="16">
        <v>19124</v>
      </c>
      <c r="H105" s="16">
        <v>17640</v>
      </c>
      <c r="I105" s="16">
        <v>17231</v>
      </c>
      <c r="J105" s="16">
        <v>18275</v>
      </c>
      <c r="K105" s="26">
        <v>-409</v>
      </c>
      <c r="L105" s="27">
        <v>-2.3185941043083899E-2</v>
      </c>
    </row>
    <row r="106" spans="2:12" x14ac:dyDescent="0.25">
      <c r="B106" s="214" t="s">
        <v>290</v>
      </c>
      <c r="C106" s="215">
        <v>0.97899999999999998</v>
      </c>
      <c r="D106" s="215">
        <v>0.99720436119653355</v>
      </c>
      <c r="E106" s="216">
        <v>0.95752638266809653</v>
      </c>
      <c r="F106" s="27">
        <v>0.98619999999999997</v>
      </c>
      <c r="G106" s="27">
        <v>0.97154276108983595</v>
      </c>
      <c r="H106" s="27">
        <v>0.99029999999999996</v>
      </c>
      <c r="I106" s="27">
        <v>0.99339999999999995</v>
      </c>
      <c r="J106" s="27">
        <v>0.97960000000000003</v>
      </c>
      <c r="K106" s="217">
        <v>3.0999999999999917E-3</v>
      </c>
      <c r="L106" s="27">
        <v>3.1303645359991839E-3</v>
      </c>
    </row>
    <row r="107" spans="2:12" x14ac:dyDescent="0.25">
      <c r="B107" s="214" t="s">
        <v>216</v>
      </c>
      <c r="C107" s="15">
        <v>460</v>
      </c>
      <c r="D107" s="15">
        <v>540</v>
      </c>
      <c r="E107" s="15">
        <v>589</v>
      </c>
      <c r="F107" s="16">
        <v>596</v>
      </c>
      <c r="G107" s="16">
        <v>516</v>
      </c>
      <c r="H107" s="16">
        <v>546</v>
      </c>
      <c r="I107" s="16">
        <v>518</v>
      </c>
      <c r="J107" s="16">
        <v>504</v>
      </c>
      <c r="K107" s="26">
        <v>-28</v>
      </c>
      <c r="L107" s="27">
        <v>-5.128205128205128E-2</v>
      </c>
    </row>
    <row r="108" spans="2:12" x14ac:dyDescent="0.25">
      <c r="B108" s="218" t="s">
        <v>291</v>
      </c>
      <c r="C108" s="219">
        <v>45.8</v>
      </c>
      <c r="D108" s="219">
        <v>38.4</v>
      </c>
      <c r="E108" s="219">
        <v>36.1</v>
      </c>
      <c r="F108" s="220">
        <v>34.483221476510067</v>
      </c>
      <c r="G108" s="220">
        <v>48.329478922716632</v>
      </c>
      <c r="H108" s="220">
        <v>33</v>
      </c>
      <c r="I108" s="220">
        <v>34</v>
      </c>
      <c r="J108" s="220">
        <v>36</v>
      </c>
      <c r="K108" s="31">
        <v>1</v>
      </c>
      <c r="L108" s="32">
        <v>3.0303030303030304E-2</v>
      </c>
    </row>
    <row r="109" spans="2:12" x14ac:dyDescent="0.25">
      <c r="B109" s="214"/>
      <c r="C109" s="33"/>
      <c r="D109" s="33"/>
      <c r="E109" s="33"/>
      <c r="F109" s="34"/>
      <c r="G109" s="34"/>
      <c r="H109" s="34"/>
      <c r="I109" s="34"/>
      <c r="J109" s="34"/>
      <c r="K109" s="85"/>
      <c r="L109" s="27"/>
    </row>
    <row r="110" spans="2:12" x14ac:dyDescent="0.25">
      <c r="B110" s="213" t="s">
        <v>292</v>
      </c>
      <c r="C110" s="15"/>
      <c r="D110" s="15"/>
      <c r="E110" s="15"/>
      <c r="F110" s="16"/>
      <c r="G110" s="16"/>
      <c r="H110" s="16"/>
      <c r="I110" s="16"/>
      <c r="J110" s="16"/>
      <c r="K110" s="26"/>
      <c r="L110" s="27"/>
    </row>
    <row r="111" spans="2:12" x14ac:dyDescent="0.25">
      <c r="B111" s="214" t="s">
        <v>64</v>
      </c>
      <c r="C111" s="15">
        <v>15</v>
      </c>
      <c r="D111" s="15">
        <v>15</v>
      </c>
      <c r="E111" s="15">
        <v>15</v>
      </c>
      <c r="F111" s="16">
        <v>15</v>
      </c>
      <c r="G111" s="34">
        <v>15</v>
      </c>
      <c r="H111" s="34">
        <v>15</v>
      </c>
      <c r="I111" s="34">
        <v>15</v>
      </c>
      <c r="J111" s="34">
        <v>14</v>
      </c>
      <c r="K111" s="26">
        <v>0</v>
      </c>
      <c r="L111" s="27">
        <v>0</v>
      </c>
    </row>
    <row r="112" spans="2:12" x14ac:dyDescent="0.25">
      <c r="B112" s="214" t="s">
        <v>289</v>
      </c>
      <c r="C112" s="15">
        <v>5195</v>
      </c>
      <c r="D112" s="15">
        <v>5336</v>
      </c>
      <c r="E112" s="15">
        <v>5338</v>
      </c>
      <c r="F112" s="16">
        <v>5707</v>
      </c>
      <c r="G112" s="16">
        <v>5600</v>
      </c>
      <c r="H112" s="16">
        <v>5381</v>
      </c>
      <c r="I112" s="16">
        <v>5273</v>
      </c>
      <c r="J112" s="16">
        <v>5324</v>
      </c>
      <c r="K112" s="26">
        <v>-108</v>
      </c>
      <c r="L112" s="27">
        <v>-2.0070618844081026E-2</v>
      </c>
    </row>
    <row r="113" spans="2:12" x14ac:dyDescent="0.25">
      <c r="B113" s="214" t="s">
        <v>290</v>
      </c>
      <c r="C113" s="215">
        <v>0.96599999999999997</v>
      </c>
      <c r="D113" s="215">
        <v>0.995</v>
      </c>
      <c r="E113" s="216">
        <v>0.995</v>
      </c>
      <c r="F113" s="27">
        <v>0.85619999999999996</v>
      </c>
      <c r="G113" s="27">
        <v>0.84517304189435338</v>
      </c>
      <c r="H113" s="27">
        <v>0.81459999999999999</v>
      </c>
      <c r="I113" s="27">
        <v>0.8095</v>
      </c>
      <c r="J113" s="27">
        <v>0.84179999999999999</v>
      </c>
      <c r="K113" s="26">
        <v>-5.0999999999999934E-3</v>
      </c>
      <c r="L113" s="27">
        <v>-6.2607414682052465E-3</v>
      </c>
    </row>
    <row r="114" spans="2:12" x14ac:dyDescent="0.25">
      <c r="B114" s="214" t="s">
        <v>216</v>
      </c>
      <c r="C114" s="15">
        <v>351</v>
      </c>
      <c r="D114" s="15">
        <v>418</v>
      </c>
      <c r="E114" s="15">
        <v>465</v>
      </c>
      <c r="F114" s="16">
        <v>530</v>
      </c>
      <c r="G114" s="16">
        <v>526</v>
      </c>
      <c r="H114" s="16">
        <v>548</v>
      </c>
      <c r="I114" s="16">
        <v>558</v>
      </c>
      <c r="J114" s="16">
        <v>520</v>
      </c>
      <c r="K114" s="26">
        <v>10</v>
      </c>
      <c r="L114" s="27">
        <v>1.824817518248175E-2</v>
      </c>
    </row>
    <row r="115" spans="2:12" x14ac:dyDescent="0.25">
      <c r="B115" s="218" t="s">
        <v>291</v>
      </c>
      <c r="C115" s="219">
        <v>14.8005698005698</v>
      </c>
      <c r="D115" s="219">
        <v>12.76555023923445</v>
      </c>
      <c r="E115" s="219">
        <v>11.5</v>
      </c>
      <c r="F115" s="220">
        <v>10.767924528301887</v>
      </c>
      <c r="G115" s="220">
        <v>10.538022813688213</v>
      </c>
      <c r="H115" s="220">
        <v>10</v>
      </c>
      <c r="I115" s="220">
        <v>9</v>
      </c>
      <c r="J115" s="220">
        <v>10</v>
      </c>
      <c r="K115" s="221">
        <v>-1</v>
      </c>
      <c r="L115" s="32">
        <v>-0.1</v>
      </c>
    </row>
    <row r="116" spans="2:12" x14ac:dyDescent="0.25">
      <c r="B116" s="214"/>
      <c r="C116" s="15"/>
      <c r="D116" s="15"/>
      <c r="E116" s="15"/>
      <c r="F116" s="16"/>
      <c r="G116" s="16"/>
      <c r="H116" s="16"/>
      <c r="I116" s="16"/>
      <c r="J116" s="16"/>
      <c r="K116" s="26"/>
      <c r="L116" s="27"/>
    </row>
    <row r="117" spans="2:12" x14ac:dyDescent="0.25">
      <c r="B117" s="211" t="s">
        <v>293</v>
      </c>
      <c r="C117" s="15"/>
      <c r="D117" s="15"/>
      <c r="E117" s="15"/>
      <c r="F117" s="16"/>
      <c r="G117" s="16"/>
      <c r="H117" s="16"/>
      <c r="I117" s="16"/>
      <c r="J117" s="16"/>
      <c r="K117" s="85"/>
      <c r="L117" s="27"/>
    </row>
    <row r="118" spans="2:12" x14ac:dyDescent="0.25">
      <c r="B118" s="213" t="s">
        <v>294</v>
      </c>
      <c r="C118" s="15"/>
      <c r="D118" s="15"/>
      <c r="E118" s="15"/>
      <c r="F118" s="16"/>
      <c r="G118" s="16"/>
      <c r="H118" s="16"/>
      <c r="I118" s="16"/>
      <c r="J118" s="16"/>
      <c r="K118" s="26"/>
      <c r="L118" s="27"/>
    </row>
    <row r="119" spans="2:12" x14ac:dyDescent="0.25">
      <c r="B119" s="214" t="s">
        <v>64</v>
      </c>
      <c r="C119" s="15">
        <v>92</v>
      </c>
      <c r="D119" s="15">
        <v>92</v>
      </c>
      <c r="E119" s="15">
        <v>92</v>
      </c>
      <c r="F119" s="16">
        <v>92</v>
      </c>
      <c r="G119" s="34">
        <v>77</v>
      </c>
      <c r="H119" s="34">
        <v>77</v>
      </c>
      <c r="I119" s="34">
        <v>77</v>
      </c>
      <c r="J119" s="34">
        <v>70</v>
      </c>
      <c r="K119" s="26">
        <v>0</v>
      </c>
      <c r="L119" s="27">
        <v>0</v>
      </c>
    </row>
    <row r="120" spans="2:12" x14ac:dyDescent="0.25">
      <c r="B120" s="214" t="s">
        <v>289</v>
      </c>
      <c r="C120" s="15">
        <v>31392</v>
      </c>
      <c r="D120" s="15">
        <v>33101</v>
      </c>
      <c r="E120" s="15">
        <v>33454</v>
      </c>
      <c r="F120" s="16">
        <v>28214</v>
      </c>
      <c r="G120" s="16">
        <v>25095</v>
      </c>
      <c r="H120" s="16">
        <v>25788</v>
      </c>
      <c r="I120" s="16">
        <v>25412</v>
      </c>
      <c r="J120" s="16">
        <v>25073</v>
      </c>
      <c r="K120" s="26">
        <v>-376</v>
      </c>
      <c r="L120" s="27">
        <v>-1.4580425003877772E-2</v>
      </c>
    </row>
    <row r="121" spans="2:12" x14ac:dyDescent="0.25">
      <c r="B121" s="214" t="s">
        <v>290</v>
      </c>
      <c r="C121" s="215">
        <v>0.95131423916680002</v>
      </c>
      <c r="D121" s="215">
        <v>1.0058532203651471</v>
      </c>
      <c r="E121" s="216">
        <v>1.0165799714236921</v>
      </c>
      <c r="F121" s="27">
        <v>0.9204</v>
      </c>
      <c r="G121" s="27">
        <v>0.90183387270765913</v>
      </c>
      <c r="H121" s="27">
        <v>0.98150000000000004</v>
      </c>
      <c r="I121" s="27">
        <v>0.98270000000000002</v>
      </c>
      <c r="J121" s="27">
        <v>0.9708</v>
      </c>
      <c r="K121" s="26">
        <v>1.1999999999999789E-3</v>
      </c>
      <c r="L121" s="27">
        <v>1.2226184411614658E-3</v>
      </c>
    </row>
    <row r="122" spans="2:12" x14ac:dyDescent="0.25">
      <c r="B122" s="214" t="s">
        <v>216</v>
      </c>
      <c r="C122" s="15">
        <v>246</v>
      </c>
      <c r="D122" s="15">
        <v>232</v>
      </c>
      <c r="E122" s="15">
        <v>248</v>
      </c>
      <c r="F122" s="16">
        <v>236</v>
      </c>
      <c r="G122" s="16">
        <v>249</v>
      </c>
      <c r="H122" s="16">
        <v>269</v>
      </c>
      <c r="I122" s="16">
        <v>272</v>
      </c>
      <c r="J122" s="16">
        <v>354</v>
      </c>
      <c r="K122" s="26">
        <v>3</v>
      </c>
      <c r="L122" s="27">
        <v>1.1152416356877323E-2</v>
      </c>
    </row>
    <row r="123" spans="2:12" x14ac:dyDescent="0.25">
      <c r="B123" s="218" t="s">
        <v>291</v>
      </c>
      <c r="C123" s="29">
        <v>122</v>
      </c>
      <c r="D123" s="29">
        <v>142</v>
      </c>
      <c r="E123" s="29">
        <v>134.9</v>
      </c>
      <c r="F123" s="220">
        <v>119.55084745762711</v>
      </c>
      <c r="G123" s="220">
        <v>118.40160642570281</v>
      </c>
      <c r="H123" s="220">
        <v>86</v>
      </c>
      <c r="I123" s="220">
        <v>105</v>
      </c>
      <c r="J123" s="220">
        <v>71</v>
      </c>
      <c r="K123" s="31">
        <v>19</v>
      </c>
      <c r="L123" s="32">
        <v>0.22093023255813954</v>
      </c>
    </row>
    <row r="124" spans="2:12" x14ac:dyDescent="0.25">
      <c r="B124" s="213" t="s">
        <v>295</v>
      </c>
      <c r="C124" s="15"/>
      <c r="D124" s="15"/>
      <c r="E124" s="15"/>
      <c r="F124" s="16"/>
      <c r="G124" s="16"/>
      <c r="H124" s="16"/>
      <c r="I124" s="16"/>
      <c r="J124" s="16"/>
      <c r="K124" s="85"/>
      <c r="L124" s="27"/>
    </row>
    <row r="125" spans="2:12" x14ac:dyDescent="0.25">
      <c r="B125" s="222" t="s">
        <v>64</v>
      </c>
      <c r="C125" s="15"/>
      <c r="D125" s="15"/>
      <c r="E125" s="15">
        <v>48</v>
      </c>
      <c r="F125" s="16">
        <v>48</v>
      </c>
      <c r="G125" s="34">
        <v>63</v>
      </c>
      <c r="H125" s="34">
        <v>63</v>
      </c>
      <c r="I125" s="34">
        <v>63</v>
      </c>
      <c r="J125" s="34">
        <v>71</v>
      </c>
      <c r="K125" s="26"/>
      <c r="L125" s="27"/>
    </row>
    <row r="126" spans="2:12" x14ac:dyDescent="0.25">
      <c r="B126" s="223" t="s">
        <v>289</v>
      </c>
      <c r="C126" s="15"/>
      <c r="D126" s="15"/>
      <c r="E126" s="15">
        <v>13044</v>
      </c>
      <c r="F126" s="16">
        <v>17909</v>
      </c>
      <c r="G126" s="16">
        <v>23143</v>
      </c>
      <c r="H126" s="16">
        <v>24936</v>
      </c>
      <c r="I126" s="16">
        <v>24747</v>
      </c>
      <c r="J126" s="16">
        <v>24692</v>
      </c>
      <c r="K126" s="26">
        <v>-189</v>
      </c>
      <c r="L126" s="27">
        <v>-7.5794032723772858E-3</v>
      </c>
    </row>
    <row r="127" spans="2:12" x14ac:dyDescent="0.25">
      <c r="B127" s="218" t="s">
        <v>290</v>
      </c>
      <c r="C127" s="224"/>
      <c r="D127" s="224"/>
      <c r="E127" s="225">
        <v>0.97899999999999998</v>
      </c>
      <c r="F127" s="226">
        <v>0.96540000000000004</v>
      </c>
      <c r="G127" s="226">
        <v>0.97430644472897998</v>
      </c>
      <c r="H127" s="226">
        <v>0.97940000000000005</v>
      </c>
      <c r="I127" s="226">
        <v>0.95669999999999999</v>
      </c>
      <c r="J127" s="226">
        <v>0.95509999999999995</v>
      </c>
      <c r="K127" s="31">
        <v>-2.2700000000000053E-2</v>
      </c>
      <c r="L127" s="32">
        <v>-2.3177455585052128E-2</v>
      </c>
    </row>
    <row r="128" spans="2:12" x14ac:dyDescent="0.25">
      <c r="B128" s="213" t="s">
        <v>296</v>
      </c>
      <c r="C128" s="15"/>
      <c r="D128" s="15"/>
      <c r="E128" s="15"/>
      <c r="F128" s="16"/>
      <c r="G128" s="16"/>
      <c r="H128" s="16"/>
      <c r="I128" s="16"/>
      <c r="J128" s="16"/>
      <c r="K128" s="85"/>
      <c r="L128" s="27"/>
    </row>
    <row r="129" spans="2:12" x14ac:dyDescent="0.25">
      <c r="B129" s="222" t="s">
        <v>64</v>
      </c>
      <c r="C129" s="15">
        <v>35</v>
      </c>
      <c r="D129" s="15">
        <v>35</v>
      </c>
      <c r="E129" s="15">
        <v>35</v>
      </c>
      <c r="F129" s="16">
        <v>35</v>
      </c>
      <c r="G129" s="84">
        <v>35</v>
      </c>
      <c r="H129" s="84">
        <v>35</v>
      </c>
      <c r="I129" s="84">
        <v>35</v>
      </c>
      <c r="J129" s="84">
        <v>35</v>
      </c>
      <c r="K129" s="26">
        <v>0</v>
      </c>
      <c r="L129" s="27">
        <v>0</v>
      </c>
    </row>
    <row r="130" spans="2:12" x14ac:dyDescent="0.25">
      <c r="B130" s="214" t="s">
        <v>297</v>
      </c>
      <c r="C130" s="15">
        <v>230</v>
      </c>
      <c r="D130" s="15">
        <v>274</v>
      </c>
      <c r="E130" s="15">
        <v>262</v>
      </c>
      <c r="F130" s="16">
        <v>280</v>
      </c>
      <c r="G130" s="16">
        <v>270</v>
      </c>
      <c r="H130" s="16">
        <v>136</v>
      </c>
      <c r="I130" s="16">
        <v>142</v>
      </c>
      <c r="J130" s="16">
        <v>138</v>
      </c>
      <c r="K130" s="26">
        <v>6</v>
      </c>
      <c r="L130" s="27">
        <v>4.4117647058823532E-2</v>
      </c>
    </row>
    <row r="131" spans="2:12" x14ac:dyDescent="0.25">
      <c r="B131" s="218" t="s">
        <v>228</v>
      </c>
      <c r="C131" s="224">
        <v>8820</v>
      </c>
      <c r="D131" s="224">
        <v>8976</v>
      </c>
      <c r="E131" s="224">
        <v>8708</v>
      </c>
      <c r="F131" s="227">
        <v>9142</v>
      </c>
      <c r="G131" s="227">
        <v>8747</v>
      </c>
      <c r="H131" s="227">
        <v>8649</v>
      </c>
      <c r="I131" s="227">
        <v>9032</v>
      </c>
      <c r="J131" s="227">
        <v>8126</v>
      </c>
      <c r="K131" s="31">
        <v>383</v>
      </c>
      <c r="L131" s="32">
        <v>4.4282576020349171E-2</v>
      </c>
    </row>
    <row r="132" spans="2:12" x14ac:dyDescent="0.25">
      <c r="B132" s="214"/>
      <c r="C132" s="15"/>
      <c r="D132" s="15"/>
      <c r="E132" s="15"/>
      <c r="F132" s="16"/>
      <c r="G132" s="16"/>
      <c r="H132" s="16"/>
      <c r="I132" s="16"/>
      <c r="J132" s="16"/>
      <c r="K132" s="16"/>
      <c r="L132" s="27"/>
    </row>
    <row r="133" spans="2:12" x14ac:dyDescent="0.25">
      <c r="B133" s="211" t="s">
        <v>298</v>
      </c>
      <c r="C133" s="33">
        <v>566</v>
      </c>
      <c r="D133" s="33">
        <v>480</v>
      </c>
      <c r="E133" s="33">
        <v>497</v>
      </c>
      <c r="F133" s="34">
        <v>489</v>
      </c>
      <c r="G133" s="34">
        <v>630</v>
      </c>
      <c r="H133" s="34">
        <v>762</v>
      </c>
      <c r="I133" s="34">
        <v>682</v>
      </c>
      <c r="J133" s="34"/>
      <c r="K133" s="35">
        <v>-80</v>
      </c>
      <c r="L133" s="27">
        <v>-0.10498687664041995</v>
      </c>
    </row>
    <row r="134" spans="2:12" x14ac:dyDescent="0.25">
      <c r="B134" s="54" t="s">
        <v>299</v>
      </c>
      <c r="C134" s="228">
        <v>114</v>
      </c>
      <c r="D134" s="228">
        <v>112</v>
      </c>
      <c r="E134" s="228">
        <v>140</v>
      </c>
      <c r="F134" s="229">
        <v>111</v>
      </c>
      <c r="G134" s="229">
        <v>140</v>
      </c>
      <c r="H134" s="229">
        <v>162</v>
      </c>
      <c r="I134" s="229">
        <v>128</v>
      </c>
      <c r="J134" s="229">
        <v>115</v>
      </c>
      <c r="K134" s="230">
        <v>-34</v>
      </c>
      <c r="L134" s="27">
        <v>-0.20987654320987653</v>
      </c>
    </row>
    <row r="135" spans="2:12" x14ac:dyDescent="0.25">
      <c r="B135" s="54" t="s">
        <v>300</v>
      </c>
      <c r="C135" s="228">
        <v>115</v>
      </c>
      <c r="D135" s="228">
        <v>139</v>
      </c>
      <c r="E135" s="231">
        <v>109</v>
      </c>
      <c r="F135" s="232">
        <v>130</v>
      </c>
      <c r="G135" s="232">
        <v>143</v>
      </c>
      <c r="H135" s="232">
        <v>163</v>
      </c>
      <c r="I135" s="232">
        <v>132</v>
      </c>
      <c r="J135" s="232">
        <v>136</v>
      </c>
      <c r="K135" s="230">
        <v>-31</v>
      </c>
      <c r="L135" s="27">
        <v>-0.19018404907975461</v>
      </c>
    </row>
    <row r="136" spans="2:12" x14ac:dyDescent="0.25">
      <c r="B136" s="60" t="s">
        <v>301</v>
      </c>
      <c r="C136" s="233">
        <v>337</v>
      </c>
      <c r="D136" s="233">
        <v>229</v>
      </c>
      <c r="E136" s="233">
        <v>248</v>
      </c>
      <c r="F136" s="234">
        <v>248</v>
      </c>
      <c r="G136" s="234">
        <v>347</v>
      </c>
      <c r="H136" s="234">
        <v>437</v>
      </c>
      <c r="I136" s="234">
        <v>422</v>
      </c>
      <c r="J136" s="234">
        <v>423</v>
      </c>
      <c r="K136" s="235">
        <v>-15</v>
      </c>
      <c r="L136" s="32">
        <v>-3.4324942791762014E-2</v>
      </c>
    </row>
    <row r="137" spans="2:12" x14ac:dyDescent="0.25">
      <c r="B137" s="54"/>
      <c r="C137" s="228"/>
      <c r="D137" s="228"/>
      <c r="E137" s="228"/>
      <c r="F137" s="229"/>
      <c r="G137" s="229"/>
      <c r="H137" s="229"/>
      <c r="I137" s="229"/>
      <c r="J137" s="229"/>
      <c r="K137" s="230"/>
      <c r="L137" s="27"/>
    </row>
    <row r="138" spans="2:12" x14ac:dyDescent="0.25">
      <c r="B138" s="211" t="s">
        <v>302</v>
      </c>
      <c r="C138" s="33"/>
      <c r="D138" s="33"/>
      <c r="E138" s="33"/>
      <c r="F138" s="34"/>
      <c r="G138" s="34"/>
      <c r="H138" s="34"/>
      <c r="I138" s="34"/>
      <c r="J138" s="34"/>
      <c r="K138" s="35"/>
      <c r="L138" s="27"/>
    </row>
    <row r="139" spans="2:12" x14ac:dyDescent="0.25">
      <c r="B139" s="54" t="s">
        <v>303</v>
      </c>
      <c r="C139" s="228">
        <v>249</v>
      </c>
      <c r="D139" s="228">
        <v>231</v>
      </c>
      <c r="E139" s="228">
        <v>289</v>
      </c>
      <c r="F139" s="229">
        <v>333</v>
      </c>
      <c r="G139" s="229">
        <v>357</v>
      </c>
      <c r="H139" s="229">
        <v>378</v>
      </c>
      <c r="I139" s="229">
        <v>368</v>
      </c>
      <c r="J139" s="229">
        <v>340</v>
      </c>
      <c r="K139" s="230">
        <v>-10</v>
      </c>
      <c r="L139" s="27">
        <v>-2.6455026455026454E-2</v>
      </c>
    </row>
    <row r="140" spans="2:12" x14ac:dyDescent="0.25">
      <c r="B140" s="60" t="s">
        <v>304</v>
      </c>
      <c r="C140" s="233">
        <v>278</v>
      </c>
      <c r="D140" s="233">
        <v>248</v>
      </c>
      <c r="E140" s="233">
        <v>369</v>
      </c>
      <c r="F140" s="234">
        <v>457</v>
      </c>
      <c r="G140" s="234">
        <v>409</v>
      </c>
      <c r="H140" s="234">
        <v>440</v>
      </c>
      <c r="I140" s="234">
        <v>427</v>
      </c>
      <c r="J140" s="234">
        <v>396</v>
      </c>
      <c r="K140" s="235">
        <v>-13</v>
      </c>
      <c r="L140" s="32">
        <v>-2.9545454545454545E-2</v>
      </c>
    </row>
    <row r="141" spans="2:12" x14ac:dyDescent="0.25">
      <c r="B141" s="211"/>
      <c r="C141" s="83"/>
      <c r="D141" s="83"/>
      <c r="E141" s="83"/>
      <c r="F141" s="84"/>
      <c r="G141" s="84"/>
      <c r="H141" s="84"/>
      <c r="I141" s="84"/>
      <c r="J141" s="84"/>
      <c r="K141" s="85"/>
      <c r="L141" s="27"/>
    </row>
    <row r="142" spans="2:12" x14ac:dyDescent="0.25">
      <c r="B142" s="211" t="s">
        <v>305</v>
      </c>
      <c r="C142" s="33"/>
      <c r="D142" s="33"/>
      <c r="E142" s="33"/>
      <c r="F142" s="34"/>
      <c r="G142" s="34"/>
      <c r="H142" s="34"/>
      <c r="I142" s="34"/>
      <c r="J142" s="34"/>
      <c r="K142" s="35"/>
      <c r="L142" s="27"/>
    </row>
    <row r="143" spans="2:12" x14ac:dyDescent="0.25">
      <c r="B143" s="54" t="s">
        <v>306</v>
      </c>
      <c r="C143" s="228">
        <v>806</v>
      </c>
      <c r="D143" s="228">
        <v>854</v>
      </c>
      <c r="E143" s="228">
        <v>778</v>
      </c>
      <c r="F143" s="229">
        <v>762</v>
      </c>
      <c r="G143" s="229">
        <v>735</v>
      </c>
      <c r="H143" s="229">
        <v>933</v>
      </c>
      <c r="I143" s="229">
        <v>1209</v>
      </c>
      <c r="J143" s="229">
        <v>1072</v>
      </c>
      <c r="K143" s="230">
        <v>276</v>
      </c>
      <c r="L143" s="27">
        <v>0.29581993569131831</v>
      </c>
    </row>
    <row r="144" spans="2:12" x14ac:dyDescent="0.25">
      <c r="B144" s="54" t="s">
        <v>304</v>
      </c>
      <c r="C144" s="228">
        <v>924</v>
      </c>
      <c r="D144" s="228">
        <v>928</v>
      </c>
      <c r="E144" s="228">
        <v>861</v>
      </c>
      <c r="F144" s="229">
        <v>853</v>
      </c>
      <c r="G144" s="229">
        <v>835</v>
      </c>
      <c r="H144" s="229">
        <v>1178</v>
      </c>
      <c r="I144" s="229">
        <v>1555</v>
      </c>
      <c r="J144" s="229">
        <v>1275</v>
      </c>
      <c r="K144" s="230">
        <v>377</v>
      </c>
      <c r="L144" s="27">
        <v>0.32003395585738542</v>
      </c>
    </row>
    <row r="145" spans="2:12" x14ac:dyDescent="0.25">
      <c r="B145" s="54"/>
      <c r="C145" s="228"/>
      <c r="D145" s="228"/>
      <c r="E145" s="228"/>
      <c r="F145" s="229"/>
      <c r="G145" s="229"/>
      <c r="H145" s="229"/>
      <c r="I145" s="229"/>
      <c r="J145" s="229"/>
      <c r="K145" s="230"/>
      <c r="L145" s="27"/>
    </row>
    <row r="146" spans="2:12" x14ac:dyDescent="0.25">
      <c r="B146" s="54" t="s">
        <v>307</v>
      </c>
      <c r="C146" s="228">
        <v>426</v>
      </c>
      <c r="D146" s="228">
        <v>376</v>
      </c>
      <c r="E146" s="228">
        <v>341</v>
      </c>
      <c r="F146" s="229">
        <v>414</v>
      </c>
      <c r="G146" s="229">
        <v>435</v>
      </c>
      <c r="H146" s="229">
        <v>458</v>
      </c>
      <c r="I146" s="229">
        <v>447</v>
      </c>
      <c r="J146" s="229">
        <v>405</v>
      </c>
      <c r="K146" s="230">
        <v>-11</v>
      </c>
      <c r="L146" s="27">
        <v>-2.4017467248908297E-2</v>
      </c>
    </row>
    <row r="147" spans="2:12" x14ac:dyDescent="0.25">
      <c r="B147" s="60" t="s">
        <v>304</v>
      </c>
      <c r="C147" s="233">
        <v>557</v>
      </c>
      <c r="D147" s="233">
        <v>456</v>
      </c>
      <c r="E147" s="233">
        <v>410</v>
      </c>
      <c r="F147" s="234">
        <v>538</v>
      </c>
      <c r="G147" s="234">
        <v>533</v>
      </c>
      <c r="H147" s="234">
        <v>555</v>
      </c>
      <c r="I147" s="234">
        <v>547</v>
      </c>
      <c r="J147" s="234">
        <v>469</v>
      </c>
      <c r="K147" s="235">
        <v>-8</v>
      </c>
      <c r="L147" s="32">
        <v>-1.4414414414414415E-2</v>
      </c>
    </row>
    <row r="148" spans="2:12" x14ac:dyDescent="0.25">
      <c r="D148" s="183"/>
      <c r="E148" s="183"/>
      <c r="F148" s="183"/>
      <c r="G148" s="183"/>
      <c r="H148" s="183"/>
      <c r="K148" s="157"/>
      <c r="L148" s="157"/>
    </row>
    <row r="149" spans="2:12" x14ac:dyDescent="0.25">
      <c r="D149" s="183"/>
      <c r="E149" s="183"/>
      <c r="F149" s="183"/>
      <c r="G149" s="183"/>
      <c r="H149" s="183"/>
      <c r="I149" s="183"/>
      <c r="J149" s="183"/>
      <c r="K149" s="183"/>
      <c r="L149" s="183"/>
    </row>
    <row r="150" spans="2:12" x14ac:dyDescent="0.25">
      <c r="B150" s="236" t="s">
        <v>308</v>
      </c>
      <c r="C150" s="236"/>
      <c r="D150" s="236"/>
      <c r="E150" s="236"/>
      <c r="F150" s="236"/>
      <c r="G150" s="236"/>
      <c r="H150" s="236"/>
      <c r="I150" s="236"/>
      <c r="J150" s="236"/>
      <c r="K150" s="236"/>
      <c r="L150" s="236"/>
    </row>
    <row r="151" spans="2:12" x14ac:dyDescent="0.25">
      <c r="B151" s="210"/>
      <c r="C151" s="16"/>
      <c r="D151" s="16"/>
      <c r="E151" s="16"/>
      <c r="F151" s="16"/>
      <c r="G151" s="16"/>
      <c r="H151" s="16"/>
      <c r="I151" s="16"/>
      <c r="J151" s="16"/>
      <c r="K151" s="16"/>
      <c r="L151" s="17"/>
    </row>
    <row r="152" spans="2:12" x14ac:dyDescent="0.25">
      <c r="B152" s="214"/>
      <c r="C152" s="16"/>
      <c r="D152" s="212"/>
      <c r="E152" s="212"/>
      <c r="F152" s="212"/>
      <c r="G152" s="212"/>
      <c r="H152" s="212"/>
      <c r="I152" s="212"/>
      <c r="J152" s="212"/>
      <c r="K152" s="16"/>
      <c r="L152" s="17"/>
    </row>
    <row r="153" spans="2:12" x14ac:dyDescent="0.25">
      <c r="B153" s="213"/>
      <c r="C153" s="50">
        <v>2008</v>
      </c>
      <c r="D153" s="24">
        <v>2009</v>
      </c>
      <c r="E153" s="24">
        <v>2010</v>
      </c>
      <c r="F153" s="24">
        <v>2011</v>
      </c>
      <c r="G153" s="24">
        <v>2012</v>
      </c>
      <c r="H153" s="24">
        <v>2013</v>
      </c>
      <c r="I153" s="24">
        <v>2014</v>
      </c>
      <c r="J153" s="24">
        <v>2015</v>
      </c>
      <c r="K153" s="24" t="s">
        <v>12</v>
      </c>
      <c r="L153" s="25" t="s">
        <v>13</v>
      </c>
    </row>
    <row r="154" spans="2:12" x14ac:dyDescent="0.25">
      <c r="B154" s="211" t="s">
        <v>309</v>
      </c>
      <c r="C154" s="50"/>
      <c r="D154" s="24"/>
      <c r="E154" s="24"/>
      <c r="F154" s="24"/>
      <c r="G154" s="24"/>
      <c r="H154" s="24"/>
      <c r="I154" s="24"/>
      <c r="J154" s="24"/>
      <c r="K154" s="24"/>
      <c r="L154" s="25"/>
    </row>
    <row r="155" spans="2:12" x14ac:dyDescent="0.25">
      <c r="B155" s="214" t="s">
        <v>310</v>
      </c>
      <c r="C155" s="15">
        <v>3288</v>
      </c>
      <c r="D155" s="16">
        <v>4496</v>
      </c>
      <c r="E155" s="16">
        <v>5524</v>
      </c>
      <c r="F155" s="16">
        <v>5666</v>
      </c>
      <c r="G155" s="16">
        <v>4124</v>
      </c>
      <c r="H155" s="16">
        <v>2984</v>
      </c>
      <c r="I155" s="16">
        <v>3827</v>
      </c>
      <c r="J155" s="16">
        <v>3660</v>
      </c>
      <c r="K155" s="237">
        <v>-167</v>
      </c>
      <c r="L155" s="238">
        <v>-4.3637313822837732E-2</v>
      </c>
    </row>
    <row r="156" spans="2:12" x14ac:dyDescent="0.25">
      <c r="B156" s="214"/>
      <c r="C156" s="33"/>
      <c r="D156" s="34"/>
      <c r="E156" s="34"/>
      <c r="F156" s="34"/>
      <c r="G156" s="34"/>
      <c r="H156" s="34"/>
      <c r="I156" s="34"/>
      <c r="J156" s="34"/>
      <c r="K156" s="237"/>
      <c r="L156" s="238"/>
    </row>
    <row r="157" spans="2:12" x14ac:dyDescent="0.25">
      <c r="B157" s="211" t="s">
        <v>311</v>
      </c>
      <c r="C157" s="15">
        <v>36</v>
      </c>
      <c r="D157" s="16">
        <v>36</v>
      </c>
      <c r="E157" s="16">
        <v>36</v>
      </c>
      <c r="F157" s="16">
        <v>36</v>
      </c>
      <c r="G157" s="16">
        <v>36</v>
      </c>
      <c r="H157" s="16">
        <v>36</v>
      </c>
      <c r="I157" s="16">
        <v>36</v>
      </c>
      <c r="J157" s="16">
        <v>36</v>
      </c>
      <c r="K157" s="237">
        <v>0</v>
      </c>
      <c r="L157" s="238">
        <v>0</v>
      </c>
    </row>
    <row r="158" spans="2:12" x14ac:dyDescent="0.25">
      <c r="B158" s="214" t="s">
        <v>229</v>
      </c>
      <c r="C158" s="15">
        <v>139</v>
      </c>
      <c r="D158" s="90">
        <v>124</v>
      </c>
      <c r="E158" s="90">
        <v>148</v>
      </c>
      <c r="F158" s="90">
        <v>139</v>
      </c>
      <c r="G158" s="90">
        <v>130</v>
      </c>
      <c r="H158" s="90">
        <v>136</v>
      </c>
      <c r="I158" s="90">
        <v>137</v>
      </c>
      <c r="J158" s="90">
        <v>150</v>
      </c>
      <c r="K158" s="237">
        <v>13</v>
      </c>
      <c r="L158" s="238">
        <v>9.4890510948905105E-2</v>
      </c>
    </row>
    <row r="159" spans="2:12" x14ac:dyDescent="0.25">
      <c r="B159" s="214" t="s">
        <v>228</v>
      </c>
      <c r="C159" s="15">
        <v>9417</v>
      </c>
      <c r="D159" s="16">
        <v>9489</v>
      </c>
      <c r="E159" s="16">
        <v>9564</v>
      </c>
      <c r="F159" s="16">
        <v>9142</v>
      </c>
      <c r="G159" s="16">
        <v>8566</v>
      </c>
      <c r="H159" s="16">
        <v>8474</v>
      </c>
      <c r="I159" s="16">
        <v>9306</v>
      </c>
      <c r="J159" s="16">
        <v>9808</v>
      </c>
      <c r="K159" s="237">
        <v>502</v>
      </c>
      <c r="L159" s="238">
        <v>5.3943692241564582E-2</v>
      </c>
    </row>
    <row r="160" spans="2:12" x14ac:dyDescent="0.25">
      <c r="B160" s="214"/>
      <c r="C160" s="15"/>
      <c r="D160" s="16"/>
      <c r="E160" s="16"/>
      <c r="F160" s="16"/>
      <c r="G160" s="16"/>
      <c r="H160" s="16"/>
      <c r="I160" s="16"/>
      <c r="J160" s="16"/>
      <c r="K160" s="237"/>
      <c r="L160" s="238"/>
    </row>
    <row r="161" spans="2:12" x14ac:dyDescent="0.25">
      <c r="B161" s="211" t="s">
        <v>312</v>
      </c>
      <c r="C161" s="15"/>
      <c r="D161" s="16"/>
      <c r="E161" s="16"/>
      <c r="F161" s="16"/>
      <c r="G161" s="16"/>
      <c r="H161" s="16"/>
      <c r="I161" s="16"/>
      <c r="J161" s="16"/>
      <c r="K161" s="237"/>
      <c r="L161" s="238"/>
    </row>
    <row r="162" spans="2:12" x14ac:dyDescent="0.25">
      <c r="B162" s="214" t="s">
        <v>313</v>
      </c>
      <c r="C162" s="15">
        <v>10</v>
      </c>
      <c r="D162" s="16">
        <v>9</v>
      </c>
      <c r="E162" s="90">
        <v>10</v>
      </c>
      <c r="F162" s="90">
        <v>10</v>
      </c>
      <c r="G162" s="90">
        <v>10</v>
      </c>
      <c r="H162" s="90">
        <v>10</v>
      </c>
      <c r="I162" s="90">
        <v>10</v>
      </c>
      <c r="J162" s="90">
        <v>10</v>
      </c>
      <c r="K162" s="237">
        <v>0</v>
      </c>
      <c r="L162" s="238">
        <v>0</v>
      </c>
    </row>
    <row r="163" spans="2:12" ht="15.75" thickBot="1" x14ac:dyDescent="0.3">
      <c r="B163" s="239"/>
      <c r="C163" s="39"/>
      <c r="D163" s="40"/>
      <c r="E163" s="40"/>
      <c r="F163" s="40"/>
      <c r="G163" s="40"/>
      <c r="H163" s="40"/>
      <c r="I163" s="40"/>
      <c r="J163" s="40"/>
      <c r="K163" s="40"/>
      <c r="L163" s="240"/>
    </row>
    <row r="164" spans="2:12" x14ac:dyDescent="0.25">
      <c r="D164" s="183"/>
      <c r="E164" s="183"/>
      <c r="F164" s="183"/>
      <c r="G164" s="183"/>
      <c r="H164" s="183"/>
      <c r="I164" s="201"/>
      <c r="J164" s="201"/>
      <c r="K164" s="201"/>
      <c r="L164" s="201"/>
    </row>
    <row r="165" spans="2:12" x14ac:dyDescent="0.25">
      <c r="D165" s="183"/>
      <c r="E165" s="183"/>
      <c r="F165" s="183"/>
      <c r="G165" s="183"/>
      <c r="H165" s="183"/>
      <c r="I165" s="201"/>
      <c r="J165" s="201"/>
      <c r="K165" s="201"/>
      <c r="L165" s="201"/>
    </row>
    <row r="166" spans="2:12" x14ac:dyDescent="0.25">
      <c r="B166" s="146" t="s">
        <v>314</v>
      </c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</row>
    <row r="167" spans="2:12" x14ac:dyDescent="0.25">
      <c r="B167" s="160"/>
      <c r="C167" s="149"/>
      <c r="D167" s="149"/>
      <c r="E167" s="149"/>
      <c r="F167" s="149"/>
      <c r="G167" s="149"/>
      <c r="H167" s="149"/>
      <c r="I167" s="149"/>
      <c r="J167" s="149"/>
      <c r="K167" s="149"/>
      <c r="L167" s="150"/>
    </row>
    <row r="168" spans="2:12" x14ac:dyDescent="0.25">
      <c r="B168" s="160"/>
      <c r="C168" s="149"/>
      <c r="D168" s="149"/>
      <c r="E168" s="149"/>
      <c r="F168" s="149"/>
      <c r="G168" s="149"/>
      <c r="H168" s="149"/>
      <c r="K168" s="149"/>
      <c r="L168" s="150"/>
    </row>
    <row r="169" spans="2:12" x14ac:dyDescent="0.25">
      <c r="B169" s="160"/>
      <c r="C169" s="149"/>
      <c r="D169" s="149"/>
      <c r="E169" s="149"/>
      <c r="F169" s="149"/>
      <c r="G169" s="149"/>
      <c r="H169" s="149"/>
      <c r="K169" s="149"/>
      <c r="L169" s="150"/>
    </row>
    <row r="170" spans="2:12" x14ac:dyDescent="0.25">
      <c r="B170" s="148"/>
      <c r="C170" s="149"/>
      <c r="D170" s="149"/>
      <c r="E170" s="149"/>
      <c r="F170" s="149"/>
      <c r="G170" s="149"/>
      <c r="H170" s="149"/>
      <c r="K170" s="149"/>
      <c r="L170" s="150"/>
    </row>
    <row r="171" spans="2:12" x14ac:dyDescent="0.25">
      <c r="B171" s="241" t="s">
        <v>315</v>
      </c>
      <c r="C171" s="242"/>
      <c r="D171" s="242"/>
      <c r="E171" s="242"/>
      <c r="F171" s="242"/>
      <c r="G171" s="242"/>
      <c r="H171" s="242"/>
      <c r="K171" s="242"/>
      <c r="L171" s="243"/>
    </row>
    <row r="172" spans="2:12" x14ac:dyDescent="0.25">
      <c r="B172" s="244"/>
      <c r="C172" s="153">
        <v>2008</v>
      </c>
      <c r="D172" s="245">
        <v>2009</v>
      </c>
      <c r="E172" s="245">
        <v>2010</v>
      </c>
      <c r="F172" s="245">
        <v>2011</v>
      </c>
      <c r="G172" s="245">
        <v>2012</v>
      </c>
      <c r="H172" s="245">
        <v>2013</v>
      </c>
      <c r="I172" s="245">
        <v>2014</v>
      </c>
      <c r="J172" s="245">
        <v>2015</v>
      </c>
      <c r="K172" s="245" t="s">
        <v>12</v>
      </c>
      <c r="L172" s="246" t="s">
        <v>13</v>
      </c>
    </row>
    <row r="173" spans="2:12" x14ac:dyDescent="0.25">
      <c r="B173" s="194" t="s">
        <v>316</v>
      </c>
      <c r="C173" s="156">
        <v>208</v>
      </c>
      <c r="D173" s="242">
        <v>216</v>
      </c>
      <c r="E173" s="242">
        <v>194</v>
      </c>
      <c r="F173" s="242">
        <v>199</v>
      </c>
      <c r="G173" s="242">
        <v>150</v>
      </c>
      <c r="H173" s="242">
        <v>199</v>
      </c>
      <c r="I173" s="242">
        <v>232</v>
      </c>
      <c r="J173" s="242">
        <v>315</v>
      </c>
      <c r="K173" s="247">
        <v>83</v>
      </c>
      <c r="L173" s="248">
        <v>0.35775862068965519</v>
      </c>
    </row>
    <row r="174" spans="2:12" x14ac:dyDescent="0.25">
      <c r="B174" s="194" t="s">
        <v>317</v>
      </c>
      <c r="C174" s="156">
        <v>188</v>
      </c>
      <c r="D174" s="242">
        <v>186</v>
      </c>
      <c r="E174" s="242">
        <v>174</v>
      </c>
      <c r="F174" s="242">
        <v>179</v>
      </c>
      <c r="G174" s="242">
        <v>158</v>
      </c>
      <c r="H174" s="242">
        <v>185</v>
      </c>
      <c r="I174" s="242">
        <v>175</v>
      </c>
      <c r="J174" s="242">
        <v>112</v>
      </c>
      <c r="K174" s="247">
        <v>-63</v>
      </c>
      <c r="L174" s="248">
        <v>-0.36</v>
      </c>
    </row>
    <row r="175" spans="2:12" x14ac:dyDescent="0.25">
      <c r="B175" s="249"/>
      <c r="C175" s="250"/>
      <c r="D175" s="250"/>
      <c r="E175" s="251"/>
      <c r="F175" s="251"/>
      <c r="G175" s="252"/>
      <c r="H175" s="252"/>
      <c r="I175" s="252"/>
      <c r="J175" s="252"/>
      <c r="K175" s="247"/>
      <c r="L175" s="248"/>
    </row>
    <row r="176" spans="2:12" x14ac:dyDescent="0.25">
      <c r="B176" s="183" t="s">
        <v>318</v>
      </c>
      <c r="C176" s="250"/>
      <c r="D176" s="250"/>
      <c r="E176" s="252"/>
      <c r="F176" s="252"/>
      <c r="G176" s="201">
        <v>1552</v>
      </c>
      <c r="H176" s="201">
        <v>1422</v>
      </c>
      <c r="I176" s="201">
        <v>1524</v>
      </c>
      <c r="J176" s="201">
        <v>1717</v>
      </c>
      <c r="K176" s="247">
        <v>193</v>
      </c>
      <c r="L176" s="248">
        <v>0.12664041994750655</v>
      </c>
    </row>
    <row r="177" spans="2:12" x14ac:dyDescent="0.25">
      <c r="B177" s="183" t="s">
        <v>319</v>
      </c>
      <c r="C177" s="250"/>
      <c r="D177" s="250"/>
      <c r="E177" s="252"/>
      <c r="F177" s="252"/>
      <c r="G177" s="201">
        <v>2666</v>
      </c>
      <c r="H177" s="201">
        <v>2478</v>
      </c>
      <c r="I177" s="201">
        <v>2465</v>
      </c>
      <c r="J177" s="201">
        <v>2227</v>
      </c>
      <c r="K177" s="247">
        <v>-238</v>
      </c>
      <c r="L177" s="248">
        <v>-9.6551724137931033E-2</v>
      </c>
    </row>
    <row r="178" spans="2:12" x14ac:dyDescent="0.25">
      <c r="B178" s="183" t="s">
        <v>320</v>
      </c>
      <c r="C178" s="250"/>
      <c r="D178" s="250"/>
      <c r="E178" s="252"/>
      <c r="F178" s="252"/>
      <c r="G178" s="251">
        <v>39</v>
      </c>
      <c r="H178" s="251">
        <v>117</v>
      </c>
      <c r="I178" s="251">
        <v>94</v>
      </c>
      <c r="J178" s="251">
        <v>152</v>
      </c>
      <c r="K178" s="247">
        <v>58</v>
      </c>
      <c r="L178" s="248">
        <v>0.61702127659574468</v>
      </c>
    </row>
    <row r="179" spans="2:12" x14ac:dyDescent="0.25">
      <c r="B179" s="183" t="s">
        <v>284</v>
      </c>
      <c r="C179" s="250"/>
      <c r="D179" s="250"/>
      <c r="E179" s="252"/>
      <c r="F179" s="252"/>
      <c r="G179" s="201">
        <v>557</v>
      </c>
      <c r="H179" s="201">
        <v>399</v>
      </c>
      <c r="I179" s="201">
        <v>294</v>
      </c>
      <c r="J179" s="201">
        <v>556</v>
      </c>
      <c r="K179" s="247">
        <v>262</v>
      </c>
      <c r="L179" s="248">
        <v>0.891156462585034</v>
      </c>
    </row>
    <row r="180" spans="2:12" x14ac:dyDescent="0.25">
      <c r="B180" s="183" t="s">
        <v>285</v>
      </c>
      <c r="C180" s="250"/>
      <c r="D180" s="250"/>
      <c r="E180" s="252"/>
      <c r="F180" s="252"/>
      <c r="G180" s="201">
        <v>2204</v>
      </c>
      <c r="H180" s="201">
        <v>1465</v>
      </c>
      <c r="I180" s="201">
        <v>1271</v>
      </c>
      <c r="J180" s="201">
        <v>1250</v>
      </c>
      <c r="K180" s="247">
        <v>-21</v>
      </c>
      <c r="L180" s="248">
        <v>-1.6522423288749016E-2</v>
      </c>
    </row>
    <row r="181" spans="2:12" x14ac:dyDescent="0.25">
      <c r="B181" s="183" t="s">
        <v>321</v>
      </c>
      <c r="C181" s="250"/>
      <c r="D181" s="250"/>
      <c r="E181" s="252"/>
      <c r="F181" s="252"/>
      <c r="G181" s="201">
        <v>3978</v>
      </c>
      <c r="H181" s="201">
        <v>4398</v>
      </c>
      <c r="I181" s="201">
        <v>4333</v>
      </c>
      <c r="J181" s="201">
        <v>5082</v>
      </c>
      <c r="K181" s="247">
        <v>749</v>
      </c>
      <c r="L181" s="248">
        <v>0.172859450726979</v>
      </c>
    </row>
    <row r="182" spans="2:12" x14ac:dyDescent="0.25">
      <c r="B182" s="183" t="s">
        <v>322</v>
      </c>
      <c r="C182" s="250"/>
      <c r="D182" s="250"/>
      <c r="E182" s="252"/>
      <c r="F182" s="252"/>
      <c r="G182" s="201">
        <v>187</v>
      </c>
      <c r="H182" s="201">
        <v>164</v>
      </c>
      <c r="I182" s="201">
        <v>129</v>
      </c>
      <c r="J182" s="201">
        <v>269</v>
      </c>
      <c r="K182" s="247">
        <v>140</v>
      </c>
      <c r="L182" s="248">
        <v>1.0852713178294573</v>
      </c>
    </row>
    <row r="183" spans="2:12" x14ac:dyDescent="0.25">
      <c r="B183" s="183" t="s">
        <v>323</v>
      </c>
      <c r="C183" s="250"/>
      <c r="D183" s="250"/>
      <c r="E183" s="252"/>
      <c r="F183" s="252"/>
      <c r="G183" s="253">
        <v>6160</v>
      </c>
      <c r="H183" s="254">
        <v>3932</v>
      </c>
      <c r="I183" s="255">
        <v>3300</v>
      </c>
      <c r="J183" s="255">
        <v>1711</v>
      </c>
      <c r="K183" s="247">
        <v>-1589</v>
      </c>
      <c r="L183" s="248">
        <v>-0.48151515151515151</v>
      </c>
    </row>
    <row r="184" spans="2:12" x14ac:dyDescent="0.25">
      <c r="B184" s="183" t="s">
        <v>324</v>
      </c>
      <c r="C184" s="250"/>
      <c r="D184" s="250"/>
      <c r="E184" s="252"/>
      <c r="F184" s="252"/>
      <c r="G184" s="256">
        <v>3534</v>
      </c>
      <c r="H184" s="257">
        <v>4333</v>
      </c>
      <c r="I184" s="258">
        <v>4199</v>
      </c>
      <c r="J184" s="258">
        <v>3713</v>
      </c>
      <c r="K184" s="247">
        <v>-486</v>
      </c>
      <c r="L184" s="248">
        <v>-0.11574184329602286</v>
      </c>
    </row>
    <row r="185" spans="2:12" x14ac:dyDescent="0.25">
      <c r="B185" s="249"/>
      <c r="C185" s="250"/>
      <c r="D185" s="250"/>
      <c r="E185" s="251"/>
      <c r="F185" s="251"/>
      <c r="G185" s="259">
        <v>9694</v>
      </c>
      <c r="H185" s="260">
        <v>8265</v>
      </c>
      <c r="I185" s="261">
        <v>7499</v>
      </c>
      <c r="J185" s="261">
        <v>5424</v>
      </c>
      <c r="K185" s="247">
        <v>-2075</v>
      </c>
      <c r="L185" s="248">
        <v>-0.27670356047472994</v>
      </c>
    </row>
    <row r="186" spans="2:12" x14ac:dyDescent="0.25">
      <c r="B186" s="249"/>
      <c r="C186" s="249"/>
      <c r="D186" s="249"/>
      <c r="E186" s="249"/>
      <c r="F186" s="249"/>
      <c r="G186" s="249"/>
      <c r="H186" s="249"/>
      <c r="I186" s="249"/>
      <c r="J186" s="249"/>
      <c r="K186" s="247"/>
      <c r="L186" s="248"/>
    </row>
    <row r="187" spans="2:12" x14ac:dyDescent="0.25">
      <c r="K187" s="247"/>
      <c r="L187" s="248"/>
    </row>
    <row r="188" spans="2:12" x14ac:dyDescent="0.25">
      <c r="B188" s="183" t="s">
        <v>325</v>
      </c>
      <c r="C188" s="250"/>
      <c r="D188" s="250"/>
      <c r="E188" s="252"/>
      <c r="F188" s="252"/>
      <c r="G188" s="262">
        <v>6926</v>
      </c>
      <c r="H188" s="263">
        <v>6426</v>
      </c>
      <c r="I188" s="263">
        <v>6027</v>
      </c>
      <c r="J188" s="263">
        <v>7157</v>
      </c>
      <c r="K188" s="247">
        <v>1130</v>
      </c>
      <c r="L188" s="248">
        <v>0.18748962999834079</v>
      </c>
    </row>
    <row r="189" spans="2:12" x14ac:dyDescent="0.25">
      <c r="B189" s="183" t="s">
        <v>239</v>
      </c>
      <c r="C189" s="250"/>
      <c r="D189" s="250"/>
      <c r="E189" s="252"/>
      <c r="F189" s="252"/>
      <c r="G189" s="256">
        <v>744</v>
      </c>
      <c r="H189" s="257">
        <v>563</v>
      </c>
      <c r="I189" s="257">
        <v>423</v>
      </c>
      <c r="J189" s="257">
        <v>825</v>
      </c>
      <c r="K189" s="247">
        <v>402</v>
      </c>
      <c r="L189" s="248">
        <v>0.95035460992907805</v>
      </c>
    </row>
    <row r="190" spans="2:12" x14ac:dyDescent="0.25">
      <c r="B190" s="183" t="s">
        <v>240</v>
      </c>
      <c r="C190" s="250"/>
      <c r="D190" s="250"/>
      <c r="E190" s="252"/>
      <c r="F190" s="252"/>
      <c r="G190" s="264">
        <v>6182</v>
      </c>
      <c r="H190" s="265">
        <v>5863</v>
      </c>
      <c r="I190" s="265">
        <v>5604</v>
      </c>
      <c r="J190" s="265">
        <v>6332</v>
      </c>
      <c r="K190" s="247">
        <v>728</v>
      </c>
      <c r="L190" s="248">
        <v>0.12990720913633119</v>
      </c>
    </row>
    <row r="191" spans="2:12" x14ac:dyDescent="0.25">
      <c r="B191" s="249"/>
      <c r="C191" s="250"/>
      <c r="D191" s="250"/>
      <c r="E191" s="252"/>
      <c r="F191" s="252"/>
      <c r="G191" s="252"/>
      <c r="H191" s="252"/>
      <c r="I191" s="252"/>
      <c r="J191" s="252"/>
      <c r="K191" s="247"/>
      <c r="L191" s="248"/>
    </row>
    <row r="192" spans="2:12" x14ac:dyDescent="0.25">
      <c r="B192" s="175"/>
      <c r="C192" s="177"/>
      <c r="D192" s="177"/>
      <c r="E192" s="177"/>
      <c r="F192" s="177"/>
      <c r="G192" s="177"/>
      <c r="H192" s="177"/>
      <c r="I192" s="177"/>
      <c r="J192" s="177"/>
      <c r="K192" s="247"/>
      <c r="L192" s="248"/>
    </row>
    <row r="193" spans="2:12" x14ac:dyDescent="0.25">
      <c r="C193" s="183"/>
      <c r="D193" s="183"/>
      <c r="E193" s="183"/>
      <c r="F193" s="183"/>
      <c r="K193" s="247"/>
      <c r="L193" s="248"/>
    </row>
    <row r="194" spans="2:12" x14ac:dyDescent="0.25">
      <c r="B194" s="151" t="s">
        <v>326</v>
      </c>
      <c r="C194" s="156"/>
      <c r="D194" s="266"/>
      <c r="E194" s="266"/>
      <c r="F194" s="266"/>
      <c r="G194" s="266"/>
      <c r="H194" s="266"/>
      <c r="I194" s="266"/>
      <c r="J194" s="266"/>
      <c r="K194" s="247"/>
      <c r="L194" s="248"/>
    </row>
    <row r="195" spans="2:12" x14ac:dyDescent="0.25">
      <c r="B195" s="160" t="s">
        <v>216</v>
      </c>
      <c r="C195" s="156">
        <v>685</v>
      </c>
      <c r="D195" s="149">
        <v>646</v>
      </c>
      <c r="E195" s="149">
        <v>638</v>
      </c>
      <c r="F195" s="149">
        <v>659</v>
      </c>
      <c r="G195" s="149">
        <v>606</v>
      </c>
      <c r="H195" s="149">
        <v>626</v>
      </c>
      <c r="I195" s="149">
        <v>630</v>
      </c>
      <c r="J195" s="149">
        <v>647</v>
      </c>
      <c r="K195" s="247">
        <v>17</v>
      </c>
      <c r="L195" s="248">
        <v>2.6984126984126985E-2</v>
      </c>
    </row>
    <row r="196" spans="2:12" x14ac:dyDescent="0.25">
      <c r="B196" s="160" t="s">
        <v>327</v>
      </c>
      <c r="C196" s="179">
        <v>1369</v>
      </c>
      <c r="D196" s="180">
        <v>1457</v>
      </c>
      <c r="E196" s="180">
        <v>1564</v>
      </c>
      <c r="F196" s="180">
        <v>1428</v>
      </c>
      <c r="G196" s="180">
        <v>1460</v>
      </c>
      <c r="H196" s="180">
        <v>1597</v>
      </c>
      <c r="I196" s="180">
        <v>1513</v>
      </c>
      <c r="J196" s="180">
        <v>1488</v>
      </c>
      <c r="K196" s="247">
        <v>-25</v>
      </c>
      <c r="L196" s="248">
        <v>-1.6523463317911435E-2</v>
      </c>
    </row>
    <row r="197" spans="2:12" x14ac:dyDescent="0.25">
      <c r="B197" s="160" t="s">
        <v>328</v>
      </c>
      <c r="C197" s="156">
        <v>685</v>
      </c>
      <c r="D197" s="149">
        <v>705</v>
      </c>
      <c r="E197" s="149">
        <v>821</v>
      </c>
      <c r="F197" s="149">
        <v>769</v>
      </c>
      <c r="G197" s="149">
        <v>710</v>
      </c>
      <c r="H197" s="149">
        <v>803</v>
      </c>
      <c r="I197" s="149">
        <v>731</v>
      </c>
      <c r="J197" s="149">
        <v>733</v>
      </c>
      <c r="K197" s="247">
        <v>2</v>
      </c>
      <c r="L197" s="248">
        <v>2.7359781121751026E-3</v>
      </c>
    </row>
    <row r="198" spans="2:12" x14ac:dyDescent="0.25">
      <c r="B198" s="160" t="s">
        <v>329</v>
      </c>
      <c r="C198" s="156">
        <v>684</v>
      </c>
      <c r="D198" s="149">
        <v>752</v>
      </c>
      <c r="E198" s="149">
        <v>743</v>
      </c>
      <c r="F198" s="149">
        <v>659</v>
      </c>
      <c r="G198" s="149">
        <v>750</v>
      </c>
      <c r="H198" s="149">
        <v>794</v>
      </c>
      <c r="I198" s="149">
        <v>782</v>
      </c>
      <c r="J198" s="149">
        <v>755</v>
      </c>
      <c r="K198" s="247">
        <v>-27</v>
      </c>
      <c r="L198" s="248">
        <v>-3.4526854219948847E-2</v>
      </c>
    </row>
    <row r="199" spans="2:12" x14ac:dyDescent="0.25">
      <c r="B199" s="160"/>
      <c r="C199" s="156"/>
      <c r="D199" s="149"/>
      <c r="E199" s="149"/>
      <c r="F199" s="149"/>
      <c r="G199" s="149"/>
      <c r="H199" s="149"/>
      <c r="I199" s="149"/>
      <c r="J199" s="149"/>
      <c r="K199" s="247"/>
      <c r="L199" s="248"/>
    </row>
    <row r="200" spans="2:12" x14ac:dyDescent="0.25">
      <c r="B200" s="151" t="s">
        <v>330</v>
      </c>
      <c r="C200" s="156"/>
      <c r="D200" s="149"/>
      <c r="E200" s="149"/>
      <c r="F200" s="149"/>
      <c r="G200" s="149"/>
      <c r="H200" s="149"/>
      <c r="I200" s="149"/>
      <c r="J200" s="149"/>
      <c r="K200" s="247"/>
      <c r="L200" s="248"/>
    </row>
    <row r="201" spans="2:12" x14ac:dyDescent="0.25">
      <c r="B201" s="160" t="s">
        <v>331</v>
      </c>
      <c r="C201" s="156">
        <v>10400</v>
      </c>
      <c r="D201" s="149">
        <v>9664</v>
      </c>
      <c r="E201" s="242">
        <v>12355</v>
      </c>
      <c r="F201" s="242">
        <v>10235</v>
      </c>
      <c r="G201" s="242">
        <v>10173</v>
      </c>
      <c r="H201" s="242">
        <v>9846</v>
      </c>
      <c r="I201" s="242">
        <v>8375</v>
      </c>
      <c r="J201" s="242">
        <v>13162</v>
      </c>
      <c r="K201" s="247">
        <v>4787</v>
      </c>
      <c r="L201" s="248">
        <v>0.57158208955223877</v>
      </c>
    </row>
    <row r="202" spans="2:12" x14ac:dyDescent="0.25">
      <c r="B202" s="160" t="s">
        <v>332</v>
      </c>
      <c r="C202" s="156" t="s">
        <v>333</v>
      </c>
      <c r="D202" s="149">
        <v>1508</v>
      </c>
      <c r="E202" s="242">
        <v>2557</v>
      </c>
      <c r="F202" s="242">
        <v>4924</v>
      </c>
      <c r="G202" s="242">
        <v>11224</v>
      </c>
      <c r="H202" s="242">
        <v>10881</v>
      </c>
      <c r="I202" s="242">
        <v>9408</v>
      </c>
      <c r="J202" s="242">
        <v>16537</v>
      </c>
      <c r="K202" s="247">
        <v>7129</v>
      </c>
      <c r="L202" s="248">
        <v>0.75775935374149661</v>
      </c>
    </row>
    <row r="203" spans="2:12" x14ac:dyDescent="0.25">
      <c r="B203" s="160" t="s">
        <v>334</v>
      </c>
      <c r="C203" s="156">
        <v>180</v>
      </c>
      <c r="D203" s="149">
        <v>61</v>
      </c>
      <c r="E203" s="242">
        <v>277</v>
      </c>
      <c r="F203" s="242">
        <v>205</v>
      </c>
      <c r="G203" s="242">
        <v>224</v>
      </c>
      <c r="H203" s="242">
        <v>153</v>
      </c>
      <c r="I203" s="242">
        <v>151</v>
      </c>
      <c r="J203" s="242" t="s">
        <v>335</v>
      </c>
      <c r="K203" s="247"/>
      <c r="L203" s="248"/>
    </row>
    <row r="204" spans="2:12" x14ac:dyDescent="0.25">
      <c r="D204" s="183"/>
      <c r="E204" s="183"/>
      <c r="H204" s="183"/>
      <c r="I204" s="183"/>
      <c r="J204" s="149"/>
      <c r="K204" s="183"/>
      <c r="L204" s="183"/>
    </row>
    <row r="205" spans="2:12" x14ac:dyDescent="0.25">
      <c r="D205" s="183"/>
      <c r="E205" s="183"/>
      <c r="H205" s="183"/>
      <c r="I205" s="183"/>
      <c r="J205" s="149"/>
      <c r="K205" s="183"/>
      <c r="L205" s="183"/>
    </row>
    <row r="206" spans="2:12" x14ac:dyDescent="0.25">
      <c r="D206" s="183"/>
      <c r="E206" s="183"/>
      <c r="H206" s="183"/>
      <c r="I206" s="183"/>
      <c r="J206" s="149"/>
      <c r="K206" s="183"/>
      <c r="L206" s="183"/>
    </row>
    <row r="207" spans="2:12" x14ac:dyDescent="0.25">
      <c r="D207" s="183"/>
      <c r="E207" s="183"/>
      <c r="H207" s="183"/>
      <c r="I207" s="183"/>
      <c r="J207" s="149"/>
      <c r="K207" s="183"/>
      <c r="L207" s="183"/>
    </row>
    <row r="208" spans="2:12" x14ac:dyDescent="0.25">
      <c r="D208" s="183"/>
      <c r="E208" s="183"/>
      <c r="H208" s="183"/>
      <c r="K208" s="183"/>
      <c r="L208" s="183"/>
    </row>
    <row r="209" spans="4:12" x14ac:dyDescent="0.25">
      <c r="D209" s="183"/>
      <c r="E209" s="183"/>
      <c r="H209" s="183"/>
      <c r="I209" s="183"/>
      <c r="J209" s="183"/>
      <c r="K209" s="183"/>
      <c r="L209" s="183"/>
    </row>
    <row r="210" spans="4:12" x14ac:dyDescent="0.25">
      <c r="D210" s="183"/>
      <c r="E210" s="183"/>
      <c r="H210" s="183"/>
      <c r="I210" s="183"/>
      <c r="J210" s="183"/>
      <c r="K210" s="183"/>
      <c r="L210" s="183"/>
    </row>
    <row r="211" spans="4:12" x14ac:dyDescent="0.25">
      <c r="D211" s="183"/>
      <c r="E211" s="183"/>
      <c r="H211" s="183"/>
      <c r="I211" s="201"/>
      <c r="J211" s="201"/>
      <c r="K211" s="201"/>
      <c r="L211" s="183"/>
    </row>
    <row r="212" spans="4:12" x14ac:dyDescent="0.25">
      <c r="D212" s="183"/>
      <c r="E212" s="183"/>
      <c r="H212" s="183"/>
      <c r="I212" s="201"/>
      <c r="J212" s="201"/>
      <c r="K212" s="201"/>
      <c r="L212" s="183"/>
    </row>
    <row r="213" spans="4:12" x14ac:dyDescent="0.25">
      <c r="D213" s="183"/>
      <c r="E213" s="183"/>
      <c r="H213" s="183"/>
      <c r="I213" s="201"/>
      <c r="J213" s="201"/>
      <c r="K213" s="201"/>
      <c r="L213" s="183"/>
    </row>
    <row r="214" spans="4:12" x14ac:dyDescent="0.25">
      <c r="D214" s="183"/>
      <c r="E214" s="183"/>
      <c r="H214" s="183"/>
      <c r="I214" s="201"/>
      <c r="J214" s="201"/>
      <c r="K214" s="201"/>
      <c r="L214" s="183"/>
    </row>
    <row r="215" spans="4:12" x14ac:dyDescent="0.25">
      <c r="D215" s="183"/>
      <c r="E215" s="183"/>
      <c r="H215" s="183"/>
      <c r="I215" s="267"/>
      <c r="J215" s="267"/>
      <c r="K215" s="201"/>
      <c r="L215" s="183"/>
    </row>
    <row r="216" spans="4:12" x14ac:dyDescent="0.25">
      <c r="D216" s="183"/>
      <c r="E216" s="183"/>
      <c r="H216" s="183"/>
      <c r="I216" s="201"/>
      <c r="J216" s="201"/>
      <c r="K216" s="201"/>
      <c r="L216" s="183"/>
    </row>
    <row r="217" spans="4:12" x14ac:dyDescent="0.25">
      <c r="D217" s="183"/>
      <c r="E217" s="183"/>
      <c r="H217" s="183"/>
      <c r="I217" s="201"/>
      <c r="J217" s="201"/>
      <c r="K217" s="267"/>
      <c r="L217" s="183"/>
    </row>
    <row r="218" spans="4:12" x14ac:dyDescent="0.25">
      <c r="D218" s="183"/>
      <c r="E218" s="183"/>
      <c r="H218" s="183"/>
      <c r="I218" s="201"/>
      <c r="J218" s="201"/>
      <c r="K218" s="201"/>
      <c r="L218" s="183"/>
    </row>
    <row r="219" spans="4:12" x14ac:dyDescent="0.25">
      <c r="D219" s="183"/>
      <c r="E219" s="183"/>
      <c r="H219" s="183"/>
      <c r="I219" s="201"/>
      <c r="J219" s="201"/>
      <c r="K219" s="201"/>
      <c r="L219" s="183"/>
    </row>
    <row r="220" spans="4:12" x14ac:dyDescent="0.25">
      <c r="D220" s="183"/>
      <c r="E220" s="183"/>
      <c r="H220" s="183"/>
      <c r="I220" s="201"/>
      <c r="J220" s="201"/>
      <c r="K220" s="201"/>
      <c r="L220" s="183"/>
    </row>
    <row r="221" spans="4:12" x14ac:dyDescent="0.25">
      <c r="D221" s="183"/>
      <c r="E221" s="183"/>
      <c r="H221" s="183"/>
      <c r="I221" s="183"/>
      <c r="J221" s="149"/>
      <c r="K221" s="183"/>
      <c r="L221" s="183"/>
    </row>
    <row r="222" spans="4:12" x14ac:dyDescent="0.25">
      <c r="D222" s="183"/>
      <c r="E222" s="183"/>
      <c r="H222" s="183"/>
      <c r="I222" s="183"/>
      <c r="J222" s="149"/>
      <c r="K222" s="183"/>
      <c r="L222" s="183"/>
    </row>
    <row r="223" spans="4:12" x14ac:dyDescent="0.25">
      <c r="D223" s="183"/>
      <c r="E223" s="183"/>
      <c r="H223" s="183"/>
      <c r="I223" s="183"/>
      <c r="J223" s="149"/>
      <c r="K223" s="183"/>
      <c r="L223" s="183"/>
    </row>
    <row r="224" spans="4:12" x14ac:dyDescent="0.25">
      <c r="D224" s="183"/>
      <c r="E224" s="183"/>
      <c r="H224" s="183"/>
      <c r="I224" s="183"/>
      <c r="J224" s="149"/>
      <c r="K224" s="183"/>
      <c r="L224" s="183"/>
    </row>
    <row r="225" spans="4:12" x14ac:dyDescent="0.25">
      <c r="D225" s="183"/>
      <c r="E225" s="183"/>
      <c r="H225" s="183"/>
      <c r="K225" s="183"/>
      <c r="L225" s="183"/>
    </row>
    <row r="226" spans="4:12" x14ac:dyDescent="0.25">
      <c r="D226" s="183"/>
      <c r="E226" s="183"/>
      <c r="H226" s="183"/>
      <c r="I226" s="183"/>
      <c r="J226" s="183"/>
      <c r="K226" s="183"/>
      <c r="L226" s="183"/>
    </row>
    <row r="227" spans="4:12" x14ac:dyDescent="0.25">
      <c r="D227" s="183"/>
      <c r="E227" s="183"/>
      <c r="H227" s="183"/>
      <c r="I227" s="183"/>
      <c r="J227" s="183"/>
      <c r="K227" s="183"/>
      <c r="L227" s="183"/>
    </row>
    <row r="228" spans="4:12" x14ac:dyDescent="0.25">
      <c r="D228" s="183"/>
      <c r="E228" s="183"/>
      <c r="F228" s="183"/>
      <c r="G228" s="183"/>
      <c r="H228" s="183"/>
      <c r="I228" s="201"/>
      <c r="J228" s="201"/>
      <c r="K228" s="201"/>
      <c r="L228" s="183"/>
    </row>
    <row r="229" spans="4:12" x14ac:dyDescent="0.25">
      <c r="D229" s="183"/>
      <c r="E229" s="183"/>
      <c r="F229" s="183"/>
      <c r="G229" s="183"/>
      <c r="H229" s="183"/>
      <c r="I229" s="201"/>
      <c r="J229" s="201"/>
      <c r="K229" s="201"/>
      <c r="L229" s="183"/>
    </row>
    <row r="230" spans="4:12" x14ac:dyDescent="0.25">
      <c r="H230" s="183"/>
      <c r="I230" s="201"/>
      <c r="J230" s="201"/>
      <c r="K230" s="201"/>
      <c r="L230" s="183"/>
    </row>
    <row r="231" spans="4:12" x14ac:dyDescent="0.25">
      <c r="H231" s="183"/>
      <c r="I231" s="183"/>
      <c r="J231" s="183"/>
      <c r="K231" s="183"/>
      <c r="L231" s="183"/>
    </row>
    <row r="232" spans="4:12" x14ac:dyDescent="0.25">
      <c r="H232" s="183"/>
      <c r="I232" s="183"/>
      <c r="J232" s="183"/>
      <c r="K232" s="183"/>
      <c r="L232" s="183"/>
    </row>
    <row r="233" spans="4:12" x14ac:dyDescent="0.25">
      <c r="H233" s="183"/>
      <c r="I233" s="183"/>
      <c r="J233" s="183"/>
      <c r="K233" s="183"/>
      <c r="L233" s="183"/>
    </row>
    <row r="234" spans="4:12" x14ac:dyDescent="0.25">
      <c r="H234" s="183"/>
      <c r="I234" s="183"/>
      <c r="J234" s="183"/>
      <c r="K234" s="183"/>
      <c r="L234" s="183"/>
    </row>
    <row r="235" spans="4:12" x14ac:dyDescent="0.25">
      <c r="H235" s="183"/>
      <c r="I235" s="183"/>
      <c r="J235" s="183"/>
      <c r="K235" s="183"/>
      <c r="L235" s="183"/>
    </row>
    <row r="236" spans="4:12" x14ac:dyDescent="0.25">
      <c r="H236" s="183"/>
      <c r="I236" s="183"/>
      <c r="J236" s="183"/>
      <c r="K236" s="183"/>
      <c r="L236" s="183"/>
    </row>
    <row r="237" spans="4:12" x14ac:dyDescent="0.25">
      <c r="H237" s="183"/>
      <c r="I237" s="183"/>
      <c r="J237" s="183"/>
      <c r="K237" s="183"/>
      <c r="L237" s="183"/>
    </row>
    <row r="238" spans="4:12" x14ac:dyDescent="0.25">
      <c r="H238" s="183"/>
      <c r="I238" s="183"/>
      <c r="J238" s="183"/>
      <c r="K238" s="183"/>
      <c r="L238" s="183"/>
    </row>
    <row r="239" spans="4:12" x14ac:dyDescent="0.25">
      <c r="H239" s="183"/>
      <c r="I239" s="183"/>
      <c r="J239" s="183"/>
      <c r="K239" s="183"/>
      <c r="L239" s="183"/>
    </row>
    <row r="240" spans="4:12" x14ac:dyDescent="0.25">
      <c r="H240" s="183"/>
      <c r="I240" s="183"/>
      <c r="J240" s="183"/>
      <c r="K240" s="183"/>
      <c r="L240" s="183"/>
    </row>
    <row r="241" spans="8:12" x14ac:dyDescent="0.25">
      <c r="H241" s="183"/>
      <c r="I241" s="183"/>
      <c r="J241" s="183"/>
      <c r="K241" s="183"/>
      <c r="L241" s="183"/>
    </row>
    <row r="242" spans="8:12" x14ac:dyDescent="0.25">
      <c r="H242" s="183"/>
      <c r="I242" s="183"/>
      <c r="J242" s="183"/>
      <c r="K242" s="183"/>
      <c r="L242" s="183"/>
    </row>
    <row r="243" spans="8:12" x14ac:dyDescent="0.25">
      <c r="H243" s="183"/>
      <c r="I243" s="183"/>
      <c r="J243" s="183"/>
      <c r="K243" s="183"/>
      <c r="L243" s="183"/>
    </row>
    <row r="244" spans="8:12" x14ac:dyDescent="0.25">
      <c r="H244" s="183"/>
      <c r="I244" s="183"/>
      <c r="J244" s="183"/>
      <c r="K244" s="183"/>
      <c r="L244" s="183"/>
    </row>
    <row r="245" spans="8:12" x14ac:dyDescent="0.25">
      <c r="H245" s="183"/>
      <c r="I245" s="183"/>
      <c r="J245" s="183"/>
      <c r="K245" s="183"/>
      <c r="L245" s="183"/>
    </row>
    <row r="246" spans="8:12" x14ac:dyDescent="0.25">
      <c r="H246" s="183"/>
      <c r="I246" s="183"/>
      <c r="J246" s="183"/>
      <c r="K246" s="183"/>
      <c r="L246" s="183"/>
    </row>
    <row r="247" spans="8:12" x14ac:dyDescent="0.25">
      <c r="H247" s="183"/>
      <c r="I247" s="183"/>
      <c r="J247" s="183"/>
      <c r="K247" s="183"/>
      <c r="L247" s="183"/>
    </row>
    <row r="248" spans="8:12" x14ac:dyDescent="0.25">
      <c r="H248" s="183"/>
      <c r="I248" s="183"/>
      <c r="J248" s="183"/>
      <c r="K248" s="183"/>
      <c r="L248" s="183"/>
    </row>
    <row r="249" spans="8:12" x14ac:dyDescent="0.25">
      <c r="H249" s="183"/>
      <c r="I249" s="183"/>
      <c r="J249" s="183"/>
      <c r="K249" s="183"/>
      <c r="L249" s="183"/>
    </row>
    <row r="250" spans="8:12" x14ac:dyDescent="0.25">
      <c r="H250" s="183"/>
      <c r="I250" s="183"/>
      <c r="J250" s="183"/>
      <c r="K250" s="183"/>
      <c r="L250" s="183"/>
    </row>
    <row r="251" spans="8:12" x14ac:dyDescent="0.25">
      <c r="H251" s="183"/>
      <c r="I251" s="183"/>
      <c r="J251" s="183"/>
      <c r="K251" s="183"/>
      <c r="L251" s="183"/>
    </row>
    <row r="252" spans="8:12" x14ac:dyDescent="0.25">
      <c r="H252" s="183"/>
      <c r="I252" s="183"/>
      <c r="J252" s="183"/>
      <c r="K252" s="183"/>
      <c r="L252" s="183"/>
    </row>
    <row r="253" spans="8:12" x14ac:dyDescent="0.25">
      <c r="H253" s="183"/>
      <c r="I253" s="183"/>
      <c r="J253" s="183"/>
      <c r="K253" s="183"/>
      <c r="L253" s="183"/>
    </row>
    <row r="254" spans="8:12" x14ac:dyDescent="0.25">
      <c r="H254" s="183"/>
      <c r="I254" s="183"/>
      <c r="J254" s="183"/>
      <c r="K254" s="183"/>
      <c r="L254" s="183"/>
    </row>
    <row r="255" spans="8:12" x14ac:dyDescent="0.25">
      <c r="H255" s="183"/>
      <c r="I255" s="183"/>
      <c r="J255" s="183"/>
      <c r="K255" s="183"/>
      <c r="L255" s="183"/>
    </row>
    <row r="256" spans="8:12" x14ac:dyDescent="0.25">
      <c r="H256" s="183"/>
      <c r="I256" s="183"/>
      <c r="J256" s="183"/>
      <c r="K256" s="183"/>
      <c r="L256" s="183"/>
    </row>
    <row r="257" spans="8:12" x14ac:dyDescent="0.25">
      <c r="H257" s="183"/>
      <c r="I257" s="183"/>
      <c r="J257" s="183"/>
      <c r="K257" s="183"/>
      <c r="L257" s="183"/>
    </row>
    <row r="258" spans="8:12" x14ac:dyDescent="0.25">
      <c r="H258" s="183"/>
      <c r="I258" s="183"/>
      <c r="J258" s="183"/>
      <c r="K258" s="183"/>
      <c r="L258" s="183"/>
    </row>
    <row r="259" spans="8:12" x14ac:dyDescent="0.25">
      <c r="H259" s="183"/>
      <c r="I259" s="183"/>
      <c r="J259" s="183"/>
      <c r="K259" s="183"/>
      <c r="L259" s="183"/>
    </row>
    <row r="260" spans="8:12" x14ac:dyDescent="0.25">
      <c r="H260" s="183"/>
      <c r="I260" s="183"/>
      <c r="J260" s="183"/>
      <c r="K260" s="183"/>
      <c r="L260" s="183"/>
    </row>
    <row r="261" spans="8:12" x14ac:dyDescent="0.25">
      <c r="H261" s="183"/>
      <c r="I261" s="183"/>
      <c r="J261" s="183"/>
      <c r="K261" s="183"/>
      <c r="L261" s="183"/>
    </row>
    <row r="262" spans="8:12" x14ac:dyDescent="0.25">
      <c r="H262" s="183"/>
      <c r="I262" s="183"/>
      <c r="J262" s="183"/>
      <c r="K262" s="183"/>
      <c r="L262" s="183"/>
    </row>
    <row r="263" spans="8:12" x14ac:dyDescent="0.25">
      <c r="H263" s="183"/>
      <c r="I263" s="183"/>
      <c r="J263" s="183"/>
      <c r="K263" s="183"/>
      <c r="L263" s="183"/>
    </row>
    <row r="264" spans="8:12" x14ac:dyDescent="0.25">
      <c r="H264" s="183"/>
      <c r="I264" s="183"/>
      <c r="J264" s="183"/>
      <c r="K264" s="183"/>
      <c r="L264" s="183"/>
    </row>
    <row r="265" spans="8:12" x14ac:dyDescent="0.25">
      <c r="H265" s="183"/>
      <c r="I265" s="183"/>
      <c r="J265" s="183"/>
      <c r="K265" s="183"/>
      <c r="L265" s="183"/>
    </row>
    <row r="266" spans="8:12" x14ac:dyDescent="0.25">
      <c r="H266" s="183"/>
      <c r="I266" s="183"/>
      <c r="J266" s="183"/>
      <c r="K266" s="183"/>
      <c r="L266" s="183"/>
    </row>
    <row r="267" spans="8:12" x14ac:dyDescent="0.25">
      <c r="H267" s="183"/>
      <c r="I267" s="183"/>
      <c r="J267" s="183"/>
      <c r="K267" s="183"/>
      <c r="L267" s="183"/>
    </row>
    <row r="268" spans="8:12" x14ac:dyDescent="0.25">
      <c r="H268" s="183"/>
      <c r="I268" s="183"/>
      <c r="J268" s="183"/>
      <c r="K268" s="183"/>
      <c r="L268" s="183"/>
    </row>
    <row r="269" spans="8:12" x14ac:dyDescent="0.25">
      <c r="H269" s="183"/>
      <c r="I269" s="183"/>
      <c r="J269" s="183"/>
      <c r="K269" s="183"/>
      <c r="L269" s="183"/>
    </row>
    <row r="270" spans="8:12" x14ac:dyDescent="0.25">
      <c r="H270" s="183"/>
      <c r="I270" s="183"/>
      <c r="J270" s="183"/>
      <c r="K270" s="183"/>
      <c r="L270" s="183"/>
    </row>
    <row r="271" spans="8:12" x14ac:dyDescent="0.25">
      <c r="H271" s="183"/>
      <c r="I271" s="183"/>
      <c r="J271" s="183"/>
      <c r="K271" s="183"/>
      <c r="L271" s="183"/>
    </row>
    <row r="272" spans="8:12" x14ac:dyDescent="0.25">
      <c r="H272" s="183"/>
      <c r="I272" s="183"/>
      <c r="J272" s="183"/>
      <c r="K272" s="183"/>
      <c r="L272" s="183"/>
    </row>
    <row r="273" spans="8:12" x14ac:dyDescent="0.25">
      <c r="H273" s="183"/>
      <c r="I273" s="183"/>
      <c r="J273" s="183"/>
      <c r="K273" s="183"/>
      <c r="L273" s="183"/>
    </row>
    <row r="274" spans="8:12" x14ac:dyDescent="0.25">
      <c r="H274" s="183"/>
      <c r="I274" s="183"/>
      <c r="J274" s="183"/>
      <c r="K274" s="183"/>
      <c r="L274" s="183"/>
    </row>
    <row r="275" spans="8:12" x14ac:dyDescent="0.25">
      <c r="H275" s="183"/>
      <c r="I275" s="183"/>
      <c r="J275" s="183"/>
      <c r="K275" s="183"/>
      <c r="L275" s="183"/>
    </row>
    <row r="276" spans="8:12" x14ac:dyDescent="0.25">
      <c r="H276" s="183"/>
      <c r="I276" s="183"/>
      <c r="J276" s="183"/>
      <c r="K276" s="183"/>
      <c r="L276" s="183"/>
    </row>
    <row r="277" spans="8:12" x14ac:dyDescent="0.25">
      <c r="H277" s="183"/>
      <c r="I277" s="183"/>
      <c r="J277" s="183"/>
      <c r="K277" s="183"/>
      <c r="L277" s="183"/>
    </row>
    <row r="278" spans="8:12" x14ac:dyDescent="0.25">
      <c r="H278" s="183"/>
      <c r="I278" s="183"/>
      <c r="J278" s="183"/>
      <c r="K278" s="183"/>
      <c r="L278" s="183"/>
    </row>
    <row r="279" spans="8:12" x14ac:dyDescent="0.25">
      <c r="H279" s="183"/>
      <c r="I279" s="183"/>
      <c r="J279" s="183"/>
      <c r="K279" s="183"/>
      <c r="L279" s="183"/>
    </row>
    <row r="280" spans="8:12" x14ac:dyDescent="0.25">
      <c r="H280" s="183"/>
      <c r="I280" s="183"/>
      <c r="J280" s="183"/>
      <c r="K280" s="183"/>
      <c r="L280" s="183"/>
    </row>
    <row r="281" spans="8:12" x14ac:dyDescent="0.25">
      <c r="H281" s="183"/>
      <c r="I281" s="183"/>
      <c r="J281" s="183"/>
      <c r="K281" s="183"/>
      <c r="L281" s="183"/>
    </row>
    <row r="282" spans="8:12" x14ac:dyDescent="0.25">
      <c r="H282" s="183"/>
      <c r="I282" s="183"/>
      <c r="J282" s="183"/>
      <c r="K282" s="183"/>
      <c r="L282" s="183"/>
    </row>
    <row r="283" spans="8:12" x14ac:dyDescent="0.25">
      <c r="H283" s="183"/>
      <c r="I283" s="183"/>
      <c r="J283" s="183"/>
      <c r="K283" s="183"/>
      <c r="L283" s="183"/>
    </row>
    <row r="284" spans="8:12" x14ac:dyDescent="0.25">
      <c r="H284" s="183"/>
      <c r="I284" s="183"/>
      <c r="J284" s="183"/>
      <c r="K284" s="183"/>
      <c r="L284" s="183"/>
    </row>
    <row r="285" spans="8:12" x14ac:dyDescent="0.25">
      <c r="H285" s="183"/>
      <c r="I285" s="183"/>
      <c r="J285" s="183"/>
      <c r="K285" s="183"/>
      <c r="L285" s="183"/>
    </row>
    <row r="286" spans="8:12" x14ac:dyDescent="0.25">
      <c r="H286" s="183"/>
      <c r="I286" s="183"/>
      <c r="J286" s="183"/>
      <c r="K286" s="183"/>
      <c r="L286" s="183"/>
    </row>
    <row r="287" spans="8:12" x14ac:dyDescent="0.25">
      <c r="H287" s="183"/>
      <c r="I287" s="183"/>
      <c r="J287" s="183"/>
      <c r="K287" s="183"/>
      <c r="L287" s="183"/>
    </row>
    <row r="288" spans="8:12" x14ac:dyDescent="0.25">
      <c r="H288" s="183"/>
      <c r="I288" s="183"/>
      <c r="J288" s="183"/>
      <c r="K288" s="183"/>
      <c r="L288" s="183"/>
    </row>
    <row r="289" spans="8:12" x14ac:dyDescent="0.25">
      <c r="H289" s="183"/>
      <c r="I289" s="183"/>
      <c r="J289" s="183"/>
      <c r="K289" s="183"/>
      <c r="L289" s="183"/>
    </row>
    <row r="290" spans="8:12" x14ac:dyDescent="0.25">
      <c r="H290" s="183"/>
      <c r="I290" s="183"/>
      <c r="J290" s="183"/>
      <c r="K290" s="183"/>
      <c r="L290" s="183"/>
    </row>
    <row r="291" spans="8:12" x14ac:dyDescent="0.25">
      <c r="H291" s="183"/>
      <c r="I291" s="183"/>
      <c r="J291" s="183"/>
      <c r="K291" s="183"/>
      <c r="L291" s="183"/>
    </row>
    <row r="292" spans="8:12" x14ac:dyDescent="0.25">
      <c r="H292" s="183"/>
      <c r="I292" s="183"/>
      <c r="J292" s="183"/>
      <c r="K292" s="183"/>
      <c r="L292" s="183"/>
    </row>
    <row r="293" spans="8:12" x14ac:dyDescent="0.25">
      <c r="H293" s="183"/>
      <c r="I293" s="183"/>
      <c r="J293" s="183"/>
      <c r="K293" s="183"/>
      <c r="L293" s="183"/>
    </row>
    <row r="294" spans="8:12" x14ac:dyDescent="0.25">
      <c r="H294" s="183"/>
      <c r="I294" s="183"/>
      <c r="J294" s="183"/>
      <c r="K294" s="183"/>
      <c r="L294" s="183"/>
    </row>
    <row r="295" spans="8:12" x14ac:dyDescent="0.25">
      <c r="H295" s="183"/>
      <c r="I295" s="183"/>
      <c r="J295" s="183"/>
      <c r="K295" s="183"/>
      <c r="L295" s="183"/>
    </row>
    <row r="296" spans="8:12" x14ac:dyDescent="0.25">
      <c r="H296" s="183"/>
      <c r="I296" s="183"/>
      <c r="J296" s="183"/>
      <c r="K296" s="183"/>
      <c r="L296" s="183"/>
    </row>
    <row r="297" spans="8:12" x14ac:dyDescent="0.25">
      <c r="H297" s="183"/>
      <c r="I297" s="183"/>
      <c r="J297" s="183"/>
      <c r="K297" s="183"/>
      <c r="L297" s="183"/>
    </row>
    <row r="298" spans="8:12" x14ac:dyDescent="0.25">
      <c r="H298" s="183"/>
      <c r="I298" s="183"/>
      <c r="J298" s="183"/>
      <c r="K298" s="183"/>
      <c r="L298" s="183"/>
    </row>
    <row r="299" spans="8:12" x14ac:dyDescent="0.25">
      <c r="H299" s="183"/>
      <c r="I299" s="183"/>
      <c r="J299" s="183"/>
      <c r="K299" s="183"/>
      <c r="L299" s="183"/>
    </row>
    <row r="300" spans="8:12" x14ac:dyDescent="0.25">
      <c r="H300" s="183"/>
      <c r="I300" s="183"/>
      <c r="J300" s="183"/>
      <c r="K300" s="183"/>
      <c r="L300" s="183"/>
    </row>
    <row r="301" spans="8:12" x14ac:dyDescent="0.25">
      <c r="H301" s="183"/>
      <c r="I301" s="183"/>
      <c r="J301" s="183"/>
      <c r="K301" s="183"/>
      <c r="L301" s="183"/>
    </row>
    <row r="302" spans="8:12" x14ac:dyDescent="0.25">
      <c r="H302" s="183"/>
      <c r="I302" s="183"/>
      <c r="J302" s="183"/>
      <c r="K302" s="183"/>
      <c r="L302" s="183"/>
    </row>
    <row r="303" spans="8:12" x14ac:dyDescent="0.25">
      <c r="H303" s="183"/>
      <c r="I303" s="183"/>
      <c r="J303" s="183"/>
      <c r="K303" s="183"/>
      <c r="L303" s="183"/>
    </row>
    <row r="304" spans="8:12" x14ac:dyDescent="0.25">
      <c r="H304" s="183"/>
      <c r="I304" s="183"/>
      <c r="J304" s="183"/>
      <c r="K304" s="183"/>
      <c r="L304" s="183"/>
    </row>
    <row r="305" spans="8:12" x14ac:dyDescent="0.25">
      <c r="H305" s="183"/>
      <c r="I305" s="183"/>
      <c r="J305" s="183"/>
      <c r="K305" s="183"/>
      <c r="L305" s="183"/>
    </row>
    <row r="306" spans="8:12" x14ac:dyDescent="0.25">
      <c r="H306" s="183"/>
      <c r="I306" s="183"/>
      <c r="J306" s="183"/>
      <c r="K306" s="183"/>
      <c r="L306" s="183"/>
    </row>
    <row r="307" spans="8:12" x14ac:dyDescent="0.25">
      <c r="H307" s="183"/>
      <c r="I307" s="183"/>
      <c r="J307" s="183"/>
      <c r="K307" s="183"/>
      <c r="L307" s="183"/>
    </row>
    <row r="308" spans="8:12" x14ac:dyDescent="0.25">
      <c r="H308" s="183"/>
      <c r="I308" s="183"/>
      <c r="J308" s="183"/>
      <c r="K308" s="183"/>
      <c r="L308" s="183"/>
    </row>
    <row r="309" spans="8:12" x14ac:dyDescent="0.25">
      <c r="H309" s="183"/>
      <c r="I309" s="183"/>
      <c r="J309" s="183"/>
      <c r="K309" s="183"/>
      <c r="L309" s="183"/>
    </row>
    <row r="310" spans="8:12" x14ac:dyDescent="0.25">
      <c r="H310" s="183"/>
      <c r="I310" s="183"/>
      <c r="J310" s="183"/>
      <c r="K310" s="183"/>
      <c r="L310" s="183"/>
    </row>
    <row r="311" spans="8:12" x14ac:dyDescent="0.25">
      <c r="H311" s="183"/>
      <c r="I311" s="183"/>
      <c r="J311" s="183"/>
      <c r="K311" s="183"/>
      <c r="L311" s="183"/>
    </row>
    <row r="312" spans="8:12" x14ac:dyDescent="0.25">
      <c r="H312" s="183"/>
      <c r="I312" s="183"/>
      <c r="J312" s="183"/>
      <c r="K312" s="183"/>
      <c r="L312" s="183"/>
    </row>
    <row r="313" spans="8:12" x14ac:dyDescent="0.25">
      <c r="H313" s="183"/>
      <c r="I313" s="183"/>
      <c r="J313" s="183"/>
      <c r="K313" s="183"/>
      <c r="L313" s="183"/>
    </row>
    <row r="314" spans="8:12" x14ac:dyDescent="0.25">
      <c r="H314" s="183"/>
      <c r="I314" s="183"/>
      <c r="J314" s="183"/>
      <c r="K314" s="183"/>
      <c r="L314" s="183"/>
    </row>
    <row r="315" spans="8:12" x14ac:dyDescent="0.25">
      <c r="H315" s="183"/>
      <c r="I315" s="183"/>
      <c r="J315" s="183"/>
      <c r="K315" s="183"/>
      <c r="L315" s="183"/>
    </row>
    <row r="316" spans="8:12" x14ac:dyDescent="0.25">
      <c r="H316" s="183"/>
      <c r="I316" s="183"/>
      <c r="J316" s="183"/>
      <c r="K316" s="183"/>
      <c r="L316" s="183"/>
    </row>
    <row r="317" spans="8:12" x14ac:dyDescent="0.25">
      <c r="H317" s="183"/>
      <c r="I317" s="183"/>
      <c r="J317" s="183"/>
      <c r="K317" s="183"/>
      <c r="L317" s="183"/>
    </row>
    <row r="318" spans="8:12" x14ac:dyDescent="0.25">
      <c r="H318" s="183"/>
      <c r="I318" s="183"/>
      <c r="J318" s="183"/>
      <c r="K318" s="183"/>
      <c r="L318" s="183"/>
    </row>
    <row r="319" spans="8:12" x14ac:dyDescent="0.25">
      <c r="H319" s="183"/>
      <c r="I319" s="183"/>
      <c r="J319" s="183"/>
      <c r="K319" s="183"/>
      <c r="L319" s="183"/>
    </row>
    <row r="320" spans="8:12" x14ac:dyDescent="0.25">
      <c r="H320" s="183"/>
      <c r="I320" s="183"/>
      <c r="J320" s="183"/>
      <c r="K320" s="183"/>
      <c r="L320" s="183"/>
    </row>
    <row r="321" spans="8:12" x14ac:dyDescent="0.25">
      <c r="H321" s="183"/>
      <c r="I321" s="183"/>
      <c r="J321" s="183"/>
      <c r="K321" s="183"/>
      <c r="L321" s="183"/>
    </row>
    <row r="322" spans="8:12" x14ac:dyDescent="0.25">
      <c r="H322" s="183"/>
      <c r="I322" s="183"/>
      <c r="J322" s="183"/>
      <c r="K322" s="183"/>
      <c r="L322" s="183"/>
    </row>
    <row r="323" spans="8:12" x14ac:dyDescent="0.25">
      <c r="H323" s="183"/>
      <c r="I323" s="183"/>
      <c r="J323" s="183"/>
      <c r="K323" s="183"/>
      <c r="L323" s="183"/>
    </row>
    <row r="324" spans="8:12" x14ac:dyDescent="0.25">
      <c r="H324" s="183"/>
      <c r="I324" s="183"/>
      <c r="J324" s="183"/>
      <c r="K324" s="183"/>
      <c r="L324" s="183"/>
    </row>
    <row r="325" spans="8:12" x14ac:dyDescent="0.25">
      <c r="H325" s="183"/>
      <c r="I325" s="183"/>
      <c r="J325" s="183"/>
      <c r="K325" s="183"/>
      <c r="L325" s="183"/>
    </row>
    <row r="326" spans="8:12" x14ac:dyDescent="0.25">
      <c r="H326" s="183"/>
      <c r="I326" s="183"/>
      <c r="J326" s="183"/>
      <c r="K326" s="183"/>
      <c r="L326" s="183"/>
    </row>
    <row r="327" spans="8:12" x14ac:dyDescent="0.25">
      <c r="H327" s="183"/>
      <c r="I327" s="183"/>
      <c r="J327" s="183"/>
      <c r="K327" s="183"/>
      <c r="L327" s="183"/>
    </row>
    <row r="328" spans="8:12" x14ac:dyDescent="0.25">
      <c r="H328" s="183"/>
      <c r="I328" s="183"/>
      <c r="J328" s="183"/>
      <c r="K328" s="183"/>
      <c r="L328" s="183"/>
    </row>
    <row r="329" spans="8:12" x14ac:dyDescent="0.25">
      <c r="H329" s="183"/>
      <c r="I329" s="183"/>
      <c r="J329" s="183"/>
      <c r="K329" s="183"/>
      <c r="L329" s="183"/>
    </row>
    <row r="330" spans="8:12" x14ac:dyDescent="0.25">
      <c r="H330" s="183"/>
      <c r="I330" s="183"/>
      <c r="J330" s="183"/>
      <c r="K330" s="183"/>
      <c r="L330" s="183"/>
    </row>
    <row r="331" spans="8:12" x14ac:dyDescent="0.25">
      <c r="H331" s="183"/>
      <c r="I331" s="183"/>
      <c r="J331" s="183"/>
      <c r="K331" s="183"/>
      <c r="L331" s="183"/>
    </row>
    <row r="332" spans="8:12" x14ac:dyDescent="0.25">
      <c r="H332" s="183"/>
      <c r="I332" s="183"/>
      <c r="J332" s="183"/>
      <c r="K332" s="183"/>
      <c r="L332" s="183"/>
    </row>
    <row r="333" spans="8:12" x14ac:dyDescent="0.25">
      <c r="H333" s="183"/>
      <c r="I333" s="183"/>
      <c r="J333" s="183"/>
      <c r="K333" s="183"/>
      <c r="L333" s="183"/>
    </row>
    <row r="334" spans="8:12" x14ac:dyDescent="0.25">
      <c r="H334" s="183"/>
      <c r="I334" s="183"/>
      <c r="J334" s="183"/>
      <c r="K334" s="183"/>
      <c r="L334" s="183"/>
    </row>
    <row r="335" spans="8:12" x14ac:dyDescent="0.25">
      <c r="H335" s="183"/>
      <c r="I335" s="183"/>
      <c r="J335" s="183"/>
      <c r="K335" s="183"/>
      <c r="L335" s="183"/>
    </row>
    <row r="336" spans="8:12" x14ac:dyDescent="0.25">
      <c r="H336" s="183"/>
      <c r="I336" s="183"/>
      <c r="J336" s="183"/>
      <c r="K336" s="183"/>
      <c r="L336" s="183"/>
    </row>
    <row r="337" spans="8:12" x14ac:dyDescent="0.25">
      <c r="H337" s="183"/>
      <c r="I337" s="183"/>
      <c r="J337" s="183"/>
      <c r="K337" s="183"/>
      <c r="L337" s="183"/>
    </row>
    <row r="338" spans="8:12" x14ac:dyDescent="0.25">
      <c r="H338" s="183"/>
      <c r="I338" s="183"/>
      <c r="J338" s="183"/>
      <c r="K338" s="183"/>
      <c r="L338" s="183"/>
    </row>
    <row r="339" spans="8:12" x14ac:dyDescent="0.25">
      <c r="H339" s="183"/>
      <c r="I339" s="183"/>
      <c r="J339" s="183"/>
      <c r="K339" s="183"/>
      <c r="L339" s="183"/>
    </row>
    <row r="340" spans="8:12" x14ac:dyDescent="0.25">
      <c r="H340" s="183"/>
      <c r="I340" s="183"/>
      <c r="J340" s="183"/>
      <c r="K340" s="183"/>
      <c r="L340" s="183"/>
    </row>
    <row r="341" spans="8:12" x14ac:dyDescent="0.25">
      <c r="H341" s="183"/>
      <c r="I341" s="183"/>
      <c r="J341" s="183"/>
      <c r="K341" s="183"/>
      <c r="L341" s="183"/>
    </row>
    <row r="342" spans="8:12" x14ac:dyDescent="0.25">
      <c r="H342" s="183"/>
      <c r="I342" s="183"/>
      <c r="J342" s="183"/>
      <c r="K342" s="183"/>
      <c r="L342" s="183"/>
    </row>
    <row r="343" spans="8:12" x14ac:dyDescent="0.25">
      <c r="H343" s="183"/>
      <c r="I343" s="183"/>
      <c r="J343" s="183"/>
      <c r="K343" s="183"/>
      <c r="L343" s="183"/>
    </row>
    <row r="344" spans="8:12" x14ac:dyDescent="0.25">
      <c r="H344" s="183"/>
      <c r="I344" s="183"/>
      <c r="J344" s="183"/>
      <c r="K344" s="183"/>
      <c r="L344" s="183"/>
    </row>
    <row r="345" spans="8:12" x14ac:dyDescent="0.25">
      <c r="H345" s="183"/>
      <c r="I345" s="183"/>
      <c r="J345" s="183"/>
      <c r="K345" s="183"/>
      <c r="L345" s="183"/>
    </row>
    <row r="346" spans="8:12" x14ac:dyDescent="0.25">
      <c r="H346" s="183"/>
      <c r="I346" s="183"/>
      <c r="J346" s="183"/>
      <c r="K346" s="183"/>
      <c r="L346" s="183"/>
    </row>
    <row r="347" spans="8:12" x14ac:dyDescent="0.25">
      <c r="H347" s="183"/>
      <c r="I347" s="183"/>
      <c r="J347" s="183"/>
      <c r="K347" s="183"/>
      <c r="L347" s="183"/>
    </row>
    <row r="348" spans="8:12" x14ac:dyDescent="0.25">
      <c r="H348" s="183"/>
      <c r="I348" s="183"/>
      <c r="J348" s="183"/>
      <c r="K348" s="183"/>
      <c r="L348" s="183"/>
    </row>
    <row r="349" spans="8:12" x14ac:dyDescent="0.25">
      <c r="H349" s="183"/>
      <c r="I349" s="183"/>
      <c r="J349" s="183"/>
      <c r="K349" s="183"/>
      <c r="L349" s="183"/>
    </row>
    <row r="350" spans="8:12" x14ac:dyDescent="0.25">
      <c r="H350" s="183"/>
      <c r="I350" s="183"/>
      <c r="J350" s="183"/>
      <c r="K350" s="183"/>
      <c r="L350" s="183"/>
    </row>
    <row r="351" spans="8:12" x14ac:dyDescent="0.25">
      <c r="H351" s="183"/>
      <c r="I351" s="183"/>
      <c r="J351" s="183"/>
      <c r="K351" s="183"/>
      <c r="L351" s="183"/>
    </row>
    <row r="352" spans="8:12" x14ac:dyDescent="0.25">
      <c r="H352" s="183"/>
      <c r="I352" s="183"/>
      <c r="J352" s="183"/>
      <c r="K352" s="183"/>
      <c r="L352" s="183"/>
    </row>
    <row r="353" spans="8:12" x14ac:dyDescent="0.25">
      <c r="H353" s="183"/>
      <c r="I353" s="183"/>
      <c r="J353" s="183"/>
      <c r="K353" s="183"/>
      <c r="L353" s="183"/>
    </row>
    <row r="354" spans="8:12" x14ac:dyDescent="0.25">
      <c r="H354" s="183"/>
      <c r="I354" s="183"/>
      <c r="J354" s="183"/>
      <c r="K354" s="183"/>
      <c r="L354" s="183"/>
    </row>
    <row r="355" spans="8:12" x14ac:dyDescent="0.25">
      <c r="H355" s="183"/>
      <c r="I355" s="183"/>
      <c r="J355" s="183"/>
      <c r="K355" s="183"/>
      <c r="L355" s="183"/>
    </row>
    <row r="356" spans="8:12" x14ac:dyDescent="0.25">
      <c r="H356" s="183"/>
      <c r="I356" s="183"/>
      <c r="J356" s="183"/>
      <c r="K356" s="183"/>
      <c r="L356" s="183"/>
    </row>
    <row r="357" spans="8:12" x14ac:dyDescent="0.25">
      <c r="H357" s="183"/>
      <c r="I357" s="183"/>
      <c r="J357" s="183"/>
      <c r="K357" s="183"/>
      <c r="L357" s="183"/>
    </row>
    <row r="358" spans="8:12" x14ac:dyDescent="0.25">
      <c r="H358" s="183"/>
      <c r="I358" s="183"/>
      <c r="J358" s="183"/>
      <c r="K358" s="183"/>
      <c r="L358" s="183"/>
    </row>
    <row r="359" spans="8:12" x14ac:dyDescent="0.25">
      <c r="H359" s="183"/>
      <c r="I359" s="183"/>
      <c r="J359" s="183"/>
      <c r="K359" s="183"/>
      <c r="L359" s="183"/>
    </row>
    <row r="360" spans="8:12" x14ac:dyDescent="0.25">
      <c r="H360" s="183"/>
      <c r="I360" s="183"/>
      <c r="J360" s="183"/>
      <c r="K360" s="183"/>
      <c r="L360" s="183"/>
    </row>
    <row r="361" spans="8:12" x14ac:dyDescent="0.25">
      <c r="H361" s="183"/>
      <c r="I361" s="183"/>
      <c r="J361" s="183"/>
      <c r="K361" s="183"/>
      <c r="L361" s="183"/>
    </row>
    <row r="362" spans="8:12" x14ac:dyDescent="0.25">
      <c r="H362" s="183"/>
      <c r="I362" s="183"/>
      <c r="J362" s="183"/>
      <c r="K362" s="183"/>
      <c r="L362" s="183"/>
    </row>
    <row r="363" spans="8:12" x14ac:dyDescent="0.25">
      <c r="H363" s="183"/>
      <c r="I363" s="183"/>
      <c r="J363" s="183"/>
      <c r="K363" s="183"/>
      <c r="L363" s="183"/>
    </row>
    <row r="364" spans="8:12" x14ac:dyDescent="0.25">
      <c r="H364" s="183"/>
      <c r="I364" s="183"/>
      <c r="J364" s="183"/>
      <c r="K364" s="183"/>
      <c r="L364" s="183"/>
    </row>
    <row r="365" spans="8:12" x14ac:dyDescent="0.25">
      <c r="H365" s="183"/>
      <c r="I365" s="183"/>
      <c r="J365" s="183"/>
      <c r="K365" s="183"/>
      <c r="L365" s="183"/>
    </row>
    <row r="366" spans="8:12" x14ac:dyDescent="0.25">
      <c r="H366" s="183"/>
      <c r="I366" s="183"/>
      <c r="J366" s="183"/>
      <c r="K366" s="183"/>
      <c r="L366" s="183"/>
    </row>
    <row r="367" spans="8:12" x14ac:dyDescent="0.25">
      <c r="H367" s="183"/>
      <c r="I367" s="183"/>
      <c r="J367" s="183"/>
      <c r="K367" s="183"/>
      <c r="L367" s="183"/>
    </row>
    <row r="368" spans="8:12" x14ac:dyDescent="0.25">
      <c r="H368" s="183"/>
      <c r="I368" s="183"/>
      <c r="J368" s="183"/>
      <c r="K368" s="183"/>
      <c r="L368" s="183"/>
    </row>
    <row r="369" spans="8:12" x14ac:dyDescent="0.25">
      <c r="H369" s="183"/>
      <c r="I369" s="183"/>
      <c r="J369" s="183"/>
      <c r="K369" s="183"/>
      <c r="L369" s="183"/>
    </row>
    <row r="370" spans="8:12" x14ac:dyDescent="0.25">
      <c r="H370" s="183"/>
      <c r="I370" s="183"/>
      <c r="J370" s="183"/>
      <c r="K370" s="183"/>
      <c r="L370" s="183"/>
    </row>
    <row r="371" spans="8:12" x14ac:dyDescent="0.25">
      <c r="H371" s="183"/>
      <c r="I371" s="183"/>
      <c r="J371" s="183"/>
      <c r="K371" s="183"/>
      <c r="L371" s="183"/>
    </row>
    <row r="372" spans="8:12" x14ac:dyDescent="0.25">
      <c r="H372" s="183"/>
      <c r="I372" s="183"/>
      <c r="J372" s="183"/>
      <c r="K372" s="183"/>
      <c r="L372" s="183"/>
    </row>
    <row r="373" spans="8:12" x14ac:dyDescent="0.25">
      <c r="H373" s="183"/>
      <c r="I373" s="183"/>
      <c r="J373" s="183"/>
      <c r="K373" s="183"/>
      <c r="L373" s="183"/>
    </row>
    <row r="374" spans="8:12" x14ac:dyDescent="0.25">
      <c r="H374" s="183"/>
      <c r="I374" s="183"/>
      <c r="J374" s="183"/>
      <c r="K374" s="183"/>
      <c r="L374" s="183"/>
    </row>
    <row r="375" spans="8:12" x14ac:dyDescent="0.25">
      <c r="H375" s="183"/>
      <c r="I375" s="183"/>
      <c r="J375" s="183"/>
      <c r="K375" s="183"/>
      <c r="L375" s="183"/>
    </row>
    <row r="376" spans="8:12" x14ac:dyDescent="0.25">
      <c r="H376" s="183"/>
      <c r="I376" s="183"/>
      <c r="J376" s="183"/>
      <c r="K376" s="183"/>
      <c r="L376" s="183"/>
    </row>
    <row r="377" spans="8:12" x14ac:dyDescent="0.25">
      <c r="H377" s="183"/>
      <c r="I377" s="183"/>
      <c r="J377" s="183"/>
      <c r="K377" s="183"/>
      <c r="L377" s="183"/>
    </row>
    <row r="378" spans="8:12" x14ac:dyDescent="0.25">
      <c r="H378" s="183"/>
      <c r="I378" s="183"/>
      <c r="J378" s="183"/>
      <c r="K378" s="183"/>
      <c r="L378" s="183"/>
    </row>
    <row r="379" spans="8:12" x14ac:dyDescent="0.25">
      <c r="H379" s="183"/>
      <c r="I379" s="183"/>
      <c r="J379" s="183"/>
      <c r="K379" s="183"/>
      <c r="L379" s="183"/>
    </row>
    <row r="380" spans="8:12" x14ac:dyDescent="0.25">
      <c r="H380" s="183"/>
      <c r="I380" s="183"/>
      <c r="J380" s="183"/>
      <c r="K380" s="183"/>
      <c r="L380" s="183"/>
    </row>
    <row r="381" spans="8:12" x14ac:dyDescent="0.25">
      <c r="H381" s="183"/>
      <c r="I381" s="183"/>
      <c r="J381" s="183"/>
      <c r="K381" s="183"/>
      <c r="L381" s="183"/>
    </row>
    <row r="382" spans="8:12" x14ac:dyDescent="0.25">
      <c r="H382" s="183"/>
      <c r="I382" s="183"/>
      <c r="J382" s="183"/>
      <c r="K382" s="183"/>
      <c r="L382" s="183"/>
    </row>
    <row r="383" spans="8:12" x14ac:dyDescent="0.25">
      <c r="H383" s="183"/>
      <c r="I383" s="183"/>
      <c r="J383" s="183"/>
      <c r="K383" s="183"/>
      <c r="L383" s="183"/>
    </row>
    <row r="384" spans="8:12" x14ac:dyDescent="0.25">
      <c r="H384" s="183"/>
      <c r="I384" s="183"/>
      <c r="J384" s="183"/>
      <c r="K384" s="183"/>
      <c r="L384" s="183"/>
    </row>
    <row r="385" spans="8:12" x14ac:dyDescent="0.25">
      <c r="H385" s="183"/>
      <c r="I385" s="183"/>
      <c r="J385" s="183"/>
      <c r="K385" s="183"/>
      <c r="L385" s="183"/>
    </row>
    <row r="386" spans="8:12" x14ac:dyDescent="0.25">
      <c r="H386" s="183"/>
      <c r="I386" s="183"/>
      <c r="J386" s="183"/>
      <c r="K386" s="183"/>
      <c r="L386" s="183"/>
    </row>
    <row r="387" spans="8:12" x14ac:dyDescent="0.25">
      <c r="H387" s="183"/>
      <c r="I387" s="183"/>
      <c r="J387" s="183"/>
      <c r="K387" s="183"/>
      <c r="L387" s="183"/>
    </row>
    <row r="388" spans="8:12" x14ac:dyDescent="0.25">
      <c r="H388" s="183"/>
      <c r="I388" s="183"/>
      <c r="J388" s="183"/>
      <c r="K388" s="183"/>
      <c r="L388" s="183"/>
    </row>
    <row r="389" spans="8:12" x14ac:dyDescent="0.25">
      <c r="H389" s="183"/>
      <c r="I389" s="183"/>
      <c r="J389" s="183"/>
      <c r="K389" s="183"/>
      <c r="L389" s="183"/>
    </row>
    <row r="390" spans="8:12" x14ac:dyDescent="0.25">
      <c r="H390" s="183"/>
      <c r="I390" s="183"/>
      <c r="J390" s="183"/>
      <c r="K390" s="183"/>
      <c r="L390" s="183"/>
    </row>
    <row r="391" spans="8:12" x14ac:dyDescent="0.25">
      <c r="H391" s="183"/>
      <c r="I391" s="183"/>
      <c r="J391" s="183"/>
      <c r="K391" s="183"/>
      <c r="L391" s="183"/>
    </row>
    <row r="392" spans="8:12" x14ac:dyDescent="0.25">
      <c r="H392" s="183"/>
      <c r="I392" s="183"/>
      <c r="J392" s="183"/>
      <c r="K392" s="183"/>
      <c r="L392" s="183"/>
    </row>
    <row r="393" spans="8:12" x14ac:dyDescent="0.25">
      <c r="H393" s="183"/>
      <c r="I393" s="183"/>
      <c r="J393" s="183"/>
      <c r="K393" s="183"/>
      <c r="L393" s="183"/>
    </row>
    <row r="394" spans="8:12" x14ac:dyDescent="0.25">
      <c r="H394" s="183"/>
      <c r="I394" s="183"/>
      <c r="J394" s="183"/>
      <c r="K394" s="183"/>
      <c r="L394" s="183"/>
    </row>
    <row r="395" spans="8:12" x14ac:dyDescent="0.25">
      <c r="H395" s="183"/>
      <c r="I395" s="183"/>
      <c r="J395" s="183"/>
      <c r="K395" s="183"/>
      <c r="L395" s="183"/>
    </row>
    <row r="396" spans="8:12" x14ac:dyDescent="0.25">
      <c r="H396" s="183"/>
      <c r="I396" s="183"/>
      <c r="J396" s="183"/>
      <c r="K396" s="183"/>
      <c r="L396" s="183"/>
    </row>
    <row r="397" spans="8:12" x14ac:dyDescent="0.25">
      <c r="H397" s="183"/>
      <c r="I397" s="183"/>
      <c r="J397" s="183"/>
      <c r="K397" s="183"/>
      <c r="L397" s="183"/>
    </row>
    <row r="398" spans="8:12" x14ac:dyDescent="0.25">
      <c r="H398" s="183"/>
      <c r="I398" s="183"/>
      <c r="J398" s="183"/>
      <c r="K398" s="183"/>
      <c r="L398" s="183"/>
    </row>
    <row r="399" spans="8:12" x14ac:dyDescent="0.25">
      <c r="H399" s="183"/>
      <c r="I399" s="183"/>
      <c r="J399" s="183"/>
      <c r="K399" s="183"/>
      <c r="L399" s="183"/>
    </row>
    <row r="400" spans="8:12" x14ac:dyDescent="0.25">
      <c r="H400" s="183"/>
      <c r="I400" s="183"/>
      <c r="J400" s="183"/>
      <c r="K400" s="183"/>
      <c r="L400" s="183"/>
    </row>
    <row r="401" spans="8:12" x14ac:dyDescent="0.25">
      <c r="H401" s="183"/>
      <c r="I401" s="183"/>
      <c r="J401" s="183"/>
      <c r="K401" s="183"/>
      <c r="L401" s="183"/>
    </row>
    <row r="402" spans="8:12" x14ac:dyDescent="0.25">
      <c r="H402" s="183"/>
      <c r="I402" s="183"/>
      <c r="J402" s="183"/>
      <c r="K402" s="183"/>
      <c r="L402" s="183"/>
    </row>
    <row r="403" spans="8:12" x14ac:dyDescent="0.25">
      <c r="H403" s="183"/>
      <c r="I403" s="183"/>
      <c r="J403" s="183"/>
      <c r="K403" s="183"/>
      <c r="L403" s="183"/>
    </row>
    <row r="404" spans="8:12" x14ac:dyDescent="0.25">
      <c r="H404" s="183"/>
      <c r="I404" s="183"/>
      <c r="J404" s="183"/>
      <c r="K404" s="183"/>
      <c r="L404" s="183"/>
    </row>
    <row r="405" spans="8:12" x14ac:dyDescent="0.25">
      <c r="H405" s="183"/>
      <c r="I405" s="183"/>
      <c r="J405" s="183"/>
      <c r="K405" s="183"/>
      <c r="L405" s="183"/>
    </row>
    <row r="406" spans="8:12" x14ac:dyDescent="0.25">
      <c r="H406" s="183"/>
      <c r="I406" s="183"/>
      <c r="J406" s="183"/>
      <c r="K406" s="183"/>
      <c r="L406" s="183"/>
    </row>
    <row r="407" spans="8:12" x14ac:dyDescent="0.25">
      <c r="H407" s="183"/>
      <c r="I407" s="183"/>
      <c r="J407" s="183"/>
      <c r="K407" s="183"/>
      <c r="L407" s="183"/>
    </row>
    <row r="408" spans="8:12" x14ac:dyDescent="0.25">
      <c r="H408" s="183"/>
      <c r="I408" s="183"/>
      <c r="J408" s="183"/>
      <c r="K408" s="183"/>
      <c r="L408" s="183"/>
    </row>
    <row r="409" spans="8:12" x14ac:dyDescent="0.25">
      <c r="H409" s="183"/>
      <c r="I409" s="183"/>
      <c r="J409" s="183"/>
      <c r="K409" s="183"/>
      <c r="L409" s="183"/>
    </row>
    <row r="410" spans="8:12" x14ac:dyDescent="0.25">
      <c r="H410" s="183"/>
      <c r="I410" s="183"/>
      <c r="J410" s="183"/>
      <c r="K410" s="183"/>
      <c r="L410" s="183"/>
    </row>
    <row r="411" spans="8:12" x14ac:dyDescent="0.25">
      <c r="H411" s="183"/>
      <c r="I411" s="183"/>
      <c r="J411" s="183"/>
      <c r="K411" s="183"/>
      <c r="L411" s="183"/>
    </row>
    <row r="412" spans="8:12" x14ac:dyDescent="0.25">
      <c r="H412" s="183"/>
      <c r="I412" s="183"/>
      <c r="J412" s="183"/>
      <c r="K412" s="183"/>
      <c r="L412" s="183"/>
    </row>
    <row r="413" spans="8:12" x14ac:dyDescent="0.25">
      <c r="H413" s="183"/>
      <c r="I413" s="183"/>
      <c r="J413" s="183"/>
      <c r="K413" s="183"/>
      <c r="L413" s="183"/>
    </row>
    <row r="414" spans="8:12" x14ac:dyDescent="0.25">
      <c r="H414" s="183"/>
      <c r="I414" s="183"/>
      <c r="J414" s="183"/>
      <c r="K414" s="183"/>
      <c r="L414" s="183"/>
    </row>
    <row r="415" spans="8:12" x14ac:dyDescent="0.25">
      <c r="H415" s="183"/>
      <c r="I415" s="183"/>
      <c r="J415" s="183"/>
      <c r="K415" s="183"/>
      <c r="L415" s="183"/>
    </row>
    <row r="416" spans="8:12" x14ac:dyDescent="0.25">
      <c r="H416" s="183"/>
      <c r="I416" s="183"/>
      <c r="J416" s="183"/>
      <c r="K416" s="183"/>
      <c r="L416" s="183"/>
    </row>
    <row r="417" spans="8:12" x14ac:dyDescent="0.25">
      <c r="H417" s="183"/>
      <c r="I417" s="183"/>
      <c r="J417" s="183"/>
      <c r="K417" s="183"/>
      <c r="L417" s="183"/>
    </row>
    <row r="418" spans="8:12" x14ac:dyDescent="0.25">
      <c r="H418" s="183"/>
      <c r="I418" s="183"/>
      <c r="J418" s="183"/>
      <c r="K418" s="183"/>
      <c r="L418" s="183"/>
    </row>
    <row r="419" spans="8:12" x14ac:dyDescent="0.25">
      <c r="H419" s="183"/>
      <c r="I419" s="183"/>
      <c r="J419" s="183"/>
      <c r="K419" s="183"/>
      <c r="L419" s="183"/>
    </row>
    <row r="420" spans="8:12" x14ac:dyDescent="0.25">
      <c r="H420" s="183"/>
      <c r="I420" s="183"/>
      <c r="J420" s="183"/>
      <c r="K420" s="183"/>
      <c r="L420" s="183"/>
    </row>
    <row r="421" spans="8:12" x14ac:dyDescent="0.25">
      <c r="H421" s="183"/>
      <c r="I421" s="183"/>
      <c r="J421" s="183"/>
      <c r="K421" s="183"/>
      <c r="L421" s="183"/>
    </row>
    <row r="422" spans="8:12" x14ac:dyDescent="0.25">
      <c r="H422" s="183"/>
      <c r="I422" s="183"/>
      <c r="J422" s="183"/>
      <c r="K422" s="183"/>
      <c r="L422" s="183"/>
    </row>
    <row r="423" spans="8:12" x14ac:dyDescent="0.25">
      <c r="H423" s="183"/>
      <c r="I423" s="183"/>
      <c r="J423" s="183"/>
      <c r="K423" s="183"/>
      <c r="L423" s="183"/>
    </row>
    <row r="424" spans="8:12" x14ac:dyDescent="0.25">
      <c r="H424" s="183"/>
      <c r="I424" s="183"/>
      <c r="J424" s="183"/>
      <c r="K424" s="183"/>
      <c r="L424" s="183"/>
    </row>
    <row r="425" spans="8:12" x14ac:dyDescent="0.25">
      <c r="H425" s="183"/>
      <c r="I425" s="183"/>
      <c r="J425" s="183"/>
      <c r="K425" s="183"/>
      <c r="L425" s="183"/>
    </row>
    <row r="426" spans="8:12" x14ac:dyDescent="0.25">
      <c r="H426" s="183"/>
      <c r="I426" s="183"/>
      <c r="J426" s="183"/>
      <c r="K426" s="183"/>
      <c r="L426" s="183"/>
    </row>
    <row r="427" spans="8:12" x14ac:dyDescent="0.25">
      <c r="H427" s="183"/>
      <c r="I427" s="183"/>
      <c r="J427" s="183"/>
      <c r="K427" s="183"/>
      <c r="L427" s="183"/>
    </row>
    <row r="428" spans="8:12" x14ac:dyDescent="0.25">
      <c r="H428" s="183"/>
      <c r="I428" s="183"/>
      <c r="J428" s="183"/>
      <c r="K428" s="183"/>
      <c r="L428" s="183"/>
    </row>
    <row r="429" spans="8:12" x14ac:dyDescent="0.25">
      <c r="H429" s="183"/>
      <c r="I429" s="183"/>
      <c r="J429" s="183"/>
      <c r="K429" s="183"/>
      <c r="L429" s="183"/>
    </row>
    <row r="430" spans="8:12" x14ac:dyDescent="0.25">
      <c r="H430" s="183"/>
      <c r="I430" s="183"/>
      <c r="J430" s="183"/>
      <c r="K430" s="183"/>
      <c r="L430" s="183"/>
    </row>
    <row r="431" spans="8:12" x14ac:dyDescent="0.25">
      <c r="H431" s="183"/>
      <c r="I431" s="183"/>
      <c r="J431" s="183"/>
      <c r="K431" s="183"/>
      <c r="L431" s="183"/>
    </row>
    <row r="432" spans="8:12" x14ac:dyDescent="0.25">
      <c r="H432" s="183"/>
      <c r="I432" s="183"/>
      <c r="J432" s="183"/>
      <c r="K432" s="183"/>
      <c r="L432" s="183"/>
    </row>
    <row r="433" spans="8:12" x14ac:dyDescent="0.25">
      <c r="H433" s="183"/>
      <c r="I433" s="183"/>
      <c r="J433" s="183"/>
      <c r="K433" s="183"/>
      <c r="L433" s="183"/>
    </row>
    <row r="434" spans="8:12" x14ac:dyDescent="0.25">
      <c r="H434" s="183"/>
      <c r="I434" s="183"/>
      <c r="J434" s="183"/>
      <c r="K434" s="183"/>
      <c r="L434" s="183"/>
    </row>
    <row r="435" spans="8:12" x14ac:dyDescent="0.25">
      <c r="H435" s="183"/>
      <c r="I435" s="183"/>
      <c r="J435" s="183"/>
      <c r="K435" s="183"/>
      <c r="L435" s="183"/>
    </row>
    <row r="436" spans="8:12" x14ac:dyDescent="0.25">
      <c r="H436" s="183"/>
      <c r="I436" s="183"/>
      <c r="J436" s="183"/>
      <c r="K436" s="183"/>
      <c r="L436" s="183"/>
    </row>
    <row r="437" spans="8:12" x14ac:dyDescent="0.25">
      <c r="H437" s="183"/>
      <c r="I437" s="183"/>
      <c r="J437" s="183"/>
      <c r="K437" s="183"/>
      <c r="L437" s="183"/>
    </row>
    <row r="438" spans="8:12" x14ac:dyDescent="0.25">
      <c r="H438" s="183"/>
      <c r="I438" s="183"/>
      <c r="J438" s="183"/>
      <c r="K438" s="183"/>
      <c r="L438" s="183"/>
    </row>
    <row r="439" spans="8:12" x14ac:dyDescent="0.25">
      <c r="H439" s="183"/>
      <c r="I439" s="183"/>
      <c r="J439" s="183"/>
      <c r="K439" s="183"/>
      <c r="L439" s="183"/>
    </row>
    <row r="440" spans="8:12" x14ac:dyDescent="0.25">
      <c r="H440" s="183"/>
      <c r="I440" s="183"/>
      <c r="J440" s="183"/>
      <c r="K440" s="183"/>
      <c r="L440" s="183"/>
    </row>
    <row r="441" spans="8:12" x14ac:dyDescent="0.25">
      <c r="H441" s="183"/>
      <c r="I441" s="183"/>
      <c r="J441" s="183"/>
      <c r="K441" s="183"/>
      <c r="L441" s="183"/>
    </row>
    <row r="442" spans="8:12" x14ac:dyDescent="0.25">
      <c r="H442" s="183"/>
      <c r="I442" s="183"/>
      <c r="J442" s="183"/>
      <c r="K442" s="183"/>
      <c r="L442" s="183"/>
    </row>
    <row r="443" spans="8:12" x14ac:dyDescent="0.25">
      <c r="H443" s="183"/>
      <c r="I443" s="183"/>
      <c r="J443" s="183"/>
      <c r="K443" s="183"/>
      <c r="L443" s="183"/>
    </row>
    <row r="444" spans="8:12" x14ac:dyDescent="0.25">
      <c r="H444" s="183"/>
      <c r="I444" s="183"/>
      <c r="J444" s="183"/>
      <c r="K444" s="183"/>
      <c r="L444" s="183"/>
    </row>
    <row r="445" spans="8:12" x14ac:dyDescent="0.25">
      <c r="H445" s="183"/>
      <c r="I445" s="183"/>
      <c r="J445" s="183"/>
      <c r="K445" s="183"/>
      <c r="L445" s="183"/>
    </row>
    <row r="446" spans="8:12" x14ac:dyDescent="0.25">
      <c r="H446" s="183"/>
      <c r="I446" s="183"/>
      <c r="J446" s="183"/>
      <c r="K446" s="183"/>
      <c r="L446" s="183"/>
    </row>
    <row r="447" spans="8:12" x14ac:dyDescent="0.25">
      <c r="H447" s="183"/>
      <c r="I447" s="183"/>
      <c r="J447" s="183"/>
      <c r="K447" s="183"/>
      <c r="L447" s="183"/>
    </row>
    <row r="448" spans="8:12" x14ac:dyDescent="0.25">
      <c r="H448" s="183"/>
      <c r="I448" s="183"/>
      <c r="J448" s="183"/>
      <c r="K448" s="183"/>
      <c r="L448" s="183"/>
    </row>
    <row r="449" spans="8:12" x14ac:dyDescent="0.25">
      <c r="H449" s="183"/>
      <c r="I449" s="183"/>
      <c r="J449" s="183"/>
      <c r="K449" s="183"/>
      <c r="L449" s="183"/>
    </row>
    <row r="450" spans="8:12" x14ac:dyDescent="0.25">
      <c r="H450" s="183"/>
      <c r="I450" s="183"/>
      <c r="J450" s="183"/>
      <c r="K450" s="183"/>
      <c r="L450" s="183"/>
    </row>
    <row r="451" spans="8:12" x14ac:dyDescent="0.25">
      <c r="H451" s="183"/>
      <c r="I451" s="183"/>
      <c r="J451" s="183"/>
      <c r="K451" s="183"/>
      <c r="L451" s="183"/>
    </row>
    <row r="452" spans="8:12" x14ac:dyDescent="0.25">
      <c r="H452" s="183"/>
      <c r="I452" s="183"/>
      <c r="J452" s="183"/>
      <c r="K452" s="183"/>
      <c r="L452" s="183"/>
    </row>
    <row r="453" spans="8:12" x14ac:dyDescent="0.25">
      <c r="H453" s="183"/>
      <c r="I453" s="183"/>
      <c r="J453" s="183"/>
      <c r="K453" s="183"/>
      <c r="L453" s="183"/>
    </row>
    <row r="454" spans="8:12" x14ac:dyDescent="0.25">
      <c r="H454" s="183"/>
      <c r="I454" s="183"/>
      <c r="J454" s="183"/>
      <c r="K454" s="183"/>
      <c r="L454" s="183"/>
    </row>
    <row r="455" spans="8:12" x14ac:dyDescent="0.25">
      <c r="H455" s="183"/>
      <c r="I455" s="183"/>
      <c r="J455" s="183"/>
      <c r="K455" s="183"/>
      <c r="L455" s="183"/>
    </row>
    <row r="456" spans="8:12" x14ac:dyDescent="0.25">
      <c r="H456" s="183"/>
      <c r="I456" s="183"/>
      <c r="J456" s="183"/>
      <c r="K456" s="183"/>
      <c r="L456" s="183"/>
    </row>
    <row r="457" spans="8:12" x14ac:dyDescent="0.25">
      <c r="H457" s="183"/>
      <c r="I457" s="183"/>
      <c r="J457" s="183"/>
      <c r="K457" s="183"/>
      <c r="L457" s="183"/>
    </row>
    <row r="458" spans="8:12" x14ac:dyDescent="0.25">
      <c r="H458" s="183"/>
      <c r="I458" s="183"/>
      <c r="J458" s="183"/>
      <c r="K458" s="183"/>
      <c r="L458" s="183"/>
    </row>
    <row r="459" spans="8:12" x14ac:dyDescent="0.25">
      <c r="H459" s="183"/>
      <c r="I459" s="183"/>
      <c r="J459" s="183"/>
      <c r="K459" s="183"/>
      <c r="L459" s="183"/>
    </row>
    <row r="460" spans="8:12" x14ac:dyDescent="0.25">
      <c r="H460" s="183"/>
      <c r="I460" s="183"/>
      <c r="J460" s="183"/>
      <c r="K460" s="183"/>
      <c r="L460" s="183"/>
    </row>
    <row r="461" spans="8:12" x14ac:dyDescent="0.25">
      <c r="H461" s="183"/>
      <c r="I461" s="183"/>
      <c r="J461" s="183"/>
      <c r="K461" s="183"/>
      <c r="L461" s="183"/>
    </row>
    <row r="462" spans="8:12" x14ac:dyDescent="0.25">
      <c r="H462" s="183"/>
      <c r="I462" s="183"/>
      <c r="J462" s="183"/>
      <c r="K462" s="183"/>
      <c r="L462" s="183"/>
    </row>
    <row r="463" spans="8:12" x14ac:dyDescent="0.25">
      <c r="H463" s="183"/>
      <c r="I463" s="183"/>
      <c r="J463" s="183"/>
      <c r="K463" s="183"/>
      <c r="L463" s="183"/>
    </row>
    <row r="464" spans="8:12" x14ac:dyDescent="0.25">
      <c r="H464" s="183"/>
      <c r="I464" s="183"/>
      <c r="J464" s="183"/>
      <c r="K464" s="183"/>
      <c r="L464" s="183"/>
    </row>
    <row r="465" spans="8:12" x14ac:dyDescent="0.25">
      <c r="H465" s="183"/>
      <c r="I465" s="183"/>
      <c r="J465" s="183"/>
      <c r="K465" s="183"/>
      <c r="L465" s="183"/>
    </row>
    <row r="466" spans="8:12" x14ac:dyDescent="0.25">
      <c r="H466" s="183"/>
      <c r="I466" s="183"/>
      <c r="J466" s="183"/>
      <c r="K466" s="183"/>
      <c r="L466" s="183"/>
    </row>
    <row r="467" spans="8:12" x14ac:dyDescent="0.25">
      <c r="H467" s="183"/>
      <c r="I467" s="183"/>
      <c r="J467" s="183"/>
      <c r="K467" s="183"/>
      <c r="L467" s="183"/>
    </row>
    <row r="468" spans="8:12" x14ac:dyDescent="0.25">
      <c r="H468" s="183"/>
      <c r="I468" s="183"/>
      <c r="J468" s="183"/>
      <c r="K468" s="183"/>
      <c r="L468" s="183"/>
    </row>
    <row r="469" spans="8:12" x14ac:dyDescent="0.25">
      <c r="H469" s="183"/>
      <c r="I469" s="183"/>
      <c r="J469" s="183"/>
      <c r="K469" s="183"/>
      <c r="L469" s="183"/>
    </row>
    <row r="470" spans="8:12" x14ac:dyDescent="0.25">
      <c r="H470" s="183"/>
      <c r="I470" s="183"/>
      <c r="J470" s="183"/>
      <c r="K470" s="183"/>
      <c r="L470" s="183"/>
    </row>
    <row r="471" spans="8:12" x14ac:dyDescent="0.25">
      <c r="H471" s="183"/>
      <c r="I471" s="183"/>
      <c r="J471" s="183"/>
      <c r="K471" s="183"/>
      <c r="L471" s="183"/>
    </row>
    <row r="472" spans="8:12" x14ac:dyDescent="0.25">
      <c r="H472" s="183"/>
      <c r="I472" s="183"/>
      <c r="J472" s="183"/>
      <c r="K472" s="183"/>
      <c r="L472" s="183"/>
    </row>
    <row r="473" spans="8:12" x14ac:dyDescent="0.25">
      <c r="H473" s="183"/>
      <c r="I473" s="183"/>
      <c r="J473" s="183"/>
      <c r="K473" s="183"/>
      <c r="L473" s="183"/>
    </row>
    <row r="474" spans="8:12" x14ac:dyDescent="0.25">
      <c r="H474" s="183"/>
      <c r="I474" s="183"/>
      <c r="J474" s="183"/>
      <c r="K474" s="183"/>
      <c r="L474" s="183"/>
    </row>
    <row r="475" spans="8:12" x14ac:dyDescent="0.25">
      <c r="H475" s="183"/>
      <c r="I475" s="183"/>
      <c r="J475" s="183"/>
      <c r="K475" s="183"/>
      <c r="L475" s="183"/>
    </row>
    <row r="476" spans="8:12" x14ac:dyDescent="0.25">
      <c r="H476" s="183"/>
      <c r="I476" s="183"/>
      <c r="J476" s="183"/>
      <c r="K476" s="183"/>
      <c r="L476" s="183"/>
    </row>
    <row r="477" spans="8:12" x14ac:dyDescent="0.25">
      <c r="H477" s="183"/>
      <c r="I477" s="183"/>
      <c r="J477" s="183"/>
      <c r="K477" s="183"/>
      <c r="L477" s="183"/>
    </row>
    <row r="478" spans="8:12" x14ac:dyDescent="0.25">
      <c r="H478" s="183"/>
      <c r="I478" s="183"/>
      <c r="J478" s="183"/>
      <c r="K478" s="183"/>
      <c r="L478" s="183"/>
    </row>
    <row r="479" spans="8:12" x14ac:dyDescent="0.25">
      <c r="H479" s="183"/>
      <c r="I479" s="183"/>
      <c r="J479" s="183"/>
      <c r="K479" s="183"/>
      <c r="L479" s="183"/>
    </row>
    <row r="480" spans="8:12" x14ac:dyDescent="0.25">
      <c r="H480" s="183"/>
      <c r="I480" s="183"/>
      <c r="J480" s="183"/>
      <c r="K480" s="183"/>
      <c r="L480" s="183"/>
    </row>
    <row r="481" spans="8:12" x14ac:dyDescent="0.25">
      <c r="H481" s="183"/>
      <c r="I481" s="183"/>
      <c r="J481" s="183"/>
      <c r="K481" s="183"/>
      <c r="L481" s="183"/>
    </row>
    <row r="482" spans="8:12" x14ac:dyDescent="0.25">
      <c r="H482" s="183"/>
      <c r="I482" s="183"/>
      <c r="J482" s="183"/>
      <c r="K482" s="183"/>
      <c r="L482" s="183"/>
    </row>
    <row r="483" spans="8:12" x14ac:dyDescent="0.25">
      <c r="H483" s="183"/>
      <c r="I483" s="183"/>
      <c r="J483" s="183"/>
      <c r="K483" s="183"/>
      <c r="L483" s="183"/>
    </row>
    <row r="484" spans="8:12" x14ac:dyDescent="0.25">
      <c r="H484" s="183"/>
      <c r="I484" s="183"/>
      <c r="J484" s="183"/>
      <c r="K484" s="183"/>
      <c r="L484" s="183"/>
    </row>
    <row r="485" spans="8:12" x14ac:dyDescent="0.25">
      <c r="H485" s="183"/>
      <c r="I485" s="183"/>
      <c r="J485" s="183"/>
      <c r="K485" s="183"/>
      <c r="L485" s="183"/>
    </row>
    <row r="486" spans="8:12" x14ac:dyDescent="0.25">
      <c r="H486" s="183"/>
      <c r="I486" s="183"/>
      <c r="J486" s="183"/>
      <c r="K486" s="183"/>
      <c r="L486" s="183"/>
    </row>
    <row r="487" spans="8:12" x14ac:dyDescent="0.25">
      <c r="H487" s="183"/>
      <c r="I487" s="183"/>
      <c r="J487" s="183"/>
      <c r="K487" s="183"/>
      <c r="L487" s="183"/>
    </row>
    <row r="488" spans="8:12" x14ac:dyDescent="0.25">
      <c r="H488" s="183"/>
      <c r="I488" s="183"/>
      <c r="J488" s="183"/>
      <c r="K488" s="183"/>
      <c r="L488" s="183"/>
    </row>
    <row r="489" spans="8:12" x14ac:dyDescent="0.25">
      <c r="H489" s="183"/>
      <c r="I489" s="183"/>
      <c r="J489" s="183"/>
      <c r="K489" s="183"/>
      <c r="L489" s="183"/>
    </row>
    <row r="490" spans="8:12" x14ac:dyDescent="0.25">
      <c r="H490" s="183"/>
      <c r="I490" s="183"/>
      <c r="J490" s="183"/>
      <c r="K490" s="183"/>
      <c r="L490" s="183"/>
    </row>
    <row r="491" spans="8:12" x14ac:dyDescent="0.25">
      <c r="H491" s="183"/>
      <c r="I491" s="183"/>
      <c r="J491" s="183"/>
      <c r="K491" s="183"/>
      <c r="L491" s="183"/>
    </row>
    <row r="492" spans="8:12" x14ac:dyDescent="0.25">
      <c r="H492" s="183"/>
      <c r="I492" s="183"/>
      <c r="J492" s="183"/>
      <c r="K492" s="183"/>
      <c r="L492" s="183"/>
    </row>
    <row r="493" spans="8:12" x14ac:dyDescent="0.25">
      <c r="H493" s="183"/>
      <c r="I493" s="183"/>
      <c r="J493" s="183"/>
      <c r="K493" s="183"/>
      <c r="L493" s="183"/>
    </row>
    <row r="494" spans="8:12" x14ac:dyDescent="0.25">
      <c r="H494" s="183"/>
      <c r="I494" s="183"/>
      <c r="J494" s="183"/>
      <c r="K494" s="183"/>
      <c r="L494" s="183"/>
    </row>
    <row r="495" spans="8:12" x14ac:dyDescent="0.25">
      <c r="H495" s="183"/>
      <c r="I495" s="183"/>
      <c r="J495" s="183"/>
      <c r="K495" s="183"/>
      <c r="L495" s="183"/>
    </row>
    <row r="496" spans="8:12" x14ac:dyDescent="0.25">
      <c r="H496" s="183"/>
      <c r="I496" s="183"/>
      <c r="J496" s="183"/>
      <c r="K496" s="183"/>
      <c r="L496" s="183"/>
    </row>
    <row r="497" spans="8:12" x14ac:dyDescent="0.25">
      <c r="H497" s="183"/>
      <c r="I497" s="183"/>
      <c r="J497" s="183"/>
      <c r="K497" s="183"/>
      <c r="L497" s="183"/>
    </row>
    <row r="498" spans="8:12" x14ac:dyDescent="0.25">
      <c r="H498" s="183"/>
      <c r="I498" s="183"/>
      <c r="J498" s="183"/>
      <c r="K498" s="183"/>
      <c r="L498" s="183"/>
    </row>
    <row r="499" spans="8:12" x14ac:dyDescent="0.25">
      <c r="H499" s="183"/>
      <c r="I499" s="183"/>
      <c r="J499" s="183"/>
      <c r="K499" s="183"/>
      <c r="L499" s="183"/>
    </row>
    <row r="500" spans="8:12" x14ac:dyDescent="0.25">
      <c r="H500" s="183"/>
      <c r="I500" s="183"/>
      <c r="J500" s="183"/>
      <c r="K500" s="183"/>
      <c r="L500" s="183"/>
    </row>
    <row r="501" spans="8:12" x14ac:dyDescent="0.25">
      <c r="H501" s="183"/>
      <c r="I501" s="183"/>
      <c r="J501" s="183"/>
      <c r="K501" s="183"/>
      <c r="L501" s="183"/>
    </row>
    <row r="502" spans="8:12" x14ac:dyDescent="0.25">
      <c r="H502" s="183"/>
      <c r="I502" s="183"/>
      <c r="J502" s="183"/>
      <c r="K502" s="183"/>
      <c r="L502" s="183"/>
    </row>
    <row r="503" spans="8:12" x14ac:dyDescent="0.25">
      <c r="H503" s="183"/>
      <c r="I503" s="183"/>
      <c r="J503" s="183"/>
      <c r="K503" s="183"/>
      <c r="L503" s="183"/>
    </row>
    <row r="504" spans="8:12" x14ac:dyDescent="0.25">
      <c r="H504" s="183"/>
      <c r="I504" s="183"/>
      <c r="J504" s="183"/>
      <c r="K504" s="183"/>
      <c r="L504" s="183"/>
    </row>
    <row r="505" spans="8:12" x14ac:dyDescent="0.25">
      <c r="H505" s="183"/>
      <c r="I505" s="183"/>
      <c r="J505" s="183"/>
      <c r="K505" s="183"/>
      <c r="L505" s="183"/>
    </row>
    <row r="506" spans="8:12" x14ac:dyDescent="0.25">
      <c r="H506" s="183"/>
      <c r="I506" s="183"/>
      <c r="J506" s="183"/>
      <c r="K506" s="183"/>
      <c r="L506" s="183"/>
    </row>
    <row r="507" spans="8:12" x14ac:dyDescent="0.25">
      <c r="H507" s="183"/>
      <c r="I507" s="183"/>
      <c r="J507" s="183"/>
      <c r="K507" s="183"/>
      <c r="L507" s="183"/>
    </row>
    <row r="508" spans="8:12" x14ac:dyDescent="0.25">
      <c r="H508" s="183"/>
      <c r="I508" s="183"/>
      <c r="J508" s="183"/>
      <c r="K508" s="183"/>
      <c r="L508" s="183"/>
    </row>
    <row r="509" spans="8:12" x14ac:dyDescent="0.25">
      <c r="H509" s="183"/>
      <c r="I509" s="183"/>
      <c r="J509" s="183"/>
      <c r="K509" s="183"/>
      <c r="L509" s="183"/>
    </row>
    <row r="510" spans="8:12" x14ac:dyDescent="0.25">
      <c r="H510" s="183"/>
      <c r="I510" s="183"/>
      <c r="J510" s="183"/>
      <c r="K510" s="183"/>
      <c r="L510" s="183"/>
    </row>
    <row r="511" spans="8:12" x14ac:dyDescent="0.25">
      <c r="H511" s="183"/>
      <c r="I511" s="183"/>
      <c r="J511" s="183"/>
      <c r="K511" s="183"/>
      <c r="L511" s="183"/>
    </row>
    <row r="512" spans="8:12" x14ac:dyDescent="0.25">
      <c r="H512" s="183"/>
      <c r="I512" s="183"/>
      <c r="J512" s="183"/>
      <c r="K512" s="183"/>
      <c r="L512" s="183"/>
    </row>
    <row r="513" spans="8:12" x14ac:dyDescent="0.25">
      <c r="H513" s="183"/>
      <c r="I513" s="183"/>
      <c r="J513" s="183"/>
      <c r="K513" s="183"/>
      <c r="L513" s="183"/>
    </row>
    <row r="514" spans="8:12" x14ac:dyDescent="0.25">
      <c r="H514" s="183"/>
      <c r="I514" s="183"/>
      <c r="J514" s="183"/>
      <c r="K514" s="183"/>
      <c r="L514" s="183"/>
    </row>
    <row r="515" spans="8:12" x14ac:dyDescent="0.25">
      <c r="H515" s="183"/>
      <c r="I515" s="183"/>
      <c r="J515" s="183"/>
      <c r="K515" s="183"/>
      <c r="L515" s="183"/>
    </row>
    <row r="516" spans="8:12" x14ac:dyDescent="0.25">
      <c r="H516" s="183"/>
      <c r="I516" s="183"/>
      <c r="J516" s="183"/>
      <c r="K516" s="183"/>
      <c r="L516" s="183"/>
    </row>
    <row r="517" spans="8:12" x14ac:dyDescent="0.25">
      <c r="H517" s="183"/>
      <c r="I517" s="183"/>
      <c r="J517" s="183"/>
      <c r="K517" s="183"/>
      <c r="L517" s="183"/>
    </row>
    <row r="518" spans="8:12" x14ac:dyDescent="0.25">
      <c r="H518" s="183"/>
      <c r="I518" s="183"/>
      <c r="J518" s="183"/>
      <c r="K518" s="183"/>
      <c r="L518" s="183"/>
    </row>
    <row r="519" spans="8:12" x14ac:dyDescent="0.25">
      <c r="H519" s="183"/>
      <c r="I519" s="183"/>
      <c r="J519" s="183"/>
      <c r="K519" s="183"/>
      <c r="L519" s="183"/>
    </row>
    <row r="520" spans="8:12" x14ac:dyDescent="0.25">
      <c r="H520" s="183"/>
      <c r="I520" s="183"/>
      <c r="J520" s="183"/>
      <c r="K520" s="183"/>
      <c r="L520" s="183"/>
    </row>
    <row r="521" spans="8:12" x14ac:dyDescent="0.25">
      <c r="H521" s="183"/>
      <c r="I521" s="183"/>
      <c r="J521" s="183"/>
      <c r="K521" s="183"/>
      <c r="L521" s="183"/>
    </row>
    <row r="522" spans="8:12" x14ac:dyDescent="0.25">
      <c r="H522" s="183"/>
      <c r="I522" s="183"/>
      <c r="J522" s="183"/>
      <c r="K522" s="183"/>
      <c r="L522" s="183"/>
    </row>
    <row r="523" spans="8:12" x14ac:dyDescent="0.25">
      <c r="H523" s="183"/>
      <c r="I523" s="183"/>
      <c r="J523" s="183"/>
      <c r="K523" s="183"/>
      <c r="L523" s="183"/>
    </row>
    <row r="524" spans="8:12" x14ac:dyDescent="0.25">
      <c r="H524" s="183"/>
      <c r="I524" s="183"/>
      <c r="J524" s="183"/>
      <c r="K524" s="183"/>
      <c r="L524" s="183"/>
    </row>
    <row r="525" spans="8:12" x14ac:dyDescent="0.25">
      <c r="H525" s="183"/>
      <c r="I525" s="183"/>
      <c r="J525" s="183"/>
      <c r="K525" s="183"/>
      <c r="L525" s="183"/>
    </row>
    <row r="526" spans="8:12" x14ac:dyDescent="0.25">
      <c r="H526" s="183"/>
      <c r="I526" s="183"/>
      <c r="J526" s="183"/>
      <c r="K526" s="183"/>
      <c r="L526" s="183"/>
    </row>
    <row r="527" spans="8:12" x14ac:dyDescent="0.25">
      <c r="H527" s="183"/>
      <c r="I527" s="183"/>
      <c r="J527" s="183"/>
      <c r="K527" s="183"/>
      <c r="L527" s="183"/>
    </row>
    <row r="528" spans="8:12" x14ac:dyDescent="0.25">
      <c r="H528" s="183"/>
      <c r="I528" s="183"/>
      <c r="J528" s="183"/>
      <c r="K528" s="183"/>
      <c r="L528" s="183"/>
    </row>
    <row r="529" spans="8:12" x14ac:dyDescent="0.25">
      <c r="H529" s="183"/>
      <c r="I529" s="183"/>
      <c r="J529" s="183"/>
      <c r="K529" s="183"/>
      <c r="L529" s="183"/>
    </row>
    <row r="530" spans="8:12" x14ac:dyDescent="0.25">
      <c r="H530" s="183"/>
      <c r="I530" s="183"/>
      <c r="J530" s="183"/>
      <c r="K530" s="183"/>
      <c r="L530" s="183"/>
    </row>
    <row r="531" spans="8:12" x14ac:dyDescent="0.25">
      <c r="H531" s="183"/>
      <c r="I531" s="183"/>
      <c r="J531" s="183"/>
      <c r="K531" s="183"/>
      <c r="L531" s="183"/>
    </row>
    <row r="532" spans="8:12" x14ac:dyDescent="0.25">
      <c r="H532" s="183"/>
      <c r="I532" s="183"/>
      <c r="J532" s="183"/>
      <c r="K532" s="183"/>
      <c r="L532" s="183"/>
    </row>
    <row r="533" spans="8:12" x14ac:dyDescent="0.25">
      <c r="H533" s="183"/>
      <c r="I533" s="183"/>
      <c r="J533" s="183"/>
      <c r="K533" s="183"/>
      <c r="L533" s="183"/>
    </row>
    <row r="534" spans="8:12" x14ac:dyDescent="0.25">
      <c r="H534" s="183"/>
      <c r="I534" s="183"/>
      <c r="J534" s="183"/>
      <c r="K534" s="183"/>
      <c r="L534" s="183"/>
    </row>
    <row r="535" spans="8:12" x14ac:dyDescent="0.25">
      <c r="H535" s="183"/>
      <c r="I535" s="183"/>
      <c r="J535" s="183"/>
      <c r="K535" s="183"/>
      <c r="L535" s="183"/>
    </row>
    <row r="536" spans="8:12" x14ac:dyDescent="0.25">
      <c r="H536" s="183"/>
      <c r="I536" s="183"/>
      <c r="J536" s="183"/>
      <c r="K536" s="183"/>
      <c r="L536" s="183"/>
    </row>
    <row r="537" spans="8:12" x14ac:dyDescent="0.25">
      <c r="H537" s="183"/>
      <c r="I537" s="183"/>
      <c r="J537" s="183"/>
      <c r="K537" s="183"/>
      <c r="L537" s="183"/>
    </row>
    <row r="538" spans="8:12" x14ac:dyDescent="0.25">
      <c r="H538" s="183"/>
      <c r="I538" s="183"/>
      <c r="J538" s="183"/>
      <c r="K538" s="183"/>
      <c r="L538" s="183"/>
    </row>
    <row r="539" spans="8:12" x14ac:dyDescent="0.25">
      <c r="H539" s="183"/>
      <c r="I539" s="183"/>
      <c r="J539" s="183"/>
      <c r="K539" s="183"/>
      <c r="L539" s="183"/>
    </row>
    <row r="540" spans="8:12" x14ac:dyDescent="0.25">
      <c r="H540" s="183"/>
      <c r="I540" s="183"/>
      <c r="J540" s="183"/>
      <c r="K540" s="183"/>
      <c r="L540" s="183"/>
    </row>
    <row r="541" spans="8:12" x14ac:dyDescent="0.25">
      <c r="H541" s="183"/>
      <c r="I541" s="183"/>
      <c r="J541" s="183"/>
      <c r="K541" s="183"/>
      <c r="L541" s="183"/>
    </row>
    <row r="542" spans="8:12" x14ac:dyDescent="0.25">
      <c r="H542" s="183"/>
      <c r="I542" s="183"/>
      <c r="J542" s="183"/>
      <c r="K542" s="183"/>
      <c r="L542" s="183"/>
    </row>
    <row r="543" spans="8:12" x14ac:dyDescent="0.25">
      <c r="H543" s="183"/>
      <c r="I543" s="183"/>
      <c r="J543" s="183"/>
      <c r="K543" s="183"/>
      <c r="L543" s="183"/>
    </row>
    <row r="544" spans="8:12" x14ac:dyDescent="0.25">
      <c r="H544" s="183"/>
      <c r="I544" s="183"/>
      <c r="J544" s="183"/>
      <c r="K544" s="183"/>
      <c r="L544" s="183"/>
    </row>
    <row r="545" spans="8:12" x14ac:dyDescent="0.25">
      <c r="H545" s="183"/>
      <c r="I545" s="183"/>
      <c r="J545" s="183"/>
      <c r="K545" s="183"/>
      <c r="L545" s="183"/>
    </row>
    <row r="546" spans="8:12" x14ac:dyDescent="0.25">
      <c r="H546" s="183"/>
      <c r="I546" s="183"/>
      <c r="J546" s="183"/>
      <c r="K546" s="183"/>
      <c r="L546" s="183"/>
    </row>
    <row r="547" spans="8:12" x14ac:dyDescent="0.25">
      <c r="H547" s="183"/>
      <c r="I547" s="183"/>
      <c r="J547" s="183"/>
      <c r="K547" s="183"/>
      <c r="L547" s="183"/>
    </row>
    <row r="548" spans="8:12" x14ac:dyDescent="0.25">
      <c r="H548" s="183"/>
      <c r="I548" s="183"/>
      <c r="J548" s="183"/>
      <c r="K548" s="183"/>
      <c r="L548" s="183"/>
    </row>
    <row r="549" spans="8:12" x14ac:dyDescent="0.25">
      <c r="H549" s="183"/>
      <c r="I549" s="183"/>
      <c r="J549" s="183"/>
      <c r="K549" s="183"/>
      <c r="L549" s="183"/>
    </row>
    <row r="550" spans="8:12" x14ac:dyDescent="0.25">
      <c r="H550" s="183"/>
      <c r="I550" s="183"/>
      <c r="J550" s="183"/>
      <c r="K550" s="183"/>
      <c r="L550" s="183"/>
    </row>
    <row r="551" spans="8:12" x14ac:dyDescent="0.25">
      <c r="H551" s="183"/>
      <c r="I551" s="183"/>
      <c r="J551" s="183"/>
      <c r="K551" s="183"/>
      <c r="L551" s="183"/>
    </row>
    <row r="552" spans="8:12" x14ac:dyDescent="0.25">
      <c r="H552" s="183"/>
      <c r="I552" s="183"/>
      <c r="J552" s="183"/>
      <c r="K552" s="183"/>
      <c r="L552" s="183"/>
    </row>
    <row r="553" spans="8:12" x14ac:dyDescent="0.25">
      <c r="H553" s="183"/>
      <c r="I553" s="183"/>
      <c r="J553" s="183"/>
      <c r="K553" s="183"/>
      <c r="L553" s="183"/>
    </row>
    <row r="554" spans="8:12" x14ac:dyDescent="0.25">
      <c r="H554" s="183"/>
      <c r="I554" s="183"/>
      <c r="J554" s="183"/>
      <c r="K554" s="183"/>
      <c r="L554" s="183"/>
    </row>
    <row r="555" spans="8:12" x14ac:dyDescent="0.25">
      <c r="H555" s="183"/>
      <c r="I555" s="183"/>
      <c r="J555" s="183"/>
      <c r="K555" s="183"/>
      <c r="L555" s="183"/>
    </row>
    <row r="556" spans="8:12" x14ac:dyDescent="0.25">
      <c r="H556" s="183"/>
      <c r="I556" s="183"/>
      <c r="J556" s="183"/>
      <c r="K556" s="183"/>
      <c r="L556" s="183"/>
    </row>
    <row r="557" spans="8:12" x14ac:dyDescent="0.25">
      <c r="H557" s="183"/>
      <c r="I557" s="183"/>
      <c r="J557" s="183"/>
      <c r="K557" s="183"/>
      <c r="L557" s="183"/>
    </row>
    <row r="558" spans="8:12" x14ac:dyDescent="0.25">
      <c r="H558" s="183"/>
      <c r="I558" s="183"/>
      <c r="J558" s="183"/>
      <c r="K558" s="183"/>
      <c r="L558" s="183"/>
    </row>
    <row r="559" spans="8:12" x14ac:dyDescent="0.25">
      <c r="H559" s="183"/>
      <c r="I559" s="183"/>
      <c r="J559" s="183"/>
      <c r="K559" s="183"/>
      <c r="L559" s="183"/>
    </row>
    <row r="560" spans="8:12" x14ac:dyDescent="0.25">
      <c r="H560" s="183"/>
      <c r="I560" s="183"/>
      <c r="J560" s="183"/>
      <c r="K560" s="183"/>
      <c r="L560" s="183"/>
    </row>
    <row r="561" spans="8:12" x14ac:dyDescent="0.25">
      <c r="H561" s="183"/>
      <c r="I561" s="183"/>
      <c r="J561" s="183"/>
      <c r="K561" s="183"/>
      <c r="L561" s="183"/>
    </row>
    <row r="562" spans="8:12" x14ac:dyDescent="0.25">
      <c r="H562" s="183"/>
      <c r="I562" s="183"/>
      <c r="J562" s="183"/>
      <c r="K562" s="183"/>
      <c r="L562" s="183"/>
    </row>
    <row r="563" spans="8:12" x14ac:dyDescent="0.25">
      <c r="H563" s="183"/>
      <c r="I563" s="183"/>
      <c r="J563" s="183"/>
      <c r="K563" s="183"/>
      <c r="L563" s="183"/>
    </row>
    <row r="564" spans="8:12" x14ac:dyDescent="0.25">
      <c r="H564" s="183"/>
      <c r="I564" s="183"/>
      <c r="J564" s="183"/>
      <c r="K564" s="183"/>
      <c r="L564" s="183"/>
    </row>
    <row r="565" spans="8:12" x14ac:dyDescent="0.25">
      <c r="H565" s="183"/>
      <c r="I565" s="183"/>
      <c r="J565" s="183"/>
      <c r="K565" s="183"/>
      <c r="L565" s="183"/>
    </row>
    <row r="566" spans="8:12" x14ac:dyDescent="0.25">
      <c r="H566" s="183"/>
      <c r="I566" s="183"/>
      <c r="J566" s="183"/>
      <c r="K566" s="183"/>
      <c r="L566" s="183"/>
    </row>
    <row r="567" spans="8:12" x14ac:dyDescent="0.25">
      <c r="H567" s="183"/>
      <c r="I567" s="183"/>
      <c r="J567" s="183"/>
      <c r="K567" s="183"/>
      <c r="L567" s="183"/>
    </row>
    <row r="568" spans="8:12" x14ac:dyDescent="0.25">
      <c r="H568" s="183"/>
      <c r="I568" s="183"/>
      <c r="J568" s="183"/>
      <c r="K568" s="183"/>
      <c r="L568" s="183"/>
    </row>
    <row r="569" spans="8:12" x14ac:dyDescent="0.25">
      <c r="H569" s="183"/>
      <c r="I569" s="183"/>
      <c r="J569" s="183"/>
      <c r="K569" s="183"/>
      <c r="L569" s="183"/>
    </row>
    <row r="570" spans="8:12" x14ac:dyDescent="0.25">
      <c r="H570" s="183"/>
      <c r="I570" s="183"/>
      <c r="J570" s="183"/>
      <c r="K570" s="183"/>
      <c r="L570" s="183"/>
    </row>
    <row r="571" spans="8:12" x14ac:dyDescent="0.25">
      <c r="H571" s="183"/>
      <c r="I571" s="183"/>
      <c r="J571" s="183"/>
      <c r="K571" s="183"/>
      <c r="L571" s="183"/>
    </row>
    <row r="572" spans="8:12" x14ac:dyDescent="0.25">
      <c r="H572" s="183"/>
      <c r="I572" s="183"/>
      <c r="J572" s="183"/>
      <c r="K572" s="183"/>
      <c r="L572" s="183"/>
    </row>
    <row r="573" spans="8:12" x14ac:dyDescent="0.25">
      <c r="H573" s="183"/>
      <c r="I573" s="183"/>
      <c r="J573" s="183"/>
      <c r="K573" s="183"/>
      <c r="L573" s="183"/>
    </row>
    <row r="574" spans="8:12" x14ac:dyDescent="0.25">
      <c r="H574" s="183"/>
      <c r="I574" s="183"/>
      <c r="J574" s="183"/>
      <c r="K574" s="183"/>
      <c r="L574" s="183"/>
    </row>
    <row r="575" spans="8:12" x14ac:dyDescent="0.25">
      <c r="H575" s="183"/>
      <c r="I575" s="183"/>
      <c r="J575" s="183"/>
      <c r="K575" s="183"/>
      <c r="L575" s="183"/>
    </row>
    <row r="576" spans="8:12" x14ac:dyDescent="0.25">
      <c r="H576" s="183"/>
      <c r="I576" s="183"/>
      <c r="J576" s="183"/>
      <c r="K576" s="183"/>
      <c r="L576" s="183"/>
    </row>
    <row r="577" spans="8:12" x14ac:dyDescent="0.25">
      <c r="H577" s="183"/>
      <c r="I577" s="183"/>
      <c r="J577" s="183"/>
      <c r="K577" s="183"/>
      <c r="L577" s="183"/>
    </row>
    <row r="578" spans="8:12" x14ac:dyDescent="0.25">
      <c r="H578" s="183"/>
      <c r="I578" s="183"/>
      <c r="J578" s="183"/>
      <c r="K578" s="183"/>
      <c r="L578" s="183"/>
    </row>
    <row r="579" spans="8:12" x14ac:dyDescent="0.25">
      <c r="H579" s="183"/>
      <c r="I579" s="183"/>
      <c r="J579" s="183"/>
      <c r="K579" s="183"/>
      <c r="L579" s="183"/>
    </row>
    <row r="580" spans="8:12" x14ac:dyDescent="0.25">
      <c r="H580" s="183"/>
      <c r="I580" s="183"/>
      <c r="J580" s="183"/>
      <c r="K580" s="183"/>
      <c r="L580" s="183"/>
    </row>
    <row r="581" spans="8:12" x14ac:dyDescent="0.25">
      <c r="H581" s="183"/>
      <c r="I581" s="183"/>
      <c r="J581" s="183"/>
      <c r="K581" s="183"/>
      <c r="L581" s="183"/>
    </row>
    <row r="582" spans="8:12" x14ac:dyDescent="0.25">
      <c r="H582" s="183"/>
      <c r="I582" s="183"/>
      <c r="J582" s="183"/>
      <c r="K582" s="183"/>
      <c r="L582" s="183"/>
    </row>
    <row r="583" spans="8:12" x14ac:dyDescent="0.25">
      <c r="H583" s="183"/>
      <c r="I583" s="183"/>
      <c r="J583" s="183"/>
      <c r="K583" s="183"/>
      <c r="L583" s="183"/>
    </row>
    <row r="584" spans="8:12" x14ac:dyDescent="0.25">
      <c r="H584" s="183"/>
      <c r="I584" s="183"/>
      <c r="J584" s="183"/>
      <c r="K584" s="183"/>
      <c r="L584" s="183"/>
    </row>
    <row r="585" spans="8:12" x14ac:dyDescent="0.25">
      <c r="H585" s="183"/>
      <c r="I585" s="183"/>
      <c r="J585" s="183"/>
      <c r="K585" s="183"/>
      <c r="L585" s="183"/>
    </row>
    <row r="586" spans="8:12" x14ac:dyDescent="0.25">
      <c r="H586" s="183"/>
      <c r="I586" s="183"/>
      <c r="J586" s="183"/>
      <c r="K586" s="183"/>
      <c r="L586" s="183"/>
    </row>
    <row r="587" spans="8:12" x14ac:dyDescent="0.25">
      <c r="H587" s="183"/>
      <c r="I587" s="183"/>
      <c r="J587" s="183"/>
      <c r="K587" s="183"/>
      <c r="L587" s="183"/>
    </row>
    <row r="588" spans="8:12" x14ac:dyDescent="0.25">
      <c r="H588" s="183"/>
      <c r="I588" s="183"/>
      <c r="J588" s="183"/>
      <c r="K588" s="183"/>
      <c r="L588" s="183"/>
    </row>
    <row r="589" spans="8:12" x14ac:dyDescent="0.25">
      <c r="H589" s="183"/>
      <c r="I589" s="183"/>
      <c r="J589" s="183"/>
      <c r="K589" s="183"/>
      <c r="L589" s="183"/>
    </row>
    <row r="590" spans="8:12" x14ac:dyDescent="0.25">
      <c r="H590" s="183"/>
      <c r="I590" s="183"/>
      <c r="J590" s="183"/>
      <c r="K590" s="183"/>
      <c r="L590" s="183"/>
    </row>
    <row r="591" spans="8:12" x14ac:dyDescent="0.25">
      <c r="H591" s="183"/>
      <c r="I591" s="183"/>
      <c r="J591" s="183"/>
      <c r="K591" s="183"/>
      <c r="L591" s="183"/>
    </row>
    <row r="592" spans="8:12" x14ac:dyDescent="0.25">
      <c r="H592" s="183"/>
      <c r="I592" s="183"/>
      <c r="J592" s="183"/>
      <c r="K592" s="183"/>
      <c r="L592" s="183"/>
    </row>
    <row r="593" spans="8:12" x14ac:dyDescent="0.25">
      <c r="H593" s="183"/>
      <c r="I593" s="183"/>
      <c r="J593" s="183"/>
      <c r="K593" s="183"/>
      <c r="L593" s="183"/>
    </row>
    <row r="594" spans="8:12" x14ac:dyDescent="0.25">
      <c r="H594" s="183"/>
      <c r="I594" s="183"/>
      <c r="J594" s="183"/>
      <c r="K594" s="183"/>
      <c r="L594" s="183"/>
    </row>
    <row r="595" spans="8:12" x14ac:dyDescent="0.25">
      <c r="H595" s="183"/>
      <c r="I595" s="183"/>
      <c r="J595" s="183"/>
      <c r="K595" s="183"/>
      <c r="L595" s="183"/>
    </row>
    <row r="596" spans="8:12" x14ac:dyDescent="0.25">
      <c r="H596" s="183"/>
      <c r="I596" s="183"/>
      <c r="J596" s="183"/>
      <c r="K596" s="183"/>
      <c r="L596" s="183"/>
    </row>
    <row r="597" spans="8:12" x14ac:dyDescent="0.25">
      <c r="H597" s="183"/>
      <c r="I597" s="183"/>
      <c r="J597" s="183"/>
      <c r="K597" s="183"/>
      <c r="L597" s="183"/>
    </row>
    <row r="598" spans="8:12" x14ac:dyDescent="0.25">
      <c r="H598" s="183"/>
      <c r="I598" s="183"/>
      <c r="J598" s="183"/>
      <c r="K598" s="183"/>
      <c r="L598" s="183"/>
    </row>
    <row r="599" spans="8:12" x14ac:dyDescent="0.25">
      <c r="H599" s="183"/>
      <c r="I599" s="183"/>
      <c r="J599" s="183"/>
      <c r="K599" s="183"/>
      <c r="L599" s="183"/>
    </row>
    <row r="600" spans="8:12" x14ac:dyDescent="0.25">
      <c r="H600" s="183"/>
      <c r="I600" s="183"/>
      <c r="J600" s="183"/>
      <c r="K600" s="183"/>
      <c r="L600" s="183"/>
    </row>
    <row r="601" spans="8:12" x14ac:dyDescent="0.25">
      <c r="H601" s="183"/>
      <c r="I601" s="183"/>
      <c r="J601" s="183"/>
      <c r="K601" s="183"/>
      <c r="L601" s="183"/>
    </row>
    <row r="602" spans="8:12" x14ac:dyDescent="0.25">
      <c r="H602" s="183"/>
      <c r="I602" s="183"/>
      <c r="J602" s="183"/>
      <c r="K602" s="183"/>
      <c r="L602" s="183"/>
    </row>
    <row r="603" spans="8:12" x14ac:dyDescent="0.25">
      <c r="H603" s="183"/>
      <c r="I603" s="183"/>
      <c r="J603" s="183"/>
      <c r="K603" s="183"/>
      <c r="L603" s="183"/>
    </row>
    <row r="604" spans="8:12" x14ac:dyDescent="0.25">
      <c r="H604" s="183"/>
      <c r="I604" s="183"/>
      <c r="J604" s="183"/>
      <c r="K604" s="183"/>
      <c r="L604" s="183"/>
    </row>
    <row r="605" spans="8:12" x14ac:dyDescent="0.25">
      <c r="H605" s="183"/>
      <c r="I605" s="183"/>
      <c r="J605" s="183"/>
      <c r="K605" s="183"/>
      <c r="L605" s="183"/>
    </row>
    <row r="606" spans="8:12" x14ac:dyDescent="0.25">
      <c r="H606" s="183"/>
      <c r="I606" s="183"/>
      <c r="J606" s="183"/>
      <c r="K606" s="183"/>
      <c r="L606" s="183"/>
    </row>
    <row r="607" spans="8:12" x14ac:dyDescent="0.25">
      <c r="H607" s="183"/>
      <c r="I607" s="183"/>
      <c r="J607" s="183"/>
      <c r="K607" s="183"/>
      <c r="L607" s="183"/>
    </row>
    <row r="608" spans="8:12" x14ac:dyDescent="0.25">
      <c r="H608" s="183"/>
      <c r="I608" s="183"/>
      <c r="J608" s="183"/>
      <c r="K608" s="183"/>
      <c r="L608" s="183"/>
    </row>
    <row r="609" spans="8:12" x14ac:dyDescent="0.25">
      <c r="H609" s="183"/>
      <c r="I609" s="183"/>
      <c r="J609" s="183"/>
      <c r="K609" s="183"/>
      <c r="L609" s="183"/>
    </row>
    <row r="610" spans="8:12" x14ac:dyDescent="0.25">
      <c r="H610" s="183"/>
      <c r="I610" s="183"/>
      <c r="J610" s="183"/>
      <c r="K610" s="183"/>
      <c r="L610" s="183"/>
    </row>
    <row r="611" spans="8:12" x14ac:dyDescent="0.25">
      <c r="H611" s="183"/>
      <c r="I611" s="183"/>
      <c r="J611" s="183"/>
      <c r="K611" s="183"/>
      <c r="L611" s="183"/>
    </row>
    <row r="612" spans="8:12" x14ac:dyDescent="0.25">
      <c r="H612" s="183"/>
      <c r="I612" s="183"/>
      <c r="J612" s="183"/>
      <c r="K612" s="183"/>
      <c r="L612" s="183"/>
    </row>
    <row r="613" spans="8:12" x14ac:dyDescent="0.25">
      <c r="H613" s="183"/>
      <c r="I613" s="183"/>
      <c r="J613" s="183"/>
      <c r="K613" s="183"/>
      <c r="L613" s="183"/>
    </row>
    <row r="614" spans="8:12" x14ac:dyDescent="0.25">
      <c r="H614" s="183"/>
      <c r="I614" s="183"/>
      <c r="J614" s="183"/>
      <c r="K614" s="183"/>
      <c r="L614" s="183"/>
    </row>
    <row r="615" spans="8:12" x14ac:dyDescent="0.25">
      <c r="H615" s="183"/>
      <c r="I615" s="183"/>
      <c r="J615" s="183"/>
      <c r="K615" s="183"/>
      <c r="L615" s="183"/>
    </row>
    <row r="616" spans="8:12" x14ac:dyDescent="0.25">
      <c r="H616" s="183"/>
      <c r="I616" s="183"/>
      <c r="J616" s="183"/>
      <c r="K616" s="183"/>
      <c r="L616" s="183"/>
    </row>
    <row r="617" spans="8:12" x14ac:dyDescent="0.25">
      <c r="H617" s="183"/>
      <c r="I617" s="183"/>
      <c r="J617" s="183"/>
      <c r="K617" s="183"/>
      <c r="L617" s="183"/>
    </row>
    <row r="618" spans="8:12" x14ac:dyDescent="0.25">
      <c r="H618" s="183"/>
      <c r="I618" s="183"/>
      <c r="J618" s="183"/>
      <c r="K618" s="183"/>
      <c r="L618" s="183"/>
    </row>
    <row r="619" spans="8:12" x14ac:dyDescent="0.25">
      <c r="H619" s="183"/>
      <c r="I619" s="183"/>
      <c r="J619" s="183"/>
      <c r="K619" s="183"/>
      <c r="L619" s="183"/>
    </row>
    <row r="620" spans="8:12" x14ac:dyDescent="0.25">
      <c r="H620" s="183"/>
      <c r="I620" s="183"/>
      <c r="J620" s="183"/>
      <c r="K620" s="183"/>
      <c r="L620" s="183"/>
    </row>
    <row r="621" spans="8:12" x14ac:dyDescent="0.25">
      <c r="H621" s="183"/>
      <c r="I621" s="183"/>
      <c r="J621" s="183"/>
      <c r="K621" s="183"/>
      <c r="L621" s="183"/>
    </row>
    <row r="622" spans="8:12" x14ac:dyDescent="0.25">
      <c r="H622" s="183"/>
      <c r="I622" s="183"/>
      <c r="J622" s="183"/>
      <c r="K622" s="183"/>
      <c r="L622" s="183"/>
    </row>
    <row r="623" spans="8:12" x14ac:dyDescent="0.25">
      <c r="H623" s="183"/>
      <c r="I623" s="183"/>
      <c r="J623" s="183"/>
      <c r="K623" s="183"/>
      <c r="L623" s="183"/>
    </row>
    <row r="624" spans="8:12" x14ac:dyDescent="0.25">
      <c r="H624" s="183"/>
      <c r="I624" s="183"/>
      <c r="J624" s="183"/>
      <c r="K624" s="183"/>
      <c r="L624" s="183"/>
    </row>
    <row r="625" spans="8:12" x14ac:dyDescent="0.25">
      <c r="H625" s="183"/>
      <c r="I625" s="183"/>
      <c r="J625" s="183"/>
      <c r="K625" s="183"/>
      <c r="L625" s="183"/>
    </row>
    <row r="626" spans="8:12" x14ac:dyDescent="0.25">
      <c r="H626" s="183"/>
      <c r="I626" s="183"/>
      <c r="J626" s="183"/>
      <c r="K626" s="183"/>
      <c r="L626" s="183"/>
    </row>
    <row r="627" spans="8:12" x14ac:dyDescent="0.25">
      <c r="H627" s="183"/>
      <c r="I627" s="183"/>
      <c r="J627" s="183"/>
      <c r="K627" s="183"/>
      <c r="L627" s="183"/>
    </row>
    <row r="628" spans="8:12" x14ac:dyDescent="0.25">
      <c r="H628" s="183"/>
      <c r="I628" s="183"/>
      <c r="J628" s="183"/>
      <c r="K628" s="183"/>
      <c r="L628" s="183"/>
    </row>
    <row r="629" spans="8:12" x14ac:dyDescent="0.25">
      <c r="H629" s="183"/>
      <c r="I629" s="183"/>
      <c r="J629" s="183"/>
      <c r="K629" s="183"/>
      <c r="L629" s="183"/>
    </row>
    <row r="630" spans="8:12" x14ac:dyDescent="0.25">
      <c r="H630" s="183"/>
      <c r="I630" s="183"/>
      <c r="J630" s="183"/>
      <c r="K630" s="183"/>
      <c r="L630" s="183"/>
    </row>
    <row r="631" spans="8:12" x14ac:dyDescent="0.25">
      <c r="H631" s="183"/>
      <c r="I631" s="183"/>
      <c r="J631" s="183"/>
      <c r="K631" s="183"/>
      <c r="L631" s="183"/>
    </row>
    <row r="632" spans="8:12" x14ac:dyDescent="0.25">
      <c r="H632" s="183"/>
      <c r="I632" s="183"/>
      <c r="J632" s="183"/>
      <c r="K632" s="183"/>
      <c r="L632" s="183"/>
    </row>
    <row r="633" spans="8:12" x14ac:dyDescent="0.25">
      <c r="H633" s="183"/>
      <c r="I633" s="183"/>
      <c r="J633" s="183"/>
      <c r="K633" s="183"/>
      <c r="L633" s="183"/>
    </row>
    <row r="634" spans="8:12" x14ac:dyDescent="0.25">
      <c r="H634" s="183"/>
      <c r="I634" s="183"/>
      <c r="J634" s="183"/>
      <c r="K634" s="183"/>
      <c r="L634" s="183"/>
    </row>
    <row r="635" spans="8:12" x14ac:dyDescent="0.25">
      <c r="H635" s="183"/>
      <c r="I635" s="183"/>
      <c r="J635" s="183"/>
      <c r="K635" s="183"/>
      <c r="L635" s="183"/>
    </row>
    <row r="636" spans="8:12" x14ac:dyDescent="0.25">
      <c r="H636" s="183"/>
      <c r="I636" s="183"/>
      <c r="J636" s="183"/>
      <c r="K636" s="183"/>
      <c r="L636" s="183"/>
    </row>
    <row r="637" spans="8:12" x14ac:dyDescent="0.25">
      <c r="H637" s="183"/>
      <c r="I637" s="183"/>
      <c r="J637" s="183"/>
      <c r="K637" s="183"/>
      <c r="L637" s="183"/>
    </row>
    <row r="638" spans="8:12" x14ac:dyDescent="0.25">
      <c r="H638" s="183"/>
      <c r="I638" s="183"/>
      <c r="J638" s="183"/>
      <c r="K638" s="183"/>
      <c r="L638" s="183"/>
    </row>
    <row r="639" spans="8:12" x14ac:dyDescent="0.25">
      <c r="H639" s="183"/>
      <c r="I639" s="183"/>
      <c r="J639" s="183"/>
      <c r="K639" s="183"/>
      <c r="L639" s="183"/>
    </row>
    <row r="640" spans="8:12" x14ac:dyDescent="0.25">
      <c r="H640" s="183"/>
      <c r="I640" s="183"/>
      <c r="J640" s="183"/>
      <c r="K640" s="183"/>
      <c r="L640" s="183"/>
    </row>
    <row r="641" spans="8:12" x14ac:dyDescent="0.25">
      <c r="H641" s="183"/>
      <c r="I641" s="183"/>
      <c r="J641" s="183"/>
      <c r="K641" s="183"/>
      <c r="L641" s="183"/>
    </row>
    <row r="642" spans="8:12" x14ac:dyDescent="0.25">
      <c r="H642" s="183"/>
      <c r="I642" s="183"/>
      <c r="J642" s="183"/>
      <c r="K642" s="183"/>
      <c r="L642" s="183"/>
    </row>
    <row r="643" spans="8:12" x14ac:dyDescent="0.25">
      <c r="H643" s="183"/>
      <c r="I643" s="183"/>
      <c r="J643" s="183"/>
      <c r="K643" s="183"/>
      <c r="L643" s="183"/>
    </row>
    <row r="644" spans="8:12" x14ac:dyDescent="0.25">
      <c r="H644" s="183"/>
      <c r="I644" s="183"/>
      <c r="J644" s="183"/>
      <c r="K644" s="183"/>
      <c r="L644" s="183"/>
    </row>
    <row r="645" spans="8:12" x14ac:dyDescent="0.25">
      <c r="H645" s="183"/>
      <c r="I645" s="183"/>
      <c r="J645" s="183"/>
      <c r="K645" s="183"/>
      <c r="L645" s="183"/>
    </row>
    <row r="646" spans="8:12" x14ac:dyDescent="0.25">
      <c r="H646" s="183"/>
      <c r="I646" s="183"/>
      <c r="J646" s="183"/>
      <c r="K646" s="183"/>
      <c r="L646" s="183"/>
    </row>
    <row r="647" spans="8:12" x14ac:dyDescent="0.25">
      <c r="H647" s="183"/>
      <c r="I647" s="183"/>
      <c r="J647" s="183"/>
      <c r="K647" s="183"/>
      <c r="L647" s="183"/>
    </row>
    <row r="648" spans="8:12" x14ac:dyDescent="0.25">
      <c r="H648" s="183"/>
      <c r="I648" s="183"/>
      <c r="J648" s="183"/>
      <c r="K648" s="183"/>
      <c r="L648" s="183"/>
    </row>
    <row r="649" spans="8:12" x14ac:dyDescent="0.25">
      <c r="H649" s="183"/>
      <c r="I649" s="183"/>
      <c r="J649" s="183"/>
      <c r="K649" s="183"/>
      <c r="L649" s="183"/>
    </row>
    <row r="650" spans="8:12" x14ac:dyDescent="0.25">
      <c r="H650" s="183"/>
      <c r="I650" s="183"/>
      <c r="J650" s="183"/>
      <c r="K650" s="183"/>
      <c r="L650" s="183"/>
    </row>
    <row r="651" spans="8:12" x14ac:dyDescent="0.25">
      <c r="H651" s="183"/>
      <c r="I651" s="183"/>
      <c r="J651" s="183"/>
      <c r="K651" s="183"/>
      <c r="L651" s="183"/>
    </row>
    <row r="652" spans="8:12" x14ac:dyDescent="0.25">
      <c r="H652" s="183"/>
      <c r="I652" s="183"/>
      <c r="J652" s="183"/>
      <c r="K652" s="183"/>
      <c r="L652" s="183"/>
    </row>
    <row r="653" spans="8:12" x14ac:dyDescent="0.25">
      <c r="H653" s="183"/>
      <c r="I653" s="183"/>
      <c r="J653" s="183"/>
      <c r="K653" s="183"/>
      <c r="L653" s="183"/>
    </row>
    <row r="654" spans="8:12" x14ac:dyDescent="0.25">
      <c r="H654" s="183"/>
      <c r="I654" s="183"/>
      <c r="J654" s="183"/>
      <c r="K654" s="183"/>
      <c r="L654" s="183"/>
    </row>
    <row r="655" spans="8:12" x14ac:dyDescent="0.25">
      <c r="H655" s="183"/>
      <c r="I655" s="183"/>
      <c r="J655" s="183"/>
      <c r="K655" s="183"/>
      <c r="L655" s="183"/>
    </row>
    <row r="656" spans="8:12" x14ac:dyDescent="0.25">
      <c r="H656" s="183"/>
      <c r="I656" s="183"/>
      <c r="J656" s="183"/>
      <c r="K656" s="183"/>
      <c r="L656" s="183"/>
    </row>
    <row r="657" spans="8:12" x14ac:dyDescent="0.25">
      <c r="H657" s="183"/>
      <c r="I657" s="183"/>
      <c r="J657" s="183"/>
      <c r="K657" s="183"/>
      <c r="L657" s="183"/>
    </row>
    <row r="658" spans="8:12" x14ac:dyDescent="0.25">
      <c r="H658" s="183"/>
      <c r="I658" s="183"/>
      <c r="J658" s="183"/>
      <c r="K658" s="183"/>
      <c r="L658" s="183"/>
    </row>
    <row r="659" spans="8:12" x14ac:dyDescent="0.25">
      <c r="H659" s="183"/>
      <c r="I659" s="183"/>
      <c r="J659" s="183"/>
      <c r="K659" s="183"/>
      <c r="L659" s="183"/>
    </row>
    <row r="660" spans="8:12" x14ac:dyDescent="0.25">
      <c r="H660" s="183"/>
      <c r="I660" s="183"/>
      <c r="J660" s="183"/>
      <c r="K660" s="183"/>
      <c r="L660" s="183"/>
    </row>
    <row r="661" spans="8:12" x14ac:dyDescent="0.25">
      <c r="H661" s="183"/>
      <c r="I661" s="183"/>
      <c r="J661" s="183"/>
      <c r="K661" s="183"/>
      <c r="L661" s="183"/>
    </row>
    <row r="662" spans="8:12" x14ac:dyDescent="0.25">
      <c r="H662" s="183"/>
      <c r="I662" s="183"/>
      <c r="J662" s="183"/>
      <c r="K662" s="183"/>
      <c r="L662" s="183"/>
    </row>
    <row r="663" spans="8:12" x14ac:dyDescent="0.25">
      <c r="H663" s="183"/>
      <c r="I663" s="183"/>
      <c r="J663" s="183"/>
      <c r="K663" s="183"/>
      <c r="L663" s="183"/>
    </row>
    <row r="664" spans="8:12" x14ac:dyDescent="0.25">
      <c r="H664" s="183"/>
      <c r="I664" s="183"/>
      <c r="J664" s="183"/>
      <c r="K664" s="183"/>
      <c r="L664" s="183"/>
    </row>
    <row r="665" spans="8:12" x14ac:dyDescent="0.25">
      <c r="H665" s="183"/>
      <c r="I665" s="183"/>
      <c r="J665" s="183"/>
      <c r="K665" s="183"/>
      <c r="L665" s="183"/>
    </row>
    <row r="666" spans="8:12" x14ac:dyDescent="0.25">
      <c r="H666" s="183"/>
      <c r="I666" s="183"/>
      <c r="J666" s="183"/>
      <c r="K666" s="183"/>
      <c r="L666" s="183"/>
    </row>
    <row r="667" spans="8:12" x14ac:dyDescent="0.25">
      <c r="H667" s="183"/>
      <c r="I667" s="183"/>
      <c r="J667" s="183"/>
      <c r="K667" s="183"/>
      <c r="L667" s="183"/>
    </row>
    <row r="668" spans="8:12" x14ac:dyDescent="0.25">
      <c r="H668" s="183"/>
      <c r="I668" s="183"/>
      <c r="J668" s="183"/>
      <c r="K668" s="183"/>
      <c r="L668" s="183"/>
    </row>
    <row r="669" spans="8:12" x14ac:dyDescent="0.25">
      <c r="H669" s="183"/>
      <c r="I669" s="183"/>
      <c r="J669" s="183"/>
      <c r="K669" s="183"/>
      <c r="L669" s="183"/>
    </row>
    <row r="670" spans="8:12" x14ac:dyDescent="0.25">
      <c r="H670" s="183"/>
      <c r="I670" s="183"/>
      <c r="J670" s="183"/>
      <c r="K670" s="183"/>
      <c r="L670" s="183"/>
    </row>
    <row r="671" spans="8:12" x14ac:dyDescent="0.25">
      <c r="H671" s="183"/>
      <c r="I671" s="183"/>
      <c r="J671" s="183"/>
      <c r="K671" s="183"/>
      <c r="L671" s="183"/>
    </row>
    <row r="672" spans="8:12" x14ac:dyDescent="0.25">
      <c r="H672" s="183"/>
      <c r="I672" s="183"/>
      <c r="J672" s="183"/>
      <c r="K672" s="183"/>
      <c r="L672" s="183"/>
    </row>
    <row r="673" spans="8:12" x14ac:dyDescent="0.25">
      <c r="H673" s="183"/>
      <c r="I673" s="183"/>
      <c r="J673" s="183"/>
      <c r="K673" s="183"/>
      <c r="L673" s="183"/>
    </row>
    <row r="674" spans="8:12" x14ac:dyDescent="0.25">
      <c r="H674" s="183"/>
      <c r="I674" s="183"/>
      <c r="J674" s="183"/>
      <c r="K674" s="183"/>
      <c r="L674" s="183"/>
    </row>
    <row r="675" spans="8:12" x14ac:dyDescent="0.25">
      <c r="H675" s="183"/>
      <c r="I675" s="183"/>
      <c r="J675" s="183"/>
      <c r="K675" s="183"/>
      <c r="L675" s="183"/>
    </row>
    <row r="676" spans="8:12" x14ac:dyDescent="0.25">
      <c r="H676" s="183"/>
      <c r="I676" s="183"/>
      <c r="J676" s="183"/>
      <c r="K676" s="183"/>
      <c r="L676" s="183"/>
    </row>
    <row r="677" spans="8:12" x14ac:dyDescent="0.25">
      <c r="H677" s="183"/>
      <c r="I677" s="183"/>
      <c r="J677" s="183"/>
      <c r="K677" s="183"/>
      <c r="L677" s="183"/>
    </row>
    <row r="678" spans="8:12" x14ac:dyDescent="0.25">
      <c r="H678" s="183"/>
      <c r="I678" s="183"/>
      <c r="J678" s="183"/>
      <c r="K678" s="183"/>
      <c r="L678" s="183"/>
    </row>
    <row r="679" spans="8:12" x14ac:dyDescent="0.25">
      <c r="H679" s="183"/>
      <c r="I679" s="183"/>
      <c r="J679" s="183"/>
      <c r="K679" s="183"/>
      <c r="L679" s="183"/>
    </row>
    <row r="680" spans="8:12" x14ac:dyDescent="0.25">
      <c r="H680" s="183"/>
      <c r="I680" s="183"/>
      <c r="J680" s="183"/>
      <c r="K680" s="183"/>
      <c r="L680" s="183"/>
    </row>
    <row r="681" spans="8:12" x14ac:dyDescent="0.25">
      <c r="H681" s="183"/>
      <c r="I681" s="183"/>
      <c r="J681" s="183"/>
      <c r="K681" s="183"/>
      <c r="L681" s="183"/>
    </row>
    <row r="682" spans="8:12" x14ac:dyDescent="0.25">
      <c r="H682" s="183"/>
      <c r="I682" s="183"/>
      <c r="J682" s="183"/>
      <c r="K682" s="183"/>
      <c r="L682" s="183"/>
    </row>
    <row r="683" spans="8:12" x14ac:dyDescent="0.25">
      <c r="H683" s="183"/>
      <c r="I683" s="183"/>
      <c r="J683" s="183"/>
      <c r="K683" s="183"/>
      <c r="L683" s="183"/>
    </row>
    <row r="684" spans="8:12" x14ac:dyDescent="0.25">
      <c r="H684" s="183"/>
      <c r="I684" s="183"/>
      <c r="J684" s="183"/>
      <c r="K684" s="183"/>
      <c r="L684" s="183"/>
    </row>
    <row r="685" spans="8:12" x14ac:dyDescent="0.25">
      <c r="H685" s="183"/>
      <c r="I685" s="183"/>
      <c r="J685" s="183"/>
      <c r="K685" s="183"/>
      <c r="L685" s="183"/>
    </row>
    <row r="686" spans="8:12" x14ac:dyDescent="0.25">
      <c r="H686" s="183"/>
      <c r="I686" s="183"/>
      <c r="J686" s="183"/>
      <c r="K686" s="183"/>
      <c r="L686" s="183"/>
    </row>
    <row r="687" spans="8:12" x14ac:dyDescent="0.25">
      <c r="H687" s="183"/>
      <c r="I687" s="183"/>
      <c r="J687" s="183"/>
      <c r="K687" s="183"/>
      <c r="L687" s="183"/>
    </row>
    <row r="688" spans="8:12" x14ac:dyDescent="0.25">
      <c r="H688" s="183"/>
      <c r="I688" s="183"/>
      <c r="J688" s="183"/>
      <c r="K688" s="183"/>
      <c r="L688" s="183"/>
    </row>
    <row r="689" spans="8:12" x14ac:dyDescent="0.25">
      <c r="H689" s="183"/>
      <c r="I689" s="183"/>
      <c r="J689" s="183"/>
      <c r="K689" s="183"/>
      <c r="L689" s="183"/>
    </row>
    <row r="690" spans="8:12" x14ac:dyDescent="0.25">
      <c r="H690" s="183"/>
      <c r="I690" s="183"/>
      <c r="J690" s="183"/>
      <c r="K690" s="183"/>
      <c r="L690" s="183"/>
    </row>
    <row r="691" spans="8:12" x14ac:dyDescent="0.25">
      <c r="H691" s="183"/>
      <c r="I691" s="183"/>
      <c r="J691" s="183"/>
      <c r="K691" s="183"/>
      <c r="L691" s="183"/>
    </row>
    <row r="692" spans="8:12" x14ac:dyDescent="0.25">
      <c r="H692" s="183"/>
      <c r="I692" s="183"/>
      <c r="J692" s="183"/>
      <c r="K692" s="183"/>
      <c r="L692" s="183"/>
    </row>
    <row r="693" spans="8:12" x14ac:dyDescent="0.25">
      <c r="H693" s="183"/>
      <c r="I693" s="183"/>
      <c r="J693" s="183"/>
      <c r="K693" s="183"/>
      <c r="L693" s="183"/>
    </row>
    <row r="694" spans="8:12" x14ac:dyDescent="0.25">
      <c r="H694" s="183"/>
      <c r="I694" s="183"/>
      <c r="J694" s="183"/>
      <c r="K694" s="183"/>
      <c r="L694" s="183"/>
    </row>
    <row r="695" spans="8:12" x14ac:dyDescent="0.25">
      <c r="H695" s="183"/>
      <c r="I695" s="183"/>
      <c r="J695" s="183"/>
      <c r="K695" s="183"/>
      <c r="L695" s="183"/>
    </row>
    <row r="696" spans="8:12" x14ac:dyDescent="0.25">
      <c r="H696" s="183"/>
      <c r="I696" s="183"/>
      <c r="J696" s="183"/>
      <c r="K696" s="183"/>
      <c r="L696" s="183"/>
    </row>
    <row r="697" spans="8:12" x14ac:dyDescent="0.25">
      <c r="H697" s="183"/>
      <c r="I697" s="183"/>
      <c r="J697" s="183"/>
      <c r="K697" s="183"/>
      <c r="L697" s="183"/>
    </row>
    <row r="698" spans="8:12" x14ac:dyDescent="0.25">
      <c r="H698" s="183"/>
      <c r="I698" s="183"/>
      <c r="J698" s="183"/>
      <c r="K698" s="183"/>
      <c r="L698" s="183"/>
    </row>
    <row r="699" spans="8:12" x14ac:dyDescent="0.25">
      <c r="H699" s="183"/>
      <c r="I699" s="183"/>
      <c r="J699" s="183"/>
      <c r="K699" s="183"/>
      <c r="L699" s="183"/>
    </row>
    <row r="700" spans="8:12" x14ac:dyDescent="0.25">
      <c r="H700" s="183"/>
      <c r="I700" s="183"/>
      <c r="J700" s="183"/>
      <c r="K700" s="183"/>
      <c r="L700" s="183"/>
    </row>
    <row r="701" spans="8:12" x14ac:dyDescent="0.25">
      <c r="H701" s="183"/>
      <c r="I701" s="183"/>
      <c r="J701" s="183"/>
      <c r="K701" s="183"/>
      <c r="L701" s="183"/>
    </row>
    <row r="702" spans="8:12" x14ac:dyDescent="0.25">
      <c r="H702" s="183"/>
      <c r="I702" s="183"/>
      <c r="J702" s="183"/>
      <c r="K702" s="183"/>
      <c r="L702" s="183"/>
    </row>
    <row r="703" spans="8:12" x14ac:dyDescent="0.25">
      <c r="H703" s="183"/>
      <c r="I703" s="183"/>
      <c r="J703" s="183"/>
      <c r="K703" s="183"/>
      <c r="L703" s="183"/>
    </row>
    <row r="704" spans="8:12" x14ac:dyDescent="0.25">
      <c r="H704" s="183"/>
      <c r="I704" s="183"/>
      <c r="J704" s="183"/>
      <c r="K704" s="183"/>
      <c r="L704" s="183"/>
    </row>
    <row r="705" spans="8:12" x14ac:dyDescent="0.25">
      <c r="H705" s="183"/>
      <c r="I705" s="183"/>
      <c r="J705" s="183"/>
      <c r="K705" s="183"/>
      <c r="L705" s="183"/>
    </row>
    <row r="706" spans="8:12" x14ac:dyDescent="0.25">
      <c r="H706" s="183"/>
      <c r="I706" s="183"/>
      <c r="J706" s="183"/>
      <c r="K706" s="183"/>
      <c r="L706" s="183"/>
    </row>
    <row r="707" spans="8:12" x14ac:dyDescent="0.25">
      <c r="H707" s="183"/>
      <c r="I707" s="183"/>
      <c r="J707" s="183"/>
      <c r="K707" s="183"/>
      <c r="L707" s="183"/>
    </row>
    <row r="708" spans="8:12" x14ac:dyDescent="0.25">
      <c r="H708" s="183"/>
      <c r="I708" s="183"/>
      <c r="J708" s="183"/>
      <c r="K708" s="183"/>
      <c r="L708" s="183"/>
    </row>
    <row r="709" spans="8:12" x14ac:dyDescent="0.25">
      <c r="H709" s="183"/>
      <c r="I709" s="183"/>
      <c r="J709" s="183"/>
      <c r="K709" s="183"/>
      <c r="L709" s="183"/>
    </row>
    <row r="710" spans="8:12" x14ac:dyDescent="0.25">
      <c r="H710" s="183"/>
      <c r="I710" s="183"/>
      <c r="J710" s="183"/>
      <c r="K710" s="183"/>
      <c r="L710" s="183"/>
    </row>
    <row r="711" spans="8:12" x14ac:dyDescent="0.25">
      <c r="H711" s="183"/>
      <c r="I711" s="183"/>
      <c r="J711" s="183"/>
      <c r="K711" s="183"/>
      <c r="L711" s="183"/>
    </row>
    <row r="712" spans="8:12" x14ac:dyDescent="0.25">
      <c r="H712" s="183"/>
      <c r="I712" s="183"/>
      <c r="J712" s="183"/>
      <c r="K712" s="183"/>
      <c r="L712" s="183"/>
    </row>
    <row r="713" spans="8:12" x14ac:dyDescent="0.25">
      <c r="H713" s="183"/>
      <c r="I713" s="183"/>
      <c r="J713" s="183"/>
      <c r="K713" s="183"/>
      <c r="L713" s="183"/>
    </row>
    <row r="714" spans="8:12" x14ac:dyDescent="0.25">
      <c r="H714" s="183"/>
      <c r="I714" s="183"/>
      <c r="J714" s="183"/>
      <c r="K714" s="183"/>
      <c r="L714" s="183"/>
    </row>
    <row r="715" spans="8:12" x14ac:dyDescent="0.25">
      <c r="H715" s="183"/>
      <c r="I715" s="183"/>
      <c r="J715" s="183"/>
      <c r="K715" s="183"/>
      <c r="L715" s="183"/>
    </row>
    <row r="716" spans="8:12" x14ac:dyDescent="0.25">
      <c r="H716" s="183"/>
      <c r="I716" s="183"/>
      <c r="J716" s="183"/>
      <c r="K716" s="183"/>
      <c r="L716" s="183"/>
    </row>
    <row r="717" spans="8:12" x14ac:dyDescent="0.25">
      <c r="H717" s="183"/>
      <c r="I717" s="183"/>
      <c r="J717" s="183"/>
      <c r="K717" s="183"/>
      <c r="L717" s="183"/>
    </row>
    <row r="718" spans="8:12" x14ac:dyDescent="0.25">
      <c r="H718" s="183"/>
      <c r="I718" s="183"/>
      <c r="J718" s="183"/>
      <c r="K718" s="183"/>
      <c r="L718" s="183"/>
    </row>
    <row r="719" spans="8:12" x14ac:dyDescent="0.25">
      <c r="H719" s="183"/>
      <c r="I719" s="183"/>
      <c r="J719" s="183"/>
      <c r="K719" s="183"/>
      <c r="L719" s="183"/>
    </row>
    <row r="720" spans="8:12" x14ac:dyDescent="0.25">
      <c r="H720" s="183"/>
      <c r="I720" s="183"/>
      <c r="J720" s="183"/>
      <c r="K720" s="183"/>
      <c r="L720" s="183"/>
    </row>
    <row r="721" spans="8:12" x14ac:dyDescent="0.25">
      <c r="H721" s="183"/>
      <c r="I721" s="183"/>
      <c r="J721" s="183"/>
      <c r="K721" s="183"/>
      <c r="L721" s="183"/>
    </row>
    <row r="722" spans="8:12" x14ac:dyDescent="0.25">
      <c r="H722" s="183"/>
      <c r="I722" s="183"/>
      <c r="J722" s="183"/>
      <c r="K722" s="183"/>
      <c r="L722" s="183"/>
    </row>
    <row r="723" spans="8:12" x14ac:dyDescent="0.25">
      <c r="H723" s="183"/>
      <c r="I723" s="183"/>
      <c r="J723" s="183"/>
      <c r="K723" s="183"/>
      <c r="L723" s="183"/>
    </row>
    <row r="724" spans="8:12" x14ac:dyDescent="0.25">
      <c r="H724" s="183"/>
      <c r="I724" s="183"/>
      <c r="J724" s="183"/>
      <c r="K724" s="183"/>
      <c r="L724" s="183"/>
    </row>
    <row r="725" spans="8:12" x14ac:dyDescent="0.25">
      <c r="H725" s="183"/>
      <c r="I725" s="183"/>
      <c r="J725" s="183"/>
      <c r="K725" s="183"/>
      <c r="L725" s="183"/>
    </row>
    <row r="726" spans="8:12" x14ac:dyDescent="0.25">
      <c r="H726" s="183"/>
      <c r="I726" s="183"/>
      <c r="J726" s="183"/>
      <c r="K726" s="183"/>
      <c r="L726" s="183"/>
    </row>
    <row r="727" spans="8:12" x14ac:dyDescent="0.25">
      <c r="H727" s="183"/>
      <c r="I727" s="183"/>
      <c r="J727" s="183"/>
      <c r="K727" s="183"/>
      <c r="L727" s="183"/>
    </row>
    <row r="728" spans="8:12" x14ac:dyDescent="0.25">
      <c r="H728" s="183"/>
      <c r="I728" s="183"/>
      <c r="J728" s="183"/>
      <c r="K728" s="183"/>
      <c r="L728" s="183"/>
    </row>
    <row r="729" spans="8:12" x14ac:dyDescent="0.25">
      <c r="H729" s="183"/>
      <c r="I729" s="183"/>
      <c r="J729" s="183"/>
      <c r="K729" s="183"/>
      <c r="L729" s="183"/>
    </row>
    <row r="730" spans="8:12" x14ac:dyDescent="0.25">
      <c r="H730" s="183"/>
      <c r="I730" s="183"/>
      <c r="J730" s="183"/>
      <c r="K730" s="183"/>
      <c r="L730" s="183"/>
    </row>
    <row r="731" spans="8:12" x14ac:dyDescent="0.25">
      <c r="H731" s="183"/>
      <c r="I731" s="183"/>
      <c r="J731" s="183"/>
      <c r="K731" s="183"/>
      <c r="L731" s="183"/>
    </row>
    <row r="732" spans="8:12" x14ac:dyDescent="0.25">
      <c r="H732" s="183"/>
      <c r="I732" s="183"/>
      <c r="J732" s="183"/>
      <c r="K732" s="183"/>
      <c r="L732" s="183"/>
    </row>
    <row r="733" spans="8:12" x14ac:dyDescent="0.25">
      <c r="H733" s="183"/>
      <c r="I733" s="183"/>
      <c r="J733" s="183"/>
      <c r="K733" s="183"/>
      <c r="L733" s="183"/>
    </row>
    <row r="734" spans="8:12" x14ac:dyDescent="0.25">
      <c r="H734" s="183"/>
      <c r="I734" s="183"/>
      <c r="J734" s="183"/>
      <c r="K734" s="183"/>
      <c r="L734" s="183"/>
    </row>
    <row r="735" spans="8:12" x14ac:dyDescent="0.25">
      <c r="H735" s="183"/>
      <c r="I735" s="183"/>
      <c r="J735" s="183"/>
      <c r="K735" s="183"/>
      <c r="L735" s="183"/>
    </row>
    <row r="736" spans="8:12" x14ac:dyDescent="0.25">
      <c r="H736" s="183"/>
      <c r="I736" s="183"/>
      <c r="J736" s="183"/>
      <c r="K736" s="183"/>
      <c r="L736" s="183"/>
    </row>
    <row r="737" spans="8:12" x14ac:dyDescent="0.25">
      <c r="H737" s="183"/>
      <c r="I737" s="183"/>
      <c r="J737" s="183"/>
      <c r="K737" s="183"/>
      <c r="L737" s="183"/>
    </row>
    <row r="738" spans="8:12" x14ac:dyDescent="0.25">
      <c r="H738" s="183"/>
      <c r="I738" s="183"/>
      <c r="J738" s="183"/>
      <c r="K738" s="183"/>
      <c r="L738" s="183"/>
    </row>
    <row r="739" spans="8:12" x14ac:dyDescent="0.25">
      <c r="H739" s="183"/>
      <c r="I739" s="183"/>
      <c r="J739" s="183"/>
      <c r="K739" s="183"/>
      <c r="L739" s="183"/>
    </row>
    <row r="740" spans="8:12" x14ac:dyDescent="0.25">
      <c r="H740" s="183"/>
      <c r="I740" s="183"/>
      <c r="J740" s="183"/>
      <c r="K740" s="183"/>
      <c r="L740" s="183"/>
    </row>
    <row r="741" spans="8:12" x14ac:dyDescent="0.25">
      <c r="H741" s="183"/>
      <c r="I741" s="183"/>
      <c r="J741" s="183"/>
      <c r="K741" s="183"/>
      <c r="L741" s="183"/>
    </row>
    <row r="742" spans="8:12" x14ac:dyDescent="0.25">
      <c r="H742" s="183"/>
      <c r="I742" s="183"/>
      <c r="J742" s="183"/>
      <c r="K742" s="183"/>
      <c r="L742" s="183"/>
    </row>
    <row r="743" spans="8:12" x14ac:dyDescent="0.25">
      <c r="H743" s="183"/>
      <c r="I743" s="183"/>
      <c r="J743" s="183"/>
      <c r="K743" s="183"/>
      <c r="L743" s="183"/>
    </row>
    <row r="744" spans="8:12" x14ac:dyDescent="0.25">
      <c r="H744" s="183"/>
      <c r="I744" s="183"/>
      <c r="J744" s="183"/>
      <c r="K744" s="183"/>
      <c r="L744" s="183"/>
    </row>
    <row r="745" spans="8:12" x14ac:dyDescent="0.25">
      <c r="H745" s="183"/>
      <c r="I745" s="183"/>
      <c r="J745" s="183"/>
      <c r="K745" s="183"/>
      <c r="L745" s="183"/>
    </row>
    <row r="746" spans="8:12" x14ac:dyDescent="0.25">
      <c r="H746" s="183"/>
      <c r="I746" s="183"/>
      <c r="J746" s="183"/>
      <c r="K746" s="183"/>
      <c r="L746" s="183"/>
    </row>
    <row r="747" spans="8:12" x14ac:dyDescent="0.25">
      <c r="H747" s="183"/>
      <c r="I747" s="183"/>
      <c r="J747" s="183"/>
      <c r="K747" s="183"/>
      <c r="L747" s="183"/>
    </row>
    <row r="748" spans="8:12" x14ac:dyDescent="0.25">
      <c r="H748" s="183"/>
      <c r="I748" s="183"/>
      <c r="J748" s="183"/>
      <c r="K748" s="183"/>
      <c r="L748" s="183"/>
    </row>
    <row r="749" spans="8:12" x14ac:dyDescent="0.25">
      <c r="H749" s="183"/>
      <c r="I749" s="183"/>
      <c r="J749" s="183"/>
      <c r="K749" s="183"/>
      <c r="L749" s="183"/>
    </row>
    <row r="750" spans="8:12" x14ac:dyDescent="0.25">
      <c r="H750" s="183"/>
      <c r="I750" s="183"/>
      <c r="J750" s="183"/>
      <c r="K750" s="183"/>
      <c r="L750" s="183"/>
    </row>
    <row r="751" spans="8:12" x14ac:dyDescent="0.25">
      <c r="H751" s="183"/>
      <c r="I751" s="183"/>
      <c r="J751" s="183"/>
      <c r="K751" s="183"/>
      <c r="L751" s="183"/>
    </row>
    <row r="752" spans="8:12" x14ac:dyDescent="0.25">
      <c r="H752" s="183"/>
      <c r="I752" s="183"/>
      <c r="J752" s="183"/>
      <c r="K752" s="183"/>
      <c r="L752" s="183"/>
    </row>
    <row r="753" spans="8:12" x14ac:dyDescent="0.25">
      <c r="H753" s="183"/>
      <c r="I753" s="183"/>
      <c r="J753" s="183"/>
      <c r="K753" s="183"/>
      <c r="L753" s="183"/>
    </row>
    <row r="754" spans="8:12" x14ac:dyDescent="0.25">
      <c r="H754" s="183"/>
      <c r="I754" s="183"/>
      <c r="J754" s="183"/>
      <c r="K754" s="183"/>
      <c r="L754" s="183"/>
    </row>
    <row r="755" spans="8:12" x14ac:dyDescent="0.25">
      <c r="H755" s="183"/>
      <c r="I755" s="183"/>
      <c r="J755" s="183"/>
      <c r="K755" s="183"/>
      <c r="L755" s="183"/>
    </row>
    <row r="756" spans="8:12" x14ac:dyDescent="0.25">
      <c r="H756" s="183"/>
      <c r="I756" s="183"/>
      <c r="J756" s="183"/>
      <c r="K756" s="183"/>
      <c r="L756" s="183"/>
    </row>
    <row r="757" spans="8:12" x14ac:dyDescent="0.25">
      <c r="H757" s="183"/>
      <c r="I757" s="183"/>
      <c r="J757" s="183"/>
      <c r="K757" s="183"/>
      <c r="L757" s="183"/>
    </row>
    <row r="758" spans="8:12" x14ac:dyDescent="0.25">
      <c r="H758" s="183"/>
      <c r="I758" s="183"/>
      <c r="J758" s="183"/>
      <c r="K758" s="183"/>
      <c r="L758" s="183"/>
    </row>
    <row r="759" spans="8:12" x14ac:dyDescent="0.25">
      <c r="H759" s="183"/>
      <c r="I759" s="183"/>
      <c r="J759" s="183"/>
      <c r="K759" s="183"/>
      <c r="L759" s="183"/>
    </row>
    <row r="760" spans="8:12" x14ac:dyDescent="0.25">
      <c r="H760" s="183"/>
      <c r="I760" s="183"/>
      <c r="J760" s="183"/>
      <c r="K760" s="183"/>
      <c r="L760" s="183"/>
    </row>
    <row r="761" spans="8:12" x14ac:dyDescent="0.25">
      <c r="H761" s="183"/>
      <c r="I761" s="183"/>
      <c r="J761" s="183"/>
      <c r="K761" s="183"/>
      <c r="L761" s="183"/>
    </row>
    <row r="762" spans="8:12" x14ac:dyDescent="0.25">
      <c r="H762" s="183"/>
      <c r="I762" s="183"/>
      <c r="J762" s="183"/>
      <c r="K762" s="183"/>
      <c r="L762" s="183"/>
    </row>
    <row r="763" spans="8:12" x14ac:dyDescent="0.25">
      <c r="H763" s="183"/>
      <c r="I763" s="183"/>
      <c r="J763" s="183"/>
      <c r="K763" s="183"/>
      <c r="L763" s="183"/>
    </row>
    <row r="764" spans="8:12" x14ac:dyDescent="0.25">
      <c r="H764" s="183"/>
      <c r="I764" s="183"/>
      <c r="J764" s="183"/>
      <c r="K764" s="183"/>
      <c r="L764" s="183"/>
    </row>
    <row r="765" spans="8:12" x14ac:dyDescent="0.25">
      <c r="H765" s="183"/>
      <c r="I765" s="183"/>
      <c r="J765" s="183"/>
      <c r="K765" s="183"/>
      <c r="L765" s="183"/>
    </row>
    <row r="766" spans="8:12" x14ac:dyDescent="0.25">
      <c r="H766" s="183"/>
      <c r="I766" s="183"/>
      <c r="J766" s="183"/>
      <c r="K766" s="183"/>
      <c r="L766" s="183"/>
    </row>
    <row r="767" spans="8:12" x14ac:dyDescent="0.25">
      <c r="H767" s="183"/>
      <c r="I767" s="183"/>
      <c r="J767" s="183"/>
      <c r="K767" s="183"/>
      <c r="L767" s="183"/>
    </row>
    <row r="768" spans="8:12" x14ac:dyDescent="0.25">
      <c r="H768" s="183"/>
      <c r="I768" s="183"/>
      <c r="J768" s="183"/>
      <c r="K768" s="183"/>
      <c r="L768" s="183"/>
    </row>
    <row r="769" spans="8:12" x14ac:dyDescent="0.25">
      <c r="H769" s="183"/>
      <c r="I769" s="183"/>
      <c r="J769" s="183"/>
      <c r="K769" s="183"/>
      <c r="L769" s="183"/>
    </row>
    <row r="770" spans="8:12" x14ac:dyDescent="0.25">
      <c r="H770" s="183"/>
      <c r="I770" s="183"/>
      <c r="J770" s="183"/>
      <c r="K770" s="183"/>
      <c r="L770" s="183"/>
    </row>
    <row r="771" spans="8:12" x14ac:dyDescent="0.25">
      <c r="H771" s="183"/>
      <c r="I771" s="183"/>
      <c r="J771" s="183"/>
      <c r="K771" s="183"/>
      <c r="L771" s="183"/>
    </row>
    <row r="772" spans="8:12" x14ac:dyDescent="0.25">
      <c r="H772" s="183"/>
      <c r="I772" s="183"/>
      <c r="J772" s="183"/>
      <c r="K772" s="183"/>
      <c r="L772" s="183"/>
    </row>
    <row r="773" spans="8:12" x14ac:dyDescent="0.25">
      <c r="H773" s="183"/>
      <c r="I773" s="183"/>
      <c r="J773" s="183"/>
      <c r="K773" s="183"/>
      <c r="L773" s="183"/>
    </row>
    <row r="774" spans="8:12" x14ac:dyDescent="0.25">
      <c r="H774" s="183"/>
      <c r="I774" s="183"/>
      <c r="J774" s="183"/>
      <c r="K774" s="183"/>
      <c r="L774" s="183"/>
    </row>
    <row r="775" spans="8:12" x14ac:dyDescent="0.25">
      <c r="H775" s="183"/>
      <c r="I775" s="183"/>
      <c r="J775" s="183"/>
      <c r="K775" s="183"/>
      <c r="L775" s="183"/>
    </row>
    <row r="776" spans="8:12" x14ac:dyDescent="0.25">
      <c r="H776" s="183"/>
      <c r="I776" s="183"/>
      <c r="J776" s="183"/>
      <c r="K776" s="183"/>
      <c r="L776" s="183"/>
    </row>
    <row r="777" spans="8:12" x14ac:dyDescent="0.25">
      <c r="H777" s="183"/>
      <c r="I777" s="183"/>
      <c r="J777" s="183"/>
      <c r="K777" s="183"/>
      <c r="L777" s="183"/>
    </row>
    <row r="778" spans="8:12" x14ac:dyDescent="0.25">
      <c r="H778" s="183"/>
      <c r="I778" s="183"/>
      <c r="J778" s="183"/>
      <c r="K778" s="183"/>
      <c r="L778" s="183"/>
    </row>
    <row r="779" spans="8:12" x14ac:dyDescent="0.25">
      <c r="H779" s="183"/>
      <c r="I779" s="183"/>
      <c r="J779" s="183"/>
      <c r="K779" s="183"/>
      <c r="L779" s="183"/>
    </row>
    <row r="780" spans="8:12" x14ac:dyDescent="0.25">
      <c r="H780" s="183"/>
      <c r="I780" s="183"/>
      <c r="J780" s="183"/>
      <c r="K780" s="183"/>
      <c r="L780" s="183"/>
    </row>
    <row r="781" spans="8:12" x14ac:dyDescent="0.25">
      <c r="H781" s="183"/>
      <c r="I781" s="183"/>
      <c r="J781" s="183"/>
      <c r="K781" s="183"/>
      <c r="L781" s="183"/>
    </row>
    <row r="782" spans="8:12" x14ac:dyDescent="0.25">
      <c r="H782" s="183"/>
      <c r="I782" s="183"/>
      <c r="J782" s="183"/>
      <c r="K782" s="183"/>
      <c r="L782" s="183"/>
    </row>
    <row r="783" spans="8:12" x14ac:dyDescent="0.25">
      <c r="H783" s="183"/>
      <c r="I783" s="183"/>
      <c r="J783" s="183"/>
      <c r="K783" s="183"/>
      <c r="L783" s="183"/>
    </row>
    <row r="784" spans="8:12" x14ac:dyDescent="0.25">
      <c r="H784" s="183"/>
      <c r="I784" s="183"/>
      <c r="J784" s="183"/>
      <c r="K784" s="183"/>
      <c r="L784" s="183"/>
    </row>
    <row r="785" spans="8:12" x14ac:dyDescent="0.25">
      <c r="H785" s="183"/>
      <c r="I785" s="183"/>
      <c r="J785" s="183"/>
      <c r="K785" s="183"/>
      <c r="L785" s="183"/>
    </row>
    <row r="786" spans="8:12" x14ac:dyDescent="0.25">
      <c r="H786" s="183"/>
      <c r="I786" s="183"/>
      <c r="J786" s="183"/>
      <c r="K786" s="183"/>
      <c r="L786" s="183"/>
    </row>
    <row r="787" spans="8:12" x14ac:dyDescent="0.25">
      <c r="H787" s="183"/>
      <c r="I787" s="183"/>
      <c r="J787" s="183"/>
      <c r="K787" s="183"/>
      <c r="L787" s="183"/>
    </row>
    <row r="788" spans="8:12" x14ac:dyDescent="0.25">
      <c r="H788" s="183"/>
      <c r="I788" s="183"/>
      <c r="J788" s="183"/>
      <c r="K788" s="183"/>
      <c r="L788" s="183"/>
    </row>
    <row r="789" spans="8:12" x14ac:dyDescent="0.25">
      <c r="H789" s="183"/>
      <c r="I789" s="183"/>
      <c r="J789" s="183"/>
      <c r="K789" s="183"/>
      <c r="L789" s="183"/>
    </row>
    <row r="790" spans="8:12" x14ac:dyDescent="0.25">
      <c r="H790" s="183"/>
      <c r="I790" s="183"/>
      <c r="J790" s="183"/>
      <c r="K790" s="183"/>
      <c r="L790" s="183"/>
    </row>
    <row r="791" spans="8:12" x14ac:dyDescent="0.25">
      <c r="H791" s="183"/>
      <c r="I791" s="183"/>
      <c r="J791" s="183"/>
      <c r="K791" s="183"/>
      <c r="L791" s="183"/>
    </row>
    <row r="792" spans="8:12" x14ac:dyDescent="0.25">
      <c r="H792" s="183"/>
      <c r="I792" s="183"/>
      <c r="J792" s="183"/>
      <c r="K792" s="183"/>
      <c r="L792" s="183"/>
    </row>
    <row r="793" spans="8:12" x14ac:dyDescent="0.25">
      <c r="H793" s="183"/>
      <c r="I793" s="183"/>
      <c r="J793" s="183"/>
      <c r="K793" s="183"/>
      <c r="L793" s="183"/>
    </row>
    <row r="794" spans="8:12" x14ac:dyDescent="0.25">
      <c r="H794" s="183"/>
      <c r="I794" s="183"/>
      <c r="J794" s="183"/>
      <c r="K794" s="183"/>
      <c r="L794" s="18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65"/>
  <sheetViews>
    <sheetView workbookViewId="0">
      <selection activeCell="C14" sqref="C14"/>
    </sheetView>
  </sheetViews>
  <sheetFormatPr baseColWidth="10" defaultRowHeight="15" x14ac:dyDescent="0.25"/>
  <cols>
    <col min="1" max="1" width="0.85546875" customWidth="1"/>
    <col min="2" max="2" width="1" bestFit="1" customWidth="1"/>
    <col min="3" max="3" width="44.5703125" bestFit="1" customWidth="1"/>
    <col min="4" max="4" width="12.140625" customWidth="1"/>
    <col min="5" max="5" width="40.140625" bestFit="1" customWidth="1"/>
    <col min="6" max="6" width="6.42578125" customWidth="1"/>
    <col min="7" max="7" width="0" hidden="1" customWidth="1"/>
    <col min="8" max="8" width="6.5703125" bestFit="1" customWidth="1"/>
    <col min="9" max="9" width="6.42578125" customWidth="1"/>
    <col min="10" max="10" width="0.7109375" customWidth="1"/>
    <col min="11" max="11" width="6.28515625" bestFit="1" customWidth="1"/>
    <col min="12" max="12" width="7.42578125" bestFit="1" customWidth="1"/>
  </cols>
  <sheetData>
    <row r="2" spans="3:12" x14ac:dyDescent="0.25">
      <c r="E2" s="270" t="s">
        <v>337</v>
      </c>
      <c r="F2" s="271"/>
      <c r="G2" s="271"/>
      <c r="H2" s="271"/>
      <c r="I2" s="271"/>
      <c r="J2" s="271"/>
      <c r="K2" s="271"/>
      <c r="L2" s="271"/>
    </row>
    <row r="3" spans="3:12" x14ac:dyDescent="0.25">
      <c r="E3" s="272">
        <v>2013</v>
      </c>
      <c r="H3" s="272" t="s">
        <v>338</v>
      </c>
      <c r="K3" s="272" t="s">
        <v>12</v>
      </c>
      <c r="L3" s="272" t="s">
        <v>339</v>
      </c>
    </row>
    <row r="6" spans="3:12" x14ac:dyDescent="0.25">
      <c r="C6" s="273" t="s">
        <v>340</v>
      </c>
      <c r="D6" s="268"/>
      <c r="E6" s="268"/>
      <c r="F6" s="268"/>
      <c r="G6" s="268"/>
      <c r="H6" s="268"/>
      <c r="I6" s="268"/>
      <c r="J6" s="268"/>
      <c r="K6" s="268"/>
      <c r="L6" s="269"/>
    </row>
    <row r="8" spans="3:12" x14ac:dyDescent="0.25">
      <c r="C8" s="274" t="s">
        <v>341</v>
      </c>
      <c r="D8" s="275"/>
      <c r="E8" s="276">
        <v>983369</v>
      </c>
      <c r="F8" s="275"/>
      <c r="H8" s="276">
        <v>985937</v>
      </c>
      <c r="I8" s="275"/>
      <c r="J8" s="275"/>
      <c r="K8" s="276">
        <v>2568</v>
      </c>
      <c r="L8" s="277">
        <v>2.6114307040388703E-3</v>
      </c>
    </row>
    <row r="9" spans="3:12" x14ac:dyDescent="0.25">
      <c r="C9" s="278" t="s">
        <v>342</v>
      </c>
      <c r="E9" s="279">
        <v>641353</v>
      </c>
      <c r="H9" s="279">
        <v>611336</v>
      </c>
      <c r="K9" s="279">
        <v>-30017</v>
      </c>
      <c r="L9" s="280">
        <v>-4.6802618838611497E-2</v>
      </c>
    </row>
    <row r="10" spans="3:12" x14ac:dyDescent="0.25">
      <c r="C10" s="278" t="s">
        <v>343</v>
      </c>
      <c r="E10" s="279">
        <v>105269</v>
      </c>
      <c r="H10" s="279">
        <v>102387</v>
      </c>
      <c r="K10" s="279">
        <v>-2882</v>
      </c>
      <c r="L10" s="280">
        <v>-2.7377480549829483E-2</v>
      </c>
    </row>
    <row r="12" spans="3:12" x14ac:dyDescent="0.25">
      <c r="C12" s="278" t="s">
        <v>344</v>
      </c>
      <c r="E12" s="279">
        <v>220776</v>
      </c>
      <c r="H12" s="279">
        <v>243391</v>
      </c>
      <c r="K12" s="279">
        <v>22615</v>
      </c>
      <c r="L12" s="280">
        <v>0.10243414139218031</v>
      </c>
    </row>
    <row r="13" spans="3:12" x14ac:dyDescent="0.25">
      <c r="C13" s="281" t="s">
        <v>345</v>
      </c>
      <c r="D13" s="282"/>
      <c r="E13" s="283">
        <v>15971</v>
      </c>
      <c r="F13" s="282"/>
      <c r="H13" s="283">
        <v>28823</v>
      </c>
      <c r="I13" s="282"/>
      <c r="J13" s="282"/>
      <c r="K13" s="283">
        <v>12852</v>
      </c>
      <c r="L13" s="284">
        <v>0.8047085342182706</v>
      </c>
    </row>
    <row r="15" spans="3:12" x14ac:dyDescent="0.25">
      <c r="C15" s="274" t="s">
        <v>346</v>
      </c>
      <c r="D15" s="275"/>
      <c r="E15" s="285">
        <v>19334</v>
      </c>
      <c r="F15" s="275"/>
      <c r="H15" s="276">
        <v>20121</v>
      </c>
      <c r="I15" s="275"/>
      <c r="J15" s="275"/>
      <c r="K15" s="276">
        <v>787</v>
      </c>
      <c r="L15" s="277">
        <v>4.0705492914037446E-2</v>
      </c>
    </row>
    <row r="17" spans="3:12" x14ac:dyDescent="0.25">
      <c r="C17" s="274" t="s">
        <v>347</v>
      </c>
      <c r="D17" s="275"/>
      <c r="E17" s="285">
        <v>281</v>
      </c>
      <c r="F17" s="275"/>
      <c r="H17" s="276">
        <v>238</v>
      </c>
      <c r="I17" s="275"/>
      <c r="J17" s="275"/>
      <c r="K17" s="276">
        <v>-43</v>
      </c>
      <c r="L17" s="277">
        <v>-0.15302491103202848</v>
      </c>
    </row>
    <row r="19" spans="3:12" x14ac:dyDescent="0.25">
      <c r="C19" s="274" t="s">
        <v>348</v>
      </c>
      <c r="D19" s="275"/>
      <c r="E19" s="285">
        <v>8496</v>
      </c>
      <c r="F19" s="275"/>
      <c r="H19" s="276">
        <v>11339</v>
      </c>
      <c r="I19" s="275"/>
      <c r="J19" s="275"/>
      <c r="K19" s="276">
        <v>2843</v>
      </c>
      <c r="L19" s="277">
        <v>0.33462806026365349</v>
      </c>
    </row>
    <row r="20" spans="3:12" x14ac:dyDescent="0.25">
      <c r="C20" s="278" t="s">
        <v>349</v>
      </c>
      <c r="E20" s="279">
        <v>8258</v>
      </c>
      <c r="H20" s="279">
        <v>10954</v>
      </c>
      <c r="K20" s="279">
        <v>2696</v>
      </c>
      <c r="L20" s="280">
        <v>0.3264713005570356</v>
      </c>
    </row>
    <row r="21" spans="3:12" x14ac:dyDescent="0.25">
      <c r="C21" s="281" t="s">
        <v>350</v>
      </c>
      <c r="D21" s="282"/>
      <c r="E21" s="283">
        <v>238</v>
      </c>
      <c r="F21" s="282"/>
      <c r="H21" s="283">
        <v>385</v>
      </c>
      <c r="I21" s="282"/>
      <c r="J21" s="282"/>
      <c r="K21" s="283">
        <v>147</v>
      </c>
      <c r="L21" s="284">
        <v>0.61764705882352944</v>
      </c>
    </row>
    <row r="23" spans="3:12" x14ac:dyDescent="0.25">
      <c r="C23" s="273" t="s">
        <v>351</v>
      </c>
      <c r="D23" s="268"/>
      <c r="E23" s="268"/>
      <c r="F23" s="268"/>
      <c r="G23" s="268"/>
      <c r="H23" s="268"/>
      <c r="I23" s="268"/>
      <c r="J23" s="268"/>
      <c r="K23" s="268"/>
      <c r="L23" s="269"/>
    </row>
    <row r="25" spans="3:12" x14ac:dyDescent="0.25">
      <c r="C25" s="274" t="s">
        <v>352</v>
      </c>
      <c r="D25" s="275"/>
      <c r="E25" s="276">
        <v>17934</v>
      </c>
      <c r="F25" s="275"/>
      <c r="H25" s="276">
        <v>17206</v>
      </c>
      <c r="I25" s="275"/>
      <c r="J25" s="275"/>
      <c r="K25" s="276">
        <v>-728</v>
      </c>
      <c r="L25" s="277">
        <v>-4.0593286494925843E-2</v>
      </c>
    </row>
    <row r="26" spans="3:12" x14ac:dyDescent="0.25">
      <c r="C26" s="278" t="s">
        <v>353</v>
      </c>
      <c r="E26" s="279">
        <v>10102</v>
      </c>
      <c r="H26" s="279">
        <v>9652</v>
      </c>
      <c r="K26" s="279">
        <v>-450</v>
      </c>
      <c r="L26" s="280">
        <v>-4.4545634527816277E-2</v>
      </c>
    </row>
    <row r="28" spans="3:12" x14ac:dyDescent="0.25">
      <c r="C28" s="278" t="s">
        <v>354</v>
      </c>
      <c r="E28" s="279">
        <v>1876</v>
      </c>
      <c r="H28" s="279">
        <v>1402</v>
      </c>
      <c r="K28" s="286">
        <v>-474</v>
      </c>
      <c r="L28" s="287">
        <v>-0.25266524520255862</v>
      </c>
    </row>
    <row r="30" spans="3:12" x14ac:dyDescent="0.25">
      <c r="C30" s="278" t="s">
        <v>355</v>
      </c>
      <c r="E30" s="279">
        <v>5956</v>
      </c>
      <c r="H30" s="279">
        <v>6152</v>
      </c>
      <c r="K30" s="279">
        <v>196</v>
      </c>
      <c r="L30" s="280">
        <v>3.2907991940899932E-2</v>
      </c>
    </row>
    <row r="31" spans="3:12" x14ac:dyDescent="0.25">
      <c r="C31" s="278" t="s">
        <v>356</v>
      </c>
      <c r="E31" s="279">
        <v>72228</v>
      </c>
      <c r="H31" s="279">
        <v>68210</v>
      </c>
      <c r="K31" s="279">
        <v>-4018</v>
      </c>
      <c r="L31" s="280">
        <v>-5.5629395802181979E-2</v>
      </c>
    </row>
    <row r="32" spans="3:12" x14ac:dyDescent="0.25">
      <c r="C32" s="281" t="s">
        <v>357</v>
      </c>
      <c r="D32" s="282"/>
      <c r="E32" s="288">
        <v>6.0299716146268159</v>
      </c>
      <c r="F32" s="282"/>
      <c r="H32" s="288">
        <v>6.1706169712321328</v>
      </c>
      <c r="I32" s="282"/>
      <c r="J32" s="282"/>
      <c r="K32" s="288">
        <v>0.14064535660531696</v>
      </c>
      <c r="L32" s="284">
        <v>2.3324381206729985E-2</v>
      </c>
    </row>
    <row r="34" spans="3:12" x14ac:dyDescent="0.25">
      <c r="C34" s="274" t="s">
        <v>358</v>
      </c>
      <c r="D34" s="275"/>
      <c r="E34" s="276">
        <v>108</v>
      </c>
      <c r="F34" s="275"/>
      <c r="H34" s="276">
        <v>142</v>
      </c>
      <c r="I34" s="275"/>
      <c r="J34" s="275"/>
      <c r="K34" s="276">
        <v>34</v>
      </c>
      <c r="L34" s="277">
        <v>0.31481481481481483</v>
      </c>
    </row>
    <row r="35" spans="3:12" x14ac:dyDescent="0.25">
      <c r="C35" s="278" t="s">
        <v>353</v>
      </c>
      <c r="E35" s="279">
        <v>29</v>
      </c>
      <c r="H35" s="279">
        <v>42</v>
      </c>
      <c r="K35" s="279">
        <v>13</v>
      </c>
      <c r="L35" s="280">
        <v>0.44827586206896552</v>
      </c>
    </row>
    <row r="36" spans="3:12" x14ac:dyDescent="0.25">
      <c r="C36" s="278" t="s">
        <v>355</v>
      </c>
      <c r="E36" s="279">
        <v>79</v>
      </c>
      <c r="H36" s="279">
        <v>100</v>
      </c>
      <c r="K36" s="279">
        <v>21</v>
      </c>
      <c r="L36" s="280">
        <v>0.26582278481012656</v>
      </c>
    </row>
    <row r="37" spans="3:12" x14ac:dyDescent="0.25">
      <c r="C37" s="278" t="s">
        <v>356</v>
      </c>
      <c r="E37" s="279">
        <v>62</v>
      </c>
      <c r="H37" s="279">
        <v>100</v>
      </c>
      <c r="K37" s="279">
        <v>38</v>
      </c>
      <c r="L37" s="280">
        <v>0.61290322580645162</v>
      </c>
    </row>
    <row r="39" spans="3:12" x14ac:dyDescent="0.25">
      <c r="C39" s="281" t="s">
        <v>357</v>
      </c>
      <c r="D39" s="282"/>
      <c r="E39" s="288">
        <v>2.1379310344827585</v>
      </c>
      <c r="F39" s="282"/>
      <c r="H39" s="288">
        <v>2.3809523809523809</v>
      </c>
      <c r="I39" s="282"/>
      <c r="J39" s="282"/>
      <c r="K39" s="288">
        <v>0.24302134646962248</v>
      </c>
      <c r="L39" s="284">
        <v>0.11367127496159762</v>
      </c>
    </row>
    <row r="41" spans="3:12" x14ac:dyDescent="0.25">
      <c r="C41" s="274" t="s">
        <v>359</v>
      </c>
      <c r="D41" s="275"/>
      <c r="E41" s="289">
        <v>1411</v>
      </c>
      <c r="F41" s="275"/>
      <c r="H41" s="289">
        <v>1452</v>
      </c>
      <c r="I41" s="275"/>
      <c r="J41" s="275"/>
      <c r="K41" s="289">
        <v>41</v>
      </c>
      <c r="L41" s="277">
        <v>2.9057406094968107E-2</v>
      </c>
    </row>
    <row r="42" spans="3:12" x14ac:dyDescent="0.25">
      <c r="C42" s="290" t="s">
        <v>360</v>
      </c>
      <c r="E42" s="291">
        <v>48.769863013698632</v>
      </c>
      <c r="H42" s="292">
        <v>47.536986301369865</v>
      </c>
      <c r="K42" s="292">
        <v>-1.2328767123287676</v>
      </c>
      <c r="L42" s="293">
        <v>-2.5279478680972987E-2</v>
      </c>
    </row>
    <row r="43" spans="3:12" x14ac:dyDescent="0.25">
      <c r="C43" s="278" t="s">
        <v>361</v>
      </c>
      <c r="E43" s="286">
        <v>546</v>
      </c>
      <c r="H43" s="286">
        <v>519</v>
      </c>
      <c r="K43" s="286">
        <v>-27</v>
      </c>
      <c r="L43" s="280">
        <v>-4.9450549450549448E-2</v>
      </c>
    </row>
    <row r="44" spans="3:12" x14ac:dyDescent="0.25">
      <c r="C44" s="278" t="s">
        <v>362</v>
      </c>
      <c r="E44" s="279">
        <v>17640</v>
      </c>
      <c r="H44" s="294">
        <v>17243</v>
      </c>
      <c r="K44" s="279">
        <v>-397</v>
      </c>
      <c r="L44" s="280">
        <v>-2.2505668934240362E-2</v>
      </c>
    </row>
    <row r="45" spans="3:12" x14ac:dyDescent="0.25">
      <c r="C45" s="278" t="s">
        <v>363</v>
      </c>
      <c r="E45" s="295">
        <v>32.64835164835165</v>
      </c>
      <c r="H45" s="295">
        <v>34.046242774566473</v>
      </c>
      <c r="K45" s="295">
        <v>1.397891126214823</v>
      </c>
      <c r="L45" s="280">
        <v>4.2816591210215041E-2</v>
      </c>
    </row>
    <row r="46" spans="3:12" x14ac:dyDescent="0.25">
      <c r="C46" s="278" t="s">
        <v>364</v>
      </c>
      <c r="E46" s="296">
        <v>0.99028144486264813</v>
      </c>
      <c r="H46" s="296">
        <v>0.99631145178952218</v>
      </c>
      <c r="K46" s="296">
        <v>6.0300069268740542E-3</v>
      </c>
      <c r="L46" s="280">
        <v>6.0891850071071616E-3</v>
      </c>
    </row>
    <row r="48" spans="3:12" x14ac:dyDescent="0.25">
      <c r="C48" s="297" t="s">
        <v>365</v>
      </c>
      <c r="D48" s="298"/>
      <c r="E48" s="299">
        <v>18</v>
      </c>
      <c r="F48" s="298"/>
      <c r="H48" s="300">
        <v>17.975342465753425</v>
      </c>
      <c r="I48" s="298"/>
      <c r="J48" s="298"/>
      <c r="K48" s="300">
        <v>-2.4657534246575352E-2</v>
      </c>
      <c r="L48" s="301">
        <v>-1.3698630136986306E-3</v>
      </c>
    </row>
    <row r="49" spans="3:12" x14ac:dyDescent="0.25">
      <c r="C49" s="278" t="s">
        <v>366</v>
      </c>
      <c r="E49" s="286">
        <v>548</v>
      </c>
      <c r="H49" s="286">
        <v>558</v>
      </c>
      <c r="K49" s="286">
        <v>10</v>
      </c>
      <c r="L49" s="280">
        <v>1.824817518248175E-2</v>
      </c>
    </row>
    <row r="50" spans="3:12" x14ac:dyDescent="0.25">
      <c r="C50" s="278" t="s">
        <v>367</v>
      </c>
      <c r="E50" s="279">
        <v>5381</v>
      </c>
      <c r="H50" s="294">
        <v>5273</v>
      </c>
      <c r="K50" s="286">
        <v>-108</v>
      </c>
      <c r="L50" s="280">
        <v>-2.0070618844081026E-2</v>
      </c>
    </row>
    <row r="51" spans="3:12" x14ac:dyDescent="0.25">
      <c r="C51" s="278" t="s">
        <v>368</v>
      </c>
      <c r="E51" s="295">
        <v>9.9963503649635044</v>
      </c>
      <c r="H51" s="295">
        <v>9.2508960573476706</v>
      </c>
      <c r="K51" s="295">
        <v>-0.74545430761583376</v>
      </c>
      <c r="L51" s="280">
        <v>-7.4572647056129399E-2</v>
      </c>
    </row>
    <row r="52" spans="3:12" x14ac:dyDescent="0.25">
      <c r="C52" s="278" t="s">
        <v>364</v>
      </c>
      <c r="E52" s="296">
        <v>0.81461187214611874</v>
      </c>
      <c r="H52" s="296">
        <v>0.80948026215515922</v>
      </c>
      <c r="K52" s="296">
        <v>-5.1316099909595181E-3</v>
      </c>
      <c r="L52" s="280">
        <v>-6.299453968722727E-3</v>
      </c>
    </row>
    <row r="53" spans="3:12" x14ac:dyDescent="0.25">
      <c r="C53" s="297" t="s">
        <v>369</v>
      </c>
      <c r="D53" s="298"/>
      <c r="E53" s="299">
        <v>10.172602739726027</v>
      </c>
      <c r="F53" s="298"/>
      <c r="H53" s="300">
        <v>9.706849315068494</v>
      </c>
      <c r="I53" s="298"/>
      <c r="J53" s="298"/>
      <c r="K53" s="300">
        <v>-0.46575342465753344</v>
      </c>
      <c r="L53" s="301">
        <v>-4.5785079450578969E-2</v>
      </c>
    </row>
    <row r="55" spans="3:12" x14ac:dyDescent="0.25">
      <c r="C55" s="278" t="s">
        <v>370</v>
      </c>
      <c r="E55" s="286">
        <v>317</v>
      </c>
      <c r="H55" s="279">
        <v>375</v>
      </c>
      <c r="K55" s="286">
        <v>58</v>
      </c>
      <c r="L55" s="280">
        <v>0.18296529968454259</v>
      </c>
    </row>
    <row r="56" spans="3:12" x14ac:dyDescent="0.25">
      <c r="C56" s="278" t="s">
        <v>371</v>
      </c>
      <c r="E56" s="279">
        <v>3543</v>
      </c>
      <c r="H56" s="279">
        <v>3802</v>
      </c>
      <c r="K56" s="286">
        <v>259</v>
      </c>
      <c r="L56" s="280">
        <v>7.310189105278013E-2</v>
      </c>
    </row>
    <row r="57" spans="3:12" x14ac:dyDescent="0.25">
      <c r="C57" s="278" t="s">
        <v>372</v>
      </c>
      <c r="E57" s="295">
        <v>11.258675078864353</v>
      </c>
      <c r="H57" s="295">
        <v>10.277333333333333</v>
      </c>
      <c r="K57" s="295">
        <v>-0.98134174553102049</v>
      </c>
      <c r="L57" s="280">
        <v>-8.7163164285047209E-2</v>
      </c>
    </row>
    <row r="58" spans="3:12" x14ac:dyDescent="0.25">
      <c r="C58" s="281" t="s">
        <v>364</v>
      </c>
      <c r="D58" s="282"/>
      <c r="E58" s="302">
        <v>0.89442499326690006</v>
      </c>
      <c r="F58" s="282"/>
      <c r="H58" s="302">
        <v>0.95258255715495344</v>
      </c>
      <c r="I58" s="282"/>
      <c r="J58" s="282"/>
      <c r="K58" s="302">
        <v>5.8157563888053376E-2</v>
      </c>
      <c r="L58" s="284">
        <v>6.5022292898627584E-2</v>
      </c>
    </row>
    <row r="60" spans="3:12" x14ac:dyDescent="0.25">
      <c r="C60" s="274" t="s">
        <v>373</v>
      </c>
      <c r="D60" s="275"/>
      <c r="E60" s="285">
        <v>16262</v>
      </c>
      <c r="F60" s="275"/>
      <c r="H60" s="285">
        <v>18078</v>
      </c>
      <c r="I60" s="275"/>
      <c r="J60" s="275"/>
      <c r="K60" s="276">
        <v>1816</v>
      </c>
      <c r="L60" s="277">
        <v>0.11167138113393187</v>
      </c>
    </row>
    <row r="62" spans="3:12" x14ac:dyDescent="0.25">
      <c r="C62" s="274" t="s">
        <v>374</v>
      </c>
      <c r="D62" s="275"/>
      <c r="E62" s="285">
        <v>4217</v>
      </c>
      <c r="F62" s="275"/>
      <c r="H62" s="285">
        <v>5776</v>
      </c>
      <c r="I62" s="275"/>
      <c r="J62" s="275"/>
      <c r="K62" s="276">
        <v>1559</v>
      </c>
      <c r="L62" s="277">
        <v>0.36969409532843256</v>
      </c>
    </row>
    <row r="64" spans="3:12" x14ac:dyDescent="0.25">
      <c r="C64" s="274" t="s">
        <v>375</v>
      </c>
      <c r="D64" s="275"/>
      <c r="E64" s="285">
        <v>1285</v>
      </c>
      <c r="F64" s="275"/>
      <c r="H64" s="285">
        <v>1270</v>
      </c>
      <c r="I64" s="275"/>
      <c r="J64" s="275"/>
      <c r="K64" s="289">
        <v>-15</v>
      </c>
      <c r="L64" s="277">
        <v>-1.1673151750972763E-2</v>
      </c>
    </row>
    <row r="66" spans="3:12" x14ac:dyDescent="0.25">
      <c r="C66" s="274" t="s">
        <v>376</v>
      </c>
      <c r="D66" s="275"/>
      <c r="E66" s="276">
        <v>105968</v>
      </c>
      <c r="F66" s="275"/>
      <c r="H66" s="276">
        <v>109108</v>
      </c>
      <c r="I66" s="275"/>
      <c r="J66" s="275"/>
      <c r="K66" s="276">
        <v>3140</v>
      </c>
      <c r="L66" s="277">
        <v>2.9631586894156726E-2</v>
      </c>
    </row>
    <row r="67" spans="3:12" x14ac:dyDescent="0.25">
      <c r="C67" s="278" t="s">
        <v>377</v>
      </c>
      <c r="E67" s="303">
        <v>290.32328767123283</v>
      </c>
      <c r="H67" s="303">
        <v>298.92602739726027</v>
      </c>
      <c r="K67" s="279">
        <v>8.602739726027437</v>
      </c>
      <c r="L67" s="280">
        <v>2.9631586894156868E-2</v>
      </c>
    </row>
    <row r="68" spans="3:12" x14ac:dyDescent="0.25">
      <c r="C68" s="278" t="s">
        <v>378</v>
      </c>
      <c r="E68" s="279">
        <v>78433</v>
      </c>
      <c r="H68" s="279">
        <v>81147</v>
      </c>
      <c r="K68" s="279">
        <v>2714</v>
      </c>
      <c r="L68" s="280">
        <v>3.4602781992273658E-2</v>
      </c>
    </row>
    <row r="69" spans="3:12" x14ac:dyDescent="0.25">
      <c r="C69" s="278" t="s">
        <v>379</v>
      </c>
      <c r="E69" s="303">
        <v>214.88493150684928</v>
      </c>
      <c r="H69" s="303">
        <v>222.32054794520548</v>
      </c>
      <c r="K69" s="279">
        <v>7.4356164383561918</v>
      </c>
      <c r="L69" s="280">
        <v>3.460278199227379E-2</v>
      </c>
    </row>
    <row r="71" spans="3:12" x14ac:dyDescent="0.25">
      <c r="C71" s="278" t="s">
        <v>380</v>
      </c>
      <c r="E71" s="279">
        <v>26164</v>
      </c>
      <c r="H71" s="279">
        <v>26439</v>
      </c>
      <c r="K71" s="279">
        <v>275</v>
      </c>
      <c r="L71" s="304">
        <v>1.0510625286653417E-2</v>
      </c>
    </row>
    <row r="72" spans="3:12" x14ac:dyDescent="0.25">
      <c r="C72" s="278" t="s">
        <v>381</v>
      </c>
      <c r="E72" s="303">
        <v>71.682191780821924</v>
      </c>
      <c r="H72" s="303">
        <v>72.435616438356163</v>
      </c>
      <c r="K72" s="279">
        <v>0.75342465753423937</v>
      </c>
      <c r="L72" s="280">
        <v>1.0510625286653315E-2</v>
      </c>
    </row>
    <row r="73" spans="3:12" x14ac:dyDescent="0.25">
      <c r="C73" s="278" t="s">
        <v>382</v>
      </c>
      <c r="E73" s="279">
        <v>1371</v>
      </c>
      <c r="H73" s="279">
        <v>1522</v>
      </c>
      <c r="K73" s="279">
        <v>151</v>
      </c>
      <c r="L73" s="280">
        <v>0.11013858497447118</v>
      </c>
    </row>
    <row r="74" spans="3:12" x14ac:dyDescent="0.25">
      <c r="C74" s="281" t="s">
        <v>383</v>
      </c>
      <c r="D74" s="282"/>
      <c r="E74" s="305">
        <v>3.7561643835616438</v>
      </c>
      <c r="F74" s="282"/>
      <c r="H74" s="305">
        <v>4.1698630136986301</v>
      </c>
      <c r="I74" s="282"/>
      <c r="J74" s="282"/>
      <c r="K74" s="283">
        <v>0.41369863013698627</v>
      </c>
      <c r="L74" s="284">
        <v>0.11013858497447118</v>
      </c>
    </row>
    <row r="76" spans="3:12" x14ac:dyDescent="0.25">
      <c r="C76" s="274" t="s">
        <v>384</v>
      </c>
      <c r="D76" s="275"/>
      <c r="E76" s="285">
        <v>230985</v>
      </c>
      <c r="F76" s="275"/>
      <c r="H76" s="285">
        <v>228360</v>
      </c>
      <c r="I76" s="275"/>
      <c r="J76" s="275"/>
      <c r="K76" s="276">
        <v>-2625</v>
      </c>
      <c r="L76" s="277">
        <v>-1.1364374310020131E-2</v>
      </c>
    </row>
    <row r="77" spans="3:12" x14ac:dyDescent="0.25">
      <c r="C77" s="290" t="s">
        <v>385</v>
      </c>
      <c r="E77" s="306">
        <v>180983</v>
      </c>
      <c r="H77" s="306">
        <v>182260</v>
      </c>
      <c r="K77" s="292">
        <v>1277</v>
      </c>
      <c r="L77" s="307">
        <v>7.0559113286883298E-3</v>
      </c>
    </row>
    <row r="79" spans="3:12" x14ac:dyDescent="0.25">
      <c r="C79" s="278" t="s">
        <v>386</v>
      </c>
      <c r="E79" s="294">
        <v>55128</v>
      </c>
      <c r="H79" s="294">
        <v>56327</v>
      </c>
      <c r="K79" s="279">
        <v>1199</v>
      </c>
      <c r="L79" s="280">
        <v>2.1749383253519081E-2</v>
      </c>
    </row>
    <row r="80" spans="3:12" x14ac:dyDescent="0.25">
      <c r="C80" s="278" t="s">
        <v>387</v>
      </c>
      <c r="E80" s="294">
        <v>125803</v>
      </c>
      <c r="H80" s="294">
        <v>122953</v>
      </c>
      <c r="K80" s="279">
        <v>-2850</v>
      </c>
      <c r="L80" s="304">
        <v>-2.2654467699498422E-2</v>
      </c>
    </row>
    <row r="81" spans="3:12" x14ac:dyDescent="0.25">
      <c r="C81" s="278" t="s">
        <v>388</v>
      </c>
      <c r="E81" s="308">
        <v>2.2463892310713582</v>
      </c>
      <c r="H81" s="308">
        <v>2.1602396303648916</v>
      </c>
      <c r="K81" s="309">
        <v>-8.61496007064666E-2</v>
      </c>
      <c r="L81" s="280">
        <v>-3.8350255385341099E-2</v>
      </c>
    </row>
    <row r="82" spans="3:12" x14ac:dyDescent="0.25">
      <c r="C82" s="278" t="s">
        <v>389</v>
      </c>
      <c r="E82" s="294">
        <v>52</v>
      </c>
      <c r="H82" s="294">
        <v>2980</v>
      </c>
      <c r="K82" s="279">
        <v>2928</v>
      </c>
      <c r="L82" s="310">
        <v>56.307692307692307</v>
      </c>
    </row>
    <row r="83" spans="3:12" x14ac:dyDescent="0.25">
      <c r="C83" s="297" t="s">
        <v>390</v>
      </c>
      <c r="D83" s="298"/>
      <c r="E83" s="311">
        <v>98</v>
      </c>
      <c r="F83" s="298"/>
      <c r="H83" s="311">
        <v>179</v>
      </c>
      <c r="I83" s="298"/>
      <c r="J83" s="298"/>
      <c r="K83" s="300">
        <v>81</v>
      </c>
      <c r="L83" s="312">
        <v>0.82653061224489799</v>
      </c>
    </row>
    <row r="84" spans="3:12" x14ac:dyDescent="0.25">
      <c r="C84" s="278" t="s">
        <v>386</v>
      </c>
      <c r="E84" s="294">
        <v>32</v>
      </c>
      <c r="H84" s="294">
        <v>100</v>
      </c>
      <c r="K84" s="279">
        <v>68</v>
      </c>
      <c r="L84" s="280">
        <v>2.125</v>
      </c>
    </row>
    <row r="86" spans="3:12" x14ac:dyDescent="0.25">
      <c r="C86" s="278" t="s">
        <v>387</v>
      </c>
      <c r="E86" s="294">
        <v>66</v>
      </c>
      <c r="H86" s="294">
        <v>79</v>
      </c>
      <c r="K86" s="279">
        <v>13</v>
      </c>
      <c r="L86" s="304">
        <v>0.19696969696969696</v>
      </c>
    </row>
    <row r="87" spans="3:12" x14ac:dyDescent="0.25">
      <c r="C87" s="278" t="s">
        <v>388</v>
      </c>
      <c r="E87" s="308">
        <v>2.0625</v>
      </c>
      <c r="H87" s="308">
        <v>0.79</v>
      </c>
      <c r="K87" s="309">
        <v>-1.2725</v>
      </c>
      <c r="L87" s="280">
        <v>-0.61696969696969695</v>
      </c>
    </row>
    <row r="88" spans="3:12" x14ac:dyDescent="0.25">
      <c r="C88" s="297" t="s">
        <v>391</v>
      </c>
      <c r="D88" s="298"/>
      <c r="E88" s="311">
        <v>17526</v>
      </c>
      <c r="F88" s="298"/>
      <c r="H88" s="311">
        <v>16006</v>
      </c>
      <c r="I88" s="298"/>
      <c r="J88" s="298"/>
      <c r="K88" s="300">
        <v>-1520</v>
      </c>
      <c r="L88" s="301">
        <v>-8.6728289398607786E-2</v>
      </c>
    </row>
    <row r="89" spans="3:12" x14ac:dyDescent="0.25">
      <c r="C89" s="290" t="s">
        <v>386</v>
      </c>
      <c r="E89" s="294">
        <v>8138</v>
      </c>
      <c r="H89" s="294">
        <v>7250</v>
      </c>
      <c r="K89" s="279">
        <v>-888</v>
      </c>
      <c r="L89" s="280">
        <v>-0.10911771934136151</v>
      </c>
    </row>
    <row r="90" spans="3:12" x14ac:dyDescent="0.25">
      <c r="C90" s="278" t="s">
        <v>387</v>
      </c>
      <c r="E90" s="294">
        <v>9388</v>
      </c>
      <c r="H90" s="294">
        <v>8756</v>
      </c>
      <c r="K90" s="279">
        <v>-632</v>
      </c>
      <c r="L90" s="280">
        <v>-6.731998295696634E-2</v>
      </c>
    </row>
    <row r="91" spans="3:12" x14ac:dyDescent="0.25">
      <c r="C91" s="278" t="s">
        <v>388</v>
      </c>
      <c r="E91" s="295">
        <v>1.1536003932170067</v>
      </c>
      <c r="H91" s="295">
        <v>1.2077241379310344</v>
      </c>
      <c r="K91" s="313">
        <v>5.4123744714027699E-2</v>
      </c>
      <c r="L91" s="280">
        <v>4.6917238440856136E-2</v>
      </c>
    </row>
    <row r="92" spans="3:12" x14ac:dyDescent="0.25">
      <c r="C92" s="297" t="s">
        <v>392</v>
      </c>
      <c r="D92" s="298"/>
      <c r="E92" s="311">
        <v>3357</v>
      </c>
      <c r="F92" s="298"/>
      <c r="H92" s="311">
        <v>3350</v>
      </c>
      <c r="I92" s="298"/>
      <c r="J92" s="298"/>
      <c r="K92" s="300">
        <v>-7</v>
      </c>
      <c r="L92" s="301">
        <v>-2.0851951146857312E-3</v>
      </c>
    </row>
    <row r="94" spans="3:12" x14ac:dyDescent="0.25">
      <c r="C94" s="290" t="s">
        <v>386</v>
      </c>
      <c r="E94" s="294">
        <v>1680</v>
      </c>
      <c r="H94" s="294">
        <v>1567</v>
      </c>
      <c r="K94" s="279">
        <v>-113</v>
      </c>
      <c r="L94" s="280">
        <v>-6.7261904761904759E-2</v>
      </c>
    </row>
    <row r="95" spans="3:12" x14ac:dyDescent="0.25">
      <c r="C95" s="278" t="s">
        <v>387</v>
      </c>
      <c r="E95" s="294">
        <v>1677</v>
      </c>
      <c r="H95" s="294">
        <v>1783</v>
      </c>
      <c r="K95" s="279">
        <v>106</v>
      </c>
      <c r="L95" s="280">
        <v>6.3208109719737629E-2</v>
      </c>
    </row>
    <row r="96" spans="3:12" x14ac:dyDescent="0.25">
      <c r="C96" s="278" t="s">
        <v>388</v>
      </c>
      <c r="E96" s="308">
        <v>0.99821428571428572</v>
      </c>
      <c r="H96" s="308">
        <v>1.1378430121250798</v>
      </c>
      <c r="K96" s="309">
        <v>0.13962872641079405</v>
      </c>
      <c r="L96" s="280">
        <v>0.13987850946340727</v>
      </c>
    </row>
    <row r="97" spans="3:12" x14ac:dyDescent="0.25">
      <c r="C97" s="297" t="s">
        <v>393</v>
      </c>
      <c r="D97" s="298"/>
      <c r="E97" s="311">
        <v>27069</v>
      </c>
      <c r="F97" s="298"/>
      <c r="H97" s="311">
        <v>24938</v>
      </c>
      <c r="I97" s="298"/>
      <c r="J97" s="298"/>
      <c r="K97" s="300">
        <v>-2131</v>
      </c>
      <c r="L97" s="301">
        <v>-7.8724740478037611E-2</v>
      </c>
    </row>
    <row r="98" spans="3:12" x14ac:dyDescent="0.25">
      <c r="C98" s="290" t="s">
        <v>386</v>
      </c>
      <c r="E98" s="294">
        <v>3698</v>
      </c>
      <c r="H98" s="294">
        <v>4091</v>
      </c>
      <c r="K98" s="279">
        <v>393</v>
      </c>
      <c r="L98" s="280">
        <v>0.10627366143861547</v>
      </c>
    </row>
    <row r="99" spans="3:12" x14ac:dyDescent="0.25">
      <c r="C99" s="278" t="s">
        <v>387</v>
      </c>
      <c r="E99" s="294">
        <v>23371</v>
      </c>
      <c r="H99" s="294">
        <v>20845</v>
      </c>
      <c r="K99" s="279">
        <v>-2526</v>
      </c>
      <c r="L99" s="280">
        <v>-0.10808266655256514</v>
      </c>
    </row>
    <row r="101" spans="3:12" x14ac:dyDescent="0.25">
      <c r="C101" s="278" t="s">
        <v>388</v>
      </c>
      <c r="E101" s="308">
        <v>6.3199026500811248</v>
      </c>
      <c r="H101" s="308">
        <v>5.0953312148618917</v>
      </c>
      <c r="K101" s="309">
        <v>-1.2245714352192332</v>
      </c>
      <c r="L101" s="280">
        <v>-0.19376428768305698</v>
      </c>
    </row>
    <row r="102" spans="3:12" x14ac:dyDescent="0.25">
      <c r="C102" s="297" t="s">
        <v>394</v>
      </c>
      <c r="D102" s="298"/>
      <c r="E102" s="311">
        <v>1952</v>
      </c>
      <c r="F102" s="298"/>
      <c r="H102" s="311">
        <v>1623</v>
      </c>
      <c r="I102" s="298"/>
      <c r="J102" s="298"/>
      <c r="K102" s="300">
        <v>-329</v>
      </c>
      <c r="L102" s="301">
        <v>-0.16854508196721313</v>
      </c>
    </row>
    <row r="103" spans="3:12" x14ac:dyDescent="0.25">
      <c r="C103" s="290" t="s">
        <v>386</v>
      </c>
      <c r="E103" s="294">
        <v>378</v>
      </c>
      <c r="H103" s="294">
        <v>273</v>
      </c>
      <c r="K103" s="279">
        <v>-105</v>
      </c>
      <c r="L103" s="280">
        <v>-0.27777777777777779</v>
      </c>
    </row>
    <row r="104" spans="3:12" x14ac:dyDescent="0.25">
      <c r="C104" s="278" t="s">
        <v>387</v>
      </c>
      <c r="E104" s="294">
        <v>1411</v>
      </c>
      <c r="H104" s="294">
        <v>1222</v>
      </c>
      <c r="K104" s="279">
        <v>-189</v>
      </c>
      <c r="L104" s="280">
        <v>-0.13394755492558469</v>
      </c>
    </row>
    <row r="105" spans="3:12" x14ac:dyDescent="0.25">
      <c r="C105" s="278" t="s">
        <v>388</v>
      </c>
      <c r="E105" s="295">
        <v>3.732804232804233</v>
      </c>
      <c r="H105" s="295">
        <v>4.4761904761904763</v>
      </c>
      <c r="K105" s="313">
        <v>0.74338624338624326</v>
      </c>
      <c r="L105" s="280">
        <v>0.19914953933380578</v>
      </c>
    </row>
    <row r="106" spans="3:12" x14ac:dyDescent="0.25">
      <c r="C106" s="281" t="s">
        <v>395</v>
      </c>
      <c r="D106" s="282"/>
      <c r="E106" s="314">
        <v>163</v>
      </c>
      <c r="F106" s="282"/>
      <c r="H106" s="314">
        <v>128</v>
      </c>
      <c r="I106" s="282"/>
      <c r="J106" s="282"/>
      <c r="K106" s="283">
        <v>-35</v>
      </c>
      <c r="L106" s="315">
        <v>-0.21472392638036811</v>
      </c>
    </row>
    <row r="108" spans="3:12" x14ac:dyDescent="0.25">
      <c r="C108" s="274" t="s">
        <v>396</v>
      </c>
      <c r="D108" s="275"/>
      <c r="E108" s="285">
        <v>5754</v>
      </c>
      <c r="F108" s="275"/>
      <c r="H108" s="285">
        <v>5026</v>
      </c>
      <c r="I108" s="275"/>
      <c r="J108" s="275"/>
      <c r="K108" s="276">
        <v>-728</v>
      </c>
      <c r="L108" s="277">
        <v>-0.12652068126520682</v>
      </c>
    </row>
    <row r="109" spans="3:12" x14ac:dyDescent="0.25">
      <c r="C109" s="290" t="s">
        <v>397</v>
      </c>
      <c r="E109" s="294">
        <v>2058</v>
      </c>
      <c r="H109" s="294">
        <v>2077</v>
      </c>
      <c r="K109" s="279">
        <v>19</v>
      </c>
      <c r="L109" s="280">
        <v>9.23226433430515E-3</v>
      </c>
    </row>
    <row r="111" spans="3:12" x14ac:dyDescent="0.25">
      <c r="C111" s="290" t="s">
        <v>398</v>
      </c>
      <c r="E111" s="294">
        <v>1792</v>
      </c>
      <c r="H111" s="294">
        <v>1675</v>
      </c>
      <c r="K111" s="279">
        <v>-117</v>
      </c>
      <c r="L111" s="280">
        <v>-6.5290178571428575E-2</v>
      </c>
    </row>
    <row r="112" spans="3:12" x14ac:dyDescent="0.25">
      <c r="C112" s="290" t="s">
        <v>399</v>
      </c>
      <c r="E112" s="294">
        <v>1460</v>
      </c>
      <c r="H112" s="294">
        <v>898</v>
      </c>
      <c r="K112" s="279">
        <v>-562</v>
      </c>
      <c r="L112" s="280">
        <v>-0.38493150684931504</v>
      </c>
    </row>
    <row r="113" spans="3:12" x14ac:dyDescent="0.25">
      <c r="C113" s="290" t="s">
        <v>400</v>
      </c>
      <c r="E113" s="294">
        <v>399</v>
      </c>
      <c r="H113" s="294">
        <v>318</v>
      </c>
      <c r="K113" s="279">
        <v>-81</v>
      </c>
      <c r="L113" s="280">
        <v>-0.20300751879699247</v>
      </c>
    </row>
    <row r="114" spans="3:12" x14ac:dyDescent="0.25">
      <c r="C114" s="290" t="s">
        <v>401</v>
      </c>
      <c r="E114" s="294">
        <v>39</v>
      </c>
      <c r="H114" s="294">
        <v>52</v>
      </c>
      <c r="K114" s="279">
        <v>13</v>
      </c>
      <c r="L114" s="280">
        <v>0.33333333333333331</v>
      </c>
    </row>
    <row r="115" spans="3:12" x14ac:dyDescent="0.25">
      <c r="C115" s="316" t="s">
        <v>402</v>
      </c>
      <c r="D115" s="282"/>
      <c r="E115" s="314">
        <v>6</v>
      </c>
      <c r="F115" s="282"/>
      <c r="H115" s="314">
        <v>6</v>
      </c>
      <c r="I115" s="282"/>
      <c r="J115" s="282"/>
      <c r="K115" s="283">
        <v>0</v>
      </c>
      <c r="L115" s="284">
        <v>0</v>
      </c>
    </row>
    <row r="117" spans="3:12" x14ac:dyDescent="0.25">
      <c r="C117" s="273" t="s">
        <v>403</v>
      </c>
      <c r="D117" s="268"/>
      <c r="E117" s="268"/>
      <c r="F117" s="268"/>
      <c r="G117" s="268"/>
      <c r="H117" s="268"/>
      <c r="I117" s="268"/>
      <c r="J117" s="268"/>
      <c r="K117" s="268"/>
      <c r="L117" s="269"/>
    </row>
    <row r="119" spans="3:12" x14ac:dyDescent="0.25">
      <c r="C119" s="274" t="s">
        <v>404</v>
      </c>
      <c r="D119" s="275"/>
      <c r="E119" s="285">
        <v>109</v>
      </c>
      <c r="F119" s="275"/>
      <c r="H119" s="285">
        <v>108</v>
      </c>
      <c r="I119" s="275"/>
      <c r="J119" s="275"/>
      <c r="K119" s="276">
        <v>-1</v>
      </c>
      <c r="L119" s="317">
        <v>-9.1743119266055051E-3</v>
      </c>
    </row>
    <row r="120" spans="3:12" x14ac:dyDescent="0.25">
      <c r="C120" s="281" t="s">
        <v>395</v>
      </c>
      <c r="D120" s="282"/>
      <c r="E120" s="314">
        <v>107</v>
      </c>
      <c r="F120" s="282"/>
      <c r="H120" s="314">
        <v>100</v>
      </c>
      <c r="I120" s="282"/>
      <c r="J120" s="282"/>
      <c r="K120" s="283">
        <v>-7</v>
      </c>
      <c r="L120" s="318">
        <v>-6.5420560747663545E-2</v>
      </c>
    </row>
    <row r="122" spans="3:12" x14ac:dyDescent="0.25">
      <c r="C122" s="274" t="s">
        <v>405</v>
      </c>
      <c r="D122" s="275"/>
      <c r="E122" s="285">
        <v>72.189041095890417</v>
      </c>
      <c r="F122" s="275"/>
      <c r="H122" s="276">
        <v>71</v>
      </c>
      <c r="I122" s="275"/>
      <c r="J122" s="275"/>
      <c r="K122" s="276">
        <v>-1.189041095890417</v>
      </c>
      <c r="L122" s="277">
        <v>-1.6471213328779162E-2</v>
      </c>
    </row>
    <row r="124" spans="3:12" x14ac:dyDescent="0.25">
      <c r="C124" s="278" t="s">
        <v>406</v>
      </c>
      <c r="E124" s="286">
        <v>269</v>
      </c>
      <c r="H124" s="286">
        <v>272</v>
      </c>
      <c r="K124" s="286">
        <v>3</v>
      </c>
      <c r="L124" s="280">
        <v>1.1152416356877323E-2</v>
      </c>
    </row>
    <row r="126" spans="3:12" x14ac:dyDescent="0.25">
      <c r="C126" s="278" t="s">
        <v>407</v>
      </c>
      <c r="E126" s="279">
        <v>25788</v>
      </c>
      <c r="H126" s="294">
        <v>25412</v>
      </c>
      <c r="K126" s="279">
        <v>-376</v>
      </c>
      <c r="L126" s="280">
        <v>-1.4580425003877772E-2</v>
      </c>
    </row>
    <row r="127" spans="3:12" x14ac:dyDescent="0.25">
      <c r="C127" s="278" t="s">
        <v>408</v>
      </c>
      <c r="E127" s="295">
        <v>85.881040892193312</v>
      </c>
      <c r="H127" s="295">
        <v>105.19117647058823</v>
      </c>
      <c r="K127" s="295">
        <v>19.31013557839492</v>
      </c>
      <c r="L127" s="280">
        <v>0.22484747946447206</v>
      </c>
    </row>
    <row r="128" spans="3:12" x14ac:dyDescent="0.25">
      <c r="C128" s="281" t="s">
        <v>364</v>
      </c>
      <c r="D128" s="282"/>
      <c r="E128" s="302">
        <v>0.98144142092679043</v>
      </c>
      <c r="F128" s="282"/>
      <c r="H128" s="302">
        <v>0.98267412695350187</v>
      </c>
      <c r="I128" s="282"/>
      <c r="J128" s="282"/>
      <c r="K128" s="302">
        <v>1.2327060267114387E-3</v>
      </c>
      <c r="L128" s="284">
        <v>1.2560158970541259E-3</v>
      </c>
    </row>
    <row r="130" spans="3:12" x14ac:dyDescent="0.25">
      <c r="C130" s="274" t="s">
        <v>409</v>
      </c>
      <c r="D130" s="275"/>
      <c r="E130" s="285">
        <v>4</v>
      </c>
      <c r="F130" s="275"/>
      <c r="H130" s="276">
        <v>4</v>
      </c>
      <c r="I130" s="275"/>
      <c r="J130" s="275"/>
      <c r="K130" s="276">
        <v>0</v>
      </c>
      <c r="L130" s="277">
        <v>0</v>
      </c>
    </row>
    <row r="132" spans="3:12" x14ac:dyDescent="0.25">
      <c r="C132" s="278" t="s">
        <v>410</v>
      </c>
      <c r="E132" s="286">
        <v>21</v>
      </c>
      <c r="H132" s="286">
        <v>23</v>
      </c>
      <c r="K132" s="286">
        <v>2</v>
      </c>
      <c r="L132" s="280">
        <v>9.5238095238095233E-2</v>
      </c>
    </row>
    <row r="133" spans="3:12" x14ac:dyDescent="0.25">
      <c r="C133" s="278" t="s">
        <v>411</v>
      </c>
      <c r="E133" s="279">
        <v>1425</v>
      </c>
      <c r="H133" s="294">
        <v>1420</v>
      </c>
      <c r="K133" s="279">
        <v>-5</v>
      </c>
      <c r="L133" s="280">
        <v>-3.5087719298245615E-3</v>
      </c>
    </row>
    <row r="135" spans="3:12" x14ac:dyDescent="0.25">
      <c r="C135" s="278" t="s">
        <v>412</v>
      </c>
      <c r="E135" s="295">
        <v>67.714285714285708</v>
      </c>
      <c r="H135" s="295">
        <v>65.739130434782609</v>
      </c>
      <c r="K135" s="295">
        <v>-1.9751552795030989</v>
      </c>
      <c r="L135" s="280">
        <v>-2.916895982388543E-2</v>
      </c>
    </row>
    <row r="136" spans="3:12" x14ac:dyDescent="0.25">
      <c r="C136" s="281" t="s">
        <v>364</v>
      </c>
      <c r="D136" s="282"/>
      <c r="E136" s="302">
        <v>0.97671232876712333</v>
      </c>
      <c r="F136" s="282"/>
      <c r="H136" s="302">
        <v>0.97397260273972608</v>
      </c>
      <c r="I136" s="282"/>
      <c r="J136" s="282"/>
      <c r="K136" s="302">
        <v>-2.739726027397249E-3</v>
      </c>
      <c r="L136" s="284">
        <v>-2.8050490883590345E-3</v>
      </c>
    </row>
    <row r="138" spans="3:12" x14ac:dyDescent="0.25">
      <c r="C138" s="274" t="s">
        <v>413</v>
      </c>
      <c r="D138" s="275"/>
      <c r="E138" s="276">
        <v>69.810958904109583</v>
      </c>
      <c r="F138" s="275"/>
      <c r="H138" s="276">
        <v>71</v>
      </c>
      <c r="I138" s="275"/>
      <c r="J138" s="275"/>
      <c r="K138" s="276">
        <v>1.189041095890417</v>
      </c>
      <c r="L138" s="277">
        <v>1.7032298575409215E-2</v>
      </c>
    </row>
    <row r="140" spans="3:12" x14ac:dyDescent="0.25">
      <c r="C140" s="278" t="s">
        <v>414</v>
      </c>
      <c r="E140" s="286">
        <v>33</v>
      </c>
      <c r="H140" s="286">
        <v>43</v>
      </c>
      <c r="K140" s="286">
        <v>10</v>
      </c>
      <c r="L140" s="280">
        <v>0.30303030303030304</v>
      </c>
    </row>
    <row r="142" spans="3:12" x14ac:dyDescent="0.25">
      <c r="C142" s="278" t="s">
        <v>415</v>
      </c>
      <c r="E142" s="279">
        <v>24936</v>
      </c>
      <c r="H142" s="294">
        <v>24747</v>
      </c>
      <c r="K142" s="279">
        <v>-189</v>
      </c>
      <c r="L142" s="280">
        <v>-7.5794032723772858E-3</v>
      </c>
    </row>
    <row r="143" spans="3:12" x14ac:dyDescent="0.25">
      <c r="C143" s="281" t="s">
        <v>364</v>
      </c>
      <c r="D143" s="282"/>
      <c r="E143" s="302">
        <v>0.97947490286880423</v>
      </c>
      <c r="F143" s="282"/>
      <c r="H143" s="302">
        <v>0.95674319891954462</v>
      </c>
      <c r="I143" s="282"/>
      <c r="J143" s="282"/>
      <c r="K143" s="302">
        <v>-2.2731703949259607E-2</v>
      </c>
      <c r="L143" s="284">
        <v>-2.320805145969565E-2</v>
      </c>
    </row>
    <row r="145" spans="3:12" x14ac:dyDescent="0.25">
      <c r="C145" s="274" t="s">
        <v>416</v>
      </c>
      <c r="D145" s="275"/>
      <c r="E145" s="276">
        <v>8649</v>
      </c>
      <c r="F145" s="275"/>
      <c r="H145" s="276">
        <v>9032</v>
      </c>
      <c r="I145" s="275"/>
      <c r="J145" s="275"/>
      <c r="K145" s="276">
        <v>383</v>
      </c>
      <c r="L145" s="277">
        <v>4.4282576020349171E-2</v>
      </c>
    </row>
    <row r="146" spans="3:12" x14ac:dyDescent="0.25">
      <c r="C146" s="281" t="s">
        <v>364</v>
      </c>
      <c r="D146" s="282"/>
      <c r="E146" s="319">
        <v>0.98061224489795917</v>
      </c>
      <c r="F146" s="282"/>
      <c r="H146" s="302">
        <v>1.0240362811791384</v>
      </c>
      <c r="I146" s="282"/>
      <c r="J146" s="282"/>
      <c r="K146" s="302">
        <v>4.342403628117919E-2</v>
      </c>
      <c r="L146" s="284">
        <v>4.4282576020349226E-2</v>
      </c>
    </row>
    <row r="148" spans="3:12" x14ac:dyDescent="0.25">
      <c r="C148" s="274" t="s">
        <v>417</v>
      </c>
      <c r="D148" s="275"/>
      <c r="E148" s="276">
        <v>8600</v>
      </c>
      <c r="F148" s="275"/>
      <c r="H148" s="285">
        <v>9389</v>
      </c>
      <c r="I148" s="275"/>
      <c r="J148" s="275"/>
      <c r="K148" s="276">
        <v>789</v>
      </c>
      <c r="L148" s="320">
        <v>9.1744186046511633E-2</v>
      </c>
    </row>
    <row r="150" spans="3:12" x14ac:dyDescent="0.25">
      <c r="C150" s="273" t="s">
        <v>418</v>
      </c>
      <c r="D150" s="268"/>
      <c r="E150" s="268"/>
      <c r="F150" s="268"/>
      <c r="G150" s="268"/>
      <c r="H150" s="268"/>
      <c r="I150" s="268"/>
      <c r="J150" s="268"/>
      <c r="K150" s="268"/>
      <c r="L150" s="269"/>
    </row>
    <row r="152" spans="3:12" x14ac:dyDescent="0.25">
      <c r="C152" s="274" t="s">
        <v>419</v>
      </c>
      <c r="D152" s="275"/>
      <c r="E152" s="289">
        <v>626</v>
      </c>
      <c r="F152" s="275"/>
      <c r="H152" s="285">
        <v>630</v>
      </c>
      <c r="I152" s="275"/>
      <c r="J152" s="275"/>
      <c r="K152" s="321">
        <v>4</v>
      </c>
      <c r="L152" s="277">
        <v>6.3897763578274758E-3</v>
      </c>
    </row>
    <row r="154" spans="3:12" x14ac:dyDescent="0.25">
      <c r="C154" s="274" t="s">
        <v>420</v>
      </c>
      <c r="D154" s="275"/>
      <c r="E154" s="322">
        <v>7.1869009584664534</v>
      </c>
      <c r="F154" s="275"/>
      <c r="H154" s="322">
        <v>7.7587301587301587</v>
      </c>
      <c r="I154" s="275"/>
      <c r="J154" s="275"/>
      <c r="K154" s="322">
        <v>0.57182920026370532</v>
      </c>
      <c r="L154" s="277">
        <v>7.9565476631491341E-2</v>
      </c>
    </row>
    <row r="156" spans="3:12" x14ac:dyDescent="0.25">
      <c r="C156" s="274" t="s">
        <v>384</v>
      </c>
      <c r="D156" s="275"/>
      <c r="E156" s="285">
        <v>1597</v>
      </c>
      <c r="F156" s="275"/>
      <c r="H156" s="285">
        <v>1550</v>
      </c>
      <c r="I156" s="275"/>
      <c r="J156" s="275"/>
      <c r="K156" s="276">
        <v>-47</v>
      </c>
      <c r="L156" s="277">
        <v>-2.9430181590482152E-2</v>
      </c>
    </row>
    <row r="157" spans="3:12" x14ac:dyDescent="0.25">
      <c r="C157" s="290" t="s">
        <v>421</v>
      </c>
      <c r="E157" s="294">
        <v>803</v>
      </c>
      <c r="H157" s="294">
        <v>756</v>
      </c>
      <c r="K157" s="279">
        <v>-47</v>
      </c>
      <c r="L157" s="280">
        <v>-5.8530510585305104E-2</v>
      </c>
    </row>
    <row r="158" spans="3:12" x14ac:dyDescent="0.25">
      <c r="C158" s="278" t="s">
        <v>422</v>
      </c>
      <c r="E158" s="294">
        <v>794</v>
      </c>
      <c r="H158" s="294">
        <v>794</v>
      </c>
      <c r="K158" s="279">
        <v>0</v>
      </c>
      <c r="L158" s="304">
        <v>0</v>
      </c>
    </row>
    <row r="159" spans="3:12" x14ac:dyDescent="0.25">
      <c r="C159" s="281" t="s">
        <v>388</v>
      </c>
      <c r="D159" s="282"/>
      <c r="E159" s="323">
        <v>0.98879202988792025</v>
      </c>
      <c r="F159" s="282"/>
      <c r="H159" s="323">
        <v>1.0502645502645502</v>
      </c>
      <c r="I159" s="282"/>
      <c r="J159" s="282"/>
      <c r="K159" s="324">
        <v>6.147252037662998E-2</v>
      </c>
      <c r="L159" s="284">
        <v>6.2169312169312187E-2</v>
      </c>
    </row>
    <row r="161" spans="3:12" x14ac:dyDescent="0.25">
      <c r="C161" s="274" t="s">
        <v>373</v>
      </c>
      <c r="D161" s="275"/>
      <c r="E161" s="289">
        <v>174</v>
      </c>
      <c r="F161" s="275"/>
      <c r="H161" s="276">
        <v>145</v>
      </c>
      <c r="I161" s="275"/>
      <c r="J161" s="275"/>
      <c r="K161" s="289">
        <v>-29</v>
      </c>
      <c r="L161" s="277">
        <v>-0.16666666666666666</v>
      </c>
    </row>
    <row r="163" spans="3:12" x14ac:dyDescent="0.25">
      <c r="C163" s="273" t="s">
        <v>423</v>
      </c>
      <c r="D163" s="268"/>
      <c r="E163" s="268"/>
      <c r="F163" s="268"/>
      <c r="G163" s="268"/>
      <c r="H163" s="268"/>
      <c r="I163" s="268"/>
      <c r="J163" s="268"/>
      <c r="K163" s="268"/>
      <c r="L163" s="269"/>
    </row>
    <row r="165" spans="3:12" x14ac:dyDescent="0.25">
      <c r="C165" s="325" t="s">
        <v>424</v>
      </c>
      <c r="D165" s="275"/>
      <c r="E165" s="326"/>
      <c r="F165" s="275"/>
      <c r="H165" s="326"/>
      <c r="I165" s="275"/>
      <c r="J165" s="275"/>
      <c r="K165" s="326"/>
      <c r="L165" s="327"/>
    </row>
    <row r="166" spans="3:12" x14ac:dyDescent="0.25">
      <c r="C166" s="278" t="s">
        <v>425</v>
      </c>
      <c r="E166" s="279">
        <v>4584</v>
      </c>
      <c r="H166" s="279">
        <v>4414</v>
      </c>
      <c r="K166" s="286">
        <v>-170</v>
      </c>
      <c r="L166" s="280">
        <v>-3.7085514834205933E-2</v>
      </c>
    </row>
    <row r="167" spans="3:12" x14ac:dyDescent="0.25">
      <c r="C167" s="278" t="s">
        <v>426</v>
      </c>
      <c r="E167" s="279">
        <v>58</v>
      </c>
      <c r="H167" s="279">
        <v>56</v>
      </c>
      <c r="K167" s="286">
        <v>-2</v>
      </c>
      <c r="L167" s="280">
        <v>-3.4482758620689655E-2</v>
      </c>
    </row>
    <row r="169" spans="3:12" x14ac:dyDescent="0.25">
      <c r="C169" s="281" t="s">
        <v>427</v>
      </c>
      <c r="D169" s="282"/>
      <c r="E169" s="328">
        <v>70</v>
      </c>
      <c r="F169" s="282"/>
      <c r="H169" s="328">
        <v>66</v>
      </c>
      <c r="I169" s="282"/>
      <c r="J169" s="282"/>
      <c r="K169" s="328">
        <v>-4</v>
      </c>
      <c r="L169" s="284">
        <v>-5.7142857142857141E-2</v>
      </c>
    </row>
    <row r="171" spans="3:12" x14ac:dyDescent="0.25">
      <c r="C171" s="325" t="s">
        <v>428</v>
      </c>
      <c r="D171" s="275"/>
      <c r="E171" s="276">
        <v>6205</v>
      </c>
      <c r="F171" s="275"/>
      <c r="H171" s="285">
        <v>5900</v>
      </c>
      <c r="I171" s="275"/>
      <c r="J171" s="275"/>
      <c r="K171" s="289">
        <v>-305</v>
      </c>
      <c r="L171" s="277">
        <v>-4.9153908138597907E-2</v>
      </c>
    </row>
    <row r="172" spans="3:12" x14ac:dyDescent="0.25">
      <c r="C172" s="278" t="s">
        <v>429</v>
      </c>
      <c r="E172" s="279">
        <v>3054</v>
      </c>
      <c r="H172" s="294">
        <v>2824</v>
      </c>
      <c r="K172" s="286">
        <v>-230</v>
      </c>
      <c r="L172" s="280">
        <v>-7.531106745252128E-2</v>
      </c>
    </row>
    <row r="173" spans="3:12" x14ac:dyDescent="0.25">
      <c r="C173" s="278" t="s">
        <v>430</v>
      </c>
      <c r="E173" s="286">
        <v>1606</v>
      </c>
      <c r="H173" s="294">
        <v>1490</v>
      </c>
      <c r="K173" s="286">
        <v>-116</v>
      </c>
      <c r="L173" s="280">
        <v>-7.2229140722291404E-2</v>
      </c>
    </row>
    <row r="174" spans="3:12" x14ac:dyDescent="0.25">
      <c r="C174" s="278" t="s">
        <v>431</v>
      </c>
      <c r="E174" s="286">
        <v>1142</v>
      </c>
      <c r="H174" s="294">
        <v>1137</v>
      </c>
      <c r="K174" s="286">
        <v>-5</v>
      </c>
      <c r="L174" s="280">
        <v>-4.3782837127845885E-3</v>
      </c>
    </row>
    <row r="175" spans="3:12" x14ac:dyDescent="0.25">
      <c r="C175" s="281" t="s">
        <v>432</v>
      </c>
      <c r="D175" s="282"/>
      <c r="E175" s="328">
        <v>403</v>
      </c>
      <c r="F175" s="282"/>
      <c r="H175" s="314">
        <v>449</v>
      </c>
      <c r="I175" s="282"/>
      <c r="J175" s="282"/>
      <c r="K175" s="328">
        <v>46</v>
      </c>
      <c r="L175" s="284">
        <v>0.11414392059553349</v>
      </c>
    </row>
    <row r="177" spans="3:12" x14ac:dyDescent="0.25">
      <c r="C177" s="274" t="s">
        <v>433</v>
      </c>
      <c r="D177" s="275"/>
      <c r="E177" s="276">
        <v>15061</v>
      </c>
      <c r="F177" s="275"/>
      <c r="H177" s="276">
        <v>15179</v>
      </c>
      <c r="I177" s="275"/>
      <c r="J177" s="275"/>
      <c r="K177" s="276">
        <v>118</v>
      </c>
      <c r="L177" s="329">
        <v>7.8348051258216589E-3</v>
      </c>
    </row>
    <row r="179" spans="3:12" x14ac:dyDescent="0.25">
      <c r="C179" s="278" t="s">
        <v>386</v>
      </c>
      <c r="E179" s="286">
        <v>583</v>
      </c>
      <c r="H179" s="294">
        <v>664</v>
      </c>
      <c r="K179" s="279">
        <v>81</v>
      </c>
      <c r="L179" s="280">
        <v>0.13893653516295026</v>
      </c>
    </row>
    <row r="180" spans="3:12" x14ac:dyDescent="0.25">
      <c r="C180" s="278" t="s">
        <v>434</v>
      </c>
      <c r="E180" s="279">
        <v>11436</v>
      </c>
      <c r="H180" s="279">
        <v>11789</v>
      </c>
      <c r="K180" s="279">
        <v>353</v>
      </c>
      <c r="L180" s="280">
        <v>3.086743616649178E-2</v>
      </c>
    </row>
    <row r="181" spans="3:12" x14ac:dyDescent="0.25">
      <c r="C181" s="278" t="s">
        <v>435</v>
      </c>
      <c r="E181" s="279">
        <v>2440</v>
      </c>
      <c r="H181" s="279">
        <v>2149</v>
      </c>
      <c r="K181" s="279">
        <v>-291</v>
      </c>
      <c r="L181" s="280">
        <v>-0.11926229508196722</v>
      </c>
    </row>
    <row r="182" spans="3:12" x14ac:dyDescent="0.25">
      <c r="C182" s="278" t="s">
        <v>436</v>
      </c>
      <c r="E182" s="286">
        <v>81</v>
      </c>
      <c r="H182" s="286">
        <v>61</v>
      </c>
      <c r="K182" s="279">
        <v>-20</v>
      </c>
      <c r="L182" s="280">
        <v>-0.24691358024691357</v>
      </c>
    </row>
    <row r="183" spans="3:12" x14ac:dyDescent="0.25">
      <c r="C183" s="281" t="s">
        <v>437</v>
      </c>
      <c r="D183" s="282"/>
      <c r="E183" s="283">
        <v>521</v>
      </c>
      <c r="F183" s="282"/>
      <c r="H183" s="283">
        <v>516</v>
      </c>
      <c r="I183" s="282"/>
      <c r="J183" s="282"/>
      <c r="K183" s="283">
        <v>-5</v>
      </c>
      <c r="L183" s="284">
        <v>-9.5969289827255271E-3</v>
      </c>
    </row>
    <row r="185" spans="3:12" x14ac:dyDescent="0.25">
      <c r="C185" s="274" t="s">
        <v>438</v>
      </c>
      <c r="D185" s="275"/>
      <c r="E185" s="276">
        <v>10764</v>
      </c>
      <c r="F185" s="275"/>
      <c r="H185" s="276">
        <v>11009</v>
      </c>
      <c r="I185" s="275"/>
      <c r="J185" s="275"/>
      <c r="K185" s="276">
        <v>245</v>
      </c>
      <c r="L185" s="277">
        <v>2.276105536975102E-2</v>
      </c>
    </row>
    <row r="186" spans="3:12" x14ac:dyDescent="0.25">
      <c r="C186" s="278" t="s">
        <v>386</v>
      </c>
      <c r="E186" s="286">
        <v>1114</v>
      </c>
      <c r="H186" s="294">
        <v>683</v>
      </c>
      <c r="K186" s="279">
        <v>-431</v>
      </c>
      <c r="L186" s="280">
        <v>-0.38689407540394971</v>
      </c>
    </row>
    <row r="187" spans="3:12" x14ac:dyDescent="0.25">
      <c r="C187" s="278" t="s">
        <v>434</v>
      </c>
      <c r="E187" s="279">
        <v>8762</v>
      </c>
      <c r="H187" s="279">
        <v>9028</v>
      </c>
      <c r="K187" s="279">
        <v>266</v>
      </c>
      <c r="L187" s="280">
        <v>3.035836566993837E-2</v>
      </c>
    </row>
    <row r="188" spans="3:12" x14ac:dyDescent="0.25">
      <c r="C188" s="278" t="s">
        <v>435</v>
      </c>
      <c r="E188" s="279">
        <v>865</v>
      </c>
      <c r="H188" s="279">
        <v>1259</v>
      </c>
      <c r="K188" s="279">
        <v>394</v>
      </c>
      <c r="L188" s="280">
        <v>0.45549132947976878</v>
      </c>
    </row>
    <row r="190" spans="3:12" x14ac:dyDescent="0.25">
      <c r="C190" s="281" t="s">
        <v>436</v>
      </c>
      <c r="D190" s="282"/>
      <c r="E190" s="328">
        <v>23</v>
      </c>
      <c r="F190" s="282"/>
      <c r="H190" s="328">
        <v>39</v>
      </c>
      <c r="I190" s="282"/>
      <c r="J190" s="282"/>
      <c r="K190" s="328">
        <v>16</v>
      </c>
      <c r="L190" s="284">
        <v>0.69565217391304346</v>
      </c>
    </row>
    <row r="192" spans="3:12" x14ac:dyDescent="0.25">
      <c r="C192" s="274" t="s">
        <v>439</v>
      </c>
      <c r="D192" s="275"/>
      <c r="E192" s="276">
        <v>6559</v>
      </c>
      <c r="F192" s="275"/>
      <c r="H192" s="276">
        <v>6664</v>
      </c>
      <c r="I192" s="275"/>
      <c r="J192" s="275"/>
      <c r="K192" s="276">
        <v>105</v>
      </c>
      <c r="L192" s="277">
        <v>1.6008537886872998E-2</v>
      </c>
    </row>
    <row r="194" spans="3:12" x14ac:dyDescent="0.25">
      <c r="C194" s="278" t="s">
        <v>386</v>
      </c>
      <c r="E194" s="286">
        <v>650</v>
      </c>
      <c r="H194" s="294">
        <v>558</v>
      </c>
      <c r="K194" s="279">
        <v>-92</v>
      </c>
      <c r="L194" s="280">
        <v>-0.14153846153846153</v>
      </c>
    </row>
    <row r="195" spans="3:12" x14ac:dyDescent="0.25">
      <c r="C195" s="278" t="s">
        <v>434</v>
      </c>
      <c r="E195" s="279">
        <v>4284</v>
      </c>
      <c r="H195" s="279">
        <v>4665</v>
      </c>
      <c r="K195" s="279">
        <v>381</v>
      </c>
      <c r="L195" s="280">
        <v>8.893557422969188E-2</v>
      </c>
    </row>
    <row r="196" spans="3:12" x14ac:dyDescent="0.25">
      <c r="C196" s="278" t="s">
        <v>435</v>
      </c>
      <c r="E196" s="279">
        <v>1621</v>
      </c>
      <c r="H196" s="279">
        <v>1437</v>
      </c>
      <c r="K196" s="286">
        <v>-184</v>
      </c>
      <c r="L196" s="280">
        <v>-0.1135101789019124</v>
      </c>
    </row>
    <row r="197" spans="3:12" x14ac:dyDescent="0.25">
      <c r="C197" s="281" t="s">
        <v>436</v>
      </c>
      <c r="D197" s="282"/>
      <c r="E197" s="328">
        <v>4</v>
      </c>
      <c r="F197" s="282"/>
      <c r="H197" s="328">
        <v>4</v>
      </c>
      <c r="I197" s="282"/>
      <c r="J197" s="282"/>
      <c r="K197" s="328">
        <v>0</v>
      </c>
      <c r="L197" s="284">
        <v>0</v>
      </c>
    </row>
    <row r="199" spans="3:12" x14ac:dyDescent="0.25">
      <c r="C199" s="274" t="s">
        <v>440</v>
      </c>
      <c r="D199" s="275"/>
      <c r="E199" s="289"/>
      <c r="F199" s="275"/>
      <c r="H199" s="289"/>
      <c r="I199" s="275"/>
      <c r="J199" s="275"/>
      <c r="K199" s="289"/>
      <c r="L199" s="330"/>
    </row>
    <row r="200" spans="3:12" x14ac:dyDescent="0.25">
      <c r="C200" s="278" t="s">
        <v>441</v>
      </c>
      <c r="E200" s="286">
        <v>6867</v>
      </c>
      <c r="H200" s="279">
        <v>8109</v>
      </c>
      <c r="K200" s="279">
        <v>1242</v>
      </c>
      <c r="L200" s="280">
        <v>0.18086500655307994</v>
      </c>
    </row>
    <row r="202" spans="3:12" x14ac:dyDescent="0.25">
      <c r="C202" s="278" t="s">
        <v>386</v>
      </c>
      <c r="E202" s="286">
        <v>134</v>
      </c>
      <c r="H202" s="286">
        <v>94</v>
      </c>
      <c r="K202" s="279">
        <v>-40</v>
      </c>
      <c r="L202" s="280">
        <v>-0.29850746268656714</v>
      </c>
    </row>
    <row r="204" spans="3:12" x14ac:dyDescent="0.25">
      <c r="C204" s="278" t="s">
        <v>434</v>
      </c>
      <c r="E204" s="279">
        <v>1256</v>
      </c>
      <c r="H204" s="279">
        <v>1294</v>
      </c>
      <c r="K204" s="279">
        <v>38</v>
      </c>
      <c r="L204" s="280">
        <v>3.0254777070063694E-2</v>
      </c>
    </row>
    <row r="206" spans="3:12" x14ac:dyDescent="0.25">
      <c r="C206" s="278" t="s">
        <v>435</v>
      </c>
      <c r="E206" s="279">
        <v>343</v>
      </c>
      <c r="H206" s="279">
        <v>497</v>
      </c>
      <c r="K206" s="286">
        <v>154</v>
      </c>
      <c r="L206" s="280">
        <v>0.44897959183673469</v>
      </c>
    </row>
    <row r="207" spans="3:12" x14ac:dyDescent="0.25">
      <c r="C207" s="281" t="s">
        <v>436</v>
      </c>
      <c r="D207" s="282"/>
      <c r="E207" s="328">
        <v>7</v>
      </c>
      <c r="F207" s="282"/>
      <c r="H207" s="328">
        <v>1</v>
      </c>
      <c r="I207" s="282"/>
      <c r="J207" s="282"/>
      <c r="K207" s="328">
        <v>-6</v>
      </c>
      <c r="L207" s="284">
        <v>-0.8571428571428571</v>
      </c>
    </row>
    <row r="209" spans="3:12" x14ac:dyDescent="0.25">
      <c r="C209" s="274" t="s">
        <v>442</v>
      </c>
      <c r="D209" s="275"/>
      <c r="E209" s="289"/>
      <c r="F209" s="275"/>
      <c r="H209" s="276">
        <v>4117</v>
      </c>
      <c r="I209" s="275"/>
      <c r="J209" s="275"/>
      <c r="K209" s="331">
        <v>4117</v>
      </c>
      <c r="L209" s="332">
        <v>1</v>
      </c>
    </row>
    <row r="210" spans="3:12" x14ac:dyDescent="0.25">
      <c r="C210" s="278" t="s">
        <v>386</v>
      </c>
      <c r="E210" s="286"/>
      <c r="H210" s="294">
        <v>643</v>
      </c>
      <c r="K210" s="333">
        <v>643</v>
      </c>
      <c r="L210" s="334">
        <v>1</v>
      </c>
    </row>
    <row r="211" spans="3:12" x14ac:dyDescent="0.25">
      <c r="C211" s="278" t="s">
        <v>434</v>
      </c>
      <c r="E211" s="286"/>
      <c r="H211" s="279">
        <v>2477</v>
      </c>
      <c r="K211" s="333">
        <v>2477</v>
      </c>
      <c r="L211" s="334">
        <v>1</v>
      </c>
    </row>
    <row r="213" spans="3:12" x14ac:dyDescent="0.25">
      <c r="C213" s="281" t="s">
        <v>435</v>
      </c>
      <c r="D213" s="282"/>
      <c r="E213" s="328"/>
      <c r="F213" s="282"/>
      <c r="H213" s="283">
        <v>997</v>
      </c>
      <c r="I213" s="282"/>
      <c r="J213" s="282"/>
      <c r="K213" s="335">
        <v>997</v>
      </c>
      <c r="L213" s="336">
        <v>1</v>
      </c>
    </row>
    <row r="215" spans="3:12" x14ac:dyDescent="0.25">
      <c r="C215" s="273" t="s">
        <v>443</v>
      </c>
      <c r="D215" s="268"/>
      <c r="E215" s="268"/>
      <c r="F215" s="268"/>
      <c r="G215" s="268"/>
      <c r="H215" s="268"/>
      <c r="I215" s="268"/>
      <c r="J215" s="268"/>
      <c r="K215" s="268"/>
      <c r="L215" s="269"/>
    </row>
    <row r="217" spans="3:12" x14ac:dyDescent="0.25">
      <c r="C217" s="274" t="s">
        <v>444</v>
      </c>
      <c r="D217" s="275"/>
      <c r="E217" s="276">
        <v>155042</v>
      </c>
      <c r="F217" s="275"/>
      <c r="H217" s="276">
        <v>158185</v>
      </c>
      <c r="I217" s="275"/>
      <c r="J217" s="275"/>
      <c r="K217" s="276">
        <v>3143</v>
      </c>
      <c r="L217" s="277">
        <v>2.0271926316739981E-2</v>
      </c>
    </row>
    <row r="218" spans="3:12" x14ac:dyDescent="0.25">
      <c r="C218" s="278" t="s">
        <v>445</v>
      </c>
      <c r="E218" s="294">
        <v>100770</v>
      </c>
      <c r="H218" s="294">
        <v>104900</v>
      </c>
      <c r="K218" s="279">
        <v>4130</v>
      </c>
      <c r="L218" s="280">
        <v>4.0984419966259802E-2</v>
      </c>
    </row>
    <row r="219" spans="3:12" x14ac:dyDescent="0.25">
      <c r="C219" s="278" t="s">
        <v>446</v>
      </c>
      <c r="E219" s="279">
        <v>895</v>
      </c>
      <c r="H219" s="279">
        <v>813</v>
      </c>
      <c r="K219" s="279">
        <v>-82</v>
      </c>
      <c r="L219" s="280">
        <v>-9.1620111731843576E-2</v>
      </c>
    </row>
    <row r="220" spans="3:12" x14ac:dyDescent="0.25">
      <c r="C220" s="278" t="s">
        <v>447</v>
      </c>
      <c r="E220" s="279">
        <v>659</v>
      </c>
      <c r="H220" s="279">
        <v>571</v>
      </c>
      <c r="K220" s="286">
        <v>-88</v>
      </c>
      <c r="L220" s="280">
        <v>-0.13353566009104703</v>
      </c>
    </row>
    <row r="222" spans="3:12" x14ac:dyDescent="0.25">
      <c r="C222" s="278" t="s">
        <v>448</v>
      </c>
      <c r="E222" s="279">
        <v>974</v>
      </c>
      <c r="H222" s="279">
        <v>980</v>
      </c>
      <c r="K222" s="286">
        <v>6</v>
      </c>
      <c r="L222" s="280">
        <v>6.1601642710472282E-3</v>
      </c>
    </row>
    <row r="223" spans="3:12" x14ac:dyDescent="0.25">
      <c r="C223" s="278" t="s">
        <v>449</v>
      </c>
      <c r="E223" s="279">
        <v>30847</v>
      </c>
      <c r="H223" s="279">
        <v>29681</v>
      </c>
      <c r="K223" s="286">
        <v>-1166</v>
      </c>
      <c r="L223" s="280">
        <v>-3.7799461860148473E-2</v>
      </c>
    </row>
    <row r="224" spans="3:12" x14ac:dyDescent="0.25">
      <c r="C224" s="278" t="s">
        <v>450</v>
      </c>
      <c r="E224" s="279">
        <v>13058</v>
      </c>
      <c r="H224" s="279">
        <v>13035</v>
      </c>
      <c r="K224" s="286">
        <v>-23</v>
      </c>
      <c r="L224" s="280">
        <v>-1.7613723387961402E-3</v>
      </c>
    </row>
    <row r="225" spans="3:12" x14ac:dyDescent="0.25">
      <c r="C225" s="278" t="s">
        <v>451</v>
      </c>
      <c r="E225" s="279">
        <v>6063</v>
      </c>
      <c r="H225" s="279">
        <v>6555</v>
      </c>
      <c r="K225" s="286">
        <v>492</v>
      </c>
      <c r="L225" s="280">
        <v>8.1147946561108367E-2</v>
      </c>
    </row>
    <row r="226" spans="3:12" x14ac:dyDescent="0.25">
      <c r="C226" s="281" t="s">
        <v>452</v>
      </c>
      <c r="D226" s="282"/>
      <c r="E226" s="283">
        <v>1776</v>
      </c>
      <c r="F226" s="282"/>
      <c r="H226" s="283">
        <v>1650</v>
      </c>
      <c r="I226" s="282"/>
      <c r="J226" s="282"/>
      <c r="K226" s="328">
        <v>-126</v>
      </c>
      <c r="L226" s="284">
        <v>-7.0945945945945943E-2</v>
      </c>
    </row>
    <row r="228" spans="3:12" x14ac:dyDescent="0.25">
      <c r="C228" s="274" t="s">
        <v>453</v>
      </c>
      <c r="D228" s="275"/>
      <c r="E228" s="276">
        <v>25671</v>
      </c>
      <c r="F228" s="275"/>
      <c r="H228" s="276">
        <v>26727</v>
      </c>
      <c r="I228" s="275"/>
      <c r="J228" s="275"/>
      <c r="K228" s="276">
        <v>1056</v>
      </c>
      <c r="L228" s="277">
        <v>4.1135912118733201E-2</v>
      </c>
    </row>
    <row r="230" spans="3:12" x14ac:dyDescent="0.25">
      <c r="C230" s="278" t="s">
        <v>454</v>
      </c>
      <c r="E230" s="294">
        <v>1574</v>
      </c>
      <c r="H230" s="294">
        <v>1770</v>
      </c>
      <c r="K230" s="279">
        <v>196</v>
      </c>
      <c r="L230" s="280">
        <v>0.12452350698856417</v>
      </c>
    </row>
    <row r="231" spans="3:12" x14ac:dyDescent="0.25">
      <c r="C231" s="278" t="s">
        <v>455</v>
      </c>
      <c r="E231" s="279">
        <v>22378</v>
      </c>
      <c r="H231" s="279">
        <v>23018</v>
      </c>
      <c r="K231" s="279">
        <v>640</v>
      </c>
      <c r="L231" s="280">
        <v>2.859951738314416E-2</v>
      </c>
    </row>
    <row r="233" spans="3:12" x14ac:dyDescent="0.25">
      <c r="C233" s="278" t="s">
        <v>456</v>
      </c>
      <c r="E233" s="279">
        <v>481</v>
      </c>
      <c r="H233" s="279">
        <v>619</v>
      </c>
      <c r="K233" s="286">
        <v>138</v>
      </c>
      <c r="L233" s="280">
        <v>0.28690228690228692</v>
      </c>
    </row>
    <row r="234" spans="3:12" x14ac:dyDescent="0.25">
      <c r="C234" s="278" t="s">
        <v>457</v>
      </c>
      <c r="E234" s="279">
        <v>1104</v>
      </c>
      <c r="H234" s="279">
        <v>1151</v>
      </c>
      <c r="K234" s="286">
        <v>47</v>
      </c>
      <c r="L234" s="280">
        <v>4.2572463768115944E-2</v>
      </c>
    </row>
    <row r="235" spans="3:12" x14ac:dyDescent="0.25">
      <c r="C235" s="281" t="s">
        <v>458</v>
      </c>
      <c r="D235" s="282"/>
      <c r="E235" s="283">
        <v>134</v>
      </c>
      <c r="F235" s="282"/>
      <c r="H235" s="283">
        <v>169</v>
      </c>
      <c r="I235" s="282"/>
      <c r="J235" s="282"/>
      <c r="K235" s="328">
        <v>35</v>
      </c>
      <c r="L235" s="284">
        <v>0.26119402985074625</v>
      </c>
    </row>
    <row r="237" spans="3:12" x14ac:dyDescent="0.25">
      <c r="C237" s="274" t="s">
        <v>459</v>
      </c>
      <c r="D237" s="275"/>
      <c r="E237" s="276">
        <v>5711</v>
      </c>
      <c r="F237" s="275"/>
      <c r="H237" s="276">
        <v>5205</v>
      </c>
      <c r="I237" s="275"/>
      <c r="J237" s="275"/>
      <c r="K237" s="276">
        <v>-506</v>
      </c>
      <c r="L237" s="277">
        <v>-8.8600945543687623E-2</v>
      </c>
    </row>
    <row r="238" spans="3:12" x14ac:dyDescent="0.25">
      <c r="C238" s="278" t="s">
        <v>460</v>
      </c>
      <c r="E238" s="294">
        <v>982</v>
      </c>
      <c r="H238" s="294">
        <v>708</v>
      </c>
      <c r="K238" s="279">
        <v>-274</v>
      </c>
      <c r="L238" s="280">
        <v>-0.27902240325865579</v>
      </c>
    </row>
    <row r="239" spans="3:12" x14ac:dyDescent="0.25">
      <c r="C239" s="278" t="s">
        <v>461</v>
      </c>
      <c r="E239" s="279">
        <v>1837</v>
      </c>
      <c r="H239" s="279">
        <v>1759</v>
      </c>
      <c r="K239" s="279">
        <v>-78</v>
      </c>
      <c r="L239" s="280">
        <v>-4.2460533478497549E-2</v>
      </c>
    </row>
    <row r="241" spans="3:12" x14ac:dyDescent="0.25">
      <c r="C241" s="278" t="s">
        <v>462</v>
      </c>
      <c r="E241" s="279">
        <v>2405</v>
      </c>
      <c r="H241" s="279">
        <v>2218</v>
      </c>
      <c r="K241" s="279">
        <v>-187</v>
      </c>
      <c r="L241" s="280">
        <v>-7.7754677754677759E-2</v>
      </c>
    </row>
    <row r="242" spans="3:12" x14ac:dyDescent="0.25">
      <c r="C242" s="278" t="s">
        <v>463</v>
      </c>
      <c r="E242" s="279">
        <v>55</v>
      </c>
      <c r="H242" s="279">
        <v>66</v>
      </c>
      <c r="K242" s="279">
        <v>11</v>
      </c>
      <c r="L242" s="280">
        <v>0.2</v>
      </c>
    </row>
    <row r="243" spans="3:12" x14ac:dyDescent="0.25">
      <c r="C243" s="281" t="s">
        <v>464</v>
      </c>
      <c r="D243" s="282"/>
      <c r="E243" s="283">
        <v>432</v>
      </c>
      <c r="F243" s="282"/>
      <c r="H243" s="283">
        <v>454</v>
      </c>
      <c r="I243" s="282"/>
      <c r="J243" s="282"/>
      <c r="K243" s="283">
        <v>22</v>
      </c>
      <c r="L243" s="284">
        <v>5.0925925925925923E-2</v>
      </c>
    </row>
    <row r="245" spans="3:12" x14ac:dyDescent="0.25">
      <c r="C245" s="274" t="s">
        <v>465</v>
      </c>
      <c r="D245" s="275"/>
      <c r="E245" s="276">
        <v>1242</v>
      </c>
      <c r="F245" s="275"/>
      <c r="H245" s="276">
        <v>1265</v>
      </c>
      <c r="I245" s="275"/>
      <c r="J245" s="275"/>
      <c r="K245" s="276">
        <v>23</v>
      </c>
      <c r="L245" s="277">
        <v>1.8518518518518517E-2</v>
      </c>
    </row>
    <row r="246" spans="3:12" x14ac:dyDescent="0.25">
      <c r="C246" s="278" t="s">
        <v>466</v>
      </c>
      <c r="E246" s="279">
        <v>1059</v>
      </c>
      <c r="H246" s="279">
        <v>1115</v>
      </c>
      <c r="K246" s="279">
        <v>56</v>
      </c>
      <c r="L246" s="280">
        <v>5.288007554296506E-2</v>
      </c>
    </row>
    <row r="247" spans="3:12" x14ac:dyDescent="0.25">
      <c r="C247" s="281" t="s">
        <v>467</v>
      </c>
      <c r="D247" s="282"/>
      <c r="E247" s="283">
        <v>183</v>
      </c>
      <c r="F247" s="282"/>
      <c r="H247" s="283">
        <v>150</v>
      </c>
      <c r="I247" s="282"/>
      <c r="J247" s="282"/>
      <c r="K247" s="283">
        <v>-33</v>
      </c>
      <c r="L247" s="284">
        <v>-0.18032786885245902</v>
      </c>
    </row>
    <row r="249" spans="3:12" x14ac:dyDescent="0.25">
      <c r="C249" s="274" t="s">
        <v>468</v>
      </c>
      <c r="D249" s="275"/>
      <c r="E249" s="276">
        <v>22961</v>
      </c>
      <c r="F249" s="275"/>
      <c r="H249" s="276">
        <v>20991</v>
      </c>
      <c r="I249" s="275"/>
      <c r="J249" s="275"/>
      <c r="K249" s="276">
        <v>-1970</v>
      </c>
      <c r="L249" s="277">
        <v>-8.5797656896476629E-2</v>
      </c>
    </row>
    <row r="251" spans="3:12" x14ac:dyDescent="0.25">
      <c r="C251" s="278" t="s">
        <v>469</v>
      </c>
      <c r="E251" s="294">
        <v>10188</v>
      </c>
      <c r="H251" s="294">
        <v>10016</v>
      </c>
      <c r="K251" s="279">
        <v>-172</v>
      </c>
      <c r="L251" s="280">
        <v>-1.6882606988614057E-2</v>
      </c>
    </row>
    <row r="252" spans="3:12" x14ac:dyDescent="0.25">
      <c r="C252" s="278" t="s">
        <v>470</v>
      </c>
      <c r="E252" s="279">
        <v>12634</v>
      </c>
      <c r="H252" s="279">
        <v>10948</v>
      </c>
      <c r="K252" s="279">
        <v>-1686</v>
      </c>
      <c r="L252" s="280">
        <v>-0.13344942219407946</v>
      </c>
    </row>
    <row r="253" spans="3:12" x14ac:dyDescent="0.25">
      <c r="C253" s="278" t="s">
        <v>471</v>
      </c>
      <c r="E253" s="279">
        <v>31</v>
      </c>
      <c r="H253" s="279">
        <v>27</v>
      </c>
      <c r="K253" s="279">
        <v>-4</v>
      </c>
      <c r="L253" s="280">
        <v>-0.12903225806451613</v>
      </c>
    </row>
    <row r="254" spans="3:12" x14ac:dyDescent="0.25">
      <c r="C254" s="281" t="s">
        <v>472</v>
      </c>
      <c r="D254" s="282"/>
      <c r="E254" s="283">
        <v>108</v>
      </c>
      <c r="F254" s="282"/>
      <c r="H254" s="328"/>
      <c r="I254" s="282"/>
      <c r="J254" s="282"/>
      <c r="K254" s="283">
        <v>-108</v>
      </c>
      <c r="L254" s="284">
        <v>-1</v>
      </c>
    </row>
    <row r="256" spans="3:12" x14ac:dyDescent="0.25">
      <c r="C256" s="274" t="s">
        <v>473</v>
      </c>
      <c r="D256" s="275"/>
      <c r="E256" s="276">
        <v>21506</v>
      </c>
      <c r="F256" s="275"/>
      <c r="H256" s="276">
        <v>22728</v>
      </c>
      <c r="I256" s="275"/>
      <c r="J256" s="275"/>
      <c r="K256" s="276">
        <v>1222</v>
      </c>
      <c r="L256" s="277">
        <v>5.6821352180786759E-2</v>
      </c>
    </row>
    <row r="258" spans="3:12" x14ac:dyDescent="0.25">
      <c r="C258" s="278" t="s">
        <v>474</v>
      </c>
      <c r="E258" s="294">
        <v>9694</v>
      </c>
      <c r="H258" s="294">
        <v>12643</v>
      </c>
      <c r="K258" s="279">
        <v>2949</v>
      </c>
      <c r="L258" s="280">
        <v>0.30420878894161335</v>
      </c>
    </row>
    <row r="259" spans="3:12" x14ac:dyDescent="0.25">
      <c r="C259" s="278" t="s">
        <v>475</v>
      </c>
      <c r="E259" s="294">
        <v>10841</v>
      </c>
      <c r="H259" s="294">
        <v>9240</v>
      </c>
      <c r="K259" s="279">
        <v>-1601</v>
      </c>
      <c r="L259" s="280">
        <v>-0.14768010331150264</v>
      </c>
    </row>
    <row r="260" spans="3:12" x14ac:dyDescent="0.25">
      <c r="C260" s="281" t="s">
        <v>476</v>
      </c>
      <c r="D260" s="282"/>
      <c r="E260" s="314">
        <v>971</v>
      </c>
      <c r="F260" s="282"/>
      <c r="H260" s="314">
        <v>845</v>
      </c>
      <c r="I260" s="282"/>
      <c r="J260" s="282"/>
      <c r="K260" s="283">
        <v>-126</v>
      </c>
      <c r="L260" s="284">
        <v>-0.12976313079299692</v>
      </c>
    </row>
    <row r="262" spans="3:12" x14ac:dyDescent="0.25">
      <c r="C262" s="274" t="s">
        <v>477</v>
      </c>
      <c r="D262" s="275"/>
      <c r="E262" s="276">
        <v>11284</v>
      </c>
      <c r="F262" s="275"/>
      <c r="H262" s="276">
        <v>13045</v>
      </c>
      <c r="I262" s="275"/>
      <c r="J262" s="275"/>
      <c r="K262" s="276">
        <v>1761</v>
      </c>
      <c r="L262" s="277">
        <v>0.15606168025522865</v>
      </c>
    </row>
    <row r="263" spans="3:12" x14ac:dyDescent="0.25">
      <c r="C263" s="278" t="s">
        <v>478</v>
      </c>
      <c r="E263" s="294">
        <v>3991</v>
      </c>
      <c r="H263" s="294">
        <v>3964</v>
      </c>
      <c r="K263" s="279">
        <v>-27</v>
      </c>
      <c r="L263" s="280">
        <v>-6.7652217489351041E-3</v>
      </c>
    </row>
    <row r="264" spans="3:12" x14ac:dyDescent="0.25">
      <c r="C264" s="278" t="s">
        <v>479</v>
      </c>
      <c r="E264" s="294">
        <v>5529</v>
      </c>
      <c r="H264" s="294">
        <v>6162</v>
      </c>
      <c r="K264" s="286">
        <v>633</v>
      </c>
      <c r="L264" s="280">
        <v>0.1144872490504612</v>
      </c>
    </row>
    <row r="265" spans="3:12" x14ac:dyDescent="0.25">
      <c r="C265" s="281" t="s">
        <v>480</v>
      </c>
      <c r="D265" s="282"/>
      <c r="E265" s="314">
        <v>1764</v>
      </c>
      <c r="F265" s="282"/>
      <c r="H265" s="314">
        <v>2919</v>
      </c>
      <c r="I265" s="282"/>
      <c r="J265" s="282"/>
      <c r="K265" s="328">
        <v>1155</v>
      </c>
      <c r="L265" s="284">
        <v>0.65476190476190477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5"/>
  <sheetViews>
    <sheetView workbookViewId="0"/>
  </sheetViews>
  <sheetFormatPr baseColWidth="10" defaultRowHeight="15" x14ac:dyDescent="0.25"/>
  <cols>
    <col min="1" max="1" width="0.85546875" style="337" customWidth="1"/>
    <col min="2" max="2" width="0.5703125" style="337" customWidth="1"/>
    <col min="3" max="3" width="0.140625" style="337" customWidth="1"/>
    <col min="4" max="5" width="0" style="337" hidden="1" customWidth="1"/>
    <col min="6" max="6" width="31.140625" style="337" customWidth="1"/>
    <col min="7" max="7" width="0.140625" style="337" customWidth="1"/>
    <col min="8" max="8" width="0" style="337" hidden="1" customWidth="1"/>
    <col min="9" max="9" width="13.28515625" style="337" customWidth="1"/>
    <col min="10" max="13" width="0" style="337" hidden="1" customWidth="1"/>
    <col min="14" max="14" width="6" style="337" customWidth="1"/>
    <col min="15" max="15" width="7.28515625" style="337" customWidth="1"/>
    <col min="16" max="16" width="0.140625" style="337" customWidth="1"/>
    <col min="17" max="17" width="0" style="337" hidden="1" customWidth="1"/>
    <col min="18" max="18" width="8.5703125" style="337" customWidth="1"/>
    <col min="19" max="19" width="0.140625" style="337" customWidth="1"/>
    <col min="20" max="20" width="0" style="337" hidden="1" customWidth="1"/>
    <col min="21" max="21" width="0.140625" style="337" customWidth="1"/>
    <col min="22" max="22" width="0" style="337" hidden="1" customWidth="1"/>
    <col min="23" max="23" width="9.28515625" style="337" customWidth="1"/>
    <col min="24" max="24" width="1" customWidth="1"/>
  </cols>
  <sheetData>
    <row r="1" spans="2:23" x14ac:dyDescent="0.25"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</row>
    <row r="3" spans="2:23" x14ac:dyDescent="0.25">
      <c r="B3" s="442" t="s">
        <v>336</v>
      </c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4"/>
    </row>
    <row r="5" spans="2:23" x14ac:dyDescent="0.25">
      <c r="G5" s="445" t="s">
        <v>481</v>
      </c>
      <c r="H5" s="445"/>
      <c r="I5" s="445"/>
      <c r="J5" s="445"/>
      <c r="K5" s="445"/>
      <c r="L5" s="445"/>
      <c r="M5" s="445"/>
      <c r="N5" s="445"/>
      <c r="O5" s="445"/>
      <c r="P5" s="445"/>
      <c r="Q5" s="445"/>
      <c r="R5" s="445"/>
      <c r="S5" s="445"/>
      <c r="T5" s="445"/>
      <c r="U5" s="445"/>
      <c r="V5" s="445"/>
      <c r="W5" s="445"/>
    </row>
    <row r="6" spans="2:23" x14ac:dyDescent="0.25">
      <c r="G6" s="446">
        <v>2014</v>
      </c>
      <c r="H6" s="446"/>
      <c r="I6" s="446"/>
      <c r="K6" s="446" t="s">
        <v>482</v>
      </c>
      <c r="L6" s="446"/>
      <c r="M6" s="446"/>
      <c r="N6" s="446"/>
      <c r="O6" s="446"/>
      <c r="P6" s="446" t="s">
        <v>12</v>
      </c>
      <c r="Q6" s="446"/>
      <c r="R6" s="446"/>
      <c r="S6" s="446" t="s">
        <v>339</v>
      </c>
      <c r="T6" s="446"/>
      <c r="U6" s="446"/>
      <c r="V6" s="446"/>
      <c r="W6" s="446"/>
    </row>
    <row r="9" spans="2:23" x14ac:dyDescent="0.25">
      <c r="D9" s="382" t="s">
        <v>340</v>
      </c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383"/>
      <c r="Q9" s="383"/>
      <c r="R9" s="383"/>
      <c r="S9" s="383"/>
      <c r="T9" s="383"/>
      <c r="U9" s="383"/>
      <c r="V9" s="383"/>
      <c r="W9" s="383"/>
    </row>
    <row r="11" spans="2:23" x14ac:dyDescent="0.25">
      <c r="D11" s="366" t="s">
        <v>483</v>
      </c>
      <c r="E11" s="367"/>
      <c r="F11" s="367"/>
      <c r="G11" s="367"/>
      <c r="I11" s="368">
        <v>985937</v>
      </c>
      <c r="J11" s="368"/>
      <c r="K11" s="368"/>
      <c r="N11" s="368">
        <v>1031605</v>
      </c>
      <c r="O11" s="368"/>
      <c r="P11" s="368"/>
      <c r="R11" s="368">
        <v>45668</v>
      </c>
      <c r="S11" s="368"/>
      <c r="T11" s="368"/>
      <c r="U11" s="440">
        <v>4.6319389575601687E-2</v>
      </c>
      <c r="V11" s="440"/>
      <c r="W11" s="440"/>
    </row>
    <row r="12" spans="2:23" x14ac:dyDescent="0.25">
      <c r="C12" s="361" t="s">
        <v>342</v>
      </c>
      <c r="D12" s="362"/>
      <c r="E12" s="362"/>
      <c r="F12" s="362"/>
      <c r="G12" s="370">
        <v>611336</v>
      </c>
      <c r="H12" s="370"/>
      <c r="I12" s="370"/>
      <c r="N12" s="359">
        <v>603188</v>
      </c>
      <c r="O12" s="359"/>
      <c r="P12" s="359"/>
      <c r="Q12" s="370">
        <v>-8148</v>
      </c>
      <c r="R12" s="370"/>
      <c r="S12" s="370"/>
      <c r="T12" s="359"/>
      <c r="U12" s="359"/>
      <c r="V12" s="359"/>
      <c r="W12" s="338">
        <v>-1.3328186136592642E-2</v>
      </c>
    </row>
    <row r="13" spans="2:23" x14ac:dyDescent="0.25">
      <c r="C13" s="361" t="s">
        <v>343</v>
      </c>
      <c r="D13" s="362"/>
      <c r="E13" s="362"/>
      <c r="F13" s="362"/>
      <c r="G13" s="370">
        <v>102387</v>
      </c>
      <c r="H13" s="370"/>
      <c r="I13" s="370"/>
      <c r="N13" s="370">
        <v>108370</v>
      </c>
      <c r="O13" s="370"/>
      <c r="P13" s="370"/>
      <c r="Q13" s="370">
        <v>5983</v>
      </c>
      <c r="R13" s="370"/>
      <c r="S13" s="370"/>
      <c r="T13" s="370"/>
      <c r="U13" s="370"/>
      <c r="V13" s="370"/>
      <c r="W13" s="338">
        <v>5.8435152900270543E-2</v>
      </c>
    </row>
    <row r="15" spans="2:23" x14ac:dyDescent="0.25">
      <c r="C15" s="361" t="s">
        <v>484</v>
      </c>
      <c r="D15" s="362"/>
      <c r="E15" s="362"/>
      <c r="F15" s="362"/>
      <c r="G15" s="370">
        <v>243391</v>
      </c>
      <c r="H15" s="370"/>
      <c r="I15" s="370"/>
      <c r="N15" s="370">
        <v>272331</v>
      </c>
      <c r="O15" s="370"/>
      <c r="P15" s="370"/>
      <c r="Q15" s="370">
        <v>28940</v>
      </c>
      <c r="R15" s="370"/>
      <c r="S15" s="370"/>
      <c r="T15" s="370"/>
      <c r="U15" s="370"/>
      <c r="V15" s="370"/>
      <c r="W15" s="338">
        <v>0.11890332838929953</v>
      </c>
    </row>
    <row r="16" spans="2:23" x14ac:dyDescent="0.25">
      <c r="C16" s="352" t="s">
        <v>345</v>
      </c>
      <c r="D16" s="353"/>
      <c r="E16" s="353"/>
      <c r="F16" s="353"/>
      <c r="G16" s="365">
        <v>28823</v>
      </c>
      <c r="H16" s="365"/>
      <c r="I16" s="365"/>
      <c r="N16" s="365">
        <v>47716</v>
      </c>
      <c r="O16" s="365"/>
      <c r="P16" s="365"/>
      <c r="Q16" s="365">
        <v>18893</v>
      </c>
      <c r="R16" s="365"/>
      <c r="S16" s="365"/>
      <c r="T16" s="365"/>
      <c r="U16" s="365"/>
      <c r="V16" s="365"/>
      <c r="W16" s="339">
        <v>0.65548346806369917</v>
      </c>
    </row>
    <row r="18" spans="3:23" x14ac:dyDescent="0.25">
      <c r="D18" s="366" t="s">
        <v>346</v>
      </c>
      <c r="E18" s="367"/>
      <c r="F18" s="367"/>
      <c r="G18" s="367"/>
      <c r="I18" s="381">
        <v>20121</v>
      </c>
      <c r="J18" s="381"/>
      <c r="K18" s="381"/>
      <c r="N18" s="381">
        <v>23191</v>
      </c>
      <c r="O18" s="381"/>
      <c r="P18" s="381"/>
      <c r="Q18" s="381">
        <v>3070</v>
      </c>
      <c r="R18" s="381"/>
      <c r="S18" s="381"/>
      <c r="T18" s="381"/>
      <c r="U18" s="381"/>
      <c r="V18" s="381"/>
      <c r="W18" s="340">
        <v>0.15257690969633717</v>
      </c>
    </row>
    <row r="20" spans="3:23" x14ac:dyDescent="0.25">
      <c r="D20" s="437" t="s">
        <v>347</v>
      </c>
      <c r="E20" s="438"/>
      <c r="F20" s="438"/>
      <c r="G20" s="438"/>
      <c r="I20" s="381">
        <v>238</v>
      </c>
      <c r="J20" s="381"/>
      <c r="K20" s="381"/>
      <c r="N20" s="381">
        <v>194</v>
      </c>
      <c r="O20" s="381"/>
      <c r="P20" s="381"/>
      <c r="Q20" s="439">
        <v>-44</v>
      </c>
      <c r="R20" s="439"/>
      <c r="S20" s="439"/>
      <c r="T20" s="381"/>
      <c r="U20" s="381"/>
      <c r="V20" s="381"/>
      <c r="W20" s="340">
        <v>-0.18487394957983194</v>
      </c>
    </row>
    <row r="22" spans="3:23" x14ac:dyDescent="0.25">
      <c r="C22" s="366" t="s">
        <v>348</v>
      </c>
      <c r="D22" s="367"/>
      <c r="E22" s="367"/>
      <c r="F22" s="367"/>
      <c r="G22" s="381">
        <v>11339</v>
      </c>
      <c r="H22" s="381"/>
      <c r="I22" s="381"/>
      <c r="N22" s="381">
        <v>13058</v>
      </c>
      <c r="O22" s="381"/>
      <c r="P22" s="381"/>
      <c r="Q22" s="381">
        <v>1719</v>
      </c>
      <c r="R22" s="381"/>
      <c r="S22" s="381"/>
      <c r="T22" s="381"/>
      <c r="U22" s="381"/>
      <c r="V22" s="381"/>
      <c r="W22" s="340">
        <v>0.15160067025310875</v>
      </c>
    </row>
    <row r="23" spans="3:23" x14ac:dyDescent="0.25">
      <c r="C23" s="356" t="s">
        <v>349</v>
      </c>
      <c r="D23" s="357"/>
      <c r="E23" s="357"/>
      <c r="F23" s="357"/>
      <c r="G23" s="359">
        <v>10954</v>
      </c>
      <c r="H23" s="359"/>
      <c r="I23" s="359"/>
      <c r="N23" s="359">
        <v>12771</v>
      </c>
      <c r="O23" s="359"/>
      <c r="P23" s="359"/>
      <c r="Q23" s="359">
        <v>1817</v>
      </c>
      <c r="R23" s="359"/>
      <c r="S23" s="359"/>
      <c r="T23" s="359"/>
      <c r="U23" s="359"/>
      <c r="V23" s="359"/>
      <c r="W23" s="338">
        <v>0.16587547927697643</v>
      </c>
    </row>
    <row r="24" spans="3:23" x14ac:dyDescent="0.25">
      <c r="C24" s="352" t="s">
        <v>350</v>
      </c>
      <c r="D24" s="353"/>
      <c r="E24" s="353"/>
      <c r="F24" s="353"/>
      <c r="G24" s="365">
        <v>385</v>
      </c>
      <c r="H24" s="365"/>
      <c r="I24" s="365"/>
      <c r="N24" s="365">
        <v>287</v>
      </c>
      <c r="O24" s="365"/>
      <c r="P24" s="365"/>
      <c r="Q24" s="365">
        <v>-98</v>
      </c>
      <c r="R24" s="365"/>
      <c r="S24" s="365"/>
      <c r="T24" s="365"/>
      <c r="U24" s="365"/>
      <c r="V24" s="365"/>
      <c r="W24" s="339">
        <v>-0.25454545454545452</v>
      </c>
    </row>
    <row r="26" spans="3:23" x14ac:dyDescent="0.25">
      <c r="C26" s="382" t="s">
        <v>485</v>
      </c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401"/>
    </row>
    <row r="28" spans="3:23" x14ac:dyDescent="0.25">
      <c r="C28" s="366" t="s">
        <v>352</v>
      </c>
      <c r="D28" s="367"/>
      <c r="E28" s="367"/>
      <c r="F28" s="367"/>
      <c r="G28" s="368">
        <v>17207</v>
      </c>
      <c r="H28" s="368"/>
      <c r="I28" s="368"/>
      <c r="K28" s="368">
        <v>17657</v>
      </c>
      <c r="L28" s="368"/>
      <c r="M28" s="368"/>
      <c r="N28" s="368"/>
      <c r="O28" s="368"/>
      <c r="P28" s="368">
        <v>450</v>
      </c>
      <c r="Q28" s="368"/>
      <c r="R28" s="368"/>
      <c r="S28" s="369">
        <v>2.6152147381879466E-2</v>
      </c>
      <c r="T28" s="369"/>
      <c r="U28" s="369"/>
      <c r="V28" s="369"/>
      <c r="W28" s="433"/>
    </row>
    <row r="29" spans="3:23" x14ac:dyDescent="0.25">
      <c r="C29" s="356" t="s">
        <v>353</v>
      </c>
      <c r="D29" s="357"/>
      <c r="E29" s="357"/>
      <c r="F29" s="357"/>
      <c r="G29" s="359">
        <v>9653</v>
      </c>
      <c r="H29" s="359"/>
      <c r="I29" s="359"/>
      <c r="K29" s="359">
        <v>10290</v>
      </c>
      <c r="L29" s="359"/>
      <c r="M29" s="359"/>
      <c r="N29" s="359"/>
      <c r="O29" s="359"/>
      <c r="P29" s="359">
        <v>637</v>
      </c>
      <c r="Q29" s="359"/>
      <c r="R29" s="359"/>
      <c r="S29" s="360">
        <v>6.5989847715736044E-2</v>
      </c>
      <c r="T29" s="360"/>
      <c r="U29" s="360"/>
      <c r="V29" s="360"/>
      <c r="W29" s="434"/>
    </row>
    <row r="31" spans="3:23" x14ac:dyDescent="0.25">
      <c r="C31" s="361" t="s">
        <v>354</v>
      </c>
      <c r="D31" s="362"/>
      <c r="E31" s="362"/>
      <c r="F31" s="362"/>
      <c r="G31" s="370">
        <v>1402</v>
      </c>
      <c r="H31" s="370"/>
      <c r="I31" s="370"/>
      <c r="K31" s="370">
        <v>1897</v>
      </c>
      <c r="L31" s="370"/>
      <c r="M31" s="370"/>
      <c r="N31" s="370"/>
      <c r="O31" s="370"/>
      <c r="P31" s="362">
        <v>495</v>
      </c>
      <c r="Q31" s="362"/>
      <c r="R31" s="362"/>
      <c r="S31" s="435">
        <v>0.35306704707560627</v>
      </c>
      <c r="T31" s="435"/>
      <c r="U31" s="435"/>
      <c r="V31" s="435"/>
      <c r="W31" s="436"/>
    </row>
    <row r="33" spans="3:23" x14ac:dyDescent="0.25">
      <c r="C33" s="361" t="s">
        <v>355</v>
      </c>
      <c r="D33" s="362"/>
      <c r="E33" s="362"/>
      <c r="F33" s="362"/>
      <c r="G33" s="370">
        <v>6152</v>
      </c>
      <c r="H33" s="370"/>
      <c r="I33" s="370"/>
      <c r="K33" s="370">
        <v>5470</v>
      </c>
      <c r="L33" s="370"/>
      <c r="M33" s="370"/>
      <c r="N33" s="370"/>
      <c r="O33" s="370"/>
      <c r="P33" s="370">
        <v>-682</v>
      </c>
      <c r="Q33" s="370"/>
      <c r="R33" s="370"/>
      <c r="S33" s="371">
        <v>-0.11085825747724318</v>
      </c>
      <c r="T33" s="371"/>
      <c r="U33" s="371"/>
      <c r="V33" s="371"/>
      <c r="W33" s="364"/>
    </row>
    <row r="34" spans="3:23" x14ac:dyDescent="0.25">
      <c r="C34" s="361" t="s">
        <v>486</v>
      </c>
      <c r="D34" s="362"/>
      <c r="E34" s="362"/>
      <c r="F34" s="362"/>
      <c r="G34" s="370">
        <v>68223</v>
      </c>
      <c r="H34" s="370"/>
      <c r="I34" s="370"/>
      <c r="K34" s="370">
        <v>73406</v>
      </c>
      <c r="L34" s="370"/>
      <c r="M34" s="370"/>
      <c r="N34" s="370"/>
      <c r="O34" s="370"/>
      <c r="P34" s="370">
        <v>5183</v>
      </c>
      <c r="Q34" s="370"/>
      <c r="R34" s="370"/>
      <c r="S34" s="371">
        <v>7.5971446579599256E-2</v>
      </c>
      <c r="T34" s="371"/>
      <c r="U34" s="371"/>
      <c r="V34" s="371"/>
      <c r="W34" s="364"/>
    </row>
    <row r="35" spans="3:23" x14ac:dyDescent="0.25">
      <c r="C35" s="352" t="s">
        <v>357</v>
      </c>
      <c r="D35" s="353"/>
      <c r="E35" s="353"/>
      <c r="F35" s="353"/>
      <c r="G35" s="414">
        <v>6.1712347354138402</v>
      </c>
      <c r="H35" s="414"/>
      <c r="I35" s="414"/>
      <c r="K35" s="414">
        <v>6.022893246902437</v>
      </c>
      <c r="L35" s="414"/>
      <c r="M35" s="414"/>
      <c r="N35" s="414"/>
      <c r="O35" s="414"/>
      <c r="P35" s="414">
        <v>-0.14834148851140316</v>
      </c>
      <c r="Q35" s="414"/>
      <c r="R35" s="414"/>
      <c r="S35" s="355">
        <v>-2.4037570254805005E-2</v>
      </c>
      <c r="T35" s="355"/>
      <c r="U35" s="355"/>
      <c r="V35" s="355"/>
      <c r="W35" s="432"/>
    </row>
    <row r="37" spans="3:23" x14ac:dyDescent="0.25">
      <c r="C37" s="366" t="s">
        <v>358</v>
      </c>
      <c r="D37" s="367"/>
      <c r="E37" s="367"/>
      <c r="F37" s="367"/>
      <c r="G37" s="368">
        <v>142</v>
      </c>
      <c r="H37" s="368"/>
      <c r="I37" s="368"/>
      <c r="K37" s="368">
        <v>184</v>
      </c>
      <c r="L37" s="368"/>
      <c r="M37" s="368"/>
      <c r="N37" s="368"/>
      <c r="O37" s="368"/>
      <c r="P37" s="368">
        <v>42</v>
      </c>
      <c r="Q37" s="368"/>
      <c r="R37" s="368"/>
      <c r="S37" s="369">
        <v>0.29577464788732394</v>
      </c>
      <c r="T37" s="369"/>
      <c r="U37" s="369"/>
      <c r="V37" s="369"/>
      <c r="W37" s="433"/>
    </row>
    <row r="38" spans="3:23" x14ac:dyDescent="0.25">
      <c r="C38" s="356" t="s">
        <v>353</v>
      </c>
      <c r="D38" s="357"/>
      <c r="E38" s="357"/>
      <c r="F38" s="357"/>
      <c r="G38" s="359">
        <v>42</v>
      </c>
      <c r="H38" s="359"/>
      <c r="I38" s="359"/>
      <c r="K38" s="359">
        <v>58</v>
      </c>
      <c r="L38" s="359"/>
      <c r="M38" s="359"/>
      <c r="N38" s="359"/>
      <c r="O38" s="359"/>
      <c r="P38" s="359">
        <v>16</v>
      </c>
      <c r="Q38" s="359"/>
      <c r="R38" s="359"/>
      <c r="S38" s="360">
        <v>0.38095238095238093</v>
      </c>
      <c r="T38" s="360"/>
      <c r="U38" s="360"/>
      <c r="V38" s="360"/>
      <c r="W38" s="434"/>
    </row>
    <row r="39" spans="3:23" x14ac:dyDescent="0.25">
      <c r="C39" s="361" t="s">
        <v>355</v>
      </c>
      <c r="D39" s="362"/>
      <c r="E39" s="362"/>
      <c r="F39" s="362"/>
      <c r="G39" s="370">
        <v>100</v>
      </c>
      <c r="H39" s="370"/>
      <c r="I39" s="370"/>
      <c r="K39" s="370">
        <v>126</v>
      </c>
      <c r="L39" s="370"/>
      <c r="M39" s="370"/>
      <c r="N39" s="370"/>
      <c r="O39" s="370"/>
      <c r="P39" s="370">
        <v>26</v>
      </c>
      <c r="Q39" s="370"/>
      <c r="R39" s="370"/>
      <c r="S39" s="371">
        <v>0.26</v>
      </c>
      <c r="T39" s="371"/>
      <c r="U39" s="371"/>
      <c r="V39" s="371"/>
      <c r="W39" s="364"/>
    </row>
    <row r="40" spans="3:23" x14ac:dyDescent="0.25">
      <c r="C40" s="361" t="s">
        <v>356</v>
      </c>
      <c r="D40" s="362"/>
      <c r="E40" s="362"/>
      <c r="F40" s="362"/>
      <c r="G40" s="370">
        <v>100</v>
      </c>
      <c r="H40" s="370"/>
      <c r="I40" s="370"/>
      <c r="K40" s="370">
        <v>161</v>
      </c>
      <c r="L40" s="370"/>
      <c r="M40" s="370"/>
      <c r="N40" s="370"/>
      <c r="O40" s="370"/>
      <c r="P40" s="370">
        <v>61</v>
      </c>
      <c r="Q40" s="370"/>
      <c r="R40" s="370"/>
      <c r="S40" s="371">
        <v>0.61</v>
      </c>
      <c r="T40" s="371"/>
      <c r="U40" s="371"/>
      <c r="V40" s="371"/>
      <c r="W40" s="364"/>
    </row>
    <row r="42" spans="3:23" x14ac:dyDescent="0.25">
      <c r="C42" s="352" t="s">
        <v>357</v>
      </c>
      <c r="D42" s="353"/>
      <c r="E42" s="353"/>
      <c r="F42" s="353"/>
      <c r="G42" s="414">
        <v>2.3809523809523809</v>
      </c>
      <c r="H42" s="414"/>
      <c r="I42" s="414"/>
      <c r="K42" s="414">
        <v>2.7758620689655173</v>
      </c>
      <c r="L42" s="414"/>
      <c r="M42" s="414"/>
      <c r="N42" s="414"/>
      <c r="O42" s="414"/>
      <c r="P42" s="414">
        <v>0.39490968801313642</v>
      </c>
      <c r="Q42" s="414"/>
      <c r="R42" s="414"/>
      <c r="S42" s="355">
        <v>0.16586206896551731</v>
      </c>
      <c r="T42" s="355"/>
      <c r="U42" s="355"/>
      <c r="V42" s="355"/>
      <c r="W42" s="432"/>
    </row>
    <row r="44" spans="3:23" x14ac:dyDescent="0.25">
      <c r="C44" s="366" t="s">
        <v>359</v>
      </c>
      <c r="D44" s="367"/>
      <c r="E44" s="367"/>
      <c r="F44" s="367"/>
      <c r="G44" s="367">
        <v>1451</v>
      </c>
      <c r="H44" s="367"/>
      <c r="I44" s="367"/>
      <c r="K44" s="367">
        <v>1293</v>
      </c>
      <c r="L44" s="367"/>
      <c r="M44" s="367"/>
      <c r="N44" s="367"/>
      <c r="O44" s="367"/>
      <c r="P44" s="367">
        <v>-158</v>
      </c>
      <c r="Q44" s="367"/>
      <c r="R44" s="367"/>
      <c r="S44" s="369">
        <v>-0.10889042039972432</v>
      </c>
      <c r="T44" s="369"/>
      <c r="U44" s="369"/>
      <c r="V44" s="369"/>
      <c r="W44" s="433"/>
    </row>
    <row r="45" spans="3:23" x14ac:dyDescent="0.25">
      <c r="C45" s="387" t="s">
        <v>487</v>
      </c>
      <c r="D45" s="388"/>
      <c r="E45" s="388"/>
      <c r="F45" s="388"/>
      <c r="G45" s="429">
        <v>47.536986301369865</v>
      </c>
      <c r="H45" s="429"/>
      <c r="I45" s="429"/>
      <c r="K45" s="420">
        <v>46.30898876404494</v>
      </c>
      <c r="L45" s="420"/>
      <c r="M45" s="420"/>
      <c r="N45" s="420"/>
      <c r="O45" s="420"/>
      <c r="P45" s="420">
        <v>-1.2279975373249243</v>
      </c>
      <c r="Q45" s="420"/>
      <c r="R45" s="420"/>
      <c r="S45" s="430">
        <v>-2.5832465052365704E-2</v>
      </c>
      <c r="T45" s="430"/>
      <c r="U45" s="430"/>
      <c r="V45" s="430"/>
      <c r="W45" s="431"/>
    </row>
    <row r="46" spans="3:23" x14ac:dyDescent="0.25">
      <c r="C46" s="361" t="s">
        <v>361</v>
      </c>
      <c r="D46" s="362"/>
      <c r="E46" s="362"/>
      <c r="F46" s="362"/>
      <c r="G46" s="362">
        <v>518</v>
      </c>
      <c r="H46" s="362"/>
      <c r="I46" s="362"/>
      <c r="K46" s="362">
        <v>467</v>
      </c>
      <c r="L46" s="362"/>
      <c r="M46" s="362"/>
      <c r="N46" s="362"/>
      <c r="O46" s="362"/>
      <c r="P46" s="362">
        <v>-51</v>
      </c>
      <c r="Q46" s="362"/>
      <c r="R46" s="362"/>
      <c r="S46" s="371">
        <v>-9.8455598455598453E-2</v>
      </c>
      <c r="T46" s="371"/>
      <c r="U46" s="371"/>
      <c r="V46" s="371"/>
      <c r="W46" s="364"/>
    </row>
    <row r="47" spans="3:23" x14ac:dyDescent="0.25">
      <c r="C47" s="361" t="s">
        <v>362</v>
      </c>
      <c r="D47" s="362"/>
      <c r="E47" s="362"/>
      <c r="F47" s="362"/>
      <c r="G47" s="370">
        <v>17231</v>
      </c>
      <c r="H47" s="370"/>
      <c r="I47" s="370"/>
      <c r="K47" s="363">
        <v>16918</v>
      </c>
      <c r="L47" s="363"/>
      <c r="M47" s="363"/>
      <c r="N47" s="363"/>
      <c r="O47" s="363"/>
      <c r="P47" s="370">
        <v>-313</v>
      </c>
      <c r="Q47" s="370"/>
      <c r="R47" s="370"/>
      <c r="S47" s="371">
        <v>-1.8164935291045209E-2</v>
      </c>
      <c r="T47" s="371"/>
      <c r="U47" s="371"/>
      <c r="V47" s="371"/>
      <c r="W47" s="364"/>
    </row>
    <row r="48" spans="3:23" x14ac:dyDescent="0.25">
      <c r="C48" s="361" t="s">
        <v>363</v>
      </c>
      <c r="D48" s="362"/>
      <c r="E48" s="362"/>
      <c r="F48" s="362"/>
      <c r="G48" s="400">
        <v>34.08880308880309</v>
      </c>
      <c r="H48" s="400"/>
      <c r="I48" s="400"/>
      <c r="K48" s="400">
        <v>34.672376873661669</v>
      </c>
      <c r="L48" s="400"/>
      <c r="M48" s="400"/>
      <c r="N48" s="400"/>
      <c r="O48" s="400"/>
      <c r="P48" s="400">
        <v>0.58357378485857936</v>
      </c>
      <c r="Q48" s="400"/>
      <c r="R48" s="400"/>
      <c r="S48" s="371">
        <v>1.7119221913962177E-2</v>
      </c>
      <c r="T48" s="371"/>
      <c r="U48" s="371"/>
      <c r="V48" s="371"/>
      <c r="W48" s="364"/>
    </row>
    <row r="49" spans="3:23" x14ac:dyDescent="0.25">
      <c r="C49" s="361" t="s">
        <v>364</v>
      </c>
      <c r="D49" s="362"/>
      <c r="E49" s="362"/>
      <c r="F49" s="362"/>
      <c r="G49" s="397">
        <v>0.99631145178952218</v>
      </c>
      <c r="H49" s="397"/>
      <c r="I49" s="397"/>
      <c r="K49" s="397">
        <v>0.98331917991022688</v>
      </c>
      <c r="L49" s="397"/>
      <c r="M49" s="397"/>
      <c r="N49" s="397"/>
      <c r="O49" s="397"/>
      <c r="P49" s="397">
        <v>-1.2992271879295303E-2</v>
      </c>
      <c r="Q49" s="397"/>
      <c r="R49" s="397"/>
      <c r="S49" s="371">
        <v>-1.3040371919804061E-2</v>
      </c>
      <c r="T49" s="371"/>
      <c r="U49" s="371"/>
      <c r="V49" s="371"/>
      <c r="W49" s="364"/>
    </row>
    <row r="51" spans="3:23" x14ac:dyDescent="0.25">
      <c r="C51" s="427" t="s">
        <v>488</v>
      </c>
      <c r="D51" s="428"/>
      <c r="E51" s="428"/>
      <c r="F51" s="428"/>
      <c r="G51" s="355">
        <v>0.72779922779922779</v>
      </c>
      <c r="H51" s="355"/>
      <c r="I51" s="355"/>
      <c r="M51" s="355">
        <v>0.72376873661670238</v>
      </c>
      <c r="N51" s="355"/>
      <c r="O51" s="355"/>
      <c r="P51" s="355"/>
      <c r="R51" s="355">
        <v>-3.2983753681548822E-2</v>
      </c>
      <c r="S51" s="355"/>
      <c r="T51" s="355"/>
      <c r="U51" s="355"/>
      <c r="V51" s="355">
        <v>-4.7748220497499036E-2</v>
      </c>
      <c r="W51" s="355"/>
    </row>
    <row r="52" spans="3:23" x14ac:dyDescent="0.25">
      <c r="C52" s="408" t="s">
        <v>489</v>
      </c>
      <c r="D52" s="409"/>
      <c r="E52" s="409"/>
      <c r="F52" s="409"/>
      <c r="G52" s="425">
        <v>17.975342465753425</v>
      </c>
      <c r="H52" s="425"/>
      <c r="I52" s="425"/>
      <c r="K52" s="411">
        <v>17.362359550561798</v>
      </c>
      <c r="L52" s="411"/>
      <c r="M52" s="411"/>
      <c r="N52" s="411"/>
      <c r="O52" s="411"/>
      <c r="P52" s="411">
        <v>-0.61298291519162618</v>
      </c>
      <c r="Q52" s="411"/>
      <c r="R52" s="411"/>
      <c r="S52" s="412">
        <v>-3.4101320537257056E-2</v>
      </c>
      <c r="T52" s="412"/>
      <c r="U52" s="412"/>
      <c r="V52" s="412"/>
      <c r="W52" s="426"/>
    </row>
    <row r="53" spans="3:23" x14ac:dyDescent="0.25">
      <c r="C53" s="361" t="s">
        <v>366</v>
      </c>
      <c r="D53" s="362"/>
      <c r="E53" s="362"/>
      <c r="F53" s="362"/>
      <c r="G53" s="362">
        <v>558</v>
      </c>
      <c r="H53" s="362"/>
      <c r="I53" s="362"/>
      <c r="K53" s="362">
        <v>520</v>
      </c>
      <c r="L53" s="362"/>
      <c r="M53" s="362"/>
      <c r="N53" s="362"/>
      <c r="O53" s="362"/>
      <c r="P53" s="362">
        <v>-38</v>
      </c>
      <c r="Q53" s="362"/>
      <c r="R53" s="362"/>
      <c r="S53" s="371">
        <v>-6.8100358422939072E-2</v>
      </c>
      <c r="T53" s="371"/>
      <c r="U53" s="371"/>
      <c r="V53" s="371"/>
      <c r="W53" s="364"/>
    </row>
    <row r="54" spans="3:23" x14ac:dyDescent="0.25">
      <c r="C54" s="361" t="s">
        <v>367</v>
      </c>
      <c r="D54" s="362"/>
      <c r="E54" s="362"/>
      <c r="F54" s="362"/>
      <c r="G54" s="370">
        <v>5273</v>
      </c>
      <c r="H54" s="370"/>
      <c r="I54" s="370"/>
      <c r="K54" s="363">
        <v>5324</v>
      </c>
      <c r="L54" s="363"/>
      <c r="M54" s="363"/>
      <c r="N54" s="363"/>
      <c r="O54" s="363"/>
      <c r="P54" s="362">
        <v>51</v>
      </c>
      <c r="Q54" s="362"/>
      <c r="R54" s="362"/>
      <c r="S54" s="371">
        <v>9.6719135217143946E-3</v>
      </c>
      <c r="T54" s="371"/>
      <c r="U54" s="371"/>
      <c r="V54" s="371"/>
      <c r="W54" s="364"/>
    </row>
    <row r="55" spans="3:23" x14ac:dyDescent="0.25">
      <c r="C55" s="361" t="s">
        <v>368</v>
      </c>
      <c r="D55" s="362"/>
      <c r="E55" s="362"/>
      <c r="F55" s="362"/>
      <c r="G55" s="400">
        <v>9.2508960573476706</v>
      </c>
      <c r="H55" s="400"/>
      <c r="I55" s="400"/>
      <c r="K55" s="400">
        <v>10.073076923076924</v>
      </c>
      <c r="L55" s="400"/>
      <c r="M55" s="400"/>
      <c r="N55" s="400"/>
      <c r="O55" s="400"/>
      <c r="P55" s="400">
        <v>0.82218086572925309</v>
      </c>
      <c r="Q55" s="400"/>
      <c r="R55" s="400"/>
      <c r="S55" s="371">
        <v>8.8875808422495775E-2</v>
      </c>
      <c r="T55" s="371"/>
      <c r="U55" s="371"/>
      <c r="V55" s="371"/>
      <c r="W55" s="364"/>
    </row>
    <row r="56" spans="3:23" x14ac:dyDescent="0.25">
      <c r="C56" s="361" t="s">
        <v>364</v>
      </c>
      <c r="D56" s="362"/>
      <c r="E56" s="362"/>
      <c r="F56" s="362"/>
      <c r="G56" s="397">
        <v>0.80948026215515922</v>
      </c>
      <c r="H56" s="397"/>
      <c r="I56" s="397"/>
      <c r="K56" s="397">
        <v>0.84177317586151112</v>
      </c>
      <c r="L56" s="397"/>
      <c r="M56" s="397"/>
      <c r="N56" s="397"/>
      <c r="O56" s="397"/>
      <c r="P56" s="397">
        <v>3.22929137063519E-2</v>
      </c>
      <c r="Q56" s="397"/>
      <c r="R56" s="397"/>
      <c r="S56" s="371">
        <v>3.9893392360642974E-2</v>
      </c>
      <c r="T56" s="371"/>
      <c r="U56" s="371"/>
      <c r="V56" s="371"/>
      <c r="W56" s="364"/>
    </row>
    <row r="58" spans="3:23" x14ac:dyDescent="0.25">
      <c r="C58" s="408" t="s">
        <v>490</v>
      </c>
      <c r="D58" s="409"/>
      <c r="E58" s="409"/>
      <c r="F58" s="409"/>
      <c r="G58" s="425">
        <v>9.3123287671232884</v>
      </c>
      <c r="H58" s="425"/>
      <c r="I58" s="425"/>
      <c r="K58" s="411">
        <v>11.151685393258427</v>
      </c>
      <c r="L58" s="411"/>
      <c r="M58" s="411"/>
      <c r="N58" s="411"/>
      <c r="O58" s="411"/>
      <c r="P58" s="411">
        <v>1.8393566261351388</v>
      </c>
      <c r="Q58" s="411"/>
      <c r="R58" s="411"/>
      <c r="S58" s="412">
        <v>0.19751843734607991</v>
      </c>
      <c r="T58" s="412"/>
      <c r="U58" s="412"/>
      <c r="V58" s="412"/>
      <c r="W58" s="426"/>
    </row>
    <row r="59" spans="3:23" x14ac:dyDescent="0.25">
      <c r="C59" s="361" t="s">
        <v>370</v>
      </c>
      <c r="D59" s="362"/>
      <c r="E59" s="362"/>
      <c r="F59" s="362"/>
      <c r="G59" s="362">
        <v>375</v>
      </c>
      <c r="H59" s="362"/>
      <c r="I59" s="362"/>
      <c r="K59" s="370">
        <v>306</v>
      </c>
      <c r="L59" s="370"/>
      <c r="M59" s="370"/>
      <c r="N59" s="370"/>
      <c r="O59" s="370"/>
      <c r="P59" s="362">
        <v>-69</v>
      </c>
      <c r="Q59" s="362"/>
      <c r="R59" s="362"/>
      <c r="S59" s="371">
        <v>-0.184</v>
      </c>
      <c r="T59" s="371"/>
      <c r="U59" s="371"/>
      <c r="V59" s="371"/>
      <c r="W59" s="364"/>
    </row>
    <row r="60" spans="3:23" x14ac:dyDescent="0.25">
      <c r="C60" s="361" t="s">
        <v>371</v>
      </c>
      <c r="D60" s="362"/>
      <c r="E60" s="362"/>
      <c r="F60" s="362"/>
      <c r="G60" s="370">
        <v>3802</v>
      </c>
      <c r="H60" s="370"/>
      <c r="I60" s="370"/>
      <c r="K60" s="370">
        <v>3508</v>
      </c>
      <c r="L60" s="370"/>
      <c r="M60" s="370"/>
      <c r="N60" s="370"/>
      <c r="O60" s="370"/>
      <c r="P60" s="362">
        <v>-294</v>
      </c>
      <c r="Q60" s="362"/>
      <c r="R60" s="362"/>
      <c r="S60" s="371">
        <v>-7.7327722251446601E-2</v>
      </c>
      <c r="T60" s="371"/>
      <c r="U60" s="371"/>
      <c r="V60" s="371"/>
      <c r="W60" s="364"/>
    </row>
    <row r="61" spans="3:23" x14ac:dyDescent="0.25">
      <c r="C61" s="361" t="s">
        <v>372</v>
      </c>
      <c r="D61" s="362"/>
      <c r="E61" s="362"/>
      <c r="F61" s="362"/>
      <c r="G61" s="400">
        <v>10.277333333333333</v>
      </c>
      <c r="H61" s="400"/>
      <c r="I61" s="400"/>
      <c r="K61" s="400">
        <v>11.663398692810457</v>
      </c>
      <c r="L61" s="400"/>
      <c r="M61" s="400"/>
      <c r="N61" s="400"/>
      <c r="O61" s="400"/>
      <c r="P61" s="400">
        <v>1.3860653594771239</v>
      </c>
      <c r="Q61" s="400"/>
      <c r="R61" s="400"/>
      <c r="S61" s="371">
        <v>0.13486624540838649</v>
      </c>
      <c r="T61" s="371"/>
      <c r="U61" s="371"/>
      <c r="V61" s="371"/>
      <c r="W61" s="364"/>
    </row>
    <row r="62" spans="3:23" x14ac:dyDescent="0.25">
      <c r="C62" s="361" t="s">
        <v>364</v>
      </c>
      <c r="D62" s="362"/>
      <c r="E62" s="362"/>
      <c r="F62" s="362"/>
      <c r="G62" s="397">
        <v>0.94498381877022652</v>
      </c>
      <c r="H62" s="397"/>
      <c r="I62" s="397"/>
      <c r="K62" s="397">
        <v>0.95541561712846346</v>
      </c>
      <c r="L62" s="397"/>
      <c r="M62" s="397"/>
      <c r="N62" s="397"/>
      <c r="O62" s="397"/>
      <c r="P62" s="397">
        <v>1.0431798358236932E-2</v>
      </c>
      <c r="Q62" s="397"/>
      <c r="R62" s="397"/>
      <c r="S62" s="371">
        <v>1.1039129084572644E-2</v>
      </c>
      <c r="T62" s="371"/>
      <c r="U62" s="371"/>
      <c r="V62" s="371"/>
      <c r="W62" s="364"/>
    </row>
    <row r="63" spans="3:23" x14ac:dyDescent="0.25">
      <c r="C63" s="352" t="s">
        <v>491</v>
      </c>
      <c r="D63" s="353"/>
      <c r="E63" s="353"/>
      <c r="F63" s="353"/>
      <c r="G63" s="353"/>
      <c r="H63" s="355">
        <v>0.65591397849462363</v>
      </c>
      <c r="I63" s="355"/>
      <c r="J63" s="355"/>
      <c r="K63" s="355"/>
      <c r="M63" s="355">
        <v>0.54966887417218535</v>
      </c>
      <c r="N63" s="355"/>
      <c r="O63" s="355"/>
      <c r="P63" s="355"/>
      <c r="R63" s="355">
        <v>-0.10624510432243828</v>
      </c>
      <c r="S63" s="355"/>
      <c r="W63" s="341">
        <v>-0.16198024101617639</v>
      </c>
    </row>
    <row r="65" spans="4:23" x14ac:dyDescent="0.25">
      <c r="D65" s="366" t="s">
        <v>373</v>
      </c>
      <c r="E65" s="367"/>
      <c r="F65" s="367"/>
      <c r="G65" s="367"/>
      <c r="H65" s="381">
        <v>18075</v>
      </c>
      <c r="I65" s="381"/>
      <c r="J65" s="381"/>
      <c r="K65" s="381"/>
      <c r="M65" s="381">
        <v>20162</v>
      </c>
      <c r="N65" s="381"/>
      <c r="O65" s="381"/>
      <c r="P65" s="381"/>
      <c r="Q65" s="368">
        <v>2087</v>
      </c>
      <c r="R65" s="368"/>
      <c r="S65" s="368"/>
      <c r="T65" s="369">
        <v>0.11546334716459197</v>
      </c>
      <c r="U65" s="369"/>
      <c r="V65" s="369"/>
      <c r="W65" s="369"/>
    </row>
    <row r="67" spans="4:23" x14ac:dyDescent="0.25">
      <c r="D67" s="366" t="s">
        <v>374</v>
      </c>
      <c r="E67" s="367"/>
      <c r="F67" s="367"/>
      <c r="G67" s="367"/>
      <c r="H67" s="381">
        <v>5776</v>
      </c>
      <c r="I67" s="381"/>
      <c r="J67" s="381"/>
      <c r="K67" s="381"/>
      <c r="M67" s="381">
        <v>5729</v>
      </c>
      <c r="N67" s="381"/>
      <c r="O67" s="381"/>
      <c r="P67" s="381"/>
      <c r="Q67" s="368">
        <v>-47</v>
      </c>
      <c r="R67" s="368"/>
      <c r="S67" s="368"/>
      <c r="T67" s="369">
        <v>-8.1371191135734076E-3</v>
      </c>
      <c r="U67" s="369"/>
      <c r="V67" s="369"/>
      <c r="W67" s="369"/>
    </row>
    <row r="69" spans="4:23" x14ac:dyDescent="0.25">
      <c r="D69" s="366" t="s">
        <v>376</v>
      </c>
      <c r="E69" s="367"/>
      <c r="F69" s="367"/>
      <c r="G69" s="367"/>
      <c r="H69" s="368">
        <v>109108</v>
      </c>
      <c r="I69" s="368"/>
      <c r="J69" s="368"/>
      <c r="K69" s="368"/>
      <c r="M69" s="368">
        <v>116027</v>
      </c>
      <c r="N69" s="368"/>
      <c r="O69" s="368"/>
      <c r="P69" s="368"/>
      <c r="Q69" s="368">
        <v>6919</v>
      </c>
      <c r="R69" s="368"/>
      <c r="S69" s="368"/>
      <c r="T69" s="369">
        <v>6.3414231770355975E-2</v>
      </c>
      <c r="U69" s="369"/>
      <c r="V69" s="369"/>
      <c r="W69" s="369"/>
    </row>
    <row r="70" spans="4:23" x14ac:dyDescent="0.25">
      <c r="D70" s="356" t="s">
        <v>377</v>
      </c>
      <c r="E70" s="357"/>
      <c r="F70" s="357"/>
      <c r="G70" s="357"/>
      <c r="H70" s="424">
        <v>298.92602739726027</v>
      </c>
      <c r="I70" s="424"/>
      <c r="J70" s="424"/>
      <c r="K70" s="424"/>
      <c r="M70" s="424">
        <v>317.88219178082193</v>
      </c>
      <c r="N70" s="424"/>
      <c r="O70" s="424"/>
      <c r="P70" s="424"/>
      <c r="Q70" s="359">
        <v>18.956164383561656</v>
      </c>
      <c r="R70" s="359"/>
      <c r="S70" s="359"/>
      <c r="T70" s="360">
        <v>6.3414231770356017E-2</v>
      </c>
      <c r="U70" s="360"/>
      <c r="V70" s="360"/>
      <c r="W70" s="360"/>
    </row>
    <row r="71" spans="4:23" x14ac:dyDescent="0.25">
      <c r="D71" s="361" t="s">
        <v>378</v>
      </c>
      <c r="E71" s="362"/>
      <c r="F71" s="362"/>
      <c r="G71" s="362"/>
      <c r="H71" s="370">
        <v>81146</v>
      </c>
      <c r="I71" s="370"/>
      <c r="J71" s="370"/>
      <c r="K71" s="370"/>
      <c r="M71" s="370">
        <v>85938</v>
      </c>
      <c r="N71" s="370"/>
      <c r="O71" s="370"/>
      <c r="P71" s="370"/>
      <c r="Q71" s="370">
        <v>4792</v>
      </c>
      <c r="R71" s="370"/>
      <c r="S71" s="370"/>
      <c r="T71" s="364">
        <v>5.9054050723387472E-2</v>
      </c>
      <c r="U71" s="364"/>
      <c r="V71" s="364"/>
      <c r="W71" s="364"/>
    </row>
    <row r="72" spans="4:23" x14ac:dyDescent="0.25">
      <c r="D72" s="361" t="s">
        <v>379</v>
      </c>
      <c r="E72" s="362"/>
      <c r="F72" s="362"/>
      <c r="G72" s="362"/>
      <c r="H72" s="423">
        <v>222.31780821917806</v>
      </c>
      <c r="I72" s="423"/>
      <c r="J72" s="423"/>
      <c r="K72" s="423"/>
      <c r="M72" s="423">
        <v>235.44657534246574</v>
      </c>
      <c r="N72" s="423"/>
      <c r="O72" s="423"/>
      <c r="P72" s="423"/>
      <c r="Q72" s="370">
        <v>13.128767123287673</v>
      </c>
      <c r="R72" s="370"/>
      <c r="S72" s="370"/>
      <c r="T72" s="364">
        <v>5.9054050723387486E-2</v>
      </c>
      <c r="U72" s="364"/>
      <c r="V72" s="364"/>
      <c r="W72" s="364"/>
    </row>
    <row r="73" spans="4:23" x14ac:dyDescent="0.25">
      <c r="D73" s="361" t="s">
        <v>380</v>
      </c>
      <c r="E73" s="362"/>
      <c r="F73" s="362"/>
      <c r="G73" s="362"/>
      <c r="H73" s="370">
        <v>26440</v>
      </c>
      <c r="I73" s="370"/>
      <c r="J73" s="370"/>
      <c r="K73" s="370"/>
      <c r="M73" s="370">
        <v>28494</v>
      </c>
      <c r="N73" s="370"/>
      <c r="O73" s="370"/>
      <c r="P73" s="370"/>
      <c r="Q73" s="370">
        <v>2054</v>
      </c>
      <c r="R73" s="370"/>
      <c r="S73" s="370"/>
      <c r="T73" s="384">
        <v>7.7685325264750374E-2</v>
      </c>
      <c r="U73" s="384"/>
      <c r="V73" s="384"/>
      <c r="W73" s="384"/>
    </row>
    <row r="74" spans="4:23" x14ac:dyDescent="0.25">
      <c r="D74" s="361" t="s">
        <v>381</v>
      </c>
      <c r="E74" s="362"/>
      <c r="F74" s="362"/>
      <c r="G74" s="362"/>
      <c r="H74" s="423">
        <v>72.438356164383563</v>
      </c>
      <c r="I74" s="423"/>
      <c r="J74" s="423"/>
      <c r="K74" s="423"/>
      <c r="M74" s="423">
        <v>78.06575342465753</v>
      </c>
      <c r="N74" s="423"/>
      <c r="O74" s="423"/>
      <c r="P74" s="423"/>
      <c r="Q74" s="370">
        <v>5.6273972602739661</v>
      </c>
      <c r="R74" s="370"/>
      <c r="S74" s="370"/>
      <c r="T74" s="364">
        <v>7.7685325264750291E-2</v>
      </c>
      <c r="U74" s="364"/>
      <c r="V74" s="364"/>
      <c r="W74" s="364"/>
    </row>
    <row r="75" spans="4:23" x14ac:dyDescent="0.25">
      <c r="D75" s="361" t="s">
        <v>382</v>
      </c>
      <c r="E75" s="362"/>
      <c r="F75" s="362"/>
      <c r="G75" s="362"/>
      <c r="H75" s="370">
        <v>1522</v>
      </c>
      <c r="I75" s="370"/>
      <c r="J75" s="370"/>
      <c r="K75" s="370"/>
      <c r="M75" s="370">
        <v>1595</v>
      </c>
      <c r="N75" s="370"/>
      <c r="O75" s="370"/>
      <c r="P75" s="370"/>
      <c r="Q75" s="370">
        <v>73</v>
      </c>
      <c r="R75" s="370"/>
      <c r="S75" s="370"/>
      <c r="T75" s="364">
        <v>4.7963206307490146E-2</v>
      </c>
      <c r="U75" s="364"/>
      <c r="V75" s="364"/>
      <c r="W75" s="364"/>
    </row>
    <row r="76" spans="4:23" x14ac:dyDescent="0.25">
      <c r="D76" s="352" t="s">
        <v>383</v>
      </c>
      <c r="E76" s="353"/>
      <c r="F76" s="353"/>
      <c r="G76" s="353"/>
      <c r="H76" s="422">
        <v>4.1698630136986301</v>
      </c>
      <c r="I76" s="422"/>
      <c r="J76" s="422"/>
      <c r="K76" s="422"/>
      <c r="M76" s="422">
        <v>4.3698630136986303</v>
      </c>
      <c r="N76" s="422"/>
      <c r="O76" s="422"/>
      <c r="P76" s="422"/>
      <c r="Q76" s="365">
        <v>0.20000000000000018</v>
      </c>
      <c r="R76" s="365"/>
      <c r="S76" s="365"/>
      <c r="T76" s="355">
        <v>4.7963206307490187E-2</v>
      </c>
      <c r="U76" s="355"/>
      <c r="V76" s="355"/>
      <c r="W76" s="355"/>
    </row>
    <row r="78" spans="4:23" x14ac:dyDescent="0.25">
      <c r="D78" s="366" t="s">
        <v>384</v>
      </c>
      <c r="E78" s="367"/>
      <c r="F78" s="367"/>
      <c r="G78" s="367"/>
      <c r="H78" s="381">
        <v>229566</v>
      </c>
      <c r="I78" s="381"/>
      <c r="J78" s="381"/>
      <c r="K78" s="381"/>
      <c r="M78" s="381">
        <v>230372</v>
      </c>
      <c r="N78" s="381"/>
      <c r="O78" s="381"/>
      <c r="P78" s="381"/>
      <c r="Q78" s="368">
        <v>806</v>
      </c>
      <c r="R78" s="368"/>
      <c r="S78" s="368"/>
      <c r="T78" s="369">
        <v>3.5109728792591236E-3</v>
      </c>
      <c r="U78" s="369"/>
      <c r="V78" s="369"/>
      <c r="W78" s="369"/>
    </row>
    <row r="79" spans="4:23" x14ac:dyDescent="0.25">
      <c r="D79" s="387" t="s">
        <v>385</v>
      </c>
      <c r="E79" s="388"/>
      <c r="F79" s="388"/>
      <c r="G79" s="388"/>
      <c r="H79" s="419">
        <v>183466</v>
      </c>
      <c r="I79" s="419"/>
      <c r="J79" s="419"/>
      <c r="K79" s="419"/>
      <c r="M79" s="419">
        <v>182701</v>
      </c>
      <c r="N79" s="419"/>
      <c r="O79" s="419"/>
      <c r="P79" s="419"/>
      <c r="Q79" s="420">
        <v>-765</v>
      </c>
      <c r="R79" s="420"/>
      <c r="S79" s="420"/>
      <c r="T79" s="421">
        <v>-4.1697099190040662E-3</v>
      </c>
      <c r="U79" s="421"/>
      <c r="V79" s="421"/>
      <c r="W79" s="421"/>
    </row>
    <row r="80" spans="4:23" x14ac:dyDescent="0.25">
      <c r="D80" s="361" t="s">
        <v>386</v>
      </c>
      <c r="E80" s="362"/>
      <c r="F80" s="362"/>
      <c r="G80" s="362"/>
      <c r="H80" s="363">
        <v>56797</v>
      </c>
      <c r="I80" s="363"/>
      <c r="J80" s="363"/>
      <c r="K80" s="363"/>
      <c r="M80" s="363">
        <v>54441</v>
      </c>
      <c r="N80" s="363"/>
      <c r="O80" s="363"/>
      <c r="P80" s="363"/>
      <c r="Q80" s="370">
        <v>-2356</v>
      </c>
      <c r="R80" s="370"/>
      <c r="S80" s="370"/>
      <c r="T80" s="364">
        <v>-4.1481064140711656E-2</v>
      </c>
      <c r="U80" s="364"/>
      <c r="V80" s="364"/>
      <c r="W80" s="364"/>
    </row>
    <row r="81" spans="4:23" x14ac:dyDescent="0.25">
      <c r="D81" s="361" t="s">
        <v>387</v>
      </c>
      <c r="E81" s="362"/>
      <c r="F81" s="362"/>
      <c r="G81" s="362"/>
      <c r="H81" s="363">
        <v>123687</v>
      </c>
      <c r="I81" s="363"/>
      <c r="J81" s="363"/>
      <c r="K81" s="363"/>
      <c r="M81" s="363">
        <v>125187</v>
      </c>
      <c r="N81" s="363"/>
      <c r="O81" s="363"/>
      <c r="P81" s="363"/>
      <c r="Q81" s="370">
        <v>1500</v>
      </c>
      <c r="R81" s="370"/>
      <c r="S81" s="370"/>
      <c r="T81" s="384">
        <v>1.2127386063207936E-2</v>
      </c>
      <c r="U81" s="384"/>
      <c r="V81" s="384"/>
      <c r="W81" s="384"/>
    </row>
    <row r="82" spans="4:23" x14ac:dyDescent="0.25">
      <c r="D82" s="361" t="s">
        <v>388</v>
      </c>
      <c r="E82" s="362"/>
      <c r="F82" s="362"/>
      <c r="G82" s="362"/>
      <c r="H82" s="417">
        <v>2.1553379449739505</v>
      </c>
      <c r="I82" s="417"/>
      <c r="J82" s="417"/>
      <c r="K82" s="417"/>
      <c r="M82" s="417">
        <v>2.2681588526104202</v>
      </c>
      <c r="N82" s="417"/>
      <c r="O82" s="417"/>
      <c r="P82" s="417"/>
      <c r="Q82" s="418">
        <v>0.11282090763646968</v>
      </c>
      <c r="R82" s="418"/>
      <c r="S82" s="418"/>
      <c r="T82" s="364">
        <v>5.2344880717920657E-2</v>
      </c>
      <c r="U82" s="364"/>
      <c r="V82" s="364"/>
      <c r="W82" s="364"/>
    </row>
    <row r="83" spans="4:23" x14ac:dyDescent="0.25">
      <c r="D83" s="352" t="s">
        <v>395</v>
      </c>
      <c r="E83" s="353"/>
      <c r="F83" s="353"/>
      <c r="G83" s="353"/>
      <c r="H83" s="354">
        <v>2982</v>
      </c>
      <c r="I83" s="354"/>
      <c r="J83" s="354"/>
      <c r="K83" s="354"/>
      <c r="M83" s="354">
        <v>3073</v>
      </c>
      <c r="N83" s="354"/>
      <c r="O83" s="354"/>
      <c r="P83" s="354"/>
      <c r="Q83" s="365">
        <v>91</v>
      </c>
      <c r="R83" s="365"/>
      <c r="S83" s="365"/>
      <c r="T83" s="406">
        <v>3.0516431924882629E-2</v>
      </c>
      <c r="U83" s="406"/>
      <c r="V83" s="406"/>
      <c r="W83" s="406"/>
    </row>
    <row r="84" spans="4:23" x14ac:dyDescent="0.25">
      <c r="D84" s="408" t="s">
        <v>390</v>
      </c>
      <c r="E84" s="409"/>
      <c r="F84" s="409"/>
      <c r="G84" s="409"/>
      <c r="H84" s="410">
        <v>183</v>
      </c>
      <c r="I84" s="410"/>
      <c r="J84" s="410"/>
      <c r="K84" s="410"/>
      <c r="M84" s="410">
        <v>417</v>
      </c>
      <c r="N84" s="410"/>
      <c r="O84" s="410"/>
      <c r="P84" s="410"/>
      <c r="Q84" s="411">
        <v>234</v>
      </c>
      <c r="R84" s="411"/>
      <c r="S84" s="411"/>
      <c r="T84" s="416">
        <v>1.278688524590164</v>
      </c>
      <c r="U84" s="416"/>
      <c r="V84" s="416"/>
      <c r="W84" s="416"/>
    </row>
    <row r="85" spans="4:23" x14ac:dyDescent="0.25">
      <c r="D85" s="361" t="s">
        <v>386</v>
      </c>
      <c r="E85" s="362"/>
      <c r="F85" s="362"/>
      <c r="G85" s="362"/>
      <c r="H85" s="363">
        <v>100</v>
      </c>
      <c r="I85" s="363"/>
      <c r="J85" s="363"/>
      <c r="K85" s="363"/>
      <c r="M85" s="363">
        <v>295</v>
      </c>
      <c r="N85" s="363"/>
      <c r="O85" s="363"/>
      <c r="P85" s="363"/>
      <c r="Q85" s="370">
        <v>195</v>
      </c>
      <c r="R85" s="370"/>
      <c r="S85" s="370"/>
      <c r="T85" s="364">
        <v>1.95</v>
      </c>
      <c r="U85" s="364"/>
      <c r="V85" s="364"/>
      <c r="W85" s="364"/>
    </row>
    <row r="86" spans="4:23" x14ac:dyDescent="0.25">
      <c r="D86" s="361" t="s">
        <v>387</v>
      </c>
      <c r="E86" s="362"/>
      <c r="F86" s="362"/>
      <c r="G86" s="362"/>
      <c r="H86" s="363">
        <v>79</v>
      </c>
      <c r="I86" s="363"/>
      <c r="J86" s="363"/>
      <c r="K86" s="363"/>
      <c r="M86" s="363">
        <v>122</v>
      </c>
      <c r="N86" s="363"/>
      <c r="O86" s="363"/>
      <c r="P86" s="363"/>
      <c r="Q86" s="370">
        <v>43</v>
      </c>
      <c r="R86" s="370"/>
      <c r="S86" s="370"/>
      <c r="T86" s="384">
        <v>0.54430379746835444</v>
      </c>
      <c r="U86" s="384"/>
      <c r="V86" s="384"/>
      <c r="W86" s="384"/>
    </row>
    <row r="87" spans="4:23" x14ac:dyDescent="0.25">
      <c r="D87" s="352" t="s">
        <v>388</v>
      </c>
      <c r="E87" s="353"/>
      <c r="F87" s="353"/>
      <c r="G87" s="353"/>
      <c r="H87" s="413">
        <v>0.79</v>
      </c>
      <c r="I87" s="413"/>
      <c r="J87" s="413"/>
      <c r="K87" s="413"/>
      <c r="M87" s="413">
        <v>0.41355932203389828</v>
      </c>
      <c r="N87" s="413"/>
      <c r="O87" s="413"/>
      <c r="P87" s="413"/>
      <c r="Q87" s="386">
        <v>-0.37644067796610176</v>
      </c>
      <c r="R87" s="386"/>
      <c r="S87" s="386"/>
      <c r="T87" s="355">
        <v>-0.47650718729886293</v>
      </c>
      <c r="U87" s="355"/>
      <c r="V87" s="355"/>
      <c r="W87" s="355"/>
    </row>
    <row r="88" spans="4:23" x14ac:dyDescent="0.25">
      <c r="D88" s="408" t="s">
        <v>391</v>
      </c>
      <c r="E88" s="409"/>
      <c r="F88" s="409"/>
      <c r="G88" s="409"/>
      <c r="H88" s="410">
        <v>16005</v>
      </c>
      <c r="I88" s="410"/>
      <c r="J88" s="410"/>
      <c r="K88" s="410"/>
      <c r="M88" s="410">
        <v>16283</v>
      </c>
      <c r="N88" s="410"/>
      <c r="O88" s="410"/>
      <c r="P88" s="410"/>
      <c r="Q88" s="411">
        <v>278</v>
      </c>
      <c r="R88" s="411"/>
      <c r="S88" s="411"/>
      <c r="T88" s="412">
        <v>1.7369572008747267E-2</v>
      </c>
      <c r="U88" s="412"/>
      <c r="V88" s="412"/>
      <c r="W88" s="412"/>
    </row>
    <row r="89" spans="4:23" x14ac:dyDescent="0.25">
      <c r="D89" s="402" t="s">
        <v>386</v>
      </c>
      <c r="E89" s="403"/>
      <c r="F89" s="403"/>
      <c r="G89" s="403"/>
      <c r="H89" s="363">
        <v>7250</v>
      </c>
      <c r="I89" s="363"/>
      <c r="J89" s="363"/>
      <c r="K89" s="363"/>
      <c r="M89" s="363">
        <v>7535</v>
      </c>
      <c r="N89" s="363"/>
      <c r="O89" s="363"/>
      <c r="P89" s="363"/>
      <c r="Q89" s="370">
        <v>285</v>
      </c>
      <c r="R89" s="370"/>
      <c r="S89" s="370"/>
      <c r="T89" s="364">
        <v>3.9310344827586205E-2</v>
      </c>
      <c r="U89" s="364"/>
      <c r="V89" s="364"/>
      <c r="W89" s="364"/>
    </row>
    <row r="90" spans="4:23" x14ac:dyDescent="0.25">
      <c r="D90" s="361" t="s">
        <v>387</v>
      </c>
      <c r="E90" s="362"/>
      <c r="F90" s="362"/>
      <c r="G90" s="362"/>
      <c r="H90" s="363">
        <v>8755</v>
      </c>
      <c r="I90" s="363"/>
      <c r="J90" s="363"/>
      <c r="K90" s="363"/>
      <c r="M90" s="363">
        <v>8748</v>
      </c>
      <c r="N90" s="363"/>
      <c r="O90" s="363"/>
      <c r="P90" s="363"/>
      <c r="Q90" s="370">
        <v>-7</v>
      </c>
      <c r="R90" s="370"/>
      <c r="S90" s="370"/>
      <c r="T90" s="364">
        <v>-7.9954311821816106E-4</v>
      </c>
      <c r="U90" s="364"/>
      <c r="V90" s="364"/>
      <c r="W90" s="364"/>
    </row>
    <row r="91" spans="4:23" x14ac:dyDescent="0.25">
      <c r="D91" s="352" t="s">
        <v>388</v>
      </c>
      <c r="E91" s="353"/>
      <c r="F91" s="353"/>
      <c r="G91" s="353"/>
      <c r="H91" s="414">
        <v>1.2075862068965517</v>
      </c>
      <c r="I91" s="414"/>
      <c r="J91" s="414"/>
      <c r="K91" s="414"/>
      <c r="M91" s="414">
        <v>1.1609820836098208</v>
      </c>
      <c r="N91" s="414"/>
      <c r="O91" s="414"/>
      <c r="P91" s="414"/>
      <c r="Q91" s="415">
        <v>-4.6604123286730914E-2</v>
      </c>
      <c r="R91" s="415"/>
      <c r="S91" s="415"/>
      <c r="T91" s="355">
        <v>-3.8592791985014176E-2</v>
      </c>
      <c r="U91" s="355"/>
      <c r="V91" s="355"/>
      <c r="W91" s="355"/>
    </row>
    <row r="92" spans="4:23" x14ac:dyDescent="0.25">
      <c r="D92" s="408" t="s">
        <v>392</v>
      </c>
      <c r="E92" s="409"/>
      <c r="F92" s="409"/>
      <c r="G92" s="409"/>
      <c r="H92" s="410">
        <v>3350</v>
      </c>
      <c r="I92" s="410"/>
      <c r="J92" s="410"/>
      <c r="K92" s="410"/>
      <c r="M92" s="410">
        <v>3143</v>
      </c>
      <c r="N92" s="410"/>
      <c r="O92" s="410"/>
      <c r="P92" s="410"/>
      <c r="Q92" s="411">
        <v>-207</v>
      </c>
      <c r="R92" s="411"/>
      <c r="S92" s="411"/>
      <c r="T92" s="412">
        <v>-6.1791044776119401E-2</v>
      </c>
      <c r="U92" s="412"/>
      <c r="V92" s="412"/>
      <c r="W92" s="412"/>
    </row>
    <row r="93" spans="4:23" x14ac:dyDescent="0.25">
      <c r="D93" s="402" t="s">
        <v>386</v>
      </c>
      <c r="E93" s="403"/>
      <c r="F93" s="403"/>
      <c r="G93" s="403"/>
      <c r="H93" s="363">
        <v>1567</v>
      </c>
      <c r="I93" s="363"/>
      <c r="J93" s="363"/>
      <c r="K93" s="363"/>
      <c r="M93" s="363">
        <v>1516</v>
      </c>
      <c r="N93" s="363"/>
      <c r="O93" s="363"/>
      <c r="P93" s="363"/>
      <c r="Q93" s="370">
        <v>-51</v>
      </c>
      <c r="R93" s="370"/>
      <c r="S93" s="370"/>
      <c r="T93" s="364">
        <v>-3.2546266751754947E-2</v>
      </c>
      <c r="U93" s="364"/>
      <c r="V93" s="364"/>
      <c r="W93" s="364"/>
    </row>
    <row r="94" spans="4:23" x14ac:dyDescent="0.25">
      <c r="D94" s="361" t="s">
        <v>387</v>
      </c>
      <c r="E94" s="362"/>
      <c r="F94" s="362"/>
      <c r="G94" s="362"/>
      <c r="H94" s="363">
        <v>1783</v>
      </c>
      <c r="I94" s="363"/>
      <c r="J94" s="363"/>
      <c r="K94" s="363"/>
      <c r="M94" s="363">
        <v>1627</v>
      </c>
      <c r="N94" s="363"/>
      <c r="O94" s="363"/>
      <c r="P94" s="363"/>
      <c r="Q94" s="370">
        <v>-156</v>
      </c>
      <c r="R94" s="370"/>
      <c r="S94" s="370"/>
      <c r="T94" s="364">
        <v>-8.7492989343802577E-2</v>
      </c>
      <c r="U94" s="364"/>
      <c r="V94" s="364"/>
      <c r="W94" s="364"/>
    </row>
    <row r="95" spans="4:23" x14ac:dyDescent="0.25">
      <c r="D95" s="352" t="s">
        <v>388</v>
      </c>
      <c r="E95" s="353"/>
      <c r="F95" s="353"/>
      <c r="G95" s="353"/>
      <c r="H95" s="413">
        <v>1.1378430121250798</v>
      </c>
      <c r="I95" s="413"/>
      <c r="J95" s="413"/>
      <c r="K95" s="413"/>
      <c r="M95" s="413">
        <v>1.0732189973614776</v>
      </c>
      <c r="N95" s="413"/>
      <c r="O95" s="413"/>
      <c r="P95" s="413"/>
      <c r="Q95" s="386">
        <v>-6.4624014763602133E-2</v>
      </c>
      <c r="R95" s="386"/>
      <c r="S95" s="386"/>
      <c r="T95" s="355">
        <v>-5.6795194130434407E-2</v>
      </c>
      <c r="U95" s="355"/>
      <c r="V95" s="355"/>
      <c r="W95" s="355"/>
    </row>
    <row r="96" spans="4:23" x14ac:dyDescent="0.25">
      <c r="D96" s="408" t="s">
        <v>393</v>
      </c>
      <c r="E96" s="409"/>
      <c r="F96" s="409"/>
      <c r="G96" s="409"/>
      <c r="H96" s="410">
        <v>25124</v>
      </c>
      <c r="I96" s="410"/>
      <c r="J96" s="410"/>
      <c r="K96" s="410"/>
      <c r="M96" s="410">
        <v>25595</v>
      </c>
      <c r="N96" s="410"/>
      <c r="O96" s="410"/>
      <c r="P96" s="410"/>
      <c r="Q96" s="411">
        <v>471</v>
      </c>
      <c r="R96" s="411"/>
      <c r="S96" s="411"/>
      <c r="T96" s="412">
        <v>1.8747014806559464E-2</v>
      </c>
      <c r="U96" s="412"/>
      <c r="V96" s="412"/>
      <c r="W96" s="412"/>
    </row>
    <row r="97" spans="4:23" x14ac:dyDescent="0.25">
      <c r="D97" s="402" t="s">
        <v>386</v>
      </c>
      <c r="E97" s="403"/>
      <c r="F97" s="403"/>
      <c r="G97" s="403"/>
      <c r="H97" s="363">
        <v>4091</v>
      </c>
      <c r="I97" s="363"/>
      <c r="J97" s="363"/>
      <c r="K97" s="363"/>
      <c r="M97" s="363">
        <v>4104</v>
      </c>
      <c r="N97" s="363"/>
      <c r="O97" s="363"/>
      <c r="P97" s="363"/>
      <c r="Q97" s="370">
        <v>13</v>
      </c>
      <c r="R97" s="370"/>
      <c r="S97" s="370"/>
      <c r="T97" s="364">
        <v>3.1777071620630653E-3</v>
      </c>
      <c r="U97" s="364"/>
      <c r="V97" s="364"/>
      <c r="W97" s="364"/>
    </row>
    <row r="98" spans="4:23" x14ac:dyDescent="0.25">
      <c r="D98" s="361" t="s">
        <v>387</v>
      </c>
      <c r="E98" s="362"/>
      <c r="F98" s="362"/>
      <c r="G98" s="362"/>
      <c r="H98" s="363">
        <v>20846</v>
      </c>
      <c r="I98" s="363"/>
      <c r="J98" s="363"/>
      <c r="K98" s="363"/>
      <c r="M98" s="363">
        <v>21389</v>
      </c>
      <c r="N98" s="363"/>
      <c r="O98" s="363"/>
      <c r="P98" s="363"/>
      <c r="Q98" s="370">
        <v>543</v>
      </c>
      <c r="R98" s="370"/>
      <c r="S98" s="370"/>
      <c r="T98" s="364">
        <v>2.6048162717068023E-2</v>
      </c>
      <c r="U98" s="364"/>
      <c r="V98" s="364"/>
      <c r="W98" s="364"/>
    </row>
    <row r="99" spans="4:23" x14ac:dyDescent="0.25">
      <c r="D99" s="361" t="s">
        <v>492</v>
      </c>
      <c r="E99" s="362"/>
      <c r="F99" s="362"/>
      <c r="G99" s="362"/>
      <c r="H99" s="363">
        <v>91</v>
      </c>
      <c r="I99" s="363"/>
      <c r="J99" s="363"/>
      <c r="K99" s="363"/>
      <c r="M99" s="363">
        <v>90</v>
      </c>
      <c r="N99" s="363"/>
      <c r="O99" s="363"/>
      <c r="P99" s="363"/>
      <c r="Q99" s="370">
        <v>-1</v>
      </c>
      <c r="R99" s="370"/>
      <c r="S99" s="370"/>
      <c r="T99" s="364">
        <v>-1.098901098901099E-2</v>
      </c>
      <c r="U99" s="364"/>
      <c r="V99" s="364"/>
      <c r="W99" s="364"/>
    </row>
    <row r="100" spans="4:23" x14ac:dyDescent="0.25">
      <c r="D100" s="361" t="s">
        <v>493</v>
      </c>
      <c r="E100" s="362"/>
      <c r="F100" s="362"/>
      <c r="G100" s="362"/>
      <c r="H100" s="363">
        <v>94</v>
      </c>
      <c r="I100" s="363"/>
      <c r="J100" s="363"/>
      <c r="K100" s="363"/>
      <c r="M100" s="363">
        <v>9</v>
      </c>
      <c r="N100" s="363"/>
      <c r="O100" s="363"/>
      <c r="P100" s="363"/>
      <c r="Q100" s="370">
        <v>-85</v>
      </c>
      <c r="R100" s="370"/>
      <c r="S100" s="370"/>
      <c r="T100" s="364">
        <v>-0.9042553191489362</v>
      </c>
      <c r="U100" s="364"/>
      <c r="V100" s="364"/>
      <c r="W100" s="364"/>
    </row>
    <row r="101" spans="4:23" x14ac:dyDescent="0.25">
      <c r="D101" s="352" t="s">
        <v>395</v>
      </c>
      <c r="E101" s="353"/>
      <c r="F101" s="353"/>
      <c r="G101" s="353"/>
      <c r="H101" s="354">
        <v>2</v>
      </c>
      <c r="I101" s="354"/>
      <c r="J101" s="354"/>
      <c r="K101" s="354"/>
      <c r="M101" s="354">
        <v>3</v>
      </c>
      <c r="N101" s="354"/>
      <c r="O101" s="354"/>
      <c r="P101" s="354"/>
      <c r="Q101" s="365">
        <v>1</v>
      </c>
      <c r="R101" s="365"/>
      <c r="S101" s="365"/>
      <c r="T101" s="355">
        <v>0.5</v>
      </c>
      <c r="U101" s="355"/>
      <c r="V101" s="355"/>
      <c r="W101" s="355"/>
    </row>
    <row r="102" spans="4:23" x14ac:dyDescent="0.25">
      <c r="D102" s="408" t="s">
        <v>494</v>
      </c>
      <c r="E102" s="409"/>
      <c r="F102" s="409"/>
      <c r="G102" s="409"/>
      <c r="H102" s="410">
        <v>808</v>
      </c>
      <c r="I102" s="410"/>
      <c r="J102" s="410"/>
      <c r="K102" s="410"/>
      <c r="M102" s="410">
        <v>2795</v>
      </c>
      <c r="N102" s="410"/>
      <c r="O102" s="410"/>
      <c r="P102" s="410"/>
      <c r="Q102" s="411">
        <v>1987</v>
      </c>
      <c r="R102" s="411"/>
      <c r="S102" s="411"/>
      <c r="T102" s="412">
        <v>2.4591584158415842</v>
      </c>
      <c r="U102" s="412"/>
      <c r="V102" s="412"/>
      <c r="W102" s="412"/>
    </row>
    <row r="103" spans="4:23" x14ac:dyDescent="0.25">
      <c r="D103" s="402" t="s">
        <v>386</v>
      </c>
      <c r="E103" s="403"/>
      <c r="F103" s="403"/>
      <c r="G103" s="403"/>
      <c r="H103" s="362"/>
      <c r="I103" s="362"/>
      <c r="J103" s="362"/>
      <c r="K103" s="362"/>
      <c r="M103" s="363">
        <v>66</v>
      </c>
      <c r="N103" s="363"/>
      <c r="O103" s="363"/>
      <c r="P103" s="363"/>
      <c r="Q103" s="370">
        <v>66</v>
      </c>
      <c r="R103" s="370"/>
      <c r="S103" s="370"/>
      <c r="T103" s="364">
        <v>1</v>
      </c>
      <c r="U103" s="364"/>
      <c r="V103" s="364"/>
      <c r="W103" s="364"/>
    </row>
    <row r="104" spans="4:23" x14ac:dyDescent="0.25">
      <c r="D104" s="402" t="s">
        <v>387</v>
      </c>
      <c r="E104" s="403"/>
      <c r="F104" s="403"/>
      <c r="G104" s="403"/>
      <c r="H104" s="362"/>
      <c r="I104" s="362"/>
      <c r="J104" s="362"/>
      <c r="K104" s="362"/>
      <c r="M104" s="363">
        <v>301</v>
      </c>
      <c r="N104" s="363"/>
      <c r="O104" s="363"/>
      <c r="P104" s="363"/>
      <c r="Q104" s="370">
        <v>301</v>
      </c>
      <c r="R104" s="370"/>
      <c r="S104" s="370"/>
      <c r="T104" s="364">
        <v>1</v>
      </c>
      <c r="U104" s="364"/>
      <c r="V104" s="364"/>
      <c r="W104" s="364"/>
    </row>
    <row r="105" spans="4:23" x14ac:dyDescent="0.25">
      <c r="D105" s="404" t="s">
        <v>492</v>
      </c>
      <c r="E105" s="405"/>
      <c r="F105" s="405"/>
      <c r="G105" s="405"/>
      <c r="H105" s="354">
        <v>808</v>
      </c>
      <c r="I105" s="354"/>
      <c r="J105" s="354"/>
      <c r="K105" s="354"/>
      <c r="M105" s="354">
        <v>2428</v>
      </c>
      <c r="N105" s="354"/>
      <c r="O105" s="354"/>
      <c r="P105" s="354"/>
      <c r="Q105" s="365">
        <v>1620</v>
      </c>
      <c r="R105" s="365"/>
      <c r="S105" s="365"/>
      <c r="T105" s="355">
        <v>2.004950495049505</v>
      </c>
      <c r="U105" s="355"/>
      <c r="V105" s="355"/>
      <c r="W105" s="355"/>
    </row>
    <row r="106" spans="4:23" x14ac:dyDescent="0.25">
      <c r="D106" s="408" t="s">
        <v>394</v>
      </c>
      <c r="E106" s="409"/>
      <c r="F106" s="409"/>
      <c r="G106" s="409"/>
      <c r="H106" s="410">
        <v>1623</v>
      </c>
      <c r="I106" s="410"/>
      <c r="J106" s="410"/>
      <c r="K106" s="410"/>
      <c r="M106" s="410">
        <v>1965</v>
      </c>
      <c r="N106" s="410"/>
      <c r="O106" s="410"/>
      <c r="P106" s="410"/>
      <c r="Q106" s="411">
        <v>342</v>
      </c>
      <c r="R106" s="411"/>
      <c r="S106" s="411"/>
      <c r="T106" s="412">
        <v>0.21072088724584104</v>
      </c>
      <c r="U106" s="412"/>
      <c r="V106" s="412"/>
      <c r="W106" s="412"/>
    </row>
    <row r="107" spans="4:23" x14ac:dyDescent="0.25">
      <c r="D107" s="402" t="s">
        <v>386</v>
      </c>
      <c r="E107" s="403"/>
      <c r="F107" s="403"/>
      <c r="G107" s="403"/>
      <c r="H107" s="363">
        <v>273</v>
      </c>
      <c r="I107" s="363"/>
      <c r="J107" s="363"/>
      <c r="K107" s="363"/>
      <c r="M107" s="363">
        <v>493</v>
      </c>
      <c r="N107" s="363"/>
      <c r="O107" s="363"/>
      <c r="P107" s="363"/>
      <c r="Q107" s="370">
        <v>220</v>
      </c>
      <c r="R107" s="370"/>
      <c r="S107" s="370"/>
      <c r="T107" s="364">
        <v>0.80586080586080588</v>
      </c>
      <c r="U107" s="364"/>
      <c r="V107" s="364"/>
      <c r="W107" s="364"/>
    </row>
    <row r="108" spans="4:23" x14ac:dyDescent="0.25">
      <c r="D108" s="361" t="s">
        <v>387</v>
      </c>
      <c r="E108" s="362"/>
      <c r="F108" s="362"/>
      <c r="G108" s="362"/>
      <c r="H108" s="363">
        <v>1222</v>
      </c>
      <c r="I108" s="363"/>
      <c r="J108" s="363"/>
      <c r="K108" s="363"/>
      <c r="M108" s="363">
        <v>1206</v>
      </c>
      <c r="N108" s="363"/>
      <c r="O108" s="363"/>
      <c r="P108" s="363"/>
      <c r="Q108" s="370">
        <v>-16</v>
      </c>
      <c r="R108" s="370"/>
      <c r="S108" s="370"/>
      <c r="T108" s="364">
        <v>-1.3093289689034371E-2</v>
      </c>
      <c r="U108" s="364"/>
      <c r="V108" s="364"/>
      <c r="W108" s="364"/>
    </row>
    <row r="109" spans="4:23" x14ac:dyDescent="0.25">
      <c r="D109" s="361" t="s">
        <v>388</v>
      </c>
      <c r="E109" s="362"/>
      <c r="F109" s="362"/>
      <c r="G109" s="362"/>
      <c r="H109" s="400">
        <v>4.4761904761904763</v>
      </c>
      <c r="I109" s="400"/>
      <c r="J109" s="400"/>
      <c r="K109" s="400"/>
      <c r="M109" s="400">
        <v>2.4462474645030428</v>
      </c>
      <c r="N109" s="400"/>
      <c r="O109" s="400"/>
      <c r="P109" s="400"/>
      <c r="Q109" s="407">
        <v>-2.0299430116874335</v>
      </c>
      <c r="R109" s="407"/>
      <c r="S109" s="407"/>
      <c r="T109" s="364">
        <v>-0.4534979068663415</v>
      </c>
      <c r="U109" s="364"/>
      <c r="V109" s="364"/>
      <c r="W109" s="364"/>
    </row>
    <row r="110" spans="4:23" x14ac:dyDescent="0.25">
      <c r="D110" s="352" t="s">
        <v>395</v>
      </c>
      <c r="E110" s="353"/>
      <c r="F110" s="353"/>
      <c r="G110" s="353"/>
      <c r="H110" s="354">
        <v>128</v>
      </c>
      <c r="I110" s="354"/>
      <c r="J110" s="354"/>
      <c r="K110" s="354"/>
      <c r="M110" s="354">
        <v>266</v>
      </c>
      <c r="N110" s="354"/>
      <c r="O110" s="354"/>
      <c r="P110" s="354"/>
      <c r="Q110" s="365">
        <v>138</v>
      </c>
      <c r="R110" s="365"/>
      <c r="S110" s="365"/>
      <c r="T110" s="406">
        <v>1.078125</v>
      </c>
      <c r="U110" s="406"/>
      <c r="V110" s="406"/>
      <c r="W110" s="406"/>
    </row>
    <row r="112" spans="4:23" x14ac:dyDescent="0.25">
      <c r="D112" s="366" t="s">
        <v>396</v>
      </c>
      <c r="E112" s="367"/>
      <c r="F112" s="367"/>
      <c r="G112" s="367"/>
      <c r="H112" s="381">
        <v>8980</v>
      </c>
      <c r="I112" s="381"/>
      <c r="J112" s="381"/>
      <c r="K112" s="381"/>
      <c r="M112" s="381">
        <v>9702</v>
      </c>
      <c r="N112" s="381"/>
      <c r="O112" s="381"/>
      <c r="P112" s="381"/>
      <c r="Q112" s="368">
        <v>722</v>
      </c>
      <c r="R112" s="368"/>
      <c r="S112" s="368"/>
      <c r="T112" s="369">
        <v>8.0400890868596878E-2</v>
      </c>
      <c r="U112" s="369"/>
      <c r="V112" s="369"/>
      <c r="W112" s="369"/>
    </row>
    <row r="113" spans="3:23" x14ac:dyDescent="0.25">
      <c r="D113" s="387" t="s">
        <v>397</v>
      </c>
      <c r="E113" s="388"/>
      <c r="F113" s="388"/>
      <c r="G113" s="388"/>
      <c r="H113" s="358">
        <v>2077</v>
      </c>
      <c r="I113" s="358"/>
      <c r="J113" s="358"/>
      <c r="K113" s="358"/>
      <c r="M113" s="358">
        <v>1848</v>
      </c>
      <c r="N113" s="358"/>
      <c r="O113" s="358"/>
      <c r="P113" s="358"/>
      <c r="Q113" s="359">
        <v>-229</v>
      </c>
      <c r="R113" s="359"/>
      <c r="S113" s="359"/>
      <c r="T113" s="360">
        <v>-0.11025517573423206</v>
      </c>
      <c r="U113" s="360"/>
      <c r="V113" s="360"/>
      <c r="W113" s="360"/>
    </row>
    <row r="114" spans="3:23" x14ac:dyDescent="0.25">
      <c r="D114" s="402" t="s">
        <v>398</v>
      </c>
      <c r="E114" s="403"/>
      <c r="F114" s="403"/>
      <c r="G114" s="403"/>
      <c r="H114" s="363">
        <v>1675</v>
      </c>
      <c r="I114" s="363"/>
      <c r="J114" s="363"/>
      <c r="K114" s="363"/>
      <c r="M114" s="363">
        <v>1681</v>
      </c>
      <c r="N114" s="363"/>
      <c r="O114" s="363"/>
      <c r="P114" s="363"/>
      <c r="Q114" s="370">
        <v>6</v>
      </c>
      <c r="R114" s="370"/>
      <c r="S114" s="370"/>
      <c r="T114" s="364">
        <v>3.582089552238806E-3</v>
      </c>
      <c r="U114" s="364"/>
      <c r="V114" s="364"/>
      <c r="W114" s="364"/>
    </row>
    <row r="115" spans="3:23" x14ac:dyDescent="0.25">
      <c r="D115" s="402" t="s">
        <v>399</v>
      </c>
      <c r="E115" s="403"/>
      <c r="F115" s="403"/>
      <c r="G115" s="403"/>
      <c r="H115" s="363">
        <v>898</v>
      </c>
      <c r="I115" s="363"/>
      <c r="J115" s="363"/>
      <c r="K115" s="363"/>
      <c r="M115" s="363">
        <v>892</v>
      </c>
      <c r="N115" s="363"/>
      <c r="O115" s="363"/>
      <c r="P115" s="363"/>
      <c r="Q115" s="370">
        <v>-6</v>
      </c>
      <c r="R115" s="370"/>
      <c r="S115" s="370"/>
      <c r="T115" s="364">
        <v>-6.6815144766146995E-3</v>
      </c>
      <c r="U115" s="364"/>
      <c r="V115" s="364"/>
      <c r="W115" s="364"/>
    </row>
    <row r="116" spans="3:23" x14ac:dyDescent="0.25">
      <c r="E116" s="402" t="s">
        <v>495</v>
      </c>
      <c r="F116" s="403"/>
      <c r="G116" s="403"/>
      <c r="I116" s="363">
        <v>866</v>
      </c>
      <c r="J116" s="363"/>
      <c r="K116" s="363"/>
      <c r="L116" s="363"/>
      <c r="N116" s="363">
        <v>918</v>
      </c>
      <c r="O116" s="363"/>
      <c r="P116" s="363"/>
      <c r="R116" s="370">
        <v>52</v>
      </c>
      <c r="S116" s="370"/>
      <c r="U116" s="364">
        <v>6.0046189376443418E-2</v>
      </c>
      <c r="V116" s="364"/>
      <c r="W116" s="364"/>
    </row>
    <row r="117" spans="3:23" x14ac:dyDescent="0.25">
      <c r="E117" s="402" t="s">
        <v>496</v>
      </c>
      <c r="F117" s="403"/>
      <c r="G117" s="403"/>
      <c r="I117" s="363">
        <v>81</v>
      </c>
      <c r="J117" s="363"/>
      <c r="K117" s="363"/>
      <c r="L117" s="363"/>
      <c r="N117" s="363">
        <v>99</v>
      </c>
      <c r="O117" s="363"/>
      <c r="P117" s="363"/>
      <c r="R117" s="370">
        <v>18</v>
      </c>
      <c r="S117" s="370"/>
      <c r="U117" s="364">
        <v>0.22222222222222221</v>
      </c>
      <c r="V117" s="364"/>
      <c r="W117" s="364"/>
    </row>
    <row r="118" spans="3:23" x14ac:dyDescent="0.25">
      <c r="D118" s="402" t="s">
        <v>497</v>
      </c>
      <c r="E118" s="403"/>
      <c r="F118" s="403"/>
      <c r="G118" s="403"/>
      <c r="H118" s="363">
        <v>1944</v>
      </c>
      <c r="I118" s="363"/>
      <c r="J118" s="363"/>
      <c r="K118" s="363"/>
      <c r="M118" s="363">
        <v>2710</v>
      </c>
      <c r="N118" s="363"/>
      <c r="O118" s="363"/>
      <c r="P118" s="363"/>
      <c r="Q118" s="370">
        <v>766</v>
      </c>
      <c r="R118" s="370"/>
      <c r="S118" s="370"/>
      <c r="T118" s="364">
        <v>0.3940329218106996</v>
      </c>
      <c r="U118" s="364"/>
      <c r="V118" s="364"/>
      <c r="W118" s="364"/>
    </row>
    <row r="119" spans="3:23" x14ac:dyDescent="0.25">
      <c r="D119" s="402" t="s">
        <v>498</v>
      </c>
      <c r="E119" s="403"/>
      <c r="F119" s="403"/>
      <c r="G119" s="403"/>
      <c r="H119" s="363">
        <v>1089</v>
      </c>
      <c r="I119" s="363"/>
      <c r="J119" s="363"/>
      <c r="K119" s="363"/>
      <c r="M119" s="363">
        <v>1194</v>
      </c>
      <c r="N119" s="363"/>
      <c r="O119" s="363"/>
      <c r="P119" s="363"/>
      <c r="Q119" s="370">
        <v>105</v>
      </c>
      <c r="R119" s="370"/>
      <c r="S119" s="370"/>
      <c r="T119" s="364">
        <v>9.6418732782369149E-2</v>
      </c>
      <c r="U119" s="364"/>
      <c r="V119" s="364"/>
      <c r="W119" s="364"/>
    </row>
    <row r="120" spans="3:23" x14ac:dyDescent="0.25">
      <c r="D120" s="402" t="s">
        <v>400</v>
      </c>
      <c r="E120" s="403"/>
      <c r="F120" s="403"/>
      <c r="G120" s="403"/>
      <c r="H120" s="363">
        <v>292</v>
      </c>
      <c r="I120" s="363"/>
      <c r="J120" s="363"/>
      <c r="K120" s="363"/>
      <c r="M120" s="363">
        <v>329</v>
      </c>
      <c r="N120" s="363"/>
      <c r="O120" s="363"/>
      <c r="P120" s="363"/>
      <c r="Q120" s="370">
        <v>37</v>
      </c>
      <c r="R120" s="370"/>
      <c r="S120" s="370"/>
      <c r="T120" s="364">
        <v>0.12671232876712329</v>
      </c>
      <c r="U120" s="364"/>
      <c r="V120" s="364"/>
      <c r="W120" s="364"/>
    </row>
    <row r="121" spans="3:23" x14ac:dyDescent="0.25">
      <c r="D121" s="402" t="s">
        <v>499</v>
      </c>
      <c r="E121" s="403"/>
      <c r="F121" s="403"/>
      <c r="G121" s="403"/>
      <c r="H121" s="363">
        <v>52</v>
      </c>
      <c r="I121" s="363"/>
      <c r="J121" s="363"/>
      <c r="K121" s="363"/>
      <c r="M121" s="363">
        <v>27</v>
      </c>
      <c r="N121" s="363"/>
      <c r="O121" s="363"/>
      <c r="P121" s="363"/>
      <c r="Q121" s="370">
        <v>-25</v>
      </c>
      <c r="R121" s="370"/>
      <c r="S121" s="370"/>
      <c r="T121" s="364">
        <v>-0.48076923076923078</v>
      </c>
      <c r="U121" s="364"/>
      <c r="V121" s="364"/>
      <c r="W121" s="364"/>
    </row>
    <row r="122" spans="3:23" x14ac:dyDescent="0.25">
      <c r="D122" s="404" t="s">
        <v>402</v>
      </c>
      <c r="E122" s="405"/>
      <c r="F122" s="405"/>
      <c r="G122" s="405"/>
      <c r="H122" s="354">
        <v>6</v>
      </c>
      <c r="I122" s="354"/>
      <c r="J122" s="354"/>
      <c r="K122" s="354"/>
      <c r="M122" s="354">
        <v>4</v>
      </c>
      <c r="N122" s="354"/>
      <c r="O122" s="354"/>
      <c r="P122" s="354"/>
      <c r="Q122" s="365">
        <v>-2</v>
      </c>
      <c r="R122" s="365"/>
      <c r="S122" s="365"/>
      <c r="T122" s="355">
        <v>-0.33333333333333331</v>
      </c>
      <c r="U122" s="355"/>
      <c r="V122" s="355"/>
      <c r="W122" s="355"/>
    </row>
    <row r="124" spans="3:23" x14ac:dyDescent="0.25">
      <c r="C124" s="382" t="s">
        <v>403</v>
      </c>
      <c r="D124" s="383"/>
      <c r="E124" s="383"/>
      <c r="F124" s="383"/>
      <c r="G124" s="383"/>
      <c r="H124" s="383"/>
      <c r="I124" s="383"/>
      <c r="J124" s="383"/>
      <c r="K124" s="383"/>
      <c r="L124" s="383"/>
      <c r="M124" s="383"/>
      <c r="N124" s="383"/>
      <c r="O124" s="383"/>
      <c r="P124" s="383"/>
      <c r="Q124" s="383"/>
      <c r="R124" s="383"/>
      <c r="S124" s="383"/>
      <c r="T124" s="383"/>
      <c r="U124" s="383"/>
      <c r="V124" s="383"/>
      <c r="W124" s="401"/>
    </row>
    <row r="126" spans="3:23" x14ac:dyDescent="0.25">
      <c r="D126" s="366" t="s">
        <v>500</v>
      </c>
      <c r="E126" s="367"/>
      <c r="F126" s="367"/>
      <c r="G126" s="367"/>
      <c r="H126" s="381">
        <v>71</v>
      </c>
      <c r="I126" s="381"/>
      <c r="J126" s="381"/>
      <c r="K126" s="381"/>
      <c r="M126" s="368">
        <v>71</v>
      </c>
      <c r="N126" s="368"/>
      <c r="O126" s="368"/>
      <c r="P126" s="368"/>
      <c r="Q126" s="368">
        <v>0</v>
      </c>
      <c r="R126" s="368"/>
      <c r="S126" s="368"/>
      <c r="T126" s="369">
        <v>0</v>
      </c>
      <c r="U126" s="369"/>
      <c r="V126" s="369"/>
      <c r="W126" s="369"/>
    </row>
    <row r="127" spans="3:23" x14ac:dyDescent="0.25">
      <c r="D127" s="356" t="s">
        <v>501</v>
      </c>
      <c r="E127" s="357"/>
      <c r="F127" s="357"/>
      <c r="G127" s="357"/>
      <c r="H127" s="357">
        <v>272</v>
      </c>
      <c r="I127" s="357"/>
      <c r="J127" s="357"/>
      <c r="K127" s="357"/>
      <c r="M127" s="357">
        <v>354</v>
      </c>
      <c r="N127" s="357"/>
      <c r="O127" s="357"/>
      <c r="P127" s="357"/>
      <c r="Q127" s="357">
        <v>82</v>
      </c>
      <c r="R127" s="357"/>
      <c r="S127" s="357"/>
      <c r="T127" s="360">
        <v>0.3014705882352941</v>
      </c>
      <c r="U127" s="360"/>
      <c r="V127" s="360"/>
      <c r="W127" s="360"/>
    </row>
    <row r="129" spans="4:23" x14ac:dyDescent="0.25">
      <c r="D129" s="361" t="s">
        <v>502</v>
      </c>
      <c r="E129" s="362"/>
      <c r="F129" s="362"/>
      <c r="G129" s="362"/>
      <c r="H129" s="370">
        <v>25412</v>
      </c>
      <c r="I129" s="370"/>
      <c r="J129" s="370"/>
      <c r="K129" s="370"/>
      <c r="M129" s="363">
        <v>25073</v>
      </c>
      <c r="N129" s="363"/>
      <c r="O129" s="363"/>
      <c r="P129" s="363"/>
      <c r="Q129" s="370">
        <v>-339</v>
      </c>
      <c r="R129" s="370"/>
      <c r="S129" s="370"/>
      <c r="T129" s="364">
        <v>-1.3340154257830946E-2</v>
      </c>
      <c r="U129" s="364"/>
      <c r="V129" s="364"/>
      <c r="W129" s="364"/>
    </row>
    <row r="130" spans="4:23" x14ac:dyDescent="0.25">
      <c r="D130" s="361" t="s">
        <v>503</v>
      </c>
      <c r="E130" s="362"/>
      <c r="F130" s="362"/>
      <c r="G130" s="362"/>
      <c r="H130" s="400">
        <v>105.19117647058823</v>
      </c>
      <c r="I130" s="400"/>
      <c r="J130" s="400"/>
      <c r="K130" s="400"/>
      <c r="M130" s="400">
        <v>71.443502824858754</v>
      </c>
      <c r="N130" s="400"/>
      <c r="O130" s="400"/>
      <c r="P130" s="400"/>
      <c r="Q130" s="400">
        <v>-33.747673645729478</v>
      </c>
      <c r="R130" s="400"/>
      <c r="S130" s="400"/>
      <c r="T130" s="364">
        <v>-0.3208222854619886</v>
      </c>
      <c r="U130" s="364"/>
      <c r="V130" s="364"/>
      <c r="W130" s="364"/>
    </row>
    <row r="131" spans="4:23" x14ac:dyDescent="0.25">
      <c r="D131" s="361" t="s">
        <v>364</v>
      </c>
      <c r="E131" s="362"/>
      <c r="F131" s="362"/>
      <c r="G131" s="362"/>
      <c r="H131" s="397">
        <v>0.98267412695350187</v>
      </c>
      <c r="I131" s="397"/>
      <c r="J131" s="397"/>
      <c r="K131" s="397"/>
      <c r="M131" s="397">
        <v>0.97084190536477288</v>
      </c>
      <c r="N131" s="397"/>
      <c r="O131" s="397"/>
      <c r="P131" s="397"/>
      <c r="Q131" s="397">
        <v>-1.1832221588728986E-2</v>
      </c>
      <c r="R131" s="397"/>
      <c r="S131" s="397"/>
      <c r="T131" s="364">
        <v>-1.2040839647840716E-2</v>
      </c>
      <c r="U131" s="364"/>
      <c r="V131" s="364"/>
      <c r="W131" s="364"/>
    </row>
    <row r="132" spans="4:23" x14ac:dyDescent="0.25">
      <c r="D132" s="352" t="s">
        <v>504</v>
      </c>
      <c r="E132" s="353"/>
      <c r="F132" s="353"/>
      <c r="G132" s="353"/>
      <c r="I132" s="355">
        <v>0.92307692307692313</v>
      </c>
      <c r="J132" s="355"/>
      <c r="K132" s="355"/>
      <c r="L132" s="355"/>
      <c r="M132" s="355">
        <v>0.95639534883720934</v>
      </c>
      <c r="N132" s="355"/>
      <c r="O132" s="355"/>
      <c r="P132" s="355"/>
      <c r="R132" s="355">
        <v>0.1321157078357923</v>
      </c>
      <c r="S132" s="355"/>
      <c r="W132" s="341">
        <v>0.16028020257213313</v>
      </c>
    </row>
    <row r="134" spans="4:23" x14ac:dyDescent="0.25">
      <c r="D134" s="366" t="s">
        <v>505</v>
      </c>
      <c r="E134" s="367"/>
      <c r="F134" s="367"/>
      <c r="G134" s="367"/>
      <c r="H134" s="381">
        <v>4</v>
      </c>
      <c r="I134" s="381"/>
      <c r="J134" s="381"/>
      <c r="K134" s="381"/>
      <c r="M134" s="368">
        <v>4</v>
      </c>
      <c r="N134" s="368"/>
      <c r="O134" s="368"/>
      <c r="P134" s="368"/>
      <c r="Q134" s="368">
        <v>0</v>
      </c>
      <c r="R134" s="368"/>
      <c r="S134" s="368"/>
      <c r="T134" s="369">
        <v>0</v>
      </c>
      <c r="U134" s="369"/>
      <c r="V134" s="369"/>
      <c r="W134" s="369"/>
    </row>
    <row r="135" spans="4:23" x14ac:dyDescent="0.25">
      <c r="D135" s="356" t="s">
        <v>410</v>
      </c>
      <c r="E135" s="357"/>
      <c r="F135" s="357"/>
      <c r="G135" s="357"/>
      <c r="H135" s="357">
        <v>23</v>
      </c>
      <c r="I135" s="357"/>
      <c r="J135" s="357"/>
      <c r="K135" s="357"/>
      <c r="M135" s="357">
        <v>38</v>
      </c>
      <c r="N135" s="357"/>
      <c r="O135" s="357"/>
      <c r="P135" s="357"/>
      <c r="Q135" s="357">
        <v>15</v>
      </c>
      <c r="R135" s="357"/>
      <c r="S135" s="357"/>
      <c r="T135" s="360">
        <v>0.65217391304347827</v>
      </c>
      <c r="U135" s="360"/>
      <c r="V135" s="360"/>
      <c r="W135" s="360"/>
    </row>
    <row r="136" spans="4:23" x14ac:dyDescent="0.25">
      <c r="D136" s="361" t="s">
        <v>411</v>
      </c>
      <c r="E136" s="362"/>
      <c r="F136" s="362"/>
      <c r="G136" s="362"/>
      <c r="H136" s="370">
        <v>1420</v>
      </c>
      <c r="I136" s="370"/>
      <c r="J136" s="370"/>
      <c r="K136" s="370"/>
      <c r="M136" s="363">
        <v>1358</v>
      </c>
      <c r="N136" s="363"/>
      <c r="O136" s="363"/>
      <c r="P136" s="363"/>
      <c r="Q136" s="370">
        <v>-62</v>
      </c>
      <c r="R136" s="370"/>
      <c r="S136" s="370"/>
      <c r="T136" s="364">
        <v>-4.3661971830985913E-2</v>
      </c>
      <c r="U136" s="364"/>
      <c r="V136" s="364"/>
      <c r="W136" s="364"/>
    </row>
    <row r="137" spans="4:23" x14ac:dyDescent="0.25">
      <c r="D137" s="361" t="s">
        <v>412</v>
      </c>
      <c r="E137" s="362"/>
      <c r="F137" s="362"/>
      <c r="G137" s="362"/>
      <c r="H137" s="400">
        <v>65.739130434782609</v>
      </c>
      <c r="I137" s="400"/>
      <c r="J137" s="400"/>
      <c r="K137" s="400"/>
      <c r="M137" s="400">
        <v>37.44736842105263</v>
      </c>
      <c r="N137" s="400"/>
      <c r="O137" s="400"/>
      <c r="P137" s="400"/>
      <c r="Q137" s="400">
        <v>-28.291762013729979</v>
      </c>
      <c r="R137" s="400"/>
      <c r="S137" s="400"/>
      <c r="T137" s="364">
        <v>-0.43036410470621</v>
      </c>
      <c r="U137" s="364"/>
      <c r="V137" s="364"/>
      <c r="W137" s="364"/>
    </row>
    <row r="138" spans="4:23" x14ac:dyDescent="0.25">
      <c r="D138" s="361" t="s">
        <v>364</v>
      </c>
      <c r="E138" s="362"/>
      <c r="F138" s="362"/>
      <c r="G138" s="362"/>
      <c r="H138" s="397">
        <v>0.97397260273972608</v>
      </c>
      <c r="I138" s="397"/>
      <c r="J138" s="397"/>
      <c r="K138" s="397"/>
      <c r="M138" s="397">
        <v>0.9367977528089888</v>
      </c>
      <c r="N138" s="397"/>
      <c r="O138" s="397"/>
      <c r="P138" s="397"/>
      <c r="Q138" s="397">
        <v>-3.7174849930737275E-2</v>
      </c>
      <c r="R138" s="397"/>
      <c r="S138" s="397"/>
      <c r="T138" s="364">
        <v>-3.8168270674315344E-2</v>
      </c>
      <c r="U138" s="364"/>
      <c r="V138" s="364"/>
      <c r="W138" s="364"/>
    </row>
    <row r="139" spans="4:23" x14ac:dyDescent="0.25">
      <c r="D139" s="398" t="s">
        <v>506</v>
      </c>
      <c r="E139" s="399"/>
      <c r="F139" s="399"/>
      <c r="G139" s="399"/>
      <c r="I139" s="355">
        <v>0.26086956521739135</v>
      </c>
      <c r="J139" s="355"/>
      <c r="K139" s="355"/>
      <c r="M139" s="355">
        <v>0.65789473684210531</v>
      </c>
      <c r="N139" s="355"/>
      <c r="O139" s="355"/>
      <c r="P139" s="355"/>
      <c r="R139" s="355">
        <v>-3.2890246093048248E-2</v>
      </c>
      <c r="S139" s="355"/>
      <c r="V139" s="355">
        <v>-4.7612856251300087E-2</v>
      </c>
      <c r="W139" s="355"/>
    </row>
    <row r="141" spans="4:23" x14ac:dyDescent="0.25">
      <c r="D141" s="366" t="s">
        <v>507</v>
      </c>
      <c r="E141" s="367"/>
      <c r="F141" s="367"/>
      <c r="G141" s="367"/>
      <c r="H141" s="368">
        <v>71</v>
      </c>
      <c r="I141" s="368"/>
      <c r="J141" s="368"/>
      <c r="K141" s="368"/>
      <c r="M141" s="368">
        <v>71</v>
      </c>
      <c r="N141" s="368"/>
      <c r="O141" s="368"/>
      <c r="P141" s="368"/>
      <c r="Q141" s="368">
        <v>0</v>
      </c>
      <c r="R141" s="368"/>
      <c r="S141" s="368"/>
      <c r="T141" s="369">
        <v>0</v>
      </c>
      <c r="U141" s="369"/>
      <c r="V141" s="369"/>
      <c r="W141" s="369"/>
    </row>
    <row r="142" spans="4:23" x14ac:dyDescent="0.25">
      <c r="D142" s="356" t="s">
        <v>414</v>
      </c>
      <c r="E142" s="357"/>
      <c r="F142" s="357"/>
      <c r="G142" s="357"/>
      <c r="H142" s="357">
        <v>43</v>
      </c>
      <c r="I142" s="357"/>
      <c r="J142" s="357"/>
      <c r="K142" s="357"/>
      <c r="M142" s="357">
        <v>49</v>
      </c>
      <c r="N142" s="357"/>
      <c r="O142" s="357"/>
      <c r="P142" s="357"/>
      <c r="Q142" s="357">
        <v>6</v>
      </c>
      <c r="R142" s="357"/>
      <c r="S142" s="357"/>
      <c r="T142" s="360">
        <v>0.13953488372093023</v>
      </c>
      <c r="U142" s="360"/>
      <c r="V142" s="360"/>
      <c r="W142" s="360"/>
    </row>
    <row r="143" spans="4:23" x14ac:dyDescent="0.25">
      <c r="D143" s="361" t="s">
        <v>415</v>
      </c>
      <c r="E143" s="362"/>
      <c r="F143" s="362"/>
      <c r="G143" s="362"/>
      <c r="H143" s="370">
        <v>24747</v>
      </c>
      <c r="I143" s="370"/>
      <c r="J143" s="370"/>
      <c r="K143" s="370"/>
      <c r="M143" s="363">
        <v>24692</v>
      </c>
      <c r="N143" s="363"/>
      <c r="O143" s="363"/>
      <c r="P143" s="363"/>
      <c r="Q143" s="370">
        <v>-55</v>
      </c>
      <c r="R143" s="370"/>
      <c r="S143" s="370"/>
      <c r="T143" s="364">
        <v>-2.2224916151452703E-3</v>
      </c>
      <c r="U143" s="364"/>
      <c r="V143" s="364"/>
      <c r="W143" s="364"/>
    </row>
    <row r="144" spans="4:23" x14ac:dyDescent="0.25">
      <c r="D144" s="352" t="s">
        <v>364</v>
      </c>
      <c r="E144" s="353"/>
      <c r="F144" s="353"/>
      <c r="G144" s="353"/>
      <c r="H144" s="396">
        <v>0.95674319891954462</v>
      </c>
      <c r="I144" s="396"/>
      <c r="J144" s="396"/>
      <c r="K144" s="396"/>
      <c r="M144" s="396">
        <v>0.95513530621933851</v>
      </c>
      <c r="N144" s="396"/>
      <c r="O144" s="396"/>
      <c r="P144" s="396"/>
      <c r="Q144" s="396">
        <v>-1.607892700206115E-3</v>
      </c>
      <c r="R144" s="396"/>
      <c r="S144" s="396"/>
      <c r="T144" s="355">
        <v>-1.6805896315980266E-3</v>
      </c>
      <c r="U144" s="355"/>
      <c r="V144" s="355"/>
      <c r="W144" s="355"/>
    </row>
    <row r="146" spans="4:23" x14ac:dyDescent="0.25">
      <c r="D146" s="366" t="s">
        <v>416</v>
      </c>
      <c r="E146" s="367"/>
      <c r="F146" s="367"/>
      <c r="G146" s="367"/>
      <c r="H146" s="368">
        <v>7532</v>
      </c>
      <c r="I146" s="368"/>
      <c r="J146" s="368"/>
      <c r="K146" s="368"/>
      <c r="M146" s="368">
        <v>8126</v>
      </c>
      <c r="N146" s="368"/>
      <c r="O146" s="368"/>
      <c r="P146" s="368"/>
      <c r="Q146" s="368">
        <v>594</v>
      </c>
      <c r="R146" s="368"/>
      <c r="S146" s="368"/>
      <c r="T146" s="369">
        <v>7.886351566648965E-2</v>
      </c>
      <c r="U146" s="369"/>
      <c r="V146" s="369"/>
      <c r="W146" s="369"/>
    </row>
    <row r="147" spans="4:23" x14ac:dyDescent="0.25">
      <c r="D147" s="392" t="s">
        <v>364</v>
      </c>
      <c r="E147" s="393"/>
      <c r="F147" s="393"/>
      <c r="G147" s="393"/>
      <c r="H147" s="394">
        <v>0.85396825396825393</v>
      </c>
      <c r="I147" s="394"/>
      <c r="J147" s="394"/>
      <c r="K147" s="394"/>
      <c r="M147" s="395">
        <v>0.92131519274376417</v>
      </c>
      <c r="N147" s="395"/>
      <c r="O147" s="395"/>
      <c r="P147" s="395"/>
      <c r="Q147" s="395">
        <v>6.7346938775510234E-2</v>
      </c>
      <c r="R147" s="395"/>
      <c r="S147" s="395"/>
      <c r="T147" s="394">
        <v>7.8863515666489678E-2</v>
      </c>
      <c r="U147" s="394"/>
      <c r="V147" s="394"/>
      <c r="W147" s="394"/>
    </row>
    <row r="149" spans="4:23" x14ac:dyDescent="0.25">
      <c r="D149" s="366" t="s">
        <v>417</v>
      </c>
      <c r="E149" s="367"/>
      <c r="F149" s="367"/>
      <c r="G149" s="367"/>
      <c r="H149" s="368">
        <v>7359</v>
      </c>
      <c r="I149" s="368"/>
      <c r="J149" s="368"/>
      <c r="K149" s="368"/>
      <c r="M149" s="381">
        <v>9885</v>
      </c>
      <c r="N149" s="381"/>
      <c r="O149" s="381"/>
      <c r="P149" s="381"/>
      <c r="Q149" s="368">
        <v>2526</v>
      </c>
      <c r="R149" s="368"/>
      <c r="S149" s="368"/>
      <c r="T149" s="391">
        <v>0.34325315939665718</v>
      </c>
      <c r="U149" s="391"/>
      <c r="V149" s="391"/>
      <c r="W149" s="391"/>
    </row>
    <row r="151" spans="4:23" x14ac:dyDescent="0.25">
      <c r="F151" s="382" t="s">
        <v>418</v>
      </c>
      <c r="G151" s="383"/>
      <c r="H151" s="383"/>
      <c r="I151" s="383"/>
      <c r="J151" s="383"/>
      <c r="K151" s="383"/>
      <c r="L151" s="383"/>
      <c r="M151" s="383"/>
      <c r="N151" s="383"/>
      <c r="O151" s="383"/>
      <c r="P151" s="383"/>
      <c r="Q151" s="383"/>
      <c r="R151" s="383"/>
      <c r="S151" s="383"/>
      <c r="T151" s="383"/>
      <c r="U151" s="383"/>
      <c r="V151" s="383"/>
      <c r="W151" s="383"/>
    </row>
    <row r="153" spans="4:23" x14ac:dyDescent="0.25">
      <c r="D153" s="366" t="s">
        <v>419</v>
      </c>
      <c r="E153" s="367"/>
      <c r="F153" s="367"/>
      <c r="G153" s="367"/>
      <c r="H153" s="367">
        <v>630</v>
      </c>
      <c r="I153" s="367"/>
      <c r="J153" s="367"/>
      <c r="K153" s="367"/>
      <c r="M153" s="381">
        <v>647</v>
      </c>
      <c r="N153" s="381"/>
      <c r="O153" s="381"/>
      <c r="P153" s="381"/>
      <c r="Q153" s="389">
        <v>17</v>
      </c>
      <c r="R153" s="389"/>
      <c r="S153" s="389"/>
      <c r="T153" s="369">
        <v>2.6984126984126985E-2</v>
      </c>
      <c r="U153" s="369"/>
      <c r="V153" s="369"/>
      <c r="W153" s="369"/>
    </row>
    <row r="155" spans="4:23" x14ac:dyDescent="0.25">
      <c r="D155" s="366" t="s">
        <v>420</v>
      </c>
      <c r="E155" s="367"/>
      <c r="F155" s="367"/>
      <c r="G155" s="367"/>
      <c r="H155" s="390">
        <v>7.7587301587301587</v>
      </c>
      <c r="I155" s="390"/>
      <c r="J155" s="390"/>
      <c r="K155" s="390"/>
      <c r="M155" s="390">
        <v>7.5595054095826892</v>
      </c>
      <c r="N155" s="390"/>
      <c r="O155" s="390"/>
      <c r="P155" s="390"/>
      <c r="Q155" s="390">
        <v>-0.19922474914746946</v>
      </c>
      <c r="R155" s="390"/>
      <c r="S155" s="390"/>
      <c r="T155" s="369">
        <v>-2.5677494264096924E-2</v>
      </c>
      <c r="U155" s="369"/>
      <c r="V155" s="369"/>
      <c r="W155" s="369"/>
    </row>
    <row r="157" spans="4:23" x14ac:dyDescent="0.25">
      <c r="D157" s="366" t="s">
        <v>384</v>
      </c>
      <c r="E157" s="367"/>
      <c r="F157" s="367"/>
      <c r="G157" s="367"/>
      <c r="H157" s="381">
        <v>1513</v>
      </c>
      <c r="I157" s="381"/>
      <c r="J157" s="381"/>
      <c r="K157" s="381"/>
      <c r="M157" s="381">
        <v>1488</v>
      </c>
      <c r="N157" s="381"/>
      <c r="O157" s="381"/>
      <c r="P157" s="381"/>
      <c r="Q157" s="368">
        <v>-25</v>
      </c>
      <c r="R157" s="368"/>
      <c r="S157" s="368"/>
      <c r="T157" s="369">
        <v>-1.6523463317911435E-2</v>
      </c>
      <c r="U157" s="369"/>
      <c r="V157" s="369"/>
      <c r="W157" s="369"/>
    </row>
    <row r="158" spans="4:23" x14ac:dyDescent="0.25">
      <c r="D158" s="387" t="s">
        <v>421</v>
      </c>
      <c r="E158" s="388"/>
      <c r="F158" s="388"/>
      <c r="G158" s="388"/>
      <c r="H158" s="358">
        <v>731</v>
      </c>
      <c r="I158" s="358"/>
      <c r="J158" s="358"/>
      <c r="K158" s="358"/>
      <c r="M158" s="358">
        <v>733</v>
      </c>
      <c r="N158" s="358"/>
      <c r="O158" s="358"/>
      <c r="P158" s="358"/>
      <c r="Q158" s="359">
        <v>2</v>
      </c>
      <c r="R158" s="359"/>
      <c r="S158" s="359"/>
      <c r="T158" s="360">
        <v>2.7359781121751026E-3</v>
      </c>
      <c r="U158" s="360"/>
      <c r="V158" s="360"/>
      <c r="W158" s="360"/>
    </row>
    <row r="159" spans="4:23" x14ac:dyDescent="0.25">
      <c r="D159" s="361" t="s">
        <v>422</v>
      </c>
      <c r="E159" s="362"/>
      <c r="F159" s="362"/>
      <c r="G159" s="362"/>
      <c r="H159" s="363">
        <v>782</v>
      </c>
      <c r="I159" s="363"/>
      <c r="J159" s="363"/>
      <c r="K159" s="363"/>
      <c r="M159" s="363">
        <v>755</v>
      </c>
      <c r="N159" s="363"/>
      <c r="O159" s="363"/>
      <c r="P159" s="363"/>
      <c r="Q159" s="370">
        <v>-27</v>
      </c>
      <c r="R159" s="370"/>
      <c r="S159" s="370"/>
      <c r="T159" s="384">
        <v>-3.4526854219948847E-2</v>
      </c>
      <c r="U159" s="384"/>
      <c r="V159" s="384"/>
      <c r="W159" s="384"/>
    </row>
    <row r="160" spans="4:23" x14ac:dyDescent="0.25">
      <c r="D160" s="352" t="s">
        <v>388</v>
      </c>
      <c r="E160" s="353"/>
      <c r="F160" s="353"/>
      <c r="G160" s="353"/>
      <c r="H160" s="385">
        <v>1.069767441860465</v>
      </c>
      <c r="I160" s="385"/>
      <c r="J160" s="385"/>
      <c r="K160" s="385"/>
      <c r="M160" s="385">
        <v>1.0300136425648021</v>
      </c>
      <c r="N160" s="385"/>
      <c r="O160" s="385"/>
      <c r="P160" s="385"/>
      <c r="Q160" s="386">
        <v>-3.9753799295662917E-2</v>
      </c>
      <c r="R160" s="386"/>
      <c r="S160" s="386"/>
      <c r="T160" s="355">
        <v>-3.7161160211163162E-2</v>
      </c>
      <c r="U160" s="355"/>
      <c r="V160" s="355"/>
      <c r="W160" s="355"/>
    </row>
    <row r="162" spans="4:23" x14ac:dyDescent="0.25">
      <c r="D162" s="366" t="s">
        <v>373</v>
      </c>
      <c r="E162" s="367"/>
      <c r="F162" s="367"/>
      <c r="G162" s="367"/>
      <c r="H162" s="367">
        <v>145</v>
      </c>
      <c r="I162" s="367"/>
      <c r="J162" s="367"/>
      <c r="K162" s="367"/>
      <c r="M162" s="368">
        <v>61</v>
      </c>
      <c r="N162" s="368"/>
      <c r="O162" s="368"/>
      <c r="P162" s="368"/>
      <c r="Q162" s="367">
        <v>-84</v>
      </c>
      <c r="R162" s="367"/>
      <c r="S162" s="367"/>
      <c r="T162" s="369">
        <v>-0.57931034482758625</v>
      </c>
      <c r="U162" s="369"/>
      <c r="V162" s="369"/>
      <c r="W162" s="369"/>
    </row>
    <row r="164" spans="4:23" x14ac:dyDescent="0.25">
      <c r="F164" s="382" t="s">
        <v>423</v>
      </c>
      <c r="G164" s="383"/>
      <c r="H164" s="383"/>
      <c r="I164" s="383"/>
      <c r="J164" s="383"/>
      <c r="K164" s="383"/>
      <c r="L164" s="383"/>
      <c r="M164" s="383"/>
      <c r="N164" s="383"/>
      <c r="O164" s="383"/>
      <c r="P164" s="383"/>
      <c r="Q164" s="383"/>
      <c r="R164" s="383"/>
      <c r="S164" s="383"/>
      <c r="T164" s="383"/>
      <c r="U164" s="383"/>
      <c r="V164" s="383"/>
      <c r="W164" s="383"/>
    </row>
    <row r="166" spans="4:23" x14ac:dyDescent="0.25">
      <c r="D166" s="379" t="s">
        <v>424</v>
      </c>
      <c r="E166" s="380"/>
      <c r="F166" s="380"/>
      <c r="G166" s="380"/>
      <c r="H166" s="380"/>
      <c r="I166" s="380"/>
      <c r="J166" s="380"/>
      <c r="K166" s="380"/>
      <c r="M166" s="380"/>
      <c r="N166" s="380"/>
      <c r="O166" s="380"/>
      <c r="P166" s="380"/>
      <c r="Q166" s="380"/>
      <c r="R166" s="380"/>
      <c r="S166" s="380"/>
      <c r="T166" s="380"/>
      <c r="U166" s="380"/>
      <c r="V166" s="380"/>
      <c r="W166" s="380"/>
    </row>
    <row r="167" spans="4:23" x14ac:dyDescent="0.25">
      <c r="D167" s="356" t="s">
        <v>425</v>
      </c>
      <c r="E167" s="357"/>
      <c r="F167" s="357"/>
      <c r="G167" s="357"/>
      <c r="H167" s="359">
        <v>4414</v>
      </c>
      <c r="I167" s="359"/>
      <c r="J167" s="359"/>
      <c r="K167" s="359"/>
      <c r="M167" s="359">
        <v>4276</v>
      </c>
      <c r="N167" s="359"/>
      <c r="O167" s="359"/>
      <c r="P167" s="359"/>
      <c r="Q167" s="357">
        <v>-138</v>
      </c>
      <c r="R167" s="357"/>
      <c r="S167" s="357"/>
      <c r="T167" s="360">
        <v>-3.1264159492523785E-2</v>
      </c>
      <c r="U167" s="360"/>
      <c r="V167" s="360"/>
      <c r="W167" s="360"/>
    </row>
    <row r="168" spans="4:23" x14ac:dyDescent="0.25">
      <c r="D168" s="361" t="s">
        <v>508</v>
      </c>
      <c r="E168" s="362"/>
      <c r="F168" s="362"/>
      <c r="G168" s="362"/>
      <c r="H168" s="370">
        <v>56</v>
      </c>
      <c r="I168" s="370"/>
      <c r="J168" s="370"/>
      <c r="K168" s="370"/>
      <c r="M168" s="370">
        <v>61</v>
      </c>
      <c r="N168" s="370"/>
      <c r="O168" s="370"/>
      <c r="P168" s="370"/>
      <c r="Q168" s="362">
        <v>5</v>
      </c>
      <c r="R168" s="362"/>
      <c r="S168" s="362"/>
      <c r="T168" s="364">
        <v>8.9285714285714288E-2</v>
      </c>
      <c r="U168" s="364"/>
      <c r="V168" s="364"/>
      <c r="W168" s="364"/>
    </row>
    <row r="169" spans="4:23" x14ac:dyDescent="0.25">
      <c r="D169" s="352" t="s">
        <v>427</v>
      </c>
      <c r="E169" s="353"/>
      <c r="F169" s="353"/>
      <c r="G169" s="353"/>
      <c r="H169" s="353">
        <v>66</v>
      </c>
      <c r="I169" s="353"/>
      <c r="J169" s="353"/>
      <c r="K169" s="353"/>
      <c r="M169" s="353">
        <v>74</v>
      </c>
      <c r="N169" s="353"/>
      <c r="O169" s="353"/>
      <c r="P169" s="353"/>
      <c r="Q169" s="353">
        <v>8</v>
      </c>
      <c r="R169" s="353"/>
      <c r="S169" s="353"/>
      <c r="T169" s="355">
        <v>0.12121212121212122</v>
      </c>
      <c r="U169" s="355"/>
      <c r="V169" s="355"/>
      <c r="W169" s="355"/>
    </row>
    <row r="171" spans="4:23" x14ac:dyDescent="0.25">
      <c r="D171" s="379" t="s">
        <v>428</v>
      </c>
      <c r="E171" s="380"/>
      <c r="F171" s="380"/>
      <c r="G171" s="380"/>
      <c r="H171" s="368">
        <v>5900</v>
      </c>
      <c r="I171" s="368"/>
      <c r="J171" s="368"/>
      <c r="K171" s="368"/>
      <c r="M171" s="381">
        <v>6167</v>
      </c>
      <c r="N171" s="381"/>
      <c r="O171" s="381"/>
      <c r="P171" s="381"/>
      <c r="Q171" s="367">
        <v>267</v>
      </c>
      <c r="R171" s="367"/>
      <c r="S171" s="367"/>
      <c r="T171" s="369">
        <v>4.5254237288135594E-2</v>
      </c>
      <c r="U171" s="369"/>
      <c r="V171" s="369"/>
      <c r="W171" s="369"/>
    </row>
    <row r="172" spans="4:23" x14ac:dyDescent="0.25">
      <c r="D172" s="356" t="s">
        <v>429</v>
      </c>
      <c r="E172" s="357"/>
      <c r="F172" s="357"/>
      <c r="G172" s="357"/>
      <c r="H172" s="359">
        <v>2824</v>
      </c>
      <c r="I172" s="359"/>
      <c r="J172" s="359"/>
      <c r="K172" s="359"/>
      <c r="M172" s="358">
        <v>3151</v>
      </c>
      <c r="N172" s="358"/>
      <c r="O172" s="358"/>
      <c r="P172" s="358"/>
      <c r="Q172" s="357">
        <v>327</v>
      </c>
      <c r="R172" s="357"/>
      <c r="S172" s="357"/>
      <c r="T172" s="360">
        <v>0.11579320113314448</v>
      </c>
      <c r="U172" s="360"/>
      <c r="V172" s="360"/>
      <c r="W172" s="360"/>
    </row>
    <row r="173" spans="4:23" x14ac:dyDescent="0.25">
      <c r="D173" s="361" t="s">
        <v>430</v>
      </c>
      <c r="E173" s="362"/>
      <c r="F173" s="362"/>
      <c r="G173" s="362"/>
      <c r="H173" s="362">
        <v>1490</v>
      </c>
      <c r="I173" s="362"/>
      <c r="J173" s="362"/>
      <c r="K173" s="362"/>
      <c r="M173" s="363">
        <v>1506</v>
      </c>
      <c r="N173" s="363"/>
      <c r="O173" s="363"/>
      <c r="P173" s="363"/>
      <c r="Q173" s="362">
        <v>16</v>
      </c>
      <c r="R173" s="362"/>
      <c r="S173" s="362"/>
      <c r="T173" s="364">
        <v>1.0738255033557046E-2</v>
      </c>
      <c r="U173" s="364"/>
      <c r="V173" s="364"/>
      <c r="W173" s="364"/>
    </row>
    <row r="174" spans="4:23" x14ac:dyDescent="0.25">
      <c r="D174" s="361" t="s">
        <v>431</v>
      </c>
      <c r="E174" s="362"/>
      <c r="F174" s="362"/>
      <c r="G174" s="362"/>
      <c r="H174" s="362">
        <v>1137</v>
      </c>
      <c r="I174" s="362"/>
      <c r="J174" s="362"/>
      <c r="K174" s="362"/>
      <c r="M174" s="363">
        <v>1073</v>
      </c>
      <c r="N174" s="363"/>
      <c r="O174" s="363"/>
      <c r="P174" s="363"/>
      <c r="Q174" s="362">
        <v>-64</v>
      </c>
      <c r="R174" s="362"/>
      <c r="S174" s="362"/>
      <c r="T174" s="364">
        <v>-5.6288478452066845E-2</v>
      </c>
      <c r="U174" s="364"/>
      <c r="V174" s="364"/>
      <c r="W174" s="364"/>
    </row>
    <row r="175" spans="4:23" x14ac:dyDescent="0.25">
      <c r="D175" s="352" t="s">
        <v>432</v>
      </c>
      <c r="E175" s="353"/>
      <c r="F175" s="353"/>
      <c r="G175" s="353"/>
      <c r="H175" s="353">
        <v>449</v>
      </c>
      <c r="I175" s="353"/>
      <c r="J175" s="353"/>
      <c r="K175" s="353"/>
      <c r="M175" s="354">
        <v>437</v>
      </c>
      <c r="N175" s="354"/>
      <c r="O175" s="354"/>
      <c r="P175" s="354"/>
      <c r="Q175" s="353">
        <v>-12</v>
      </c>
      <c r="R175" s="353"/>
      <c r="S175" s="353"/>
      <c r="T175" s="355">
        <v>-2.6726057906458798E-2</v>
      </c>
      <c r="U175" s="355"/>
      <c r="V175" s="355"/>
      <c r="W175" s="355"/>
    </row>
    <row r="177" spans="4:23" x14ac:dyDescent="0.25">
      <c r="D177" s="366" t="s">
        <v>433</v>
      </c>
      <c r="E177" s="367"/>
      <c r="F177" s="367"/>
      <c r="G177" s="367"/>
      <c r="H177" s="368">
        <v>16653</v>
      </c>
      <c r="I177" s="368"/>
      <c r="J177" s="368"/>
      <c r="K177" s="368"/>
      <c r="M177" s="368">
        <v>16798</v>
      </c>
      <c r="N177" s="368"/>
      <c r="O177" s="368"/>
      <c r="P177" s="368"/>
      <c r="Q177" s="368">
        <v>145</v>
      </c>
      <c r="R177" s="368"/>
      <c r="S177" s="368"/>
      <c r="T177" s="378">
        <v>8.7071398546808391E-3</v>
      </c>
      <c r="U177" s="378"/>
      <c r="V177" s="378"/>
      <c r="W177" s="378"/>
    </row>
    <row r="178" spans="4:23" x14ac:dyDescent="0.25">
      <c r="D178" s="356" t="s">
        <v>386</v>
      </c>
      <c r="E178" s="357"/>
      <c r="F178" s="357"/>
      <c r="G178" s="357"/>
      <c r="H178" s="357">
        <v>664</v>
      </c>
      <c r="I178" s="357"/>
      <c r="J178" s="357"/>
      <c r="K178" s="357"/>
      <c r="M178" s="358">
        <v>605</v>
      </c>
      <c r="N178" s="358"/>
      <c r="O178" s="358"/>
      <c r="P178" s="358"/>
      <c r="Q178" s="359">
        <v>-59</v>
      </c>
      <c r="R178" s="359"/>
      <c r="S178" s="359"/>
      <c r="T178" s="360">
        <v>-8.8855421686746983E-2</v>
      </c>
      <c r="U178" s="360"/>
      <c r="V178" s="360"/>
      <c r="W178" s="360"/>
    </row>
    <row r="179" spans="4:23" x14ac:dyDescent="0.25">
      <c r="D179" s="361" t="s">
        <v>434</v>
      </c>
      <c r="E179" s="362"/>
      <c r="F179" s="362"/>
      <c r="G179" s="362"/>
      <c r="H179" s="370">
        <v>11790</v>
      </c>
      <c r="I179" s="370"/>
      <c r="J179" s="370"/>
      <c r="K179" s="370"/>
      <c r="M179" s="370">
        <v>11749</v>
      </c>
      <c r="N179" s="370"/>
      <c r="O179" s="370"/>
      <c r="P179" s="370"/>
      <c r="Q179" s="370">
        <v>-41</v>
      </c>
      <c r="R179" s="370"/>
      <c r="S179" s="370"/>
      <c r="T179" s="364">
        <v>-3.477523324851569E-3</v>
      </c>
      <c r="U179" s="364"/>
      <c r="V179" s="364"/>
      <c r="W179" s="364"/>
    </row>
    <row r="180" spans="4:23" x14ac:dyDescent="0.25">
      <c r="D180" s="361" t="s">
        <v>435</v>
      </c>
      <c r="E180" s="362"/>
      <c r="F180" s="362"/>
      <c r="G180" s="362"/>
      <c r="H180" s="370">
        <v>3615</v>
      </c>
      <c r="I180" s="370"/>
      <c r="J180" s="370"/>
      <c r="K180" s="370"/>
      <c r="M180" s="370">
        <v>3830</v>
      </c>
      <c r="N180" s="370"/>
      <c r="O180" s="370"/>
      <c r="P180" s="370"/>
      <c r="Q180" s="370">
        <v>215</v>
      </c>
      <c r="R180" s="370"/>
      <c r="S180" s="370"/>
      <c r="T180" s="364">
        <v>5.9474412171507604E-2</v>
      </c>
      <c r="U180" s="364"/>
      <c r="V180" s="364"/>
      <c r="W180" s="364"/>
    </row>
    <row r="181" spans="4:23" x14ac:dyDescent="0.25">
      <c r="D181" s="361" t="s">
        <v>436</v>
      </c>
      <c r="E181" s="362"/>
      <c r="F181" s="362"/>
      <c r="G181" s="362"/>
      <c r="H181" s="362">
        <v>68</v>
      </c>
      <c r="I181" s="362"/>
      <c r="J181" s="362"/>
      <c r="K181" s="362"/>
      <c r="M181" s="362">
        <v>58</v>
      </c>
      <c r="N181" s="362"/>
      <c r="O181" s="362"/>
      <c r="P181" s="362"/>
      <c r="Q181" s="370">
        <v>-10</v>
      </c>
      <c r="R181" s="370"/>
      <c r="S181" s="370"/>
      <c r="T181" s="364">
        <v>-0.14705882352941177</v>
      </c>
      <c r="U181" s="364"/>
      <c r="V181" s="364"/>
      <c r="W181" s="364"/>
    </row>
    <row r="182" spans="4:23" x14ac:dyDescent="0.25">
      <c r="D182" s="352" t="s">
        <v>437</v>
      </c>
      <c r="E182" s="353"/>
      <c r="F182" s="353"/>
      <c r="G182" s="353"/>
      <c r="H182" s="365">
        <v>516</v>
      </c>
      <c r="I182" s="365"/>
      <c r="J182" s="365"/>
      <c r="K182" s="365"/>
      <c r="M182" s="365">
        <v>556</v>
      </c>
      <c r="N182" s="365"/>
      <c r="O182" s="365"/>
      <c r="P182" s="365"/>
      <c r="Q182" s="365">
        <v>40</v>
      </c>
      <c r="R182" s="365"/>
      <c r="S182" s="365"/>
      <c r="T182" s="355">
        <v>7.7519379844961239E-2</v>
      </c>
      <c r="U182" s="355"/>
      <c r="V182" s="355"/>
      <c r="W182" s="355"/>
    </row>
    <row r="184" spans="4:23" x14ac:dyDescent="0.25">
      <c r="D184" s="366" t="s">
        <v>438</v>
      </c>
      <c r="E184" s="367"/>
      <c r="F184" s="367"/>
      <c r="G184" s="367"/>
      <c r="H184" s="368">
        <v>12327</v>
      </c>
      <c r="I184" s="368"/>
      <c r="J184" s="368"/>
      <c r="K184" s="368"/>
      <c r="M184" s="368">
        <v>12249</v>
      </c>
      <c r="N184" s="368"/>
      <c r="O184" s="368"/>
      <c r="P184" s="368"/>
      <c r="Q184" s="368">
        <v>-78</v>
      </c>
      <c r="R184" s="368"/>
      <c r="S184" s="368"/>
      <c r="T184" s="369">
        <v>-6.3275736188853739E-3</v>
      </c>
      <c r="U184" s="369"/>
      <c r="V184" s="369"/>
      <c r="W184" s="369"/>
    </row>
    <row r="185" spans="4:23" x14ac:dyDescent="0.25">
      <c r="D185" s="356" t="s">
        <v>386</v>
      </c>
      <c r="E185" s="357"/>
      <c r="F185" s="357"/>
      <c r="G185" s="357"/>
      <c r="H185" s="357">
        <v>683</v>
      </c>
      <c r="I185" s="357"/>
      <c r="J185" s="357"/>
      <c r="K185" s="357"/>
      <c r="M185" s="358">
        <v>604</v>
      </c>
      <c r="N185" s="358"/>
      <c r="O185" s="358"/>
      <c r="P185" s="358"/>
      <c r="Q185" s="359">
        <v>-79</v>
      </c>
      <c r="R185" s="359"/>
      <c r="S185" s="359"/>
      <c r="T185" s="360">
        <v>-0.11566617862371889</v>
      </c>
      <c r="U185" s="360"/>
      <c r="V185" s="360"/>
      <c r="W185" s="360"/>
    </row>
    <row r="186" spans="4:23" x14ac:dyDescent="0.25">
      <c r="D186" s="361" t="s">
        <v>434</v>
      </c>
      <c r="E186" s="362"/>
      <c r="F186" s="362"/>
      <c r="G186" s="362"/>
      <c r="H186" s="370">
        <v>9030</v>
      </c>
      <c r="I186" s="370"/>
      <c r="J186" s="370"/>
      <c r="K186" s="370"/>
      <c r="M186" s="370">
        <v>9204</v>
      </c>
      <c r="N186" s="370"/>
      <c r="O186" s="370"/>
      <c r="P186" s="370"/>
      <c r="Q186" s="370">
        <v>174</v>
      </c>
      <c r="R186" s="370"/>
      <c r="S186" s="370"/>
      <c r="T186" s="364">
        <v>1.9269102990033222E-2</v>
      </c>
      <c r="U186" s="364"/>
      <c r="V186" s="364"/>
      <c r="W186" s="364"/>
    </row>
    <row r="187" spans="4:23" x14ac:dyDescent="0.25">
      <c r="D187" s="361" t="s">
        <v>435</v>
      </c>
      <c r="E187" s="362"/>
      <c r="F187" s="362"/>
      <c r="G187" s="362"/>
      <c r="H187" s="370">
        <v>2575</v>
      </c>
      <c r="I187" s="370"/>
      <c r="J187" s="370"/>
      <c r="K187" s="370"/>
      <c r="M187" s="370">
        <v>2402</v>
      </c>
      <c r="N187" s="370"/>
      <c r="O187" s="370"/>
      <c r="P187" s="370"/>
      <c r="Q187" s="370">
        <v>-173</v>
      </c>
      <c r="R187" s="370"/>
      <c r="S187" s="370"/>
      <c r="T187" s="364">
        <v>-6.718446601941748E-2</v>
      </c>
      <c r="U187" s="364"/>
      <c r="V187" s="364"/>
      <c r="W187" s="364"/>
    </row>
    <row r="188" spans="4:23" x14ac:dyDescent="0.25">
      <c r="D188" s="352" t="s">
        <v>436</v>
      </c>
      <c r="E188" s="353"/>
      <c r="F188" s="353"/>
      <c r="G188" s="353"/>
      <c r="H188" s="353">
        <v>39</v>
      </c>
      <c r="I188" s="353"/>
      <c r="J188" s="353"/>
      <c r="K188" s="353"/>
      <c r="M188" s="353">
        <v>39</v>
      </c>
      <c r="N188" s="353"/>
      <c r="O188" s="353"/>
      <c r="P188" s="353"/>
      <c r="Q188" s="353">
        <v>0</v>
      </c>
      <c r="R188" s="353"/>
      <c r="S188" s="353"/>
      <c r="T188" s="355">
        <v>0</v>
      </c>
      <c r="U188" s="355"/>
      <c r="V188" s="355"/>
      <c r="W188" s="355"/>
    </row>
    <row r="190" spans="4:23" x14ac:dyDescent="0.25">
      <c r="D190" s="366" t="s">
        <v>439</v>
      </c>
      <c r="E190" s="367"/>
      <c r="F190" s="367"/>
      <c r="G190" s="367"/>
      <c r="H190" s="368">
        <v>6664</v>
      </c>
      <c r="I190" s="368"/>
      <c r="J190" s="368"/>
      <c r="K190" s="368"/>
      <c r="M190" s="368">
        <v>6419</v>
      </c>
      <c r="N190" s="368"/>
      <c r="O190" s="368"/>
      <c r="P190" s="368"/>
      <c r="Q190" s="368">
        <v>-245</v>
      </c>
      <c r="R190" s="368"/>
      <c r="S190" s="368"/>
      <c r="T190" s="369">
        <v>-3.6764705882352942E-2</v>
      </c>
      <c r="U190" s="369"/>
      <c r="V190" s="369"/>
      <c r="W190" s="369"/>
    </row>
    <row r="191" spans="4:23" x14ac:dyDescent="0.25">
      <c r="D191" s="356" t="s">
        <v>386</v>
      </c>
      <c r="E191" s="357"/>
      <c r="F191" s="357"/>
      <c r="G191" s="357"/>
      <c r="H191" s="357">
        <v>558</v>
      </c>
      <c r="I191" s="357"/>
      <c r="J191" s="357"/>
      <c r="K191" s="357"/>
      <c r="M191" s="358">
        <v>581</v>
      </c>
      <c r="N191" s="358"/>
      <c r="O191" s="358"/>
      <c r="P191" s="358"/>
      <c r="Q191" s="359">
        <v>23</v>
      </c>
      <c r="R191" s="359"/>
      <c r="S191" s="359"/>
      <c r="T191" s="360">
        <v>4.1218637992831542E-2</v>
      </c>
      <c r="U191" s="360"/>
      <c r="V191" s="360"/>
      <c r="W191" s="360"/>
    </row>
    <row r="192" spans="4:23" x14ac:dyDescent="0.25">
      <c r="D192" s="361" t="s">
        <v>434</v>
      </c>
      <c r="E192" s="362"/>
      <c r="F192" s="362"/>
      <c r="G192" s="362"/>
      <c r="H192" s="370">
        <v>4665</v>
      </c>
      <c r="I192" s="370"/>
      <c r="J192" s="370"/>
      <c r="K192" s="370"/>
      <c r="M192" s="370">
        <v>4778</v>
      </c>
      <c r="N192" s="370"/>
      <c r="O192" s="370"/>
      <c r="P192" s="370"/>
      <c r="Q192" s="370">
        <v>113</v>
      </c>
      <c r="R192" s="370"/>
      <c r="S192" s="370"/>
      <c r="T192" s="364">
        <v>2.4222936763129688E-2</v>
      </c>
      <c r="U192" s="364"/>
      <c r="V192" s="364"/>
      <c r="W192" s="364"/>
    </row>
    <row r="193" spans="2:23" x14ac:dyDescent="0.25">
      <c r="D193" s="361" t="s">
        <v>435</v>
      </c>
      <c r="E193" s="362"/>
      <c r="F193" s="362"/>
      <c r="G193" s="362"/>
      <c r="H193" s="370">
        <v>1437</v>
      </c>
      <c r="I193" s="370"/>
      <c r="J193" s="370"/>
      <c r="K193" s="370"/>
      <c r="M193" s="370">
        <v>1060</v>
      </c>
      <c r="N193" s="370"/>
      <c r="O193" s="370"/>
      <c r="P193" s="370"/>
      <c r="Q193" s="362">
        <v>-377</v>
      </c>
      <c r="R193" s="362"/>
      <c r="S193" s="362"/>
      <c r="T193" s="364">
        <v>-0.26235212247738343</v>
      </c>
      <c r="U193" s="364"/>
      <c r="V193" s="364"/>
      <c r="W193" s="364"/>
    </row>
    <row r="194" spans="2:23" x14ac:dyDescent="0.25">
      <c r="D194" s="352" t="s">
        <v>436</v>
      </c>
      <c r="E194" s="353"/>
      <c r="F194" s="353"/>
      <c r="G194" s="353"/>
      <c r="H194" s="353">
        <v>4</v>
      </c>
      <c r="I194" s="353"/>
      <c r="J194" s="353"/>
      <c r="K194" s="353"/>
      <c r="M194" s="353">
        <v>0</v>
      </c>
      <c r="N194" s="353"/>
      <c r="O194" s="353"/>
      <c r="P194" s="353"/>
      <c r="Q194" s="353">
        <v>-4</v>
      </c>
      <c r="R194" s="353"/>
      <c r="S194" s="353"/>
      <c r="T194" s="355">
        <v>0</v>
      </c>
      <c r="U194" s="355"/>
      <c r="V194" s="355"/>
      <c r="W194" s="355"/>
    </row>
    <row r="196" spans="2:23" x14ac:dyDescent="0.25">
      <c r="F196" s="376" t="s">
        <v>509</v>
      </c>
      <c r="G196" s="377"/>
      <c r="H196" s="377"/>
      <c r="I196" s="377"/>
      <c r="J196" s="377"/>
      <c r="K196" s="377"/>
      <c r="L196" s="377"/>
      <c r="M196" s="377"/>
      <c r="N196" s="377"/>
      <c r="O196" s="377"/>
      <c r="P196" s="377"/>
      <c r="Q196" s="377"/>
      <c r="R196" s="377"/>
      <c r="S196" s="377"/>
      <c r="T196" s="377"/>
      <c r="U196" s="377"/>
      <c r="V196" s="377"/>
      <c r="W196" s="377"/>
    </row>
    <row r="197" spans="2:23" x14ac:dyDescent="0.25">
      <c r="D197" s="361" t="s">
        <v>441</v>
      </c>
      <c r="E197" s="362"/>
      <c r="F197" s="362"/>
      <c r="G197" s="362"/>
      <c r="H197" s="359">
        <v>6421</v>
      </c>
      <c r="I197" s="359"/>
      <c r="J197" s="359"/>
      <c r="K197" s="359"/>
      <c r="M197" s="359">
        <v>7501</v>
      </c>
      <c r="N197" s="359"/>
      <c r="O197" s="359"/>
      <c r="P197" s="359"/>
      <c r="Q197" s="359">
        <v>1080</v>
      </c>
      <c r="R197" s="359"/>
      <c r="S197" s="359"/>
      <c r="T197" s="360">
        <v>0.16819809998442611</v>
      </c>
      <c r="U197" s="360"/>
      <c r="V197" s="360"/>
      <c r="W197" s="360"/>
    </row>
    <row r="198" spans="2:23" x14ac:dyDescent="0.25">
      <c r="D198" s="361" t="s">
        <v>386</v>
      </c>
      <c r="E198" s="362"/>
      <c r="F198" s="362"/>
      <c r="G198" s="362"/>
      <c r="H198" s="362">
        <v>95</v>
      </c>
      <c r="I198" s="362"/>
      <c r="J198" s="362"/>
      <c r="K198" s="362"/>
      <c r="M198" s="362">
        <v>71</v>
      </c>
      <c r="N198" s="362"/>
      <c r="O198" s="362"/>
      <c r="P198" s="362"/>
      <c r="Q198" s="370">
        <v>-24</v>
      </c>
      <c r="R198" s="370"/>
      <c r="S198" s="370"/>
      <c r="T198" s="364">
        <v>-0.25263157894736843</v>
      </c>
      <c r="U198" s="364"/>
      <c r="V198" s="364"/>
      <c r="W198" s="364"/>
    </row>
    <row r="199" spans="2:23" x14ac:dyDescent="0.25">
      <c r="D199" s="361" t="s">
        <v>434</v>
      </c>
      <c r="E199" s="362"/>
      <c r="F199" s="362"/>
      <c r="G199" s="362"/>
      <c r="H199" s="370">
        <v>1293</v>
      </c>
      <c r="I199" s="370"/>
      <c r="J199" s="370"/>
      <c r="K199" s="370"/>
      <c r="M199" s="370">
        <v>1298</v>
      </c>
      <c r="N199" s="370"/>
      <c r="O199" s="370"/>
      <c r="P199" s="370"/>
      <c r="Q199" s="370">
        <v>5</v>
      </c>
      <c r="R199" s="370"/>
      <c r="S199" s="370"/>
      <c r="T199" s="364">
        <v>3.8669760247486465E-3</v>
      </c>
      <c r="U199" s="364"/>
      <c r="V199" s="364"/>
      <c r="W199" s="364"/>
    </row>
    <row r="200" spans="2:23" x14ac:dyDescent="0.25">
      <c r="D200" s="361" t="s">
        <v>435</v>
      </c>
      <c r="E200" s="362"/>
      <c r="F200" s="362"/>
      <c r="G200" s="362"/>
      <c r="H200" s="370">
        <v>497</v>
      </c>
      <c r="I200" s="370"/>
      <c r="J200" s="370"/>
      <c r="K200" s="370"/>
      <c r="M200" s="370">
        <v>345</v>
      </c>
      <c r="N200" s="370"/>
      <c r="O200" s="370"/>
      <c r="P200" s="370"/>
      <c r="Q200" s="362">
        <v>-152</v>
      </c>
      <c r="R200" s="362"/>
      <c r="S200" s="362"/>
      <c r="T200" s="364">
        <v>-0.30583501006036218</v>
      </c>
      <c r="U200" s="364"/>
      <c r="V200" s="364"/>
      <c r="W200" s="364"/>
    </row>
    <row r="201" spans="2:23" x14ac:dyDescent="0.25">
      <c r="D201" s="352" t="s">
        <v>436</v>
      </c>
      <c r="E201" s="353"/>
      <c r="F201" s="353"/>
      <c r="G201" s="353"/>
      <c r="H201" s="353">
        <v>1</v>
      </c>
      <c r="I201" s="353"/>
      <c r="J201" s="353"/>
      <c r="K201" s="353"/>
      <c r="M201" s="353">
        <v>0</v>
      </c>
      <c r="N201" s="353"/>
      <c r="O201" s="353"/>
      <c r="P201" s="353"/>
      <c r="Q201" s="353">
        <v>-1</v>
      </c>
      <c r="R201" s="353"/>
      <c r="S201" s="353"/>
      <c r="T201" s="355">
        <v>0</v>
      </c>
      <c r="U201" s="355"/>
      <c r="V201" s="355"/>
      <c r="W201" s="355"/>
    </row>
    <row r="203" spans="2:23" x14ac:dyDescent="0.25">
      <c r="D203" s="366" t="s">
        <v>442</v>
      </c>
      <c r="E203" s="367"/>
      <c r="F203" s="367"/>
      <c r="G203" s="367"/>
      <c r="H203" s="368">
        <v>4131</v>
      </c>
      <c r="I203" s="368"/>
      <c r="J203" s="368"/>
      <c r="K203" s="368"/>
      <c r="M203" s="368">
        <v>4258</v>
      </c>
      <c r="N203" s="368"/>
      <c r="O203" s="368"/>
      <c r="P203" s="368"/>
      <c r="Q203" s="368">
        <v>127</v>
      </c>
      <c r="R203" s="368"/>
      <c r="S203" s="368"/>
      <c r="T203" s="369">
        <v>3.0743161462115712E-2</v>
      </c>
      <c r="U203" s="369"/>
      <c r="V203" s="369"/>
      <c r="W203" s="369"/>
    </row>
    <row r="204" spans="2:23" x14ac:dyDescent="0.25">
      <c r="D204" s="356" t="s">
        <v>386</v>
      </c>
      <c r="E204" s="357"/>
      <c r="F204" s="357"/>
      <c r="G204" s="357"/>
      <c r="H204" s="357">
        <v>643</v>
      </c>
      <c r="I204" s="357"/>
      <c r="J204" s="357"/>
      <c r="K204" s="357"/>
      <c r="M204" s="358">
        <v>372</v>
      </c>
      <c r="N204" s="358"/>
      <c r="O204" s="358"/>
      <c r="P204" s="358"/>
      <c r="Q204" s="359">
        <v>-271</v>
      </c>
      <c r="R204" s="359"/>
      <c r="S204" s="359"/>
      <c r="T204" s="360">
        <v>-0.42146189735614309</v>
      </c>
      <c r="U204" s="360"/>
      <c r="V204" s="360"/>
      <c r="W204" s="360"/>
    </row>
    <row r="205" spans="2:23" x14ac:dyDescent="0.25">
      <c r="D205" s="361" t="s">
        <v>434</v>
      </c>
      <c r="E205" s="362"/>
      <c r="F205" s="362"/>
      <c r="G205" s="362"/>
      <c r="H205" s="370">
        <v>2477</v>
      </c>
      <c r="I205" s="370"/>
      <c r="J205" s="370"/>
      <c r="K205" s="370"/>
      <c r="M205" s="370">
        <v>2758</v>
      </c>
      <c r="N205" s="370"/>
      <c r="O205" s="370"/>
      <c r="P205" s="370"/>
      <c r="Q205" s="370">
        <v>281</v>
      </c>
      <c r="R205" s="370"/>
      <c r="S205" s="370"/>
      <c r="T205" s="364">
        <v>0.11344368187323375</v>
      </c>
      <c r="U205" s="364"/>
      <c r="V205" s="364"/>
      <c r="W205" s="364"/>
    </row>
    <row r="206" spans="2:23" x14ac:dyDescent="0.25">
      <c r="D206" s="352" t="s">
        <v>435</v>
      </c>
      <c r="E206" s="353"/>
      <c r="F206" s="353"/>
      <c r="G206" s="353"/>
      <c r="H206" s="365">
        <v>1011</v>
      </c>
      <c r="I206" s="365"/>
      <c r="J206" s="365"/>
      <c r="K206" s="365"/>
      <c r="M206" s="365">
        <v>1128</v>
      </c>
      <c r="N206" s="365"/>
      <c r="O206" s="365"/>
      <c r="P206" s="365"/>
      <c r="Q206" s="353">
        <v>117</v>
      </c>
      <c r="R206" s="353"/>
      <c r="S206" s="353"/>
      <c r="T206" s="355">
        <v>0.11572700296735905</v>
      </c>
      <c r="U206" s="355"/>
      <c r="V206" s="355"/>
      <c r="W206" s="355"/>
    </row>
    <row r="208" spans="2:23" x14ac:dyDescent="0.25">
      <c r="B208" s="342"/>
      <c r="C208" s="342"/>
      <c r="D208" s="374" t="s">
        <v>443</v>
      </c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5"/>
      <c r="P208" s="375"/>
      <c r="Q208" s="375"/>
      <c r="R208" s="375"/>
      <c r="S208" s="375"/>
      <c r="T208" s="375"/>
      <c r="U208" s="375"/>
      <c r="V208" s="375"/>
      <c r="W208" s="375"/>
    </row>
    <row r="209" spans="1:24" x14ac:dyDescent="0.25">
      <c r="A209" s="342"/>
    </row>
    <row r="210" spans="1:24" x14ac:dyDescent="0.25">
      <c r="D210" s="366" t="s">
        <v>477</v>
      </c>
      <c r="E210" s="367"/>
      <c r="F210" s="367"/>
      <c r="G210" s="367"/>
      <c r="H210" s="368">
        <v>14301</v>
      </c>
      <c r="I210" s="368"/>
      <c r="J210" s="368"/>
      <c r="K210" s="368"/>
      <c r="M210" s="368">
        <v>13875</v>
      </c>
      <c r="N210" s="368"/>
      <c r="O210" s="368"/>
      <c r="P210" s="368"/>
      <c r="Q210" s="368">
        <v>-426</v>
      </c>
      <c r="R210" s="368"/>
      <c r="S210" s="368"/>
      <c r="T210" s="369">
        <v>-0.03</v>
      </c>
      <c r="U210" s="369"/>
      <c r="V210" s="369"/>
      <c r="W210" s="369"/>
    </row>
    <row r="211" spans="1:24" x14ac:dyDescent="0.25">
      <c r="D211" s="356" t="s">
        <v>478</v>
      </c>
      <c r="E211" s="357"/>
      <c r="F211" s="357"/>
      <c r="G211" s="357"/>
      <c r="H211" s="358">
        <v>3970</v>
      </c>
      <c r="I211" s="358"/>
      <c r="J211" s="358"/>
      <c r="K211" s="358"/>
      <c r="M211" s="358">
        <v>4150</v>
      </c>
      <c r="N211" s="358"/>
      <c r="O211" s="358"/>
      <c r="P211" s="358"/>
      <c r="Q211" s="359">
        <v>180</v>
      </c>
      <c r="R211" s="359"/>
      <c r="S211" s="359"/>
      <c r="T211" s="360">
        <v>4.3324937027707809E-2</v>
      </c>
      <c r="U211" s="360"/>
      <c r="V211" s="360"/>
      <c r="W211" s="360"/>
    </row>
    <row r="212" spans="1:24" x14ac:dyDescent="0.25">
      <c r="D212" s="361" t="s">
        <v>479</v>
      </c>
      <c r="E212" s="362"/>
      <c r="F212" s="362"/>
      <c r="G212" s="362"/>
      <c r="H212" s="363">
        <v>6138</v>
      </c>
      <c r="I212" s="363"/>
      <c r="J212" s="363"/>
      <c r="K212" s="363"/>
      <c r="M212" s="363">
        <v>5535</v>
      </c>
      <c r="N212" s="363"/>
      <c r="O212" s="363"/>
      <c r="P212" s="363"/>
      <c r="Q212" s="362">
        <v>-603</v>
      </c>
      <c r="R212" s="362"/>
      <c r="S212" s="362"/>
      <c r="T212" s="364">
        <v>-9.8077549690452917E-2</v>
      </c>
      <c r="U212" s="364"/>
      <c r="V212" s="364"/>
      <c r="W212" s="364"/>
    </row>
    <row r="213" spans="1:24" x14ac:dyDescent="0.25">
      <c r="D213" s="361" t="s">
        <v>480</v>
      </c>
      <c r="E213" s="362"/>
      <c r="F213" s="362"/>
      <c r="G213" s="362"/>
      <c r="H213" s="363">
        <v>2919</v>
      </c>
      <c r="I213" s="363"/>
      <c r="J213" s="363"/>
      <c r="K213" s="363"/>
      <c r="M213" s="363">
        <v>2879</v>
      </c>
      <c r="N213" s="363"/>
      <c r="O213" s="363"/>
      <c r="P213" s="363"/>
      <c r="Q213" s="362">
        <v>-40</v>
      </c>
      <c r="R213" s="362"/>
      <c r="S213" s="362"/>
      <c r="T213" s="364">
        <v>-1.3703323055841042E-2</v>
      </c>
      <c r="U213" s="364"/>
      <c r="V213" s="364"/>
      <c r="W213" s="364"/>
    </row>
    <row r="214" spans="1:24" x14ac:dyDescent="0.25">
      <c r="E214" s="372" t="s">
        <v>510</v>
      </c>
      <c r="F214" s="373"/>
      <c r="G214" s="373"/>
      <c r="I214" s="354">
        <v>1274</v>
      </c>
      <c r="J214" s="354"/>
      <c r="K214" s="354"/>
      <c r="L214" s="354"/>
      <c r="N214" s="354">
        <v>1311</v>
      </c>
      <c r="O214" s="354"/>
      <c r="P214" s="354"/>
      <c r="R214" s="354">
        <v>37</v>
      </c>
      <c r="S214" s="354"/>
      <c r="U214" s="355">
        <v>2.9042386185243328E-2</v>
      </c>
      <c r="V214" s="355"/>
      <c r="W214" s="355"/>
      <c r="X214" s="343"/>
    </row>
    <row r="216" spans="1:24" x14ac:dyDescent="0.25">
      <c r="E216" s="366" t="s">
        <v>511</v>
      </c>
      <c r="F216" s="367"/>
      <c r="G216" s="367"/>
      <c r="I216" s="368">
        <v>70504</v>
      </c>
      <c r="J216" s="368"/>
      <c r="K216" s="368"/>
      <c r="L216" s="368"/>
      <c r="N216" s="368">
        <v>60486</v>
      </c>
      <c r="O216" s="368"/>
      <c r="P216" s="368"/>
      <c r="R216" s="368">
        <v>-10018</v>
      </c>
      <c r="S216" s="368"/>
      <c r="U216" s="369">
        <v>-0.14209122886644729</v>
      </c>
      <c r="V216" s="369"/>
      <c r="W216" s="369"/>
    </row>
    <row r="217" spans="1:24" x14ac:dyDescent="0.25">
      <c r="E217" s="356" t="s">
        <v>512</v>
      </c>
      <c r="F217" s="357"/>
      <c r="G217" s="357"/>
      <c r="I217" s="358">
        <v>68312</v>
      </c>
      <c r="J217" s="358"/>
      <c r="K217" s="358"/>
      <c r="L217" s="358"/>
      <c r="N217" s="358">
        <v>58917</v>
      </c>
      <c r="O217" s="358"/>
      <c r="P217" s="358"/>
      <c r="R217" s="359">
        <v>-9395</v>
      </c>
      <c r="S217" s="359"/>
      <c r="U217" s="360">
        <v>-0.13753074130460241</v>
      </c>
      <c r="V217" s="360"/>
      <c r="W217" s="360"/>
    </row>
    <row r="219" spans="1:24" x14ac:dyDescent="0.25">
      <c r="E219" s="361" t="s">
        <v>513</v>
      </c>
      <c r="F219" s="362"/>
      <c r="G219" s="362"/>
      <c r="I219" s="363">
        <v>2178</v>
      </c>
      <c r="J219" s="363"/>
      <c r="K219" s="363"/>
      <c r="L219" s="363"/>
      <c r="N219" s="363">
        <v>1569</v>
      </c>
      <c r="O219" s="363"/>
      <c r="P219" s="363"/>
      <c r="R219" s="370">
        <v>-609</v>
      </c>
      <c r="S219" s="370"/>
      <c r="U219" s="371">
        <v>-0.27961432506887052</v>
      </c>
      <c r="V219" s="371"/>
      <c r="W219" s="364"/>
    </row>
    <row r="220" spans="1:24" x14ac:dyDescent="0.25">
      <c r="E220" s="352" t="s">
        <v>514</v>
      </c>
      <c r="F220" s="353"/>
      <c r="G220" s="353"/>
      <c r="I220" s="354">
        <v>4</v>
      </c>
      <c r="J220" s="354"/>
      <c r="K220" s="354"/>
      <c r="L220" s="354"/>
      <c r="N220" s="353"/>
      <c r="O220" s="353"/>
      <c r="P220" s="353"/>
      <c r="R220" s="365">
        <v>-4</v>
      </c>
      <c r="S220" s="365"/>
      <c r="U220" s="355">
        <v>-1</v>
      </c>
      <c r="V220" s="355"/>
      <c r="W220" s="355"/>
    </row>
    <row r="222" spans="1:24" x14ac:dyDescent="0.25">
      <c r="E222" s="366" t="s">
        <v>473</v>
      </c>
      <c r="F222" s="367"/>
      <c r="G222" s="367"/>
      <c r="I222" s="368">
        <v>17186</v>
      </c>
      <c r="J222" s="368"/>
      <c r="K222" s="368"/>
      <c r="L222" s="368"/>
      <c r="N222" s="368">
        <v>19009</v>
      </c>
      <c r="O222" s="368"/>
      <c r="P222" s="368"/>
      <c r="R222" s="368">
        <v>1823</v>
      </c>
      <c r="S222" s="368"/>
      <c r="U222" s="369">
        <v>0.10607471197486326</v>
      </c>
      <c r="V222" s="369"/>
      <c r="W222" s="369"/>
    </row>
    <row r="223" spans="1:24" x14ac:dyDescent="0.25">
      <c r="E223" s="356" t="s">
        <v>474</v>
      </c>
      <c r="F223" s="357"/>
      <c r="G223" s="357"/>
      <c r="I223" s="358">
        <v>6381</v>
      </c>
      <c r="J223" s="358"/>
      <c r="K223" s="358"/>
      <c r="L223" s="358"/>
      <c r="N223" s="358">
        <v>8322</v>
      </c>
      <c r="O223" s="358"/>
      <c r="P223" s="358"/>
      <c r="R223" s="359">
        <v>1941</v>
      </c>
      <c r="S223" s="359"/>
      <c r="U223" s="360">
        <v>0.30418429713211098</v>
      </c>
      <c r="V223" s="360"/>
      <c r="W223" s="360"/>
    </row>
    <row r="224" spans="1:24" x14ac:dyDescent="0.25">
      <c r="E224" s="361" t="s">
        <v>475</v>
      </c>
      <c r="F224" s="362"/>
      <c r="G224" s="362"/>
      <c r="I224" s="363">
        <v>9895</v>
      </c>
      <c r="J224" s="363"/>
      <c r="K224" s="363"/>
      <c r="L224" s="363"/>
      <c r="N224" s="363">
        <v>9733</v>
      </c>
      <c r="O224" s="363"/>
      <c r="P224" s="363"/>
      <c r="R224" s="362">
        <v>-162</v>
      </c>
      <c r="S224" s="362"/>
      <c r="U224" s="364">
        <v>-1.637190500252653E-2</v>
      </c>
      <c r="V224" s="364"/>
      <c r="W224" s="364"/>
    </row>
    <row r="225" spans="5:23" x14ac:dyDescent="0.25">
      <c r="E225" s="352" t="s">
        <v>515</v>
      </c>
      <c r="F225" s="353"/>
      <c r="G225" s="353"/>
      <c r="I225" s="354">
        <v>910</v>
      </c>
      <c r="J225" s="354"/>
      <c r="K225" s="354"/>
      <c r="L225" s="354"/>
      <c r="N225" s="354">
        <v>954</v>
      </c>
      <c r="O225" s="354"/>
      <c r="P225" s="354"/>
      <c r="R225" s="353">
        <v>44</v>
      </c>
      <c r="S225" s="353"/>
      <c r="U225" s="355">
        <v>4.8351648351648353E-2</v>
      </c>
      <c r="V225" s="355"/>
      <c r="W225" s="355"/>
    </row>
  </sheetData>
  <mergeCells count="842">
    <mergeCell ref="D9:W9"/>
    <mergeCell ref="D11:G11"/>
    <mergeCell ref="I11:K11"/>
    <mergeCell ref="N11:P11"/>
    <mergeCell ref="R11:T11"/>
    <mergeCell ref="U11:W11"/>
    <mergeCell ref="B1:N1"/>
    <mergeCell ref="B3:W3"/>
    <mergeCell ref="G5:W5"/>
    <mergeCell ref="G6:I6"/>
    <mergeCell ref="K6:O6"/>
    <mergeCell ref="P6:R6"/>
    <mergeCell ref="S6:W6"/>
    <mergeCell ref="C12:F12"/>
    <mergeCell ref="G12:I12"/>
    <mergeCell ref="N12:P12"/>
    <mergeCell ref="Q12:S12"/>
    <mergeCell ref="T12:V12"/>
    <mergeCell ref="C13:F13"/>
    <mergeCell ref="G13:I13"/>
    <mergeCell ref="N13:P13"/>
    <mergeCell ref="Q13:S13"/>
    <mergeCell ref="T13:V13"/>
    <mergeCell ref="C15:F15"/>
    <mergeCell ref="G15:I15"/>
    <mergeCell ref="N15:P15"/>
    <mergeCell ref="Q15:S15"/>
    <mergeCell ref="T15:V15"/>
    <mergeCell ref="C16:F16"/>
    <mergeCell ref="G16:I16"/>
    <mergeCell ref="N16:P16"/>
    <mergeCell ref="Q16:S16"/>
    <mergeCell ref="T16:V16"/>
    <mergeCell ref="D18:G18"/>
    <mergeCell ref="I18:K18"/>
    <mergeCell ref="N18:P18"/>
    <mergeCell ref="Q18:S18"/>
    <mergeCell ref="T18:V18"/>
    <mergeCell ref="D20:G20"/>
    <mergeCell ref="I20:K20"/>
    <mergeCell ref="N20:P20"/>
    <mergeCell ref="Q20:S20"/>
    <mergeCell ref="T20:V20"/>
    <mergeCell ref="C24:F24"/>
    <mergeCell ref="G24:I24"/>
    <mergeCell ref="N24:P24"/>
    <mergeCell ref="Q24:S24"/>
    <mergeCell ref="T24:V24"/>
    <mergeCell ref="C26:W26"/>
    <mergeCell ref="C22:F22"/>
    <mergeCell ref="G22:I22"/>
    <mergeCell ref="N22:P22"/>
    <mergeCell ref="Q22:S22"/>
    <mergeCell ref="T22:V22"/>
    <mergeCell ref="C23:F23"/>
    <mergeCell ref="G23:I23"/>
    <mergeCell ref="N23:P23"/>
    <mergeCell ref="Q23:S23"/>
    <mergeCell ref="T23:V23"/>
    <mergeCell ref="C28:F28"/>
    <mergeCell ref="G28:I28"/>
    <mergeCell ref="K28:O28"/>
    <mergeCell ref="P28:R28"/>
    <mergeCell ref="S28:W28"/>
    <mergeCell ref="C29:F29"/>
    <mergeCell ref="G29:I29"/>
    <mergeCell ref="K29:O29"/>
    <mergeCell ref="P29:R29"/>
    <mergeCell ref="S29:W29"/>
    <mergeCell ref="C31:F31"/>
    <mergeCell ref="G31:I31"/>
    <mergeCell ref="K31:O31"/>
    <mergeCell ref="P31:R31"/>
    <mergeCell ref="S31:W31"/>
    <mergeCell ref="C33:F33"/>
    <mergeCell ref="G33:I33"/>
    <mergeCell ref="K33:O33"/>
    <mergeCell ref="P33:R33"/>
    <mergeCell ref="S33:W33"/>
    <mergeCell ref="C34:F34"/>
    <mergeCell ref="G34:I34"/>
    <mergeCell ref="K34:O34"/>
    <mergeCell ref="P34:R34"/>
    <mergeCell ref="S34:W34"/>
    <mergeCell ref="C35:F35"/>
    <mergeCell ref="G35:I35"/>
    <mergeCell ref="K35:O35"/>
    <mergeCell ref="P35:R35"/>
    <mergeCell ref="S35:W35"/>
    <mergeCell ref="C37:F37"/>
    <mergeCell ref="G37:I37"/>
    <mergeCell ref="K37:O37"/>
    <mergeCell ref="P37:R37"/>
    <mergeCell ref="S37:W37"/>
    <mergeCell ref="C38:F38"/>
    <mergeCell ref="G38:I38"/>
    <mergeCell ref="K38:O38"/>
    <mergeCell ref="P38:R38"/>
    <mergeCell ref="S38:W38"/>
    <mergeCell ref="C39:F39"/>
    <mergeCell ref="G39:I39"/>
    <mergeCell ref="K39:O39"/>
    <mergeCell ref="P39:R39"/>
    <mergeCell ref="S39:W39"/>
    <mergeCell ref="C40:F40"/>
    <mergeCell ref="G40:I40"/>
    <mergeCell ref="K40:O40"/>
    <mergeCell ref="P40:R40"/>
    <mergeCell ref="S40:W40"/>
    <mergeCell ref="C42:F42"/>
    <mergeCell ref="G42:I42"/>
    <mergeCell ref="K42:O42"/>
    <mergeCell ref="P42:R42"/>
    <mergeCell ref="S42:W42"/>
    <mergeCell ref="C44:F44"/>
    <mergeCell ref="G44:I44"/>
    <mergeCell ref="K44:O44"/>
    <mergeCell ref="P44:R44"/>
    <mergeCell ref="S44:W44"/>
    <mergeCell ref="C45:F45"/>
    <mergeCell ref="G45:I45"/>
    <mergeCell ref="K45:O45"/>
    <mergeCell ref="P45:R45"/>
    <mergeCell ref="S45:W45"/>
    <mergeCell ref="C46:F46"/>
    <mergeCell ref="G46:I46"/>
    <mergeCell ref="K46:O46"/>
    <mergeCell ref="P46:R46"/>
    <mergeCell ref="S46:W46"/>
    <mergeCell ref="C47:F47"/>
    <mergeCell ref="G47:I47"/>
    <mergeCell ref="K47:O47"/>
    <mergeCell ref="P47:R47"/>
    <mergeCell ref="S47:W47"/>
    <mergeCell ref="C48:F48"/>
    <mergeCell ref="G48:I48"/>
    <mergeCell ref="K48:O48"/>
    <mergeCell ref="P48:R48"/>
    <mergeCell ref="S48:W48"/>
    <mergeCell ref="C49:F49"/>
    <mergeCell ref="G49:I49"/>
    <mergeCell ref="K49:O49"/>
    <mergeCell ref="P49:R49"/>
    <mergeCell ref="S49:W49"/>
    <mergeCell ref="C51:F51"/>
    <mergeCell ref="G51:I51"/>
    <mergeCell ref="M51:P51"/>
    <mergeCell ref="R51:U51"/>
    <mergeCell ref="V51:W51"/>
    <mergeCell ref="C52:F52"/>
    <mergeCell ref="G52:I52"/>
    <mergeCell ref="K52:O52"/>
    <mergeCell ref="P52:R52"/>
    <mergeCell ref="S52:W52"/>
    <mergeCell ref="C53:F53"/>
    <mergeCell ref="G53:I53"/>
    <mergeCell ref="K53:O53"/>
    <mergeCell ref="P53:R53"/>
    <mergeCell ref="S53:W53"/>
    <mergeCell ref="C54:F54"/>
    <mergeCell ref="G54:I54"/>
    <mergeCell ref="K54:O54"/>
    <mergeCell ref="P54:R54"/>
    <mergeCell ref="S54:W54"/>
    <mergeCell ref="C55:F55"/>
    <mergeCell ref="G55:I55"/>
    <mergeCell ref="K55:O55"/>
    <mergeCell ref="P55:R55"/>
    <mergeCell ref="S55:W55"/>
    <mergeCell ref="C56:F56"/>
    <mergeCell ref="G56:I56"/>
    <mergeCell ref="K56:O56"/>
    <mergeCell ref="P56:R56"/>
    <mergeCell ref="S56:W56"/>
    <mergeCell ref="C58:F58"/>
    <mergeCell ref="G58:I58"/>
    <mergeCell ref="K58:O58"/>
    <mergeCell ref="P58:R58"/>
    <mergeCell ref="S58:W58"/>
    <mergeCell ref="C59:F59"/>
    <mergeCell ref="G59:I59"/>
    <mergeCell ref="K59:O59"/>
    <mergeCell ref="P59:R59"/>
    <mergeCell ref="S59:W59"/>
    <mergeCell ref="C60:F60"/>
    <mergeCell ref="G60:I60"/>
    <mergeCell ref="K60:O60"/>
    <mergeCell ref="P60:R60"/>
    <mergeCell ref="S60:W60"/>
    <mergeCell ref="C61:F61"/>
    <mergeCell ref="G61:I61"/>
    <mergeCell ref="K61:O61"/>
    <mergeCell ref="P61:R61"/>
    <mergeCell ref="S61:W61"/>
    <mergeCell ref="C62:F62"/>
    <mergeCell ref="G62:I62"/>
    <mergeCell ref="K62:O62"/>
    <mergeCell ref="P62:R62"/>
    <mergeCell ref="S62:W62"/>
    <mergeCell ref="T65:W65"/>
    <mergeCell ref="D67:G67"/>
    <mergeCell ref="H67:K67"/>
    <mergeCell ref="M67:P67"/>
    <mergeCell ref="Q67:S67"/>
    <mergeCell ref="T67:W67"/>
    <mergeCell ref="C63:G63"/>
    <mergeCell ref="H63:K63"/>
    <mergeCell ref="M63:P63"/>
    <mergeCell ref="R63:S63"/>
    <mergeCell ref="D65:G65"/>
    <mergeCell ref="H65:K65"/>
    <mergeCell ref="M65:P65"/>
    <mergeCell ref="Q65:S65"/>
    <mergeCell ref="D69:G69"/>
    <mergeCell ref="H69:K69"/>
    <mergeCell ref="M69:P69"/>
    <mergeCell ref="Q69:S69"/>
    <mergeCell ref="T69:W69"/>
    <mergeCell ref="D70:G70"/>
    <mergeCell ref="H70:K70"/>
    <mergeCell ref="M70:P70"/>
    <mergeCell ref="Q70:S70"/>
    <mergeCell ref="T70:W70"/>
    <mergeCell ref="D71:G71"/>
    <mergeCell ref="H71:K71"/>
    <mergeCell ref="M71:P71"/>
    <mergeCell ref="Q71:S71"/>
    <mergeCell ref="T71:W71"/>
    <mergeCell ref="D72:G72"/>
    <mergeCell ref="H72:K72"/>
    <mergeCell ref="M72:P72"/>
    <mergeCell ref="Q72:S72"/>
    <mergeCell ref="T72:W72"/>
    <mergeCell ref="D73:G73"/>
    <mergeCell ref="H73:K73"/>
    <mergeCell ref="M73:P73"/>
    <mergeCell ref="Q73:S73"/>
    <mergeCell ref="T73:W73"/>
    <mergeCell ref="D74:G74"/>
    <mergeCell ref="H74:K74"/>
    <mergeCell ref="M74:P74"/>
    <mergeCell ref="Q74:S74"/>
    <mergeCell ref="T74:W74"/>
    <mergeCell ref="D75:G75"/>
    <mergeCell ref="H75:K75"/>
    <mergeCell ref="M75:P75"/>
    <mergeCell ref="Q75:S75"/>
    <mergeCell ref="T75:W75"/>
    <mergeCell ref="D76:G76"/>
    <mergeCell ref="H76:K76"/>
    <mergeCell ref="M76:P76"/>
    <mergeCell ref="Q76:S76"/>
    <mergeCell ref="T76:W76"/>
    <mergeCell ref="D78:G78"/>
    <mergeCell ref="H78:K78"/>
    <mergeCell ref="M78:P78"/>
    <mergeCell ref="Q78:S78"/>
    <mergeCell ref="T78:W78"/>
    <mergeCell ref="D79:G79"/>
    <mergeCell ref="H79:K79"/>
    <mergeCell ref="M79:P79"/>
    <mergeCell ref="Q79:S79"/>
    <mergeCell ref="T79:W79"/>
    <mergeCell ref="D80:G80"/>
    <mergeCell ref="H80:K80"/>
    <mergeCell ref="M80:P80"/>
    <mergeCell ref="Q80:S80"/>
    <mergeCell ref="T80:W80"/>
    <mergeCell ref="D81:G81"/>
    <mergeCell ref="H81:K81"/>
    <mergeCell ref="M81:P81"/>
    <mergeCell ref="Q81:S81"/>
    <mergeCell ref="T81:W81"/>
    <mergeCell ref="D82:G82"/>
    <mergeCell ref="H82:K82"/>
    <mergeCell ref="M82:P82"/>
    <mergeCell ref="Q82:S82"/>
    <mergeCell ref="T82:W82"/>
    <mergeCell ref="D83:G83"/>
    <mergeCell ref="H83:K83"/>
    <mergeCell ref="M83:P83"/>
    <mergeCell ref="Q83:S83"/>
    <mergeCell ref="T83:W83"/>
    <mergeCell ref="D84:G84"/>
    <mergeCell ref="H84:K84"/>
    <mergeCell ref="M84:P84"/>
    <mergeCell ref="Q84:S84"/>
    <mergeCell ref="T84:W84"/>
    <mergeCell ref="D85:G85"/>
    <mergeCell ref="H85:K85"/>
    <mergeCell ref="M85:P85"/>
    <mergeCell ref="Q85:S85"/>
    <mergeCell ref="T85:W85"/>
    <mergeCell ref="D86:G86"/>
    <mergeCell ref="H86:K86"/>
    <mergeCell ref="M86:P86"/>
    <mergeCell ref="Q86:S86"/>
    <mergeCell ref="T86:W86"/>
    <mergeCell ref="D87:G87"/>
    <mergeCell ref="H87:K87"/>
    <mergeCell ref="M87:P87"/>
    <mergeCell ref="Q87:S87"/>
    <mergeCell ref="T87:W87"/>
    <mergeCell ref="D88:G88"/>
    <mergeCell ref="H88:K88"/>
    <mergeCell ref="M88:P88"/>
    <mergeCell ref="Q88:S88"/>
    <mergeCell ref="T88:W88"/>
    <mergeCell ref="D89:G89"/>
    <mergeCell ref="H89:K89"/>
    <mergeCell ref="M89:P89"/>
    <mergeCell ref="Q89:S89"/>
    <mergeCell ref="T89:W89"/>
    <mergeCell ref="D90:G90"/>
    <mergeCell ref="H90:K90"/>
    <mergeCell ref="M90:P90"/>
    <mergeCell ref="Q90:S90"/>
    <mergeCell ref="T90:W90"/>
    <mergeCell ref="D91:G91"/>
    <mergeCell ref="H91:K91"/>
    <mergeCell ref="M91:P91"/>
    <mergeCell ref="Q91:S91"/>
    <mergeCell ref="T91:W91"/>
    <mergeCell ref="D92:G92"/>
    <mergeCell ref="H92:K92"/>
    <mergeCell ref="M92:P92"/>
    <mergeCell ref="Q92:S92"/>
    <mergeCell ref="T92:W92"/>
    <mergeCell ref="D93:G93"/>
    <mergeCell ref="H93:K93"/>
    <mergeCell ref="M93:P93"/>
    <mergeCell ref="Q93:S93"/>
    <mergeCell ref="T93:W93"/>
    <mergeCell ref="D94:G94"/>
    <mergeCell ref="H94:K94"/>
    <mergeCell ref="M94:P94"/>
    <mergeCell ref="Q94:S94"/>
    <mergeCell ref="T94:W94"/>
    <mergeCell ref="D95:G95"/>
    <mergeCell ref="H95:K95"/>
    <mergeCell ref="M95:P95"/>
    <mergeCell ref="Q95:S95"/>
    <mergeCell ref="T95:W95"/>
    <mergeCell ref="D96:G96"/>
    <mergeCell ref="H96:K96"/>
    <mergeCell ref="M96:P96"/>
    <mergeCell ref="Q96:S96"/>
    <mergeCell ref="T96:W96"/>
    <mergeCell ref="D97:G97"/>
    <mergeCell ref="H97:K97"/>
    <mergeCell ref="M97:P97"/>
    <mergeCell ref="Q97:S97"/>
    <mergeCell ref="T97:W97"/>
    <mergeCell ref="D98:G98"/>
    <mergeCell ref="H98:K98"/>
    <mergeCell ref="M98:P98"/>
    <mergeCell ref="Q98:S98"/>
    <mergeCell ref="T98:W98"/>
    <mergeCell ref="D99:G99"/>
    <mergeCell ref="H99:K99"/>
    <mergeCell ref="M99:P99"/>
    <mergeCell ref="Q99:S99"/>
    <mergeCell ref="T99:W99"/>
    <mergeCell ref="D100:G100"/>
    <mergeCell ref="H100:K100"/>
    <mergeCell ref="M100:P100"/>
    <mergeCell ref="Q100:S100"/>
    <mergeCell ref="T100:W100"/>
    <mergeCell ref="D101:G101"/>
    <mergeCell ref="H101:K101"/>
    <mergeCell ref="M101:P101"/>
    <mergeCell ref="Q101:S101"/>
    <mergeCell ref="T101:W101"/>
    <mergeCell ref="D102:G102"/>
    <mergeCell ref="H102:K102"/>
    <mergeCell ref="M102:P102"/>
    <mergeCell ref="Q102:S102"/>
    <mergeCell ref="T102:W102"/>
    <mergeCell ref="D103:G103"/>
    <mergeCell ref="H103:K103"/>
    <mergeCell ref="M103:P103"/>
    <mergeCell ref="Q103:S103"/>
    <mergeCell ref="T103:W103"/>
    <mergeCell ref="D104:G104"/>
    <mergeCell ref="H104:K104"/>
    <mergeCell ref="M104:P104"/>
    <mergeCell ref="Q104:S104"/>
    <mergeCell ref="T104:W104"/>
    <mergeCell ref="D105:G105"/>
    <mergeCell ref="H105:K105"/>
    <mergeCell ref="M105:P105"/>
    <mergeCell ref="Q105:S105"/>
    <mergeCell ref="T105:W105"/>
    <mergeCell ref="D106:G106"/>
    <mergeCell ref="H106:K106"/>
    <mergeCell ref="M106:P106"/>
    <mergeCell ref="Q106:S106"/>
    <mergeCell ref="T106:W106"/>
    <mergeCell ref="D107:G107"/>
    <mergeCell ref="H107:K107"/>
    <mergeCell ref="M107:P107"/>
    <mergeCell ref="Q107:S107"/>
    <mergeCell ref="T107:W107"/>
    <mergeCell ref="D108:G108"/>
    <mergeCell ref="H108:K108"/>
    <mergeCell ref="M108:P108"/>
    <mergeCell ref="Q108:S108"/>
    <mergeCell ref="T108:W108"/>
    <mergeCell ref="D109:G109"/>
    <mergeCell ref="H109:K109"/>
    <mergeCell ref="M109:P109"/>
    <mergeCell ref="Q109:S109"/>
    <mergeCell ref="T109:W109"/>
    <mergeCell ref="D110:G110"/>
    <mergeCell ref="H110:K110"/>
    <mergeCell ref="M110:P110"/>
    <mergeCell ref="Q110:S110"/>
    <mergeCell ref="T110:W110"/>
    <mergeCell ref="D112:G112"/>
    <mergeCell ref="H112:K112"/>
    <mergeCell ref="M112:P112"/>
    <mergeCell ref="Q112:S112"/>
    <mergeCell ref="T112:W112"/>
    <mergeCell ref="D113:G113"/>
    <mergeCell ref="H113:K113"/>
    <mergeCell ref="M113:P113"/>
    <mergeCell ref="Q113:S113"/>
    <mergeCell ref="T113:W113"/>
    <mergeCell ref="D114:G114"/>
    <mergeCell ref="H114:K114"/>
    <mergeCell ref="M114:P114"/>
    <mergeCell ref="Q114:S114"/>
    <mergeCell ref="T114:W114"/>
    <mergeCell ref="D115:G115"/>
    <mergeCell ref="H115:K115"/>
    <mergeCell ref="M115:P115"/>
    <mergeCell ref="Q115:S115"/>
    <mergeCell ref="T115:W115"/>
    <mergeCell ref="E116:G116"/>
    <mergeCell ref="I116:L116"/>
    <mergeCell ref="N116:P116"/>
    <mergeCell ref="R116:S116"/>
    <mergeCell ref="U116:W116"/>
    <mergeCell ref="E117:G117"/>
    <mergeCell ref="I117:L117"/>
    <mergeCell ref="N117:P117"/>
    <mergeCell ref="R117:S117"/>
    <mergeCell ref="U117:W117"/>
    <mergeCell ref="D118:G118"/>
    <mergeCell ref="H118:K118"/>
    <mergeCell ref="M118:P118"/>
    <mergeCell ref="Q118:S118"/>
    <mergeCell ref="T118:W118"/>
    <mergeCell ref="D119:G119"/>
    <mergeCell ref="H119:K119"/>
    <mergeCell ref="M119:P119"/>
    <mergeCell ref="Q119:S119"/>
    <mergeCell ref="T119:W119"/>
    <mergeCell ref="D120:G120"/>
    <mergeCell ref="H120:K120"/>
    <mergeCell ref="M120:P120"/>
    <mergeCell ref="Q120:S120"/>
    <mergeCell ref="T120:W120"/>
    <mergeCell ref="C124:W124"/>
    <mergeCell ref="D126:G126"/>
    <mergeCell ref="H126:K126"/>
    <mergeCell ref="M126:P126"/>
    <mergeCell ref="Q126:S126"/>
    <mergeCell ref="T126:W126"/>
    <mergeCell ref="D121:G121"/>
    <mergeCell ref="H121:K121"/>
    <mergeCell ref="M121:P121"/>
    <mergeCell ref="Q121:S121"/>
    <mergeCell ref="T121:W121"/>
    <mergeCell ref="D122:G122"/>
    <mergeCell ref="H122:K122"/>
    <mergeCell ref="M122:P122"/>
    <mergeCell ref="Q122:S122"/>
    <mergeCell ref="T122:W122"/>
    <mergeCell ref="D127:G127"/>
    <mergeCell ref="H127:K127"/>
    <mergeCell ref="M127:P127"/>
    <mergeCell ref="Q127:S127"/>
    <mergeCell ref="T127:W127"/>
    <mergeCell ref="D129:G129"/>
    <mergeCell ref="H129:K129"/>
    <mergeCell ref="M129:P129"/>
    <mergeCell ref="Q129:S129"/>
    <mergeCell ref="T129:W129"/>
    <mergeCell ref="D130:G130"/>
    <mergeCell ref="H130:K130"/>
    <mergeCell ref="M130:P130"/>
    <mergeCell ref="Q130:S130"/>
    <mergeCell ref="T130:W130"/>
    <mergeCell ref="D131:G131"/>
    <mergeCell ref="H131:K131"/>
    <mergeCell ref="M131:P131"/>
    <mergeCell ref="Q131:S131"/>
    <mergeCell ref="T131:W131"/>
    <mergeCell ref="T134:W134"/>
    <mergeCell ref="D135:G135"/>
    <mergeCell ref="H135:K135"/>
    <mergeCell ref="M135:P135"/>
    <mergeCell ref="Q135:S135"/>
    <mergeCell ref="T135:W135"/>
    <mergeCell ref="D132:G132"/>
    <mergeCell ref="I132:L132"/>
    <mergeCell ref="M132:P132"/>
    <mergeCell ref="R132:S132"/>
    <mergeCell ref="D134:G134"/>
    <mergeCell ref="H134:K134"/>
    <mergeCell ref="M134:P134"/>
    <mergeCell ref="Q134:S134"/>
    <mergeCell ref="D136:G136"/>
    <mergeCell ref="H136:K136"/>
    <mergeCell ref="M136:P136"/>
    <mergeCell ref="Q136:S136"/>
    <mergeCell ref="T136:W136"/>
    <mergeCell ref="D137:G137"/>
    <mergeCell ref="H137:K137"/>
    <mergeCell ref="M137:P137"/>
    <mergeCell ref="Q137:S137"/>
    <mergeCell ref="T137:W137"/>
    <mergeCell ref="D138:G138"/>
    <mergeCell ref="H138:K138"/>
    <mergeCell ref="M138:P138"/>
    <mergeCell ref="Q138:S138"/>
    <mergeCell ref="T138:W138"/>
    <mergeCell ref="D139:G139"/>
    <mergeCell ref="I139:K139"/>
    <mergeCell ref="M139:P139"/>
    <mergeCell ref="R139:S139"/>
    <mergeCell ref="V139:W139"/>
    <mergeCell ref="D141:G141"/>
    <mergeCell ref="H141:K141"/>
    <mergeCell ref="M141:P141"/>
    <mergeCell ref="Q141:S141"/>
    <mergeCell ref="T141:W141"/>
    <mergeCell ref="D142:G142"/>
    <mergeCell ref="H142:K142"/>
    <mergeCell ref="M142:P142"/>
    <mergeCell ref="Q142:S142"/>
    <mergeCell ref="T142:W142"/>
    <mergeCell ref="D143:G143"/>
    <mergeCell ref="H143:K143"/>
    <mergeCell ref="M143:P143"/>
    <mergeCell ref="Q143:S143"/>
    <mergeCell ref="T143:W143"/>
    <mergeCell ref="D144:G144"/>
    <mergeCell ref="H144:K144"/>
    <mergeCell ref="M144:P144"/>
    <mergeCell ref="Q144:S144"/>
    <mergeCell ref="T144:W144"/>
    <mergeCell ref="D149:G149"/>
    <mergeCell ref="H149:K149"/>
    <mergeCell ref="M149:P149"/>
    <mergeCell ref="Q149:S149"/>
    <mergeCell ref="T149:W149"/>
    <mergeCell ref="F151:W151"/>
    <mergeCell ref="D146:G146"/>
    <mergeCell ref="H146:K146"/>
    <mergeCell ref="M146:P146"/>
    <mergeCell ref="Q146:S146"/>
    <mergeCell ref="T146:W146"/>
    <mergeCell ref="D147:G147"/>
    <mergeCell ref="H147:K147"/>
    <mergeCell ref="M147:P147"/>
    <mergeCell ref="Q147:S147"/>
    <mergeCell ref="T147:W147"/>
    <mergeCell ref="D153:G153"/>
    <mergeCell ref="H153:K153"/>
    <mergeCell ref="M153:P153"/>
    <mergeCell ref="Q153:S153"/>
    <mergeCell ref="T153:W153"/>
    <mergeCell ref="D155:G155"/>
    <mergeCell ref="H155:K155"/>
    <mergeCell ref="M155:P155"/>
    <mergeCell ref="Q155:S155"/>
    <mergeCell ref="T155:W155"/>
    <mergeCell ref="D157:G157"/>
    <mergeCell ref="H157:K157"/>
    <mergeCell ref="M157:P157"/>
    <mergeCell ref="Q157:S157"/>
    <mergeCell ref="T157:W157"/>
    <mergeCell ref="D158:G158"/>
    <mergeCell ref="H158:K158"/>
    <mergeCell ref="M158:P158"/>
    <mergeCell ref="Q158:S158"/>
    <mergeCell ref="T158:W158"/>
    <mergeCell ref="D162:G162"/>
    <mergeCell ref="H162:K162"/>
    <mergeCell ref="M162:P162"/>
    <mergeCell ref="Q162:S162"/>
    <mergeCell ref="T162:W162"/>
    <mergeCell ref="F164:W164"/>
    <mergeCell ref="D159:G159"/>
    <mergeCell ref="H159:K159"/>
    <mergeCell ref="M159:P159"/>
    <mergeCell ref="Q159:S159"/>
    <mergeCell ref="T159:W159"/>
    <mergeCell ref="D160:G160"/>
    <mergeCell ref="H160:K160"/>
    <mergeCell ref="M160:P160"/>
    <mergeCell ref="Q160:S160"/>
    <mergeCell ref="T160:W160"/>
    <mergeCell ref="D166:G166"/>
    <mergeCell ref="H166:K166"/>
    <mergeCell ref="M166:P166"/>
    <mergeCell ref="Q166:S166"/>
    <mergeCell ref="T166:W166"/>
    <mergeCell ref="D167:G167"/>
    <mergeCell ref="H167:K167"/>
    <mergeCell ref="M167:P167"/>
    <mergeCell ref="Q167:S167"/>
    <mergeCell ref="T167:W167"/>
    <mergeCell ref="D168:G168"/>
    <mergeCell ref="H168:K168"/>
    <mergeCell ref="M168:P168"/>
    <mergeCell ref="Q168:S168"/>
    <mergeCell ref="T168:W168"/>
    <mergeCell ref="D169:G169"/>
    <mergeCell ref="H169:K169"/>
    <mergeCell ref="M169:P169"/>
    <mergeCell ref="Q169:S169"/>
    <mergeCell ref="T169:W169"/>
    <mergeCell ref="D171:G171"/>
    <mergeCell ref="H171:K171"/>
    <mergeCell ref="M171:P171"/>
    <mergeCell ref="Q171:S171"/>
    <mergeCell ref="T171:W171"/>
    <mergeCell ref="D172:G172"/>
    <mergeCell ref="H172:K172"/>
    <mergeCell ref="M172:P172"/>
    <mergeCell ref="Q172:S172"/>
    <mergeCell ref="T172:W172"/>
    <mergeCell ref="D173:G173"/>
    <mergeCell ref="H173:K173"/>
    <mergeCell ref="M173:P173"/>
    <mergeCell ref="Q173:S173"/>
    <mergeCell ref="T173:W173"/>
    <mergeCell ref="D174:G174"/>
    <mergeCell ref="H174:K174"/>
    <mergeCell ref="M174:P174"/>
    <mergeCell ref="Q174:S174"/>
    <mergeCell ref="T174:W174"/>
    <mergeCell ref="D175:G175"/>
    <mergeCell ref="H175:K175"/>
    <mergeCell ref="M175:P175"/>
    <mergeCell ref="Q175:S175"/>
    <mergeCell ref="T175:W175"/>
    <mergeCell ref="D177:G177"/>
    <mergeCell ref="H177:K177"/>
    <mergeCell ref="M177:P177"/>
    <mergeCell ref="Q177:S177"/>
    <mergeCell ref="T177:W177"/>
    <mergeCell ref="D178:G178"/>
    <mergeCell ref="H178:K178"/>
    <mergeCell ref="M178:P178"/>
    <mergeCell ref="Q178:S178"/>
    <mergeCell ref="T178:W178"/>
    <mergeCell ref="D179:G179"/>
    <mergeCell ref="H179:K179"/>
    <mergeCell ref="M179:P179"/>
    <mergeCell ref="Q179:S179"/>
    <mergeCell ref="T179:W179"/>
    <mergeCell ref="D180:G180"/>
    <mergeCell ref="H180:K180"/>
    <mergeCell ref="M180:P180"/>
    <mergeCell ref="Q180:S180"/>
    <mergeCell ref="T180:W180"/>
    <mergeCell ref="D181:G181"/>
    <mergeCell ref="H181:K181"/>
    <mergeCell ref="M181:P181"/>
    <mergeCell ref="Q181:S181"/>
    <mergeCell ref="T181:W181"/>
    <mergeCell ref="D182:G182"/>
    <mergeCell ref="H182:K182"/>
    <mergeCell ref="M182:P182"/>
    <mergeCell ref="Q182:S182"/>
    <mergeCell ref="T182:W182"/>
    <mergeCell ref="D184:G184"/>
    <mergeCell ref="H184:K184"/>
    <mergeCell ref="M184:P184"/>
    <mergeCell ref="Q184:S184"/>
    <mergeCell ref="T184:W184"/>
    <mergeCell ref="D185:G185"/>
    <mergeCell ref="H185:K185"/>
    <mergeCell ref="M185:P185"/>
    <mergeCell ref="Q185:S185"/>
    <mergeCell ref="T185:W185"/>
    <mergeCell ref="D186:G186"/>
    <mergeCell ref="H186:K186"/>
    <mergeCell ref="M186:P186"/>
    <mergeCell ref="Q186:S186"/>
    <mergeCell ref="T186:W186"/>
    <mergeCell ref="D187:G187"/>
    <mergeCell ref="H187:K187"/>
    <mergeCell ref="M187:P187"/>
    <mergeCell ref="Q187:S187"/>
    <mergeCell ref="T187:W187"/>
    <mergeCell ref="D188:G188"/>
    <mergeCell ref="H188:K188"/>
    <mergeCell ref="M188:P188"/>
    <mergeCell ref="Q188:S188"/>
    <mergeCell ref="T188:W188"/>
    <mergeCell ref="D190:G190"/>
    <mergeCell ref="H190:K190"/>
    <mergeCell ref="M190:P190"/>
    <mergeCell ref="Q190:S190"/>
    <mergeCell ref="T190:W190"/>
    <mergeCell ref="D191:G191"/>
    <mergeCell ref="H191:K191"/>
    <mergeCell ref="M191:P191"/>
    <mergeCell ref="Q191:S191"/>
    <mergeCell ref="T191:W191"/>
    <mergeCell ref="D194:G194"/>
    <mergeCell ref="H194:K194"/>
    <mergeCell ref="M194:P194"/>
    <mergeCell ref="Q194:S194"/>
    <mergeCell ref="T194:W194"/>
    <mergeCell ref="F196:W196"/>
    <mergeCell ref="D192:G192"/>
    <mergeCell ref="H192:K192"/>
    <mergeCell ref="M192:P192"/>
    <mergeCell ref="Q192:S192"/>
    <mergeCell ref="T192:W192"/>
    <mergeCell ref="D193:G193"/>
    <mergeCell ref="H193:K193"/>
    <mergeCell ref="M193:P193"/>
    <mergeCell ref="Q193:S193"/>
    <mergeCell ref="T193:W193"/>
    <mergeCell ref="D197:G197"/>
    <mergeCell ref="H197:K197"/>
    <mergeCell ref="M197:P197"/>
    <mergeCell ref="Q197:S197"/>
    <mergeCell ref="T197:W197"/>
    <mergeCell ref="D198:G198"/>
    <mergeCell ref="H198:K198"/>
    <mergeCell ref="M198:P198"/>
    <mergeCell ref="Q198:S198"/>
    <mergeCell ref="T198:W198"/>
    <mergeCell ref="D199:G199"/>
    <mergeCell ref="H199:K199"/>
    <mergeCell ref="M199:P199"/>
    <mergeCell ref="Q199:S199"/>
    <mergeCell ref="T199:W199"/>
    <mergeCell ref="D200:G200"/>
    <mergeCell ref="H200:K200"/>
    <mergeCell ref="M200:P200"/>
    <mergeCell ref="Q200:S200"/>
    <mergeCell ref="T200:W200"/>
    <mergeCell ref="D201:G201"/>
    <mergeCell ref="H201:K201"/>
    <mergeCell ref="M201:P201"/>
    <mergeCell ref="Q201:S201"/>
    <mergeCell ref="T201:W201"/>
    <mergeCell ref="D203:G203"/>
    <mergeCell ref="H203:K203"/>
    <mergeCell ref="M203:P203"/>
    <mergeCell ref="Q203:S203"/>
    <mergeCell ref="T203:W203"/>
    <mergeCell ref="D206:G206"/>
    <mergeCell ref="H206:K206"/>
    <mergeCell ref="M206:P206"/>
    <mergeCell ref="Q206:S206"/>
    <mergeCell ref="T206:W206"/>
    <mergeCell ref="D208:W208"/>
    <mergeCell ref="D204:G204"/>
    <mergeCell ref="H204:K204"/>
    <mergeCell ref="M204:P204"/>
    <mergeCell ref="Q204:S204"/>
    <mergeCell ref="T204:W204"/>
    <mergeCell ref="D205:G205"/>
    <mergeCell ref="H205:K205"/>
    <mergeCell ref="M205:P205"/>
    <mergeCell ref="Q205:S205"/>
    <mergeCell ref="T205:W205"/>
    <mergeCell ref="D210:G210"/>
    <mergeCell ref="H210:K210"/>
    <mergeCell ref="M210:P210"/>
    <mergeCell ref="Q210:S210"/>
    <mergeCell ref="T210:W210"/>
    <mergeCell ref="D211:G211"/>
    <mergeCell ref="H211:K211"/>
    <mergeCell ref="M211:P211"/>
    <mergeCell ref="Q211:S211"/>
    <mergeCell ref="T211:W211"/>
    <mergeCell ref="D212:G212"/>
    <mergeCell ref="H212:K212"/>
    <mergeCell ref="M212:P212"/>
    <mergeCell ref="Q212:S212"/>
    <mergeCell ref="T212:W212"/>
    <mergeCell ref="D213:G213"/>
    <mergeCell ref="H213:K213"/>
    <mergeCell ref="M213:P213"/>
    <mergeCell ref="Q213:S213"/>
    <mergeCell ref="T213:W213"/>
    <mergeCell ref="E214:G214"/>
    <mergeCell ref="I214:L214"/>
    <mergeCell ref="N214:P214"/>
    <mergeCell ref="R214:S214"/>
    <mergeCell ref="U214:W214"/>
    <mergeCell ref="E216:G216"/>
    <mergeCell ref="I216:L216"/>
    <mergeCell ref="N216:P216"/>
    <mergeCell ref="R216:S216"/>
    <mergeCell ref="U216:W216"/>
    <mergeCell ref="E217:G217"/>
    <mergeCell ref="I217:L217"/>
    <mergeCell ref="N217:P217"/>
    <mergeCell ref="R217:S217"/>
    <mergeCell ref="U217:W217"/>
    <mergeCell ref="E219:G219"/>
    <mergeCell ref="I219:L219"/>
    <mergeCell ref="N219:P219"/>
    <mergeCell ref="R219:S219"/>
    <mergeCell ref="U219:W219"/>
    <mergeCell ref="E220:G220"/>
    <mergeCell ref="I220:L220"/>
    <mergeCell ref="N220:P220"/>
    <mergeCell ref="R220:S220"/>
    <mergeCell ref="U220:W220"/>
    <mergeCell ref="E222:G222"/>
    <mergeCell ref="I222:L222"/>
    <mergeCell ref="N222:P222"/>
    <mergeCell ref="R222:S222"/>
    <mergeCell ref="U222:W222"/>
    <mergeCell ref="E225:G225"/>
    <mergeCell ref="I225:L225"/>
    <mergeCell ref="N225:P225"/>
    <mergeCell ref="R225:S225"/>
    <mergeCell ref="U225:W225"/>
    <mergeCell ref="E223:G223"/>
    <mergeCell ref="I223:L223"/>
    <mergeCell ref="N223:P223"/>
    <mergeCell ref="R223:S223"/>
    <mergeCell ref="U223:W223"/>
    <mergeCell ref="E224:G224"/>
    <mergeCell ref="I224:L224"/>
    <mergeCell ref="N224:P224"/>
    <mergeCell ref="R224:S224"/>
    <mergeCell ref="U224:W2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Index</vt:lpstr>
      <vt:lpstr>Dades estructura CST</vt:lpstr>
      <vt:lpstr>Evoluctiu població RCA</vt:lpstr>
      <vt:lpstr>Dades memòria 2008 2015</vt:lpstr>
      <vt:lpstr>mes dades acti 2013 2014</vt:lpstr>
      <vt:lpstr>mes dades activitat 2014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Nuria</dc:creator>
  <cp:lastModifiedBy>Garcia, Nuria</cp:lastModifiedBy>
  <dcterms:created xsi:type="dcterms:W3CDTF">2016-11-21T13:27:34Z</dcterms:created>
  <dcterms:modified xsi:type="dcterms:W3CDTF">2016-11-21T13:38:24Z</dcterms:modified>
</cp:coreProperties>
</file>