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115" windowHeight="7995" firstSheet="1" activeTab="4"/>
  </bookViews>
  <sheets>
    <sheet name="Respostas ao formulário 1" sheetId="1" state="hidden" r:id="rId1"/>
    <sheet name="CAPA" sheetId="5" r:id="rId2"/>
    <sheet name="Avaliação Qualitativa" sheetId="3" r:id="rId3"/>
    <sheet name="Avaliação Descritiva" sheetId="4" r:id="rId4"/>
    <sheet name="Consultores" sheetId="2" r:id="rId5"/>
    <sheet name="Análise Estratégica" sheetId="6" r:id="rId6"/>
    <sheet name="Direcionamento Estratégico" sheetId="7" r:id="rId7"/>
    <sheet name="Ações - Objetivo 1" sheetId="8" r:id="rId8"/>
    <sheet name="Ações - Objetivo 2" sheetId="9" r:id="rId9"/>
    <sheet name="Ações - Objetivo 3" sheetId="10" r:id="rId10"/>
    <sheet name="Ações - Objetivo 4" sheetId="11" r:id="rId11"/>
    <sheet name="Ações - Objetivo 5" sheetId="12" r:id="rId12"/>
  </sheets>
  <definedNames>
    <definedName name="_xlnm._FilterDatabase" localSheetId="4" hidden="1">Consultores!$C$8:$I$8</definedName>
  </definedNames>
  <calcPr calcId="162913"/>
</workbook>
</file>

<file path=xl/calcChain.xml><?xml version="1.0" encoding="utf-8"?>
<calcChain xmlns="http://schemas.openxmlformats.org/spreadsheetml/2006/main">
  <c r="G9" i="6" l="1"/>
  <c r="H28" i="6"/>
  <c r="H31" i="6"/>
  <c r="H25" i="6"/>
  <c r="H19" i="6"/>
  <c r="H16" i="6"/>
  <c r="H13" i="6"/>
  <c r="D7" i="12"/>
  <c r="E3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D7" i="11"/>
  <c r="E3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D7" i="10"/>
  <c r="E3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D7" i="9"/>
  <c r="E3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D7" i="8"/>
  <c r="E3" i="8"/>
  <c r="J135" i="2"/>
  <c r="J126" i="2"/>
  <c r="J117" i="2"/>
  <c r="J108" i="2"/>
  <c r="J99" i="2"/>
  <c r="J90" i="2"/>
  <c r="J81" i="2"/>
  <c r="J72" i="2"/>
  <c r="J63" i="2"/>
  <c r="J54" i="2"/>
  <c r="J45" i="2"/>
  <c r="J36" i="2"/>
  <c r="J27" i="2"/>
  <c r="J18" i="2"/>
  <c r="J9" i="2"/>
  <c r="I10" i="2"/>
  <c r="I11" i="2"/>
  <c r="I12" i="2"/>
  <c r="I13" i="2"/>
  <c r="I14" i="2"/>
  <c r="I15" i="2"/>
  <c r="G15" i="2" s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G36" i="2" s="1"/>
  <c r="I39" i="2"/>
  <c r="I40" i="2"/>
  <c r="I41" i="2"/>
  <c r="I42" i="2"/>
  <c r="I43" i="2"/>
  <c r="I44" i="2"/>
  <c r="I45" i="2"/>
  <c r="I46" i="2"/>
  <c r="I47" i="2"/>
  <c r="I48" i="2"/>
  <c r="I49" i="2"/>
  <c r="I50" i="2"/>
  <c r="G48" i="2" s="1"/>
  <c r="I51" i="2"/>
  <c r="G51" i="2" s="1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G75" i="2" s="1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G96" i="2" s="1"/>
  <c r="I99" i="2"/>
  <c r="G99" i="2" s="1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9" i="2"/>
  <c r="G18" i="2" l="1"/>
  <c r="E9" i="6"/>
  <c r="G93" i="2"/>
  <c r="G123" i="2"/>
  <c r="G108" i="2"/>
  <c r="G90" i="2"/>
  <c r="G78" i="2"/>
  <c r="E7" i="6"/>
  <c r="G60" i="2"/>
  <c r="G141" i="2"/>
  <c r="G129" i="2"/>
  <c r="E126" i="2" s="1"/>
  <c r="AF10" i="2" s="1"/>
  <c r="AF12" i="2" s="1"/>
  <c r="E19" i="6"/>
  <c r="G66" i="2"/>
  <c r="G114" i="2"/>
  <c r="E17" i="6"/>
  <c r="G42" i="2"/>
  <c r="G33" i="2"/>
  <c r="E14" i="6"/>
  <c r="E11" i="6"/>
  <c r="E8" i="6"/>
  <c r="G57" i="2"/>
  <c r="E15" i="6"/>
  <c r="G126" i="2"/>
  <c r="G102" i="2"/>
  <c r="E6" i="6"/>
  <c r="G69" i="2"/>
  <c r="G24" i="2"/>
  <c r="G21" i="2"/>
  <c r="G132" i="2"/>
  <c r="E18" i="6"/>
  <c r="G30" i="2"/>
  <c r="G54" i="2"/>
  <c r="E13" i="6"/>
  <c r="G117" i="2"/>
  <c r="G111" i="2"/>
  <c r="G84" i="2"/>
  <c r="G63" i="2"/>
  <c r="E16" i="6"/>
  <c r="G9" i="2"/>
  <c r="G138" i="2"/>
  <c r="G120" i="2"/>
  <c r="G105" i="2"/>
  <c r="E10" i="6"/>
  <c r="G87" i="2"/>
  <c r="G39" i="2"/>
  <c r="E12" i="6"/>
  <c r="G27" i="2"/>
  <c r="G12" i="2"/>
  <c r="G72" i="2"/>
  <c r="E20" i="6"/>
  <c r="G81" i="2"/>
  <c r="G135" i="2"/>
  <c r="G45" i="2"/>
  <c r="E45" i="2" s="1"/>
  <c r="W10" i="2" s="1"/>
  <c r="W12" i="2" s="1"/>
  <c r="E108" i="2" l="1"/>
  <c r="AD10" i="2" s="1"/>
  <c r="AD12" i="2" s="1"/>
  <c r="E90" i="2"/>
  <c r="AB10" i="2" s="1"/>
  <c r="AB12" i="2" s="1"/>
  <c r="E72" i="2"/>
  <c r="Z10" i="2" s="1"/>
  <c r="Z12" i="2" s="1"/>
  <c r="E27" i="2"/>
  <c r="U10" i="2" s="1"/>
  <c r="U12" i="2" s="1"/>
  <c r="E135" i="2"/>
  <c r="AG10" i="2" s="1"/>
  <c r="AG12" i="2" s="1"/>
  <c r="E63" i="2"/>
  <c r="Y10" i="2" s="1"/>
  <c r="Y12" i="2" s="1"/>
  <c r="E54" i="2"/>
  <c r="X10" i="2" s="1"/>
  <c r="X12" i="2" s="1"/>
  <c r="E18" i="2"/>
  <c r="T10" i="2" s="1"/>
  <c r="T12" i="2" s="1"/>
  <c r="E117" i="2"/>
  <c r="AE10" i="2" s="1"/>
  <c r="AE12" i="2" s="1"/>
  <c r="E81" i="2"/>
  <c r="AA10" i="2" s="1"/>
  <c r="AA12" i="2" s="1"/>
  <c r="E36" i="2"/>
  <c r="V10" i="2" s="1"/>
  <c r="V12" i="2" s="1"/>
  <c r="E9" i="2"/>
  <c r="S10" i="2" s="1"/>
  <c r="S12" i="2" s="1"/>
  <c r="E99" i="2"/>
  <c r="AC10" i="2" s="1"/>
  <c r="AC12" i="2" s="1"/>
  <c r="C2" i="2"/>
</calcChain>
</file>

<file path=xl/sharedStrings.xml><?xml version="1.0" encoding="utf-8"?>
<sst xmlns="http://schemas.openxmlformats.org/spreadsheetml/2006/main" count="1116" uniqueCount="324">
  <si>
    <t>Temperatura agradável para as atividades ofertadas no destino.</t>
  </si>
  <si>
    <t>A época de chuvas não atrapalha a experiência do turista, realização de atividades no destino.</t>
  </si>
  <si>
    <t>O destino conta com caracteristas geográficas atrativas para o seu público-alvo (existência de montanhas, serras, vales, praias, etc).</t>
  </si>
  <si>
    <t>Ausência de poluição visual (placas, outdoors, etc) nas principais vias e locais turisticos.</t>
  </si>
  <si>
    <t>Limpeza das principais vias e locais turisticos.</t>
  </si>
  <si>
    <t>Existe uma harmonia das construções  com a paisagem natural do destino.</t>
  </si>
  <si>
    <t>O destino conta com caracteristicas paisagísticas e geográficas únicas.</t>
  </si>
  <si>
    <t>Estas caracteristicas paisagísticas são aproveitadas pela atividade turística.</t>
  </si>
  <si>
    <t>Estas caracteristicas paisagísticas estão acessíveis.</t>
  </si>
  <si>
    <t>A circulação de veículos no destino é fluída e não atrapalha a experiência dos turistas.</t>
  </si>
  <si>
    <t>A sociedade demonstra educação no trânsito (respeito à faixa de pedestre, poluição sonora, estacionar em locais proibidos,etc).</t>
  </si>
  <si>
    <t>Existência de estacionamentos/áreas exclusivas para veículos de turismo.</t>
  </si>
  <si>
    <t>Existência de delegacia de atendimento ao turista.</t>
  </si>
  <si>
    <t>Evolução do número de ocorrências policiais (roubo, furto, homicidio).</t>
  </si>
  <si>
    <t>O destino transmite uma sensação de segurança.</t>
  </si>
  <si>
    <t>Existem de notícias positivas na internet.</t>
  </si>
  <si>
    <t>Os turistas comentam sobre o tema nas pesquisas e redes sociais.</t>
  </si>
  <si>
    <t>Os turistas avaliam em sites especializados a tranquilidade e segurança (TripAdvisor, Booking, etc) .</t>
  </si>
  <si>
    <t>Há clareza do posicionamento por parte das lideranças locais.</t>
  </si>
  <si>
    <t>Existem informações no site do destino, redes sociais e material impresso sobre os principais atrativos e produtos do destino.</t>
  </si>
  <si>
    <t>Os principais atrativos/produtos integram  pacotes turisticos ofertados pelas agências receptivas (destino) e emissivas (mercados emissores) .</t>
  </si>
  <si>
    <t>Existência de Marca Turistica.</t>
  </si>
  <si>
    <t>A Marca Turistica é aceita pelo trade.</t>
  </si>
  <si>
    <t>A Marca Turistica é utilizada nos sites e materiais dos empreendimentos turisticos do destino.</t>
  </si>
  <si>
    <t>Existência do Plano de Mercado (Marketing, Comunicação).</t>
  </si>
  <si>
    <t>Existe relação do Plano com o Posicionamento do destino.</t>
  </si>
  <si>
    <t>Nota-se a implementação do Plano através de parceria púlico- privada.</t>
  </si>
  <si>
    <t>Existência de página oficial do destino.</t>
  </si>
  <si>
    <t>O site comunica com clareza a oferta do destino.</t>
  </si>
  <si>
    <t>O site é visualmente atrativo, inovador e de facil navegação.</t>
  </si>
  <si>
    <t>O destino está presente em pelo menos 2 redes sociais</t>
  </si>
  <si>
    <t>As postagens são realizadas diariamente</t>
  </si>
  <si>
    <t>Existe interação/engajamento dos usuários nas redes sociais do destino.</t>
  </si>
  <si>
    <t>Existência de assessoria de imprensa para o turismo.</t>
  </si>
  <si>
    <t>São realizados press trips com regularidade.</t>
  </si>
  <si>
    <t>Existência de clipping com matérias sobre o destino.</t>
  </si>
  <si>
    <t>O destino está próximo a um aeroporto comercial  (até 200km).</t>
  </si>
  <si>
    <t>Dispõe de oferta regular de voos que atende a demanda.</t>
  </si>
  <si>
    <t>O custo das passagens dos principais centros emissores é acessível ao público-alvo.</t>
  </si>
  <si>
    <t>O destino está próximo dos centros emissores e as estradas são de qualidade.</t>
  </si>
  <si>
    <t>O custo de deslocamento a partir dos principais centros emissores é acessível ao público-alvo.</t>
  </si>
  <si>
    <t>Existência de sinalização rodoviária.</t>
  </si>
  <si>
    <t>Existência de linhas de transporte público e particular regular que chegue até os atrativos da região.</t>
  </si>
  <si>
    <t>O tempo de deslocamento para os principais atrativos do destino atende as expectativas da demanda.</t>
  </si>
  <si>
    <t>Existência de sinalização turística para circulação no destino.</t>
  </si>
  <si>
    <t xml:space="preserve">O destino oferta variedade de atividades de atrativos naturais. </t>
  </si>
  <si>
    <t xml:space="preserve">Os atrativos são acessíveis, bem estruturados e sinalizados. </t>
  </si>
  <si>
    <t xml:space="preserve">Os atrativos são adaptados para receber portadores de deficiências, idosos e crianças. </t>
  </si>
  <si>
    <t xml:space="preserve">O destino oferta variedade de atividades de atrativos culturais. </t>
  </si>
  <si>
    <t xml:space="preserve">Os atrativos são adaptados para receber portadores de deficiencias, idosos e crianças. </t>
  </si>
  <si>
    <t>Existência de eventos motivadores de fluxo turistico.</t>
  </si>
  <si>
    <t>São realizados eventos diversificados no destino.</t>
  </si>
  <si>
    <t>Existência de infraestrutura e acessibilidade nos eventos.</t>
  </si>
  <si>
    <t>O preço está adequado com relação ao serviço ofertado.</t>
  </si>
  <si>
    <t>A estrutura está adequada ao perfil do público-alvo.</t>
  </si>
  <si>
    <t>O serviço ofertado atende ao padrão de qualidade dentro do seu segmento.</t>
  </si>
  <si>
    <t>Existência de diferentes categorias (luxo, negócios, simples).</t>
  </si>
  <si>
    <t>Existência de meios de hospedagem adequados para públicos especificos (casais, família, aceitam animais) .</t>
  </si>
  <si>
    <t>Existência de meios de hospedagem com certificação (ISO, sustentabilidade, etc).</t>
  </si>
  <si>
    <t>Existência de site próprio para reserva e compra.</t>
  </si>
  <si>
    <t>Existência de parceria com sites de busca, reserva e compra externos (Booking, Decolar, Trivago, etc)</t>
  </si>
  <si>
    <t>Existência de estabelecimentos que aceitem pagamento em cartões (débito e crédito).</t>
  </si>
  <si>
    <t xml:space="preserve">O preço está adequado ao benefício ofertado </t>
  </si>
  <si>
    <t>Há variedade da gastronomia ofertada no destino.</t>
  </si>
  <si>
    <t>Os empreendimentos valorizam a gastronomia e os produtos locais.</t>
  </si>
  <si>
    <t>Existência de eventos associados à gastronomia local.</t>
  </si>
  <si>
    <t xml:space="preserve">Facilidade em obter informações sobre a oferta de alimentação no destino </t>
  </si>
  <si>
    <t xml:space="preserve">Os equipamentos disponibilizam serviços adicionais (reserva antecipada, transporte gratuito, etc) </t>
  </si>
  <si>
    <t>Existência de estabelecimentos que aceitem pagamento em cartões (débito e crédito)</t>
  </si>
  <si>
    <t>Existência de estabelecimentos de compras no destino.</t>
  </si>
  <si>
    <t>Variedade de espaços e de produtos comercializados.</t>
  </si>
  <si>
    <t>Existência de centros de artesanato, feiras de produtos regionais.</t>
  </si>
  <si>
    <t>A infraestrutura dos espaços é de qualidade.</t>
  </si>
  <si>
    <t>Há variedade de formas de pagamento (débito e crédito).</t>
  </si>
  <si>
    <t>Existência de Associações de artesãos e produtores locais do destino.</t>
  </si>
  <si>
    <t>Facilidade de obter informações e comprar os produtos regionais (hotéis, restaurantes, agências).</t>
  </si>
  <si>
    <t>A Produção Associada ao Turismo está presente nos pacotes turisticos ofertados.</t>
  </si>
  <si>
    <t>Existência de politica formal de incentivo a interação da comunidade-turista (acesso gratuito a moradores, descontos, promoção)</t>
  </si>
  <si>
    <t>Existência de  praias, praças, espaços de vida noturna frequentados por turistas e comunidade local.</t>
  </si>
  <si>
    <t>Os espaços existentes contam com infraestrutura e serviço de qualidade.</t>
  </si>
  <si>
    <t>Existência de espaços que proporcionem a vivência da cultura local</t>
  </si>
  <si>
    <t>Os espaços compõe o cardápio de produtos turisticos ofertados.</t>
  </si>
  <si>
    <t>Existência de iniciativas de sensibilização da comunidade para o turismo .</t>
  </si>
  <si>
    <t>Não há resistência por parte da comunidade com relação à atividade turística.</t>
  </si>
  <si>
    <t xml:space="preserve">Existência de politica formal de acessibilidade no destino </t>
  </si>
  <si>
    <t>Há receptividade e hospitalidade da comunidade local (na visão do turista e do trade).</t>
  </si>
  <si>
    <t>Existência de sinalização especifica, rampas nas calçadas e estabelecimentos comerciais</t>
  </si>
  <si>
    <t xml:space="preserve">Existência de equipamentos turísticos com banheiros adaptados </t>
  </si>
  <si>
    <t xml:space="preserve">Existência de equipamentos/produtos para idosos </t>
  </si>
  <si>
    <t>Existência de equipamentos/produtos para crianças</t>
  </si>
  <si>
    <t xml:space="preserve">Existência de equipamentos/produtos para pessoas com deficiência </t>
  </si>
  <si>
    <t>Há oferta de cursos para qualificação em atendimento à públicos especificos.</t>
  </si>
  <si>
    <t>Os colaboradoes estão qualificados para atender públicos específicos (percepção do turista).</t>
  </si>
  <si>
    <t>Os colaboradoes estão qualificados para atender públicos específicos (percepção do trade)</t>
  </si>
  <si>
    <t>São realizadas pesquisas de demanda no último ano.</t>
  </si>
  <si>
    <t>O escopo da pesquisa aborda perfil, satisfação e motivação.</t>
  </si>
  <si>
    <t>Há regularidade na aplicação (minimo de 2 pesquisas por ano - alta e baixa estação e no mesmo periodo do ano).</t>
  </si>
  <si>
    <t>Existência de mecanismos de sistematização dos dados.</t>
  </si>
  <si>
    <t xml:space="preserve">Existência de setor especifico de estudos e pesquisas no destino. </t>
  </si>
  <si>
    <t xml:space="preserve">É gerada série histórica e feita avaliação entre os períodos. </t>
  </si>
  <si>
    <t>Existência de boletins informativos com dados turisticos coletados.</t>
  </si>
  <si>
    <t>São publicadas periodicamente em sites do destino ou outros veículos de comunicação.</t>
  </si>
  <si>
    <t xml:space="preserve">São realizadas reuniões de disseminação e nivelamento das informações coletadas. </t>
  </si>
  <si>
    <t xml:space="preserve">Evolução do ICMS nos últimos 5 anos das atividades caracteristicas do turismo (ACTs) </t>
  </si>
  <si>
    <t xml:space="preserve">Evolução do ISSQN nos últimos 5 anos das atividades caracteristicas do turismo (ACTs) </t>
  </si>
  <si>
    <t>Evolução da arrecadação de impostos das ACTs com relação à outras atividades econômicas do destino.</t>
  </si>
  <si>
    <t>Conta com no mínimo 70% dos empreendimentos equipamentos turisticos formalizados junto a Receita Federal e Prefeitura Municipal.</t>
  </si>
  <si>
    <t>Conta com no mínimo 70% dos empreendimentos equipamentos turisticos formalizados junto ao Ministério do turismo (CADASTUR)</t>
  </si>
  <si>
    <t>Existência de ações efetivas de fiscalização.</t>
  </si>
  <si>
    <t>Evolução dos empregos formais das ACTs  do município nos últimos cinco anos.</t>
  </si>
  <si>
    <t>Evolução da Média Salarial dos colaboradores nas ACTs nos últimos cinco anos.</t>
  </si>
  <si>
    <t>Evolução dos empregos formais das ACTs em comparação com o número total de empregos do município nos últimos cinco anos.</t>
  </si>
  <si>
    <t>Existência de Instância Local e/ou Regional .</t>
  </si>
  <si>
    <t>São realizadas reuniões regulares (mensal), há participação (70%) e representatividade na instância de governança.</t>
  </si>
  <si>
    <t>Existência de ações aticuladas ou implementadas.</t>
  </si>
  <si>
    <t>Os principais segmentos estão organizados de forma associativa.</t>
  </si>
  <si>
    <t>São realizadas reuniões nas entidades associativas regularmente (mensal), há participação (70%) e representatividade dos associados.</t>
  </si>
  <si>
    <t>Existência de ações de mercado de forma cooperada entre o poder público e a iniciativa privada.</t>
  </si>
  <si>
    <t xml:space="preserve">Variedade de ações de mercado (famtours, participação em feiras e eventos, ações de comercialização) </t>
  </si>
  <si>
    <t xml:space="preserve">Efetividade das ações (resultados para o trade turistico) </t>
  </si>
  <si>
    <t>Positivo</t>
  </si>
  <si>
    <t>Negativo</t>
  </si>
  <si>
    <t>Critério</t>
  </si>
  <si>
    <t>Pontuação</t>
  </si>
  <si>
    <t>Dimensão</t>
  </si>
  <si>
    <t>CARACTERÍSTICAS GERAIS</t>
  </si>
  <si>
    <t>TRANQUILIDADE E SEGURANÇA</t>
  </si>
  <si>
    <t>CLAREZA DO POSICIONAMENTO DO DESTINO</t>
  </si>
  <si>
    <t>Evidências</t>
  </si>
  <si>
    <t>VISIBILIDADE DO DESTINO NO MERCADO EMISSOR</t>
  </si>
  <si>
    <t>FACILIDADE DE ACESSO</t>
  </si>
  <si>
    <t xml:space="preserve">VARIEDADE DE ATIVIDADES </t>
  </si>
  <si>
    <t>FACILIDADE DE CONHECER E CONTRATAR ATRAÇÕES</t>
  </si>
  <si>
    <t>HOSPEDAGEM</t>
  </si>
  <si>
    <t xml:space="preserve">ALIMENTAÇÃO </t>
  </si>
  <si>
    <t>ESPAÇOS PARA COMPRAS</t>
  </si>
  <si>
    <t>INTERAÇÃO DA COMUNIDADE COM A ATIVIDADE TURÍSTICA</t>
  </si>
  <si>
    <t>FACILIDADES PARA PÚBLICOS ESPECÍFICOS</t>
  </si>
  <si>
    <t xml:space="preserve">CONHECIMENTO DA DEMANDA </t>
  </si>
  <si>
    <t>TURISMO GERANDO RENDA</t>
  </si>
  <si>
    <t>COOPERAÇÃO  PÚBLICO E PRIVADA</t>
  </si>
  <si>
    <t>Clima  e Geografia</t>
  </si>
  <si>
    <t>Paisagem urbanística</t>
  </si>
  <si>
    <t>Singularidade ( com relação aos principais concorrentes)</t>
  </si>
  <si>
    <t>Avaliação</t>
  </si>
  <si>
    <t>Circulação de veículos, trânsito</t>
  </si>
  <si>
    <t xml:space="preserve">Segurança </t>
  </si>
  <si>
    <t>Percepção dos Turistas</t>
  </si>
  <si>
    <t>Identificação clara dos principais atrativos e produtos do destino</t>
  </si>
  <si>
    <t>Existência de marca turística e plano de comunicação coerente com a oferta</t>
  </si>
  <si>
    <t xml:space="preserve">Planejamento de Mercado </t>
  </si>
  <si>
    <t xml:space="preserve">O destino conta com agências receptivas que atendem bem a demanda. </t>
  </si>
  <si>
    <t>100% das agências receptivas estão no CADASTUR.</t>
  </si>
  <si>
    <t xml:space="preserve">Há variedade e qualidade dos serviços ofertados pelas agências. </t>
  </si>
  <si>
    <t>Os horários de funcionamento atendem as necessidades dos turistas.</t>
  </si>
  <si>
    <t>Os centros contam com material e atendimento de qualidade.</t>
  </si>
  <si>
    <t>Existe a possibilidade de contratar serviços.</t>
  </si>
  <si>
    <t>Existência de roteiros autoguiados.</t>
  </si>
  <si>
    <t>Há sinalização turisticas dos roteiros.</t>
  </si>
  <si>
    <t>Existência de aplicativos que facilitem o acesso e contribuam para a experiência do turista.</t>
  </si>
  <si>
    <t xml:space="preserve">Site </t>
  </si>
  <si>
    <t>Redes sociais - ativas, conteúdo, linguagem</t>
  </si>
  <si>
    <t xml:space="preserve">Imprensa </t>
  </si>
  <si>
    <t xml:space="preserve">Via aérea </t>
  </si>
  <si>
    <t>Via terrestre</t>
  </si>
  <si>
    <t>Circulação dentro do próprio destino e outros destinos da mesma região.</t>
  </si>
  <si>
    <t>Existência e qualidade dos atrativos naturais</t>
  </si>
  <si>
    <t>Existência e qualidade dos atrativos culturais</t>
  </si>
  <si>
    <t>Eventos</t>
  </si>
  <si>
    <t>Agências receptivas</t>
  </si>
  <si>
    <t>Centros de informação turística</t>
  </si>
  <si>
    <t xml:space="preserve">Roteiro autoguiado </t>
  </si>
  <si>
    <t>Custo benefício</t>
  </si>
  <si>
    <t xml:space="preserve">Variedade e certificação </t>
  </si>
  <si>
    <t>Facilidade de reserva e pagamento</t>
  </si>
  <si>
    <t xml:space="preserve">Custo benefício </t>
  </si>
  <si>
    <t xml:space="preserve">Variedade e valorização da gastronomia local </t>
  </si>
  <si>
    <t xml:space="preserve">Facilidades (informações, reserva, pagamento) </t>
  </si>
  <si>
    <t xml:space="preserve">Espaços para compras </t>
  </si>
  <si>
    <t>Existência de Centros de Artesanato local</t>
  </si>
  <si>
    <t xml:space="preserve">Produção Associada ao Turismo </t>
  </si>
  <si>
    <t>Equipamentos ou atrativos que proporcionem interação com a comunidade</t>
  </si>
  <si>
    <t xml:space="preserve">Espaços que proporcionem vivência com a cultura local </t>
  </si>
  <si>
    <t>Nível de hospitalidade com o turista</t>
  </si>
  <si>
    <t>Acessibilidade dos equipamentos e dos espaços públicos do destino</t>
  </si>
  <si>
    <t>Equipamentos e produtos turísticos  para públicos específicos</t>
  </si>
  <si>
    <t xml:space="preserve">Qualificação dos colaboradores para atender públicos especificos </t>
  </si>
  <si>
    <t>Realização de pesquisas (perfil e satisfação)</t>
  </si>
  <si>
    <t>Sistematização, análise  e uso dos dados</t>
  </si>
  <si>
    <t>Disponibilidade da informação (empresários, investidores, poder público,etc)</t>
  </si>
  <si>
    <t xml:space="preserve">Arrecadação de impostos </t>
  </si>
  <si>
    <t>Formalização</t>
  </si>
  <si>
    <t xml:space="preserve">Impacto socioeconômico do turismo </t>
  </si>
  <si>
    <t xml:space="preserve">Instância de governança local/regional </t>
  </si>
  <si>
    <t>Nível de organização da iniciativa privada</t>
  </si>
  <si>
    <t>Nível de atuação em ações de mercado de forma cooperada</t>
  </si>
  <si>
    <t>Comentários - Respondente</t>
  </si>
  <si>
    <t>Comentários Consultor</t>
  </si>
  <si>
    <t>Disco</t>
  </si>
  <si>
    <t>DiscRot</t>
  </si>
  <si>
    <t>Rótulos</t>
  </si>
  <si>
    <t>Agulha 1</t>
  </si>
  <si>
    <t>Agulha 2</t>
  </si>
  <si>
    <t>Agulha 3</t>
  </si>
  <si>
    <t>Agulha 4</t>
  </si>
  <si>
    <t>Agulha 5</t>
  </si>
  <si>
    <t>Agulha 6</t>
  </si>
  <si>
    <t>Agulha 7</t>
  </si>
  <si>
    <t>Agulha 8</t>
  </si>
  <si>
    <t>Agulha 9</t>
  </si>
  <si>
    <t>Agulha 10</t>
  </si>
  <si>
    <t>Agulha 11</t>
  </si>
  <si>
    <t>Agulha 12</t>
  </si>
  <si>
    <t>Agulha 13</t>
  </si>
  <si>
    <t>Agulha 14</t>
  </si>
  <si>
    <t>Agulha 15</t>
  </si>
  <si>
    <r>
      <t xml:space="preserve">Dashboard ( </t>
    </r>
    <r>
      <rPr>
        <b/>
        <sz val="16"/>
        <color indexed="10"/>
        <rFont val="Webdings"/>
        <family val="1"/>
        <charset val="2"/>
      </rPr>
      <t>&lt;</t>
    </r>
    <r>
      <rPr>
        <b/>
        <sz val="16"/>
        <color indexed="8"/>
        <rFont val="PT Sans Narrow"/>
        <family val="2"/>
      </rPr>
      <t>Frágil</t>
    </r>
    <r>
      <rPr>
        <b/>
        <sz val="16"/>
        <color indexed="13"/>
        <rFont val="Webdings"/>
        <family val="1"/>
        <charset val="2"/>
      </rPr>
      <t>&lt;</t>
    </r>
    <r>
      <rPr>
        <b/>
        <sz val="16"/>
        <rFont val="PT Sans Narrow"/>
        <family val="2"/>
      </rPr>
      <t>Intermediário</t>
    </r>
    <r>
      <rPr>
        <b/>
        <sz val="16"/>
        <color indexed="62"/>
        <rFont val="Webdings"/>
        <family val="1"/>
        <charset val="2"/>
      </rPr>
      <t>&lt;</t>
    </r>
    <r>
      <rPr>
        <b/>
        <sz val="16"/>
        <color indexed="8"/>
        <rFont val="PT Sans Narrow"/>
        <family val="2"/>
      </rPr>
      <t>Muito Bom</t>
    </r>
    <r>
      <rPr>
        <b/>
        <sz val="14.4"/>
        <color indexed="8"/>
        <rFont val="PT Sans Narrow"/>
        <family val="2"/>
      </rPr>
      <t>)</t>
    </r>
  </si>
  <si>
    <t>Clima  e Geografia
Paisagem urbanística
Singularidade ( com relação aos principais concorrentes)</t>
  </si>
  <si>
    <t>Circulação de veículos, trânsito
Segurança 
Percepção dos Turistas</t>
  </si>
  <si>
    <t xml:space="preserve">Identificação clara dos principais atrativos e produtos do destino
Existência de marca turística e plano de comunicação coerente com a oferta
Planejamento de Mercado </t>
  </si>
  <si>
    <t xml:space="preserve">Site 
Redes sociais - ativas, conteúdo, linguagem
Imprensa </t>
  </si>
  <si>
    <t>Via aérea 
Via terrestre
Circulação dentro do próprio destino e outros destinos da mesma região</t>
  </si>
  <si>
    <t>Existência e qualidade dos atrativos naturais
Existência e qualidade dos atrativos culturais
Eventos</t>
  </si>
  <si>
    <t xml:space="preserve">Agências receptivas
Centros de informação turística
Roteiro autoguiado </t>
  </si>
  <si>
    <t>Custo benefício
Variedade e certificação 
Facilidade de reserva e pagamento</t>
  </si>
  <si>
    <t xml:space="preserve">Custo benefício
Variedade e valorização da gastronomia local  
Facilidades (informações, reserva, pagamento) </t>
  </si>
  <si>
    <t>Espaços para compras 
Existência de Centros de Artesanato local
Produção Associada ao Turismo</t>
  </si>
  <si>
    <t>Equipamentos ou atrativos que proporcionem interação com a comunidade
Espaços que proporcionem vivência com a cultura local 
Nível de hospitalidade com o turista</t>
  </si>
  <si>
    <t>Acessibilidade dos equipamentos e dos espaços públicos do destino
Equipamentos e produtos turísticos  para públicos específicos
Qualificação dos colaboradores para atender públicos especificos</t>
  </si>
  <si>
    <t>Realização de pesquisas (perfil e satisfação)
Sistematização, análise  e uso dos dados
Disponibilidade da informação (empresários, investidores, poder público,etc)</t>
  </si>
  <si>
    <t>Arrecadação de impostos 
Formalização
Impacto socioeconômico do turism</t>
  </si>
  <si>
    <t xml:space="preserve">Instância de governança local/regional
Nível de organização da iniciativa privada
Nível de atuação em ações de mercado de forma cooperada </t>
  </si>
  <si>
    <t>Descrição</t>
  </si>
  <si>
    <t>Características Gerais</t>
  </si>
  <si>
    <t>Hospedagem</t>
  </si>
  <si>
    <t>Tranquilidade e Segurança</t>
  </si>
  <si>
    <t>Clareza do Posicionamento do Destino</t>
  </si>
  <si>
    <t>Facilidade de Conhecer e Contratar Atrações</t>
  </si>
  <si>
    <t>Interação da Comunidade com a Atividade Turística</t>
  </si>
  <si>
    <t>Facilidades para Públicos Específicos</t>
  </si>
  <si>
    <t>Código</t>
  </si>
  <si>
    <t>RANKING</t>
  </si>
  <si>
    <t>PRINCIPAIS PONTOS FRACOS</t>
  </si>
  <si>
    <t>PRINCIPAIS PONTOS FORTES</t>
  </si>
  <si>
    <t>CÓDIGO</t>
  </si>
  <si>
    <t>DIMENSÕES MELHOR AVALIADAS</t>
  </si>
  <si>
    <t>DIMENSÕES PIOR AVALIADAS</t>
  </si>
  <si>
    <t>VISÃO</t>
  </si>
  <si>
    <t>VALORES</t>
  </si>
  <si>
    <t>OBJETIVO 1</t>
  </si>
  <si>
    <t>ESTRATÉGIA</t>
  </si>
  <si>
    <t>AÇÕES</t>
  </si>
  <si>
    <t>META</t>
  </si>
  <si>
    <t>OBJETIVO 2</t>
  </si>
  <si>
    <t>OBJETIVO 3</t>
  </si>
  <si>
    <t>OBJETIVO 4</t>
  </si>
  <si>
    <t>OBJETIVO 5</t>
  </si>
  <si>
    <t>MAPA ESTRATÉGICO</t>
  </si>
  <si>
    <t>Ação</t>
  </si>
  <si>
    <t>Coordenação</t>
  </si>
  <si>
    <t>Responsável</t>
  </si>
  <si>
    <t>Organização/Entidade</t>
  </si>
  <si>
    <t>Prazo</t>
  </si>
  <si>
    <t>Equipe Envolvida</t>
  </si>
  <si>
    <t>Nome</t>
  </si>
  <si>
    <t>Organização</t>
  </si>
  <si>
    <t>Justificativa</t>
  </si>
  <si>
    <t>Indicadores de Monitoramento</t>
  </si>
  <si>
    <t>Parcerias</t>
  </si>
  <si>
    <t>Produtos / Entregas</t>
  </si>
  <si>
    <t>Aguardando</t>
  </si>
  <si>
    <t>Entregue</t>
  </si>
  <si>
    <t>Pendente</t>
  </si>
  <si>
    <t>Nome da pessoa responsável por planejar e monitorar a implementação</t>
  </si>
  <si>
    <t>Nome da entidade ou organização a qual o responsável pertence.</t>
  </si>
  <si>
    <t>Data limite para conclusão da ação</t>
  </si>
  <si>
    <t xml:space="preserve"> Nome 1 envolvido nesta ação</t>
  </si>
  <si>
    <t xml:space="preserve"> Organização 1 envolvida nesta ação</t>
  </si>
  <si>
    <r>
      <t xml:space="preserve"> </t>
    </r>
    <r>
      <rPr>
        <i/>
        <sz val="10"/>
        <color indexed="10"/>
        <rFont val="Arial"/>
        <family val="2"/>
      </rPr>
      <t>Organização 2 envolvida nesta ação</t>
    </r>
  </si>
  <si>
    <t xml:space="preserve"> Nome 2 envolvido nesta ação</t>
  </si>
  <si>
    <t xml:space="preserve">Neste campo descrever com clareza o motivo para a realização desta ação. Fazer a vinculação com a Análise das 15 Dimensões do Destino que aponta os pontos fracos, fortes e já contam com uma descrição qualitativa. </t>
  </si>
  <si>
    <t>Descrever neste campo as ferramentas e ações de monitoramento que serão realizadas para acompanhar e gerir o projeto.</t>
  </si>
  <si>
    <t>Mencionar neste campo os parceiros estratégicos para execução desta ação. Não está relacionado à equipe envolvida.</t>
  </si>
  <si>
    <t>Produto/Entrega 1</t>
  </si>
  <si>
    <t>ATIVIDADES</t>
  </si>
  <si>
    <t>Lista de Atividades da Ação</t>
  </si>
  <si>
    <t>Prazo Inicial</t>
  </si>
  <si>
    <t>Prazo Final</t>
  </si>
  <si>
    <t>Situação</t>
  </si>
  <si>
    <t>Previsto</t>
  </si>
  <si>
    <t>Realizado</t>
  </si>
  <si>
    <t>Visibilidade do Destino no Mercado Emissor</t>
  </si>
  <si>
    <t>Facilidade de Acesso</t>
  </si>
  <si>
    <t>Variedade de Atividades</t>
  </si>
  <si>
    <t>Alimentação</t>
  </si>
  <si>
    <t>Espaço para Compras</t>
  </si>
  <si>
    <t>Conhecimento da Demanda</t>
  </si>
  <si>
    <t>Turismo Gerando Renda</t>
  </si>
  <si>
    <t>Cooperação Público e Privada</t>
  </si>
  <si>
    <t>ANÁLISE ESTRATÉGICA</t>
  </si>
  <si>
    <t>ANÁLISE DO DESTINO</t>
  </si>
  <si>
    <t>OPORTUNIDADES</t>
  </si>
  <si>
    <t>AMEAÇAS</t>
  </si>
  <si>
    <t>Insira Dimensão</t>
  </si>
  <si>
    <t>DIRECIONAMENTO ESTRATÉGICO</t>
  </si>
  <si>
    <t xml:space="preserve">Desenvolvido por </t>
  </si>
  <si>
    <t>Cliente</t>
  </si>
  <si>
    <t>a</t>
  </si>
  <si>
    <t>CENTRO HISTÓRICO</t>
  </si>
  <si>
    <t>Positivo de maneira geral com uma ressalva apenas para a falta de padronização dos letreiros e placas dos estabelecimentos comenciais e de propaganda</t>
  </si>
  <si>
    <t>Avaliada miuto negativamente. Apesar da existencia de uma delegacia de turista é evidente a ineficiencia do atendimento e serviço como um todo.</t>
  </si>
  <si>
    <t>Assim como o item anterior esse item foi avaliado negativamente. Algumas ressalvas positivas como a existencia de uma marca oficial de Salvador, mas que é pouco conhecida e pouco explorada inclusive pela prefeitura, criadora da marca. Outro ponto positivo foi a boa avaliação dos turistas constatada atraves de sites de avaliação. (Trip Advisor)</t>
  </si>
  <si>
    <t>Nesse quesito a avaliação parece bastante equilibrada entre os pontos positivos e negativos, porem existe um grande gargalo de divulgação e venda da cidade como atrativo turístico. Exemplo, existe um site, mas é pouco conhecido e pouco atualizado.</t>
  </si>
  <si>
    <t>No geral foi avaliado de forma positiva com destaque negativo apenas para a sinalização, tanto das estratdas como dos pontos locais.</t>
  </si>
  <si>
    <t>De maneira geral a avaliação foi positiva. Precisamos, porem, ressaltar que a variedade dos atrativos apesar de não ser baixa, é muito antiga, sem nenhuma atualização. Outro ponto importante é que os eventos (chamarizes) da cidade não são diversificados e são ações pontuais, deixando um grande período de "baixa temporada" para o trade.</t>
  </si>
  <si>
    <t>Avaliado extremamente negatio, salvo apenas pela existencia de varias agencias receptivas</t>
  </si>
  <si>
    <t>Avaliado de maneira positiva, salvo pela inexistencia de estabelecimento que aceite animais ou que possuam alguma certificação</t>
  </si>
  <si>
    <t>também avaliado de forma positiva, com destaque negativo para a prestação de serviços. Vale ressaltar também a pouca existencia e eventos gastronomicos</t>
  </si>
  <si>
    <t xml:space="preserve">Embora existam espaços específicos para compras, estes não priorizam nem o artesanato local nem a produção associada ao turismo. </t>
  </si>
  <si>
    <t>Nesse item tambem ficou evidente a deficiencia dos serviços prestados. Outro ponto avaliado negativamente foi a baixa sensibilização da comunidade com relação ao turimo. Os demais quesitos foram avaliados como positivos.</t>
  </si>
  <si>
    <t>Este quesito também está bastante  nivelado com relação a quantidade de pontos positivos  negativos. Novamente o serviço, desta vez com viez para a qualificação, foi destaqe negativo. Outra ressalva foi a falta de banheiros e espaços atrativos para crianças na região trabalhada.</t>
  </si>
  <si>
    <t>A ausência de pesquisa e avaliação de dados não permite que sejam feitas análises especificas ou estatisticas sobre qualquer tema.</t>
  </si>
  <si>
    <t>falta dados</t>
  </si>
  <si>
    <t>falta um estreitamento das relações publico-privadas e também implementação de 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</si>
</sst>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0"/>
      <color rgb="FF000000"/>
      <name val="Arial"/>
    </font>
    <font>
      <sz val="10"/>
      <name val="Arial"/>
      <family val="2"/>
    </font>
    <font>
      <b/>
      <sz val="16"/>
      <name val="PT Sans Narrow"/>
      <family val="2"/>
    </font>
    <font>
      <b/>
      <sz val="16"/>
      <color indexed="8"/>
      <name val="PT Sans Narrow"/>
      <family val="2"/>
    </font>
    <font>
      <b/>
      <sz val="14"/>
      <name val="PT Sans Narrow"/>
      <family val="2"/>
    </font>
    <font>
      <sz val="10"/>
      <name val="PT Sans Narrow"/>
      <family val="2"/>
    </font>
    <font>
      <b/>
      <sz val="14.4"/>
      <color indexed="8"/>
      <name val="PT Sans Narrow"/>
      <family val="2"/>
    </font>
    <font>
      <b/>
      <sz val="16"/>
      <color indexed="10"/>
      <name val="Webdings"/>
      <family val="1"/>
      <charset val="2"/>
    </font>
    <font>
      <b/>
      <sz val="16"/>
      <color indexed="13"/>
      <name val="Webdings"/>
      <family val="1"/>
      <charset val="2"/>
    </font>
    <font>
      <b/>
      <sz val="16"/>
      <color indexed="62"/>
      <name val="Webdings"/>
      <family val="1"/>
      <charset val="2"/>
    </font>
    <font>
      <i/>
      <sz val="10"/>
      <color indexed="1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FF0000"/>
      <name val="Arial"/>
      <family val="2"/>
    </font>
    <font>
      <b/>
      <sz val="16"/>
      <color theme="0"/>
      <name val="PT Sans Narrow"/>
      <family val="2"/>
    </font>
    <font>
      <sz val="10"/>
      <color rgb="FF000000"/>
      <name val="PT Sans Narrow"/>
      <family val="2"/>
    </font>
    <font>
      <sz val="11"/>
      <color rgb="FF000000"/>
      <name val="PT Sans Narrow"/>
      <family val="2"/>
    </font>
    <font>
      <b/>
      <sz val="14"/>
      <color theme="9" tint="-0.499984740745262"/>
      <name val="PT Sans Narrow"/>
      <family val="2"/>
    </font>
    <font>
      <b/>
      <sz val="16"/>
      <color rgb="FF000000"/>
      <name val="PT Sans Narrow"/>
      <family val="2"/>
    </font>
    <font>
      <b/>
      <sz val="14"/>
      <color rgb="FF000000"/>
      <name val="PT Sans Narrow"/>
      <family val="2"/>
    </font>
    <font>
      <sz val="14"/>
      <color theme="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8"/>
      <color rgb="FF000000"/>
      <name val="Arial"/>
      <family val="2"/>
    </font>
    <font>
      <b/>
      <sz val="11"/>
      <color theme="0"/>
      <name val="Arial"/>
      <family val="2"/>
    </font>
    <font>
      <b/>
      <sz val="16"/>
      <color rgb="FF000000"/>
      <name val="Arial"/>
      <family val="2"/>
    </font>
    <font>
      <b/>
      <sz val="12"/>
      <color rgb="FF000000"/>
      <name val="PT Sans Narrow"/>
      <family val="2"/>
    </font>
    <font>
      <sz val="16"/>
      <color rgb="FF000000"/>
      <name val="Arial"/>
      <family val="2"/>
    </font>
    <font>
      <b/>
      <sz val="36"/>
      <color rgb="FF000000"/>
      <name val="PT Sans Narrow"/>
      <family val="2"/>
    </font>
    <font>
      <b/>
      <sz val="20"/>
      <color rgb="FF000000"/>
      <name val="Arial"/>
      <family val="2"/>
    </font>
    <font>
      <sz val="16"/>
      <color theme="1"/>
      <name val="Arial"/>
      <family val="2"/>
    </font>
    <font>
      <sz val="16"/>
      <color theme="5" tint="0.79998168889431442"/>
      <name val="Arial"/>
      <family val="2"/>
    </font>
    <font>
      <sz val="20"/>
      <color rgb="FF000000"/>
      <name val="Arial"/>
      <family val="2"/>
    </font>
    <font>
      <b/>
      <sz val="22"/>
      <color rgb="FF000000"/>
      <name val="Arial"/>
      <family val="2"/>
    </font>
    <font>
      <b/>
      <sz val="18"/>
      <color rgb="FF000000"/>
      <name val="Arial"/>
      <family val="2"/>
    </font>
    <font>
      <i/>
      <sz val="10"/>
      <color rgb="FFFF0000"/>
      <name val="Arial"/>
      <family val="2"/>
    </font>
    <font>
      <b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7">
    <xf numFmtId="0" fontId="0" fillId="0" borderId="0" xfId="0" applyFont="1" applyAlignment="1"/>
    <xf numFmtId="0" fontId="1" fillId="0" borderId="0" xfId="0" applyFont="1" applyAlignment="1"/>
    <xf numFmtId="0" fontId="11" fillId="0" borderId="0" xfId="0" applyFont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0" fillId="0" borderId="0" xfId="0" applyFont="1" applyAlignment="1" applyProtection="1"/>
    <xf numFmtId="0" fontId="15" fillId="2" borderId="6" xfId="0" applyFont="1" applyFill="1" applyBorder="1" applyAlignment="1" applyProtection="1">
      <alignment horizontal="center" vertical="center"/>
    </xf>
    <xf numFmtId="0" fontId="15" fillId="2" borderId="7" xfId="0" applyFont="1" applyFill="1" applyBorder="1" applyAlignment="1" applyProtection="1">
      <alignment horizontal="center" vertical="center"/>
    </xf>
    <xf numFmtId="0" fontId="18" fillId="3" borderId="12" xfId="0" applyFont="1" applyFill="1" applyBorder="1" applyAlignment="1" applyProtection="1">
      <alignment horizontal="center" vertical="center" wrapText="1"/>
    </xf>
    <xf numFmtId="0" fontId="18" fillId="3" borderId="13" xfId="0" applyFont="1" applyFill="1" applyBorder="1" applyAlignment="1" applyProtection="1">
      <alignment horizontal="center" vertical="center" wrapText="1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19" fillId="2" borderId="9" xfId="0" applyFont="1" applyFill="1" applyBorder="1" applyAlignment="1">
      <alignment horizontal="center" vertical="center"/>
    </xf>
    <xf numFmtId="0" fontId="20" fillId="3" borderId="9" xfId="0" applyFont="1" applyFill="1" applyBorder="1" applyAlignment="1" applyProtection="1">
      <alignment horizontal="center" vertical="center" wrapText="1"/>
    </xf>
    <xf numFmtId="0" fontId="20" fillId="3" borderId="11" xfId="0" applyFont="1" applyFill="1" applyBorder="1" applyAlignment="1" applyProtection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2" borderId="8" xfId="0" applyFont="1" applyFill="1" applyBorder="1" applyAlignment="1" applyProtection="1">
      <alignment horizontal="center" vertical="center"/>
    </xf>
    <xf numFmtId="0" fontId="17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10" xfId="0" applyFont="1" applyFill="1" applyBorder="1" applyAlignment="1" applyProtection="1">
      <alignment horizontal="center" vertical="center" wrapText="1"/>
    </xf>
    <xf numFmtId="0" fontId="17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18" xfId="0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0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5" xfId="0" applyFont="1" applyFill="1" applyBorder="1" applyAlignment="1"/>
    <xf numFmtId="0" fontId="0" fillId="4" borderId="19" xfId="0" applyFont="1" applyFill="1" applyBorder="1" applyAlignment="1"/>
    <xf numFmtId="0" fontId="0" fillId="4" borderId="20" xfId="0" applyFont="1" applyFill="1" applyBorder="1" applyAlignment="1"/>
    <xf numFmtId="0" fontId="0" fillId="4" borderId="21" xfId="0" applyFont="1" applyFill="1" applyBorder="1" applyAlignment="1"/>
    <xf numFmtId="0" fontId="0" fillId="5" borderId="1" xfId="0" applyFont="1" applyFill="1" applyBorder="1" applyAlignment="1"/>
    <xf numFmtId="0" fontId="0" fillId="5" borderId="2" xfId="0" applyFont="1" applyFill="1" applyBorder="1" applyAlignment="1"/>
    <xf numFmtId="0" fontId="0" fillId="5" borderId="3" xfId="0" applyFont="1" applyFill="1" applyBorder="1" applyAlignment="1"/>
    <xf numFmtId="0" fontId="0" fillId="5" borderId="4" xfId="0" applyFont="1" applyFill="1" applyBorder="1" applyAlignment="1"/>
    <xf numFmtId="0" fontId="0" fillId="5" borderId="0" xfId="0" applyFont="1" applyFill="1" applyBorder="1" applyAlignment="1"/>
    <xf numFmtId="0" fontId="0" fillId="5" borderId="5" xfId="0" applyFont="1" applyFill="1" applyBorder="1" applyAlignment="1"/>
    <xf numFmtId="0" fontId="0" fillId="5" borderId="19" xfId="0" applyFont="1" applyFill="1" applyBorder="1" applyAlignment="1"/>
    <xf numFmtId="0" fontId="0" fillId="5" borderId="20" xfId="0" applyFont="1" applyFill="1" applyBorder="1" applyAlignment="1"/>
    <xf numFmtId="0" fontId="0" fillId="5" borderId="21" xfId="0" applyFont="1" applyFill="1" applyBorder="1" applyAlignment="1"/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Border="1" applyAlignment="1"/>
    <xf numFmtId="0" fontId="23" fillId="6" borderId="0" xfId="0" applyFont="1" applyFill="1" applyBorder="1" applyAlignment="1">
      <alignment vertical="center"/>
    </xf>
    <xf numFmtId="0" fontId="0" fillId="6" borderId="5" xfId="0" applyFont="1" applyFill="1" applyBorder="1" applyAlignment="1"/>
    <xf numFmtId="0" fontId="0" fillId="6" borderId="19" xfId="0" applyFont="1" applyFill="1" applyBorder="1" applyAlignment="1"/>
    <xf numFmtId="0" fontId="0" fillId="6" borderId="20" xfId="0" applyFont="1" applyFill="1" applyBorder="1" applyAlignment="1"/>
    <xf numFmtId="0" fontId="0" fillId="6" borderId="21" xfId="0" applyFont="1" applyFill="1" applyBorder="1" applyAlignment="1"/>
    <xf numFmtId="0" fontId="24" fillId="0" borderId="0" xfId="0" applyFont="1" applyAlignment="1"/>
    <xf numFmtId="0" fontId="0" fillId="0" borderId="0" xfId="0" applyFont="1" applyAlignment="1">
      <alignment vertical="center" wrapText="1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6" fillId="3" borderId="9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27" fillId="3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 wrapText="1"/>
    </xf>
    <xf numFmtId="0" fontId="22" fillId="3" borderId="23" xfId="0" applyFont="1" applyFill="1" applyBorder="1" applyAlignment="1">
      <alignment horizontal="center" vertical="center" wrapText="1"/>
    </xf>
    <xf numFmtId="0" fontId="22" fillId="3" borderId="24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22" fillId="3" borderId="9" xfId="0" applyFont="1" applyFill="1" applyBorder="1" applyAlignment="1" applyProtection="1">
      <alignment horizontal="center" vertical="center" wrapText="1"/>
    </xf>
    <xf numFmtId="0" fontId="0" fillId="3" borderId="9" xfId="0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vertical="center" wrapText="1"/>
    </xf>
    <xf numFmtId="0" fontId="0" fillId="3" borderId="9" xfId="0" applyFont="1" applyFill="1" applyBorder="1" applyAlignment="1" applyProtection="1">
      <alignment vertical="center" wrapText="1"/>
      <protection locked="0"/>
    </xf>
    <xf numFmtId="16" fontId="0" fillId="3" borderId="9" xfId="0" applyNumberFormat="1" applyFont="1" applyFill="1" applyBorder="1" applyAlignment="1" applyProtection="1">
      <alignment vertical="center" wrapText="1"/>
      <protection locked="0"/>
    </xf>
    <xf numFmtId="16" fontId="12" fillId="3" borderId="9" xfId="0" applyNumberFormat="1" applyFont="1" applyFill="1" applyBorder="1" applyAlignment="1" applyProtection="1">
      <alignment vertical="center" wrapText="1"/>
      <protection locked="0"/>
    </xf>
    <xf numFmtId="0" fontId="26" fillId="0" borderId="0" xfId="0" applyFont="1" applyAlignment="1"/>
    <xf numFmtId="0" fontId="29" fillId="0" borderId="1" xfId="0" applyFont="1" applyBorder="1" applyAlignment="1" applyProtection="1">
      <alignment horizontal="center" vertical="center" wrapText="1"/>
      <protection locked="0"/>
    </xf>
    <xf numFmtId="0" fontId="29" fillId="0" borderId="2" xfId="0" applyFont="1" applyBorder="1" applyAlignment="1" applyProtection="1">
      <alignment horizontal="center" vertical="center" wrapText="1"/>
      <protection locked="0"/>
    </xf>
    <xf numFmtId="0" fontId="29" fillId="0" borderId="3" xfId="0" applyFont="1" applyBorder="1" applyAlignment="1" applyProtection="1">
      <alignment horizontal="center" vertical="center" wrapText="1"/>
      <protection locked="0"/>
    </xf>
    <xf numFmtId="0" fontId="29" fillId="0" borderId="4" xfId="0" applyFont="1" applyBorder="1" applyAlignment="1" applyProtection="1">
      <alignment horizontal="center" vertical="center" wrapText="1"/>
      <protection locked="0"/>
    </xf>
    <xf numFmtId="0" fontId="29" fillId="0" borderId="0" xfId="0" applyFont="1" applyBorder="1" applyAlignment="1" applyProtection="1">
      <alignment horizontal="center" vertical="center" wrapText="1"/>
      <protection locked="0"/>
    </xf>
    <xf numFmtId="0" fontId="29" fillId="0" borderId="5" xfId="0" applyFont="1" applyBorder="1" applyAlignment="1" applyProtection="1">
      <alignment horizontal="center" vertical="center" wrapText="1"/>
      <protection locked="0"/>
    </xf>
    <xf numFmtId="0" fontId="29" fillId="0" borderId="19" xfId="0" applyFont="1" applyBorder="1" applyAlignment="1" applyProtection="1">
      <alignment horizontal="center" vertical="center" wrapText="1"/>
      <protection locked="0"/>
    </xf>
    <xf numFmtId="0" fontId="29" fillId="0" borderId="20" xfId="0" applyFont="1" applyBorder="1" applyAlignment="1" applyProtection="1">
      <alignment horizontal="center" vertical="center" wrapText="1"/>
      <protection locked="0"/>
    </xf>
    <xf numFmtId="0" fontId="29" fillId="0" borderId="21" xfId="0" applyFont="1" applyBorder="1" applyAlignment="1" applyProtection="1">
      <alignment horizontal="center" vertical="center" wrapText="1"/>
      <protection locked="0"/>
    </xf>
    <xf numFmtId="0" fontId="20" fillId="3" borderId="9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31" fillId="3" borderId="25" xfId="0" applyNumberFormat="1" applyFont="1" applyFill="1" applyBorder="1" applyAlignment="1">
      <alignment horizontal="center" vertical="center" wrapText="1"/>
    </xf>
    <xf numFmtId="0" fontId="31" fillId="3" borderId="26" xfId="0" applyNumberFormat="1" applyFont="1" applyFill="1" applyBorder="1" applyAlignment="1">
      <alignment horizontal="center" vertical="center" wrapText="1"/>
    </xf>
    <xf numFmtId="0" fontId="31" fillId="3" borderId="11" xfId="0" applyNumberFormat="1" applyFont="1" applyFill="1" applyBorder="1" applyAlignment="1">
      <alignment horizontal="center" vertical="center" wrapText="1"/>
    </xf>
    <xf numFmtId="0" fontId="11" fillId="3" borderId="25" xfId="0" applyFont="1" applyFill="1" applyBorder="1" applyAlignment="1" applyProtection="1">
      <alignment horizontal="center" vertical="center"/>
      <protection locked="0"/>
    </xf>
    <xf numFmtId="0" fontId="11" fillId="3" borderId="26" xfId="0" applyFont="1" applyFill="1" applyBorder="1" applyAlignment="1" applyProtection="1">
      <alignment horizontal="center" vertical="center"/>
      <protection locked="0"/>
    </xf>
    <xf numFmtId="0" fontId="11" fillId="3" borderId="11" xfId="0" applyFont="1" applyFill="1" applyBorder="1" applyAlignment="1" applyProtection="1">
      <alignment horizontal="center" vertical="center"/>
      <protection locked="0"/>
    </xf>
    <xf numFmtId="0" fontId="11" fillId="3" borderId="25" xfId="0" applyFont="1" applyFill="1" applyBorder="1" applyAlignment="1" applyProtection="1">
      <alignment horizontal="center" vertical="center" wrapText="1"/>
      <protection locked="0"/>
    </xf>
    <xf numFmtId="0" fontId="11" fillId="3" borderId="26" xfId="0" applyFont="1" applyFill="1" applyBorder="1" applyAlignment="1" applyProtection="1">
      <alignment horizontal="center" vertical="center" wrapText="1"/>
      <protection locked="0"/>
    </xf>
    <xf numFmtId="0" fontId="11" fillId="3" borderId="11" xfId="0" applyFont="1" applyFill="1" applyBorder="1" applyAlignment="1" applyProtection="1">
      <alignment horizontal="center" vertical="center" wrapText="1"/>
      <protection locked="0"/>
    </xf>
    <xf numFmtId="0" fontId="16" fillId="3" borderId="9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 wrapText="1"/>
    </xf>
    <xf numFmtId="0" fontId="30" fillId="3" borderId="9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 wrapText="1"/>
    </xf>
    <xf numFmtId="0" fontId="16" fillId="3" borderId="26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9" fillId="3" borderId="9" xfId="0" applyFont="1" applyFill="1" applyBorder="1" applyAlignment="1" applyProtection="1">
      <alignment horizontal="center" vertical="center"/>
      <protection locked="0"/>
    </xf>
    <xf numFmtId="0" fontId="26" fillId="3" borderId="27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0" fontId="36" fillId="3" borderId="3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21" xfId="0" applyFont="1" applyFill="1" applyBorder="1" applyAlignment="1">
      <alignment horizontal="center" vertical="center"/>
    </xf>
    <xf numFmtId="0" fontId="11" fillId="7" borderId="18" xfId="0" applyFont="1" applyFill="1" applyBorder="1" applyAlignment="1" applyProtection="1">
      <alignment horizontal="center" vertical="center" wrapText="1"/>
      <protection locked="0"/>
    </xf>
    <xf numFmtId="0" fontId="11" fillId="7" borderId="10" xfId="0" applyFont="1" applyFill="1" applyBorder="1" applyAlignment="1" applyProtection="1">
      <alignment horizontal="center" vertical="center" wrapText="1"/>
      <protection locked="0"/>
    </xf>
    <xf numFmtId="0" fontId="29" fillId="5" borderId="34" xfId="0" applyFont="1" applyFill="1" applyBorder="1" applyAlignment="1">
      <alignment horizontal="center" vertical="center" wrapText="1"/>
    </xf>
    <xf numFmtId="0" fontId="31" fillId="5" borderId="9" xfId="0" applyFont="1" applyFill="1" applyBorder="1" applyAlignment="1">
      <alignment horizontal="center" vertical="center" wrapText="1"/>
    </xf>
    <xf numFmtId="0" fontId="29" fillId="11" borderId="9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 applyProtection="1">
      <alignment horizontal="center" vertical="center" wrapText="1"/>
      <protection locked="0"/>
    </xf>
    <xf numFmtId="0" fontId="31" fillId="7" borderId="29" xfId="0" applyFont="1" applyFill="1" applyBorder="1" applyAlignment="1" applyProtection="1">
      <alignment horizontal="center" vertical="center" wrapText="1"/>
      <protection locked="0"/>
    </xf>
    <xf numFmtId="0" fontId="31" fillId="7" borderId="30" xfId="0" applyFont="1" applyFill="1" applyBorder="1" applyAlignment="1" applyProtection="1">
      <alignment horizontal="center" vertical="center" wrapText="1"/>
      <protection locked="0"/>
    </xf>
    <xf numFmtId="0" fontId="31" fillId="7" borderId="31" xfId="0" applyFont="1" applyFill="1" applyBorder="1" applyAlignment="1" applyProtection="1">
      <alignment horizontal="center" vertical="center" wrapText="1"/>
      <protection locked="0"/>
    </xf>
    <xf numFmtId="0" fontId="31" fillId="7" borderId="32" xfId="0" applyFont="1" applyFill="1" applyBorder="1" applyAlignment="1" applyProtection="1">
      <alignment horizontal="center" vertical="center" wrapText="1"/>
      <protection locked="0"/>
    </xf>
    <xf numFmtId="0" fontId="31" fillId="7" borderId="33" xfId="0" applyFont="1" applyFill="1" applyBorder="1" applyAlignment="1" applyProtection="1">
      <alignment horizontal="center" vertical="center" wrapText="1"/>
      <protection locked="0"/>
    </xf>
    <xf numFmtId="0" fontId="34" fillId="8" borderId="9" xfId="0" applyFont="1" applyFill="1" applyBorder="1" applyAlignment="1" applyProtection="1">
      <alignment horizontal="center" vertical="center" wrapText="1"/>
      <protection locked="0"/>
    </xf>
    <xf numFmtId="0" fontId="35" fillId="8" borderId="9" xfId="0" applyFont="1" applyFill="1" applyBorder="1" applyAlignment="1" applyProtection="1">
      <alignment horizontal="center" vertical="center" wrapText="1"/>
      <protection locked="0"/>
    </xf>
    <xf numFmtId="0" fontId="23" fillId="9" borderId="28" xfId="0" applyFont="1" applyFill="1" applyBorder="1" applyAlignment="1">
      <alignment horizontal="center" vertical="center"/>
    </xf>
    <xf numFmtId="0" fontId="23" fillId="9" borderId="29" xfId="0" applyFont="1" applyFill="1" applyBorder="1" applyAlignment="1">
      <alignment horizontal="center" vertical="center"/>
    </xf>
    <xf numFmtId="0" fontId="11" fillId="7" borderId="6" xfId="0" applyFont="1" applyFill="1" applyBorder="1" applyAlignment="1" applyProtection="1">
      <alignment horizontal="center" vertical="center" wrapText="1"/>
      <protection locked="0"/>
    </xf>
    <xf numFmtId="0" fontId="11" fillId="7" borderId="7" xfId="0" applyFont="1" applyFill="1" applyBorder="1" applyAlignment="1" applyProtection="1">
      <alignment horizontal="center" vertical="center" wrapText="1"/>
      <protection locked="0"/>
    </xf>
    <xf numFmtId="0" fontId="11" fillId="7" borderId="12" xfId="0" applyFont="1" applyFill="1" applyBorder="1" applyAlignment="1" applyProtection="1">
      <alignment horizontal="center" vertical="center" wrapText="1"/>
      <protection locked="0"/>
    </xf>
    <xf numFmtId="0" fontId="11" fillId="7" borderId="9" xfId="0" applyFont="1" applyFill="1" applyBorder="1" applyAlignment="1" applyProtection="1">
      <alignment horizontal="center" vertical="center" wrapText="1"/>
      <protection locked="0"/>
    </xf>
    <xf numFmtId="0" fontId="11" fillId="8" borderId="7" xfId="0" applyFont="1" applyFill="1" applyBorder="1" applyAlignment="1" applyProtection="1">
      <alignment horizontal="center" vertical="center" wrapText="1"/>
      <protection locked="0"/>
    </xf>
    <xf numFmtId="0" fontId="11" fillId="8" borderId="8" xfId="0" applyFont="1" applyFill="1" applyBorder="1" applyAlignment="1" applyProtection="1">
      <alignment horizontal="center" vertical="center" wrapText="1"/>
      <protection locked="0"/>
    </xf>
    <xf numFmtId="0" fontId="11" fillId="8" borderId="9" xfId="0" applyFont="1" applyFill="1" applyBorder="1" applyAlignment="1" applyProtection="1">
      <alignment horizontal="center" vertical="center" wrapText="1"/>
      <protection locked="0"/>
    </xf>
    <xf numFmtId="0" fontId="11" fillId="8" borderId="14" xfId="0" applyFont="1" applyFill="1" applyBorder="1" applyAlignment="1" applyProtection="1">
      <alignment horizontal="center" vertical="center" wrapText="1"/>
      <protection locked="0"/>
    </xf>
    <xf numFmtId="0" fontId="11" fillId="8" borderId="10" xfId="0" applyFont="1" applyFill="1" applyBorder="1" applyAlignment="1" applyProtection="1">
      <alignment horizontal="center" vertical="center" wrapText="1"/>
      <protection locked="0"/>
    </xf>
    <xf numFmtId="0" fontId="11" fillId="8" borderId="15" xfId="0" applyFont="1" applyFill="1" applyBorder="1" applyAlignment="1" applyProtection="1">
      <alignment horizontal="center" vertical="center" wrapText="1"/>
      <protection locked="0"/>
    </xf>
    <xf numFmtId="0" fontId="33" fillId="3" borderId="1" xfId="0" applyFont="1" applyFill="1" applyBorder="1" applyAlignment="1">
      <alignment horizontal="center" vertical="center" wrapText="1"/>
    </xf>
    <xf numFmtId="0" fontId="33" fillId="3" borderId="2" xfId="0" applyFont="1" applyFill="1" applyBorder="1" applyAlignment="1">
      <alignment horizontal="center" vertical="center" wrapText="1"/>
    </xf>
    <xf numFmtId="0" fontId="33" fillId="3" borderId="3" xfId="0" applyFont="1" applyFill="1" applyBorder="1" applyAlignment="1">
      <alignment horizontal="center" vertical="center" wrapText="1"/>
    </xf>
    <xf numFmtId="0" fontId="33" fillId="3" borderId="4" xfId="0" applyFont="1" applyFill="1" applyBorder="1" applyAlignment="1">
      <alignment horizontal="center" vertical="center" wrapText="1"/>
    </xf>
    <xf numFmtId="0" fontId="33" fillId="3" borderId="0" xfId="0" applyFont="1" applyFill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vertical="center" wrapText="1"/>
    </xf>
    <xf numFmtId="0" fontId="33" fillId="3" borderId="19" xfId="0" applyFont="1" applyFill="1" applyBorder="1" applyAlignment="1">
      <alignment horizontal="center" vertical="center" wrapText="1"/>
    </xf>
    <xf numFmtId="0" fontId="33" fillId="3" borderId="20" xfId="0" applyFont="1" applyFill="1" applyBorder="1" applyAlignment="1">
      <alignment horizontal="center" vertical="center" wrapText="1"/>
    </xf>
    <xf numFmtId="0" fontId="33" fillId="3" borderId="21" xfId="0" applyFont="1" applyFill="1" applyBorder="1" applyAlignment="1">
      <alignment horizontal="center" vertical="center" wrapText="1"/>
    </xf>
    <xf numFmtId="0" fontId="27" fillId="3" borderId="28" xfId="0" applyFont="1" applyFill="1" applyBorder="1" applyAlignment="1">
      <alignment horizontal="center" vertical="center" wrapText="1"/>
    </xf>
    <xf numFmtId="0" fontId="27" fillId="3" borderId="29" xfId="0" applyFont="1" applyFill="1" applyBorder="1" applyAlignment="1">
      <alignment horizontal="center" vertical="center" wrapText="1"/>
    </xf>
    <xf numFmtId="0" fontId="27" fillId="3" borderId="30" xfId="0" applyFont="1" applyFill="1" applyBorder="1" applyAlignment="1">
      <alignment horizontal="center" vertical="center" wrapText="1"/>
    </xf>
    <xf numFmtId="0" fontId="27" fillId="3" borderId="31" xfId="0" applyFont="1" applyFill="1" applyBorder="1" applyAlignment="1">
      <alignment horizontal="center" vertical="center" wrapText="1"/>
    </xf>
    <xf numFmtId="0" fontId="27" fillId="3" borderId="32" xfId="0" applyFont="1" applyFill="1" applyBorder="1" applyAlignment="1">
      <alignment horizontal="center" vertical="center" wrapText="1"/>
    </xf>
    <xf numFmtId="0" fontId="27" fillId="3" borderId="33" xfId="0" applyFont="1" applyFill="1" applyBorder="1" applyAlignment="1">
      <alignment horizontal="center" vertical="center" wrapText="1"/>
    </xf>
    <xf numFmtId="0" fontId="23" fillId="10" borderId="28" xfId="0" applyFont="1" applyFill="1" applyBorder="1" applyAlignment="1">
      <alignment horizontal="center" vertical="center"/>
    </xf>
    <xf numFmtId="0" fontId="23" fillId="10" borderId="29" xfId="0" applyFont="1" applyFill="1" applyBorder="1" applyAlignment="1">
      <alignment horizontal="center" vertical="center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11" fillId="3" borderId="3" xfId="0" applyFont="1" applyFill="1" applyBorder="1" applyAlignment="1" applyProtection="1">
      <alignment horizontal="center" vertical="center" wrapText="1"/>
      <protection locked="0"/>
    </xf>
    <xf numFmtId="0" fontId="11" fillId="3" borderId="4" xfId="0" applyFont="1" applyFill="1" applyBorder="1" applyAlignment="1" applyProtection="1">
      <alignment horizontal="center" vertical="center" wrapText="1"/>
      <protection locked="0"/>
    </xf>
    <xf numFmtId="0" fontId="11" fillId="3" borderId="0" xfId="0" applyFont="1" applyFill="1" applyBorder="1" applyAlignment="1" applyProtection="1">
      <alignment horizontal="center" vertical="center" wrapText="1"/>
      <protection locked="0"/>
    </xf>
    <xf numFmtId="0" fontId="11" fillId="3" borderId="5" xfId="0" applyFont="1" applyFill="1" applyBorder="1" applyAlignment="1" applyProtection="1">
      <alignment horizontal="center" vertical="center" wrapText="1"/>
      <protection locked="0"/>
    </xf>
    <xf numFmtId="0" fontId="11" fillId="3" borderId="19" xfId="0" applyFont="1" applyFill="1" applyBorder="1" applyAlignment="1" applyProtection="1">
      <alignment horizontal="center" vertical="center" wrapText="1"/>
      <protection locked="0"/>
    </xf>
    <xf numFmtId="0" fontId="11" fillId="3" borderId="20" xfId="0" applyFont="1" applyFill="1" applyBorder="1" applyAlignment="1" applyProtection="1">
      <alignment horizontal="center" vertical="center" wrapText="1"/>
      <protection locked="0"/>
    </xf>
    <xf numFmtId="0" fontId="11" fillId="3" borderId="21" xfId="0" applyFont="1" applyFill="1" applyBorder="1" applyAlignment="1" applyProtection="1">
      <alignment horizontal="center" vertical="center" wrapText="1"/>
      <protection locked="0"/>
    </xf>
    <xf numFmtId="0" fontId="23" fillId="10" borderId="1" xfId="0" applyFont="1" applyFill="1" applyBorder="1" applyAlignment="1">
      <alignment horizontal="center" vertical="center"/>
    </xf>
    <xf numFmtId="0" fontId="23" fillId="10" borderId="3" xfId="0" applyFont="1" applyFill="1" applyBorder="1" applyAlignment="1">
      <alignment horizontal="center" vertical="center"/>
    </xf>
    <xf numFmtId="0" fontId="23" fillId="10" borderId="19" xfId="0" applyFont="1" applyFill="1" applyBorder="1" applyAlignment="1">
      <alignment horizontal="center" vertical="center"/>
    </xf>
    <xf numFmtId="0" fontId="23" fillId="10" borderId="21" xfId="0" applyFont="1" applyFill="1" applyBorder="1" applyAlignment="1">
      <alignment horizontal="center" vertical="center"/>
    </xf>
    <xf numFmtId="0" fontId="38" fillId="3" borderId="1" xfId="0" applyFont="1" applyFill="1" applyBorder="1" applyAlignment="1" applyProtection="1">
      <alignment horizontal="center" vertical="center"/>
      <protection locked="0"/>
    </xf>
    <xf numFmtId="0" fontId="38" fillId="3" borderId="2" xfId="0" applyFont="1" applyFill="1" applyBorder="1" applyAlignment="1" applyProtection="1">
      <alignment horizontal="center" vertical="center"/>
      <protection locked="0"/>
    </xf>
    <xf numFmtId="0" fontId="38" fillId="3" borderId="3" xfId="0" applyFont="1" applyFill="1" applyBorder="1" applyAlignment="1" applyProtection="1">
      <alignment horizontal="center" vertical="center"/>
      <protection locked="0"/>
    </xf>
    <xf numFmtId="0" fontId="38" fillId="3" borderId="4" xfId="0" applyFont="1" applyFill="1" applyBorder="1" applyAlignment="1" applyProtection="1">
      <alignment horizontal="center" vertical="center"/>
      <protection locked="0"/>
    </xf>
    <xf numFmtId="0" fontId="38" fillId="3" borderId="0" xfId="0" applyFont="1" applyFill="1" applyBorder="1" applyAlignment="1" applyProtection="1">
      <alignment horizontal="center" vertical="center"/>
      <protection locked="0"/>
    </xf>
    <xf numFmtId="0" fontId="38" fillId="3" borderId="5" xfId="0" applyFont="1" applyFill="1" applyBorder="1" applyAlignment="1" applyProtection="1">
      <alignment horizontal="center" vertical="center"/>
      <protection locked="0"/>
    </xf>
    <xf numFmtId="0" fontId="38" fillId="3" borderId="19" xfId="0" applyFont="1" applyFill="1" applyBorder="1" applyAlignment="1" applyProtection="1">
      <alignment horizontal="center" vertical="center"/>
      <protection locked="0"/>
    </xf>
    <xf numFmtId="0" fontId="38" fillId="3" borderId="20" xfId="0" applyFont="1" applyFill="1" applyBorder="1" applyAlignment="1" applyProtection="1">
      <alignment horizontal="center" vertical="center"/>
      <protection locked="0"/>
    </xf>
    <xf numFmtId="0" fontId="38" fillId="3" borderId="21" xfId="0" applyFont="1" applyFill="1" applyBorder="1" applyAlignment="1" applyProtection="1">
      <alignment horizontal="center" vertical="center"/>
      <protection locked="0"/>
    </xf>
    <xf numFmtId="0" fontId="38" fillId="3" borderId="1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8" fillId="3" borderId="0" xfId="0" applyFont="1" applyFill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0" fontId="38" fillId="3" borderId="19" xfId="0" applyFont="1" applyFill="1" applyBorder="1" applyAlignment="1">
      <alignment horizontal="center" vertical="center"/>
    </xf>
    <xf numFmtId="0" fontId="38" fillId="3" borderId="20" xfId="0" applyFont="1" applyFill="1" applyBorder="1" applyAlignment="1">
      <alignment horizontal="center" vertical="center"/>
    </xf>
    <xf numFmtId="0" fontId="38" fillId="3" borderId="2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2" xfId="0" applyFont="1" applyFill="1" applyBorder="1" applyAlignment="1" applyProtection="1">
      <alignment horizontal="center" vertical="center" wrapText="1"/>
      <protection locked="0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4" xfId="0" applyFont="1" applyFill="1" applyBorder="1" applyAlignment="1" applyProtection="1">
      <alignment horizontal="center" vertical="center" wrapText="1"/>
      <protection locked="0"/>
    </xf>
    <xf numFmtId="0" fontId="12" fillId="3" borderId="0" xfId="0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 applyProtection="1">
      <alignment horizontal="center" vertical="center" wrapText="1"/>
      <protection locked="0"/>
    </xf>
    <xf numFmtId="0" fontId="12" fillId="3" borderId="19" xfId="0" applyFont="1" applyFill="1" applyBorder="1" applyAlignment="1" applyProtection="1">
      <alignment horizontal="center" vertical="center" wrapText="1"/>
      <protection locked="0"/>
    </xf>
    <xf numFmtId="0" fontId="12" fillId="3" borderId="20" xfId="0" applyFont="1" applyFill="1" applyBorder="1" applyAlignment="1" applyProtection="1">
      <alignment horizontal="center" vertical="center" wrapText="1"/>
      <protection locked="0"/>
    </xf>
    <xf numFmtId="0" fontId="12" fillId="3" borderId="21" xfId="0" applyFont="1" applyFill="1" applyBorder="1" applyAlignment="1" applyProtection="1">
      <alignment horizontal="center" vertical="center" wrapText="1"/>
      <protection locked="0"/>
    </xf>
    <xf numFmtId="0" fontId="31" fillId="3" borderId="2" xfId="0" applyFont="1" applyFill="1" applyBorder="1" applyAlignment="1" applyProtection="1">
      <alignment horizontal="center" vertical="center" wrapText="1"/>
      <protection locked="0"/>
    </xf>
    <xf numFmtId="0" fontId="31" fillId="3" borderId="3" xfId="0" applyFont="1" applyFill="1" applyBorder="1" applyAlignment="1" applyProtection="1">
      <alignment horizontal="center" vertical="center" wrapText="1"/>
      <protection locked="0"/>
    </xf>
    <xf numFmtId="0" fontId="31" fillId="3" borderId="4" xfId="0" applyFont="1" applyFill="1" applyBorder="1" applyAlignment="1" applyProtection="1">
      <alignment horizontal="center" vertical="center" wrapText="1"/>
      <protection locked="0"/>
    </xf>
    <xf numFmtId="0" fontId="31" fillId="3" borderId="0" xfId="0" applyFont="1" applyFill="1" applyBorder="1" applyAlignment="1" applyProtection="1">
      <alignment horizontal="center" vertical="center" wrapText="1"/>
      <protection locked="0"/>
    </xf>
    <xf numFmtId="0" fontId="31" fillId="3" borderId="5" xfId="0" applyFont="1" applyFill="1" applyBorder="1" applyAlignment="1" applyProtection="1">
      <alignment horizontal="center" vertical="center" wrapText="1"/>
      <protection locked="0"/>
    </xf>
    <xf numFmtId="0" fontId="31" fillId="3" borderId="19" xfId="0" applyFont="1" applyFill="1" applyBorder="1" applyAlignment="1" applyProtection="1">
      <alignment horizontal="center" vertical="center" wrapText="1"/>
      <protection locked="0"/>
    </xf>
    <xf numFmtId="0" fontId="31" fillId="3" borderId="20" xfId="0" applyFont="1" applyFill="1" applyBorder="1" applyAlignment="1" applyProtection="1">
      <alignment horizontal="center" vertical="center" wrapText="1"/>
      <protection locked="0"/>
    </xf>
    <xf numFmtId="0" fontId="31" fillId="3" borderId="21" xfId="0" applyFont="1" applyFill="1" applyBorder="1" applyAlignment="1" applyProtection="1">
      <alignment horizontal="center" vertical="center" wrapText="1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1" fillId="3" borderId="3" xfId="0" applyFont="1" applyFill="1" applyBorder="1" applyAlignment="1" applyProtection="1">
      <alignment horizontal="center" vertical="center"/>
      <protection locked="0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1" fillId="3" borderId="19" xfId="0" applyFont="1" applyFill="1" applyBorder="1" applyAlignment="1" applyProtection="1">
      <alignment horizontal="center" vertical="center"/>
      <protection locked="0"/>
    </xf>
    <xf numFmtId="0" fontId="11" fillId="3" borderId="20" xfId="0" applyFont="1" applyFill="1" applyBorder="1" applyAlignment="1" applyProtection="1">
      <alignment horizontal="center" vertical="center"/>
      <protection locked="0"/>
    </xf>
    <xf numFmtId="0" fontId="11" fillId="3" borderId="21" xfId="0" applyFont="1" applyFill="1" applyBorder="1" applyAlignment="1" applyProtection="1">
      <alignment horizontal="center" vertical="center"/>
      <protection locked="0"/>
    </xf>
    <xf numFmtId="0" fontId="37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 vertical="center"/>
    </xf>
    <xf numFmtId="0" fontId="0" fillId="3" borderId="27" xfId="0" applyFont="1" applyFill="1" applyBorder="1" applyAlignment="1" applyProtection="1">
      <alignment horizontal="center" vertical="center" wrapText="1"/>
      <protection locked="0"/>
    </xf>
    <xf numFmtId="0" fontId="0" fillId="3" borderId="37" xfId="0" applyFont="1" applyFill="1" applyBorder="1" applyAlignment="1" applyProtection="1">
      <alignment horizontal="center" vertical="center" wrapText="1"/>
      <protection locked="0"/>
    </xf>
    <xf numFmtId="0" fontId="0" fillId="3" borderId="34" xfId="0" applyFont="1" applyFill="1" applyBorder="1" applyAlignment="1" applyProtection="1">
      <alignment horizontal="center" vertical="center" wrapText="1"/>
      <protection locked="0"/>
    </xf>
    <xf numFmtId="0" fontId="26" fillId="3" borderId="28" xfId="0" applyFont="1" applyFill="1" applyBorder="1" applyAlignment="1" applyProtection="1">
      <alignment horizontal="center" vertical="center" wrapText="1"/>
    </xf>
    <xf numFmtId="0" fontId="26" fillId="3" borderId="35" xfId="0" applyFont="1" applyFill="1" applyBorder="1" applyAlignment="1" applyProtection="1">
      <alignment horizontal="center" vertical="center" wrapText="1"/>
    </xf>
    <xf numFmtId="0" fontId="26" fillId="3" borderId="29" xfId="0" applyFont="1" applyFill="1" applyBorder="1" applyAlignment="1" applyProtection="1">
      <alignment horizontal="center" vertical="center" wrapText="1"/>
    </xf>
    <xf numFmtId="0" fontId="26" fillId="3" borderId="32" xfId="0" applyFont="1" applyFill="1" applyBorder="1" applyAlignment="1" applyProtection="1">
      <alignment horizontal="center" vertical="center" wrapText="1"/>
    </xf>
    <xf numFmtId="0" fontId="26" fillId="3" borderId="36" xfId="0" applyFont="1" applyFill="1" applyBorder="1" applyAlignment="1" applyProtection="1">
      <alignment horizontal="center" vertical="center" wrapText="1"/>
    </xf>
    <xf numFmtId="0" fontId="26" fillId="3" borderId="33" xfId="0" applyFont="1" applyFill="1" applyBorder="1" applyAlignment="1" applyProtection="1">
      <alignment horizontal="center" vertical="center" wrapText="1"/>
    </xf>
    <xf numFmtId="0" fontId="29" fillId="3" borderId="9" xfId="0" applyFont="1" applyFill="1" applyBorder="1" applyAlignment="1" applyProtection="1">
      <alignment horizontal="center" vertical="center" textRotation="90" wrapText="1"/>
    </xf>
    <xf numFmtId="0" fontId="26" fillId="3" borderId="9" xfId="0" applyFont="1" applyFill="1" applyBorder="1" applyAlignment="1" applyProtection="1">
      <alignment horizontal="center" vertical="center"/>
    </xf>
    <xf numFmtId="0" fontId="39" fillId="3" borderId="9" xfId="0" applyFont="1" applyFill="1" applyBorder="1" applyAlignment="1" applyProtection="1">
      <alignment horizontal="center" vertical="center" wrapText="1"/>
      <protection locked="0"/>
    </xf>
    <xf numFmtId="0" fontId="0" fillId="3" borderId="9" xfId="0" applyFont="1" applyFill="1" applyBorder="1" applyAlignment="1" applyProtection="1">
      <alignment horizontal="center" vertical="center" wrapText="1"/>
      <protection locked="0"/>
    </xf>
    <xf numFmtId="0" fontId="26" fillId="3" borderId="27" xfId="0" applyFont="1" applyFill="1" applyBorder="1" applyAlignment="1" applyProtection="1">
      <alignment horizontal="center" vertical="center" wrapText="1"/>
    </xf>
    <xf numFmtId="0" fontId="26" fillId="3" borderId="34" xfId="0" applyFont="1" applyFill="1" applyBorder="1" applyAlignment="1" applyProtection="1">
      <alignment horizontal="center" vertical="center" wrapText="1"/>
    </xf>
    <xf numFmtId="0" fontId="26" fillId="3" borderId="25" xfId="0" applyFont="1" applyFill="1" applyBorder="1" applyAlignment="1" applyProtection="1">
      <alignment horizontal="center" vertical="center" wrapText="1"/>
    </xf>
    <xf numFmtId="0" fontId="26" fillId="3" borderId="11" xfId="0" applyFont="1" applyFill="1" applyBorder="1" applyAlignment="1" applyProtection="1">
      <alignment horizontal="center" vertical="center" wrapText="1"/>
    </xf>
    <xf numFmtId="0" fontId="26" fillId="3" borderId="9" xfId="0" applyFont="1" applyFill="1" applyBorder="1" applyAlignment="1" applyProtection="1">
      <alignment horizontal="center" vertical="center" wrapText="1"/>
    </xf>
    <xf numFmtId="0" fontId="26" fillId="3" borderId="28" xfId="0" applyFont="1" applyFill="1" applyBorder="1" applyAlignment="1" applyProtection="1">
      <alignment horizontal="center" vertical="center"/>
    </xf>
    <xf numFmtId="0" fontId="26" fillId="3" borderId="29" xfId="0" applyFont="1" applyFill="1" applyBorder="1" applyAlignment="1" applyProtection="1">
      <alignment horizontal="center" vertical="center"/>
    </xf>
    <xf numFmtId="0" fontId="26" fillId="3" borderId="32" xfId="0" applyFont="1" applyFill="1" applyBorder="1" applyAlignment="1" applyProtection="1">
      <alignment horizontal="center" vertical="center"/>
    </xf>
    <xf numFmtId="0" fontId="26" fillId="3" borderId="33" xfId="0" applyFont="1" applyFill="1" applyBorder="1" applyAlignment="1" applyProtection="1">
      <alignment horizontal="center" vertical="center"/>
    </xf>
    <xf numFmtId="0" fontId="39" fillId="3" borderId="28" xfId="0" applyFont="1" applyFill="1" applyBorder="1" applyAlignment="1" applyProtection="1">
      <alignment horizontal="center" vertical="center" wrapText="1"/>
      <protection locked="0"/>
    </xf>
    <xf numFmtId="0" fontId="39" fillId="3" borderId="35" xfId="0" applyFont="1" applyFill="1" applyBorder="1" applyAlignment="1" applyProtection="1">
      <alignment horizontal="center" vertical="center" wrapText="1"/>
      <protection locked="0"/>
    </xf>
    <xf numFmtId="0" fontId="39" fillId="3" borderId="29" xfId="0" applyFont="1" applyFill="1" applyBorder="1" applyAlignment="1" applyProtection="1">
      <alignment horizontal="center" vertical="center" wrapText="1"/>
      <protection locked="0"/>
    </xf>
    <xf numFmtId="0" fontId="39" fillId="3" borderId="30" xfId="0" applyFont="1" applyFill="1" applyBorder="1" applyAlignment="1" applyProtection="1">
      <alignment horizontal="center" vertical="center" wrapText="1"/>
      <protection locked="0"/>
    </xf>
    <xf numFmtId="0" fontId="39" fillId="3" borderId="0" xfId="0" applyFont="1" applyFill="1" applyBorder="1" applyAlignment="1" applyProtection="1">
      <alignment horizontal="center" vertical="center" wrapText="1"/>
      <protection locked="0"/>
    </xf>
    <xf numFmtId="0" fontId="39" fillId="3" borderId="31" xfId="0" applyFont="1" applyFill="1" applyBorder="1" applyAlignment="1" applyProtection="1">
      <alignment horizontal="center" vertical="center" wrapText="1"/>
      <protection locked="0"/>
    </xf>
    <xf numFmtId="0" fontId="39" fillId="3" borderId="32" xfId="0" applyFont="1" applyFill="1" applyBorder="1" applyAlignment="1" applyProtection="1">
      <alignment horizontal="center" vertical="center" wrapText="1"/>
      <protection locked="0"/>
    </xf>
    <xf numFmtId="0" fontId="39" fillId="3" borderId="36" xfId="0" applyFont="1" applyFill="1" applyBorder="1" applyAlignment="1" applyProtection="1">
      <alignment horizontal="center" vertical="center" wrapText="1"/>
      <protection locked="0"/>
    </xf>
    <xf numFmtId="0" fontId="39" fillId="3" borderId="33" xfId="0" applyFont="1" applyFill="1" applyBorder="1" applyAlignment="1" applyProtection="1">
      <alignment horizontal="center" vertical="center" wrapText="1"/>
      <protection locked="0"/>
    </xf>
    <xf numFmtId="0" fontId="12" fillId="3" borderId="9" xfId="0" applyFont="1" applyFill="1" applyBorder="1" applyAlignment="1" applyProtection="1">
      <alignment horizontal="center" vertical="center" wrapText="1"/>
      <protection locked="0"/>
    </xf>
    <xf numFmtId="0" fontId="22" fillId="3" borderId="9" xfId="0" applyFont="1" applyFill="1" applyBorder="1" applyAlignment="1" applyProtection="1">
      <alignment horizontal="center" vertical="center"/>
    </xf>
    <xf numFmtId="0" fontId="38" fillId="10" borderId="1" xfId="0" applyFont="1" applyFill="1" applyBorder="1" applyAlignment="1" applyProtection="1">
      <alignment horizontal="center" vertical="center"/>
    </xf>
    <xf numFmtId="0" fontId="0" fillId="10" borderId="2" xfId="0" applyFont="1" applyFill="1" applyBorder="1" applyAlignment="1" applyProtection="1">
      <alignment horizontal="center" vertical="center"/>
    </xf>
    <xf numFmtId="0" fontId="0" fillId="10" borderId="3" xfId="0" applyFont="1" applyFill="1" applyBorder="1" applyAlignment="1" applyProtection="1">
      <alignment horizontal="center" vertical="center"/>
    </xf>
    <xf numFmtId="0" fontId="0" fillId="10" borderId="4" xfId="0" applyFont="1" applyFill="1" applyBorder="1" applyAlignment="1" applyProtection="1">
      <alignment horizontal="center" vertical="center"/>
    </xf>
    <xf numFmtId="0" fontId="0" fillId="10" borderId="0" xfId="0" applyFont="1" applyFill="1" applyBorder="1" applyAlignment="1" applyProtection="1">
      <alignment horizontal="center" vertical="center"/>
    </xf>
    <xf numFmtId="0" fontId="0" fillId="10" borderId="5" xfId="0" applyFont="1" applyFill="1" applyBorder="1" applyAlignment="1" applyProtection="1">
      <alignment horizontal="center" vertical="center"/>
    </xf>
    <xf numFmtId="0" fontId="0" fillId="10" borderId="19" xfId="0" applyFont="1" applyFill="1" applyBorder="1" applyAlignment="1" applyProtection="1">
      <alignment horizontal="center" vertical="center"/>
    </xf>
    <xf numFmtId="0" fontId="0" fillId="10" borderId="20" xfId="0" applyFont="1" applyFill="1" applyBorder="1" applyAlignment="1" applyProtection="1">
      <alignment horizontal="center" vertical="center"/>
    </xf>
    <xf numFmtId="0" fontId="0" fillId="10" borderId="21" xfId="0" applyFont="1" applyFill="1" applyBorder="1" applyAlignment="1" applyProtection="1">
      <alignment horizontal="center" vertical="center"/>
    </xf>
    <xf numFmtId="0" fontId="23" fillId="8" borderId="1" xfId="0" applyFont="1" applyFill="1" applyBorder="1" applyAlignment="1" applyProtection="1">
      <alignment horizontal="center" vertical="center" wrapText="1"/>
    </xf>
    <xf numFmtId="0" fontId="23" fillId="8" borderId="2" xfId="0" applyFont="1" applyFill="1" applyBorder="1" applyAlignment="1" applyProtection="1">
      <alignment horizontal="center" vertical="center" wrapText="1"/>
    </xf>
    <xf numFmtId="0" fontId="23" fillId="8" borderId="3" xfId="0" applyFont="1" applyFill="1" applyBorder="1" applyAlignment="1" applyProtection="1">
      <alignment horizontal="center" vertical="center" wrapText="1"/>
    </xf>
    <xf numFmtId="0" fontId="23" fillId="8" borderId="4" xfId="0" applyFont="1" applyFill="1" applyBorder="1" applyAlignment="1" applyProtection="1">
      <alignment horizontal="center" vertical="center" wrapText="1"/>
    </xf>
    <xf numFmtId="0" fontId="23" fillId="8" borderId="0" xfId="0" applyFont="1" applyFill="1" applyBorder="1" applyAlignment="1" applyProtection="1">
      <alignment horizontal="center" vertical="center" wrapText="1"/>
    </xf>
    <xf numFmtId="0" fontId="23" fillId="8" borderId="5" xfId="0" applyFont="1" applyFill="1" applyBorder="1" applyAlignment="1" applyProtection="1">
      <alignment horizontal="center" vertical="center" wrapText="1"/>
    </xf>
    <xf numFmtId="0" fontId="23" fillId="8" borderId="19" xfId="0" applyFont="1" applyFill="1" applyBorder="1" applyAlignment="1" applyProtection="1">
      <alignment horizontal="center" vertical="center" wrapText="1"/>
    </xf>
    <xf numFmtId="0" fontId="23" fillId="8" borderId="20" xfId="0" applyFont="1" applyFill="1" applyBorder="1" applyAlignment="1" applyProtection="1">
      <alignment horizontal="center" vertical="center" wrapText="1"/>
    </xf>
    <xf numFmtId="0" fontId="23" fillId="8" borderId="21" xfId="0" applyFont="1" applyFill="1" applyBorder="1" applyAlignment="1" applyProtection="1">
      <alignment horizontal="center" vertical="center" wrapText="1"/>
    </xf>
    <xf numFmtId="0" fontId="40" fillId="3" borderId="9" xfId="0" applyFont="1" applyFill="1" applyBorder="1" applyAlignment="1" applyProtection="1">
      <alignment horizontal="center" vertical="center"/>
    </xf>
    <xf numFmtId="0" fontId="23" fillId="8" borderId="1" xfId="0" applyFont="1" applyFill="1" applyBorder="1" applyAlignment="1" applyProtection="1">
      <alignment horizontal="center" vertical="center"/>
    </xf>
    <xf numFmtId="0" fontId="23" fillId="8" borderId="2" xfId="0" applyFont="1" applyFill="1" applyBorder="1" applyAlignment="1" applyProtection="1">
      <alignment horizontal="center" vertical="center"/>
    </xf>
    <xf numFmtId="0" fontId="23" fillId="8" borderId="3" xfId="0" applyFont="1" applyFill="1" applyBorder="1" applyAlignment="1" applyProtection="1">
      <alignment horizontal="center" vertical="center"/>
    </xf>
    <xf numFmtId="0" fontId="23" fillId="8" borderId="4" xfId="0" applyFont="1" applyFill="1" applyBorder="1" applyAlignment="1" applyProtection="1">
      <alignment horizontal="center" vertical="center"/>
    </xf>
    <xf numFmtId="0" fontId="23" fillId="8" borderId="0" xfId="0" applyFont="1" applyFill="1" applyBorder="1" applyAlignment="1" applyProtection="1">
      <alignment horizontal="center" vertical="center"/>
    </xf>
    <xf numFmtId="0" fontId="23" fillId="8" borderId="5" xfId="0" applyFont="1" applyFill="1" applyBorder="1" applyAlignment="1" applyProtection="1">
      <alignment horizontal="center" vertical="center"/>
    </xf>
    <xf numFmtId="0" fontId="23" fillId="8" borderId="19" xfId="0" applyFont="1" applyFill="1" applyBorder="1" applyAlignment="1" applyProtection="1">
      <alignment horizontal="center" vertical="center"/>
    </xf>
    <xf numFmtId="0" fontId="23" fillId="8" borderId="20" xfId="0" applyFont="1" applyFill="1" applyBorder="1" applyAlignment="1" applyProtection="1">
      <alignment horizontal="center" vertical="center"/>
    </xf>
    <xf numFmtId="0" fontId="23" fillId="8" borderId="21" xfId="0" applyFont="1" applyFill="1" applyBorder="1" applyAlignment="1" applyProtection="1">
      <alignment horizontal="center" vertical="center"/>
    </xf>
    <xf numFmtId="0" fontId="26" fillId="11" borderId="1" xfId="0" applyFont="1" applyFill="1" applyBorder="1" applyAlignment="1" applyProtection="1">
      <alignment horizontal="center" vertical="center"/>
    </xf>
    <xf numFmtId="0" fontId="26" fillId="11" borderId="2" xfId="0" applyFont="1" applyFill="1" applyBorder="1" applyAlignment="1" applyProtection="1">
      <alignment horizontal="center" vertical="center"/>
    </xf>
    <xf numFmtId="0" fontId="26" fillId="11" borderId="3" xfId="0" applyFont="1" applyFill="1" applyBorder="1" applyAlignment="1" applyProtection="1">
      <alignment horizontal="center" vertical="center"/>
    </xf>
    <xf numFmtId="0" fontId="26" fillId="11" borderId="4" xfId="0" applyFont="1" applyFill="1" applyBorder="1" applyAlignment="1" applyProtection="1">
      <alignment horizontal="center" vertical="center"/>
    </xf>
    <xf numFmtId="0" fontId="26" fillId="11" borderId="0" xfId="0" applyFont="1" applyFill="1" applyBorder="1" applyAlignment="1" applyProtection="1">
      <alignment horizontal="center" vertical="center"/>
    </xf>
    <xf numFmtId="0" fontId="26" fillId="11" borderId="5" xfId="0" applyFont="1" applyFill="1" applyBorder="1" applyAlignment="1" applyProtection="1">
      <alignment horizontal="center" vertical="center"/>
    </xf>
    <xf numFmtId="0" fontId="26" fillId="11" borderId="19" xfId="0" applyFont="1" applyFill="1" applyBorder="1" applyAlignment="1" applyProtection="1">
      <alignment horizontal="center" vertical="center"/>
    </xf>
    <xf numFmtId="0" fontId="26" fillId="11" borderId="20" xfId="0" applyFont="1" applyFill="1" applyBorder="1" applyAlignment="1" applyProtection="1">
      <alignment horizontal="center" vertical="center"/>
    </xf>
    <xf numFmtId="0" fontId="26" fillId="11" borderId="21" xfId="0" applyFont="1" applyFill="1" applyBorder="1" applyAlignment="1" applyProtection="1">
      <alignment horizontal="center" vertical="center"/>
    </xf>
    <xf numFmtId="0" fontId="26" fillId="3" borderId="25" xfId="0" applyFont="1" applyFill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textRotation="90" wrapText="1"/>
    </xf>
    <xf numFmtId="0" fontId="26" fillId="3" borderId="28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29" xfId="0" applyFont="1" applyFill="1" applyBorder="1" applyAlignment="1">
      <alignment horizontal="center" vertical="center" wrapText="1"/>
    </xf>
    <xf numFmtId="0" fontId="26" fillId="3" borderId="32" xfId="0" applyFont="1" applyFill="1" applyBorder="1" applyAlignment="1">
      <alignment horizontal="center" vertical="center" wrapText="1"/>
    </xf>
    <xf numFmtId="0" fontId="26" fillId="3" borderId="36" xfId="0" applyFont="1" applyFill="1" applyBorder="1" applyAlignment="1">
      <alignment horizontal="center" vertical="center" wrapText="1"/>
    </xf>
    <xf numFmtId="0" fontId="26" fillId="3" borderId="33" xfId="0" applyFont="1" applyFill="1" applyBorder="1" applyAlignment="1">
      <alignment horizontal="center" vertical="center" wrapText="1"/>
    </xf>
    <xf numFmtId="0" fontId="26" fillId="3" borderId="34" xfId="0" applyFont="1" applyFill="1" applyBorder="1" applyAlignment="1">
      <alignment horizontal="center" vertical="center" wrapText="1"/>
    </xf>
    <xf numFmtId="0" fontId="26" fillId="3" borderId="9" xfId="0" applyFont="1" applyFill="1" applyBorder="1" applyAlignment="1">
      <alignment horizontal="center" vertical="center" wrapText="1"/>
    </xf>
    <xf numFmtId="0" fontId="26" fillId="3" borderId="28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0" fontId="23" fillId="8" borderId="4" xfId="0" applyFont="1" applyFill="1" applyBorder="1" applyAlignment="1">
      <alignment horizontal="center" vertical="center"/>
    </xf>
    <xf numFmtId="0" fontId="23" fillId="8" borderId="0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23" fillId="8" borderId="21" xfId="0" applyFont="1" applyFill="1" applyBorder="1" applyAlignment="1">
      <alignment horizontal="center" vertical="center"/>
    </xf>
    <xf numFmtId="0" fontId="40" fillId="3" borderId="9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0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23" fillId="11" borderId="19" xfId="0" applyFont="1" applyFill="1" applyBorder="1" applyAlignment="1">
      <alignment horizontal="center" vertical="center"/>
    </xf>
    <xf numFmtId="0" fontId="23" fillId="11" borderId="20" xfId="0" applyFont="1" applyFill="1" applyBorder="1" applyAlignment="1">
      <alignment horizontal="center" vertical="center"/>
    </xf>
    <xf numFmtId="0" fontId="23" fillId="11" borderId="2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/>
        <i/>
        <color theme="0"/>
      </font>
      <fill>
        <patternFill>
          <bgColor theme="0"/>
        </patternFill>
      </fill>
    </dxf>
    <dxf>
      <font>
        <b/>
        <i/>
        <color theme="0"/>
      </font>
      <fill>
        <patternFill>
          <bgColor theme="0"/>
        </patternFill>
      </fill>
    </dxf>
    <dxf>
      <font>
        <b/>
        <i/>
        <color theme="0"/>
      </font>
      <fill>
        <patternFill>
          <bgColor theme="0"/>
        </patternFill>
      </fill>
    </dxf>
    <dxf>
      <font>
        <b/>
        <i/>
        <color theme="0"/>
      </font>
      <fill>
        <patternFill>
          <bgColor theme="0"/>
        </patternFill>
      </fill>
    </dxf>
    <dxf>
      <font>
        <b/>
        <i/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fgColor theme="7"/>
          <bgColor theme="7" tint="0.59996337778862885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41-4DE5-81F5-B31B328F75E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241-4DE5-81F5-B31B328F75E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241-4DE5-81F5-B31B328F75E3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41-4DE5-81F5-B31B328F75E3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41-4DE5-81F5-B31B328F75E3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241-4DE5-81F5-B31B328F75E3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241-4DE5-81F5-B31B328F75E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241-4DE5-81F5-B31B328F75E3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241-4DE5-81F5-B31B328F75E3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241-4DE5-81F5-B31B328F75E3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241-4DE5-81F5-B31B328F75E3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241-4DE5-81F5-B31B328F75E3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41-4DE5-81F5-B31B328F75E3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41-4DE5-81F5-B31B328F75E3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41-4DE5-81F5-B31B328F75E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41-4DE5-81F5-B31B328F75E3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241-4DE5-81F5-B31B328F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Consultores!$S$8</c:f>
              <c:strCache>
                <c:ptCount val="1"/>
                <c:pt idx="0">
                  <c:v>Agulha 1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241-4DE5-81F5-B31B328F75E3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241-4DE5-81F5-B31B328F7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241-4DE5-81F5-B31B328F75E3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241-4DE5-81F5-B31B328F75E3}"/>
              </c:ext>
            </c:extLst>
          </c:dPt>
          <c:val>
            <c:numRef>
              <c:f>Consultores!$S$9:$S$12</c:f>
              <c:numCache>
                <c:formatCode>General</c:formatCode>
                <c:ptCount val="4"/>
                <c:pt idx="0">
                  <c:v>180</c:v>
                </c:pt>
                <c:pt idx="1">
                  <c:v>160</c:v>
                </c:pt>
                <c:pt idx="2">
                  <c:v>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241-4DE5-81F5-B31B328F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13-467E-BD57-EF96884D81D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13-467E-BD57-EF96884D81D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13-467E-BD57-EF96884D81DB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13-467E-BD57-EF96884D81DB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13-467E-BD57-EF96884D81DB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813-467E-BD57-EF96884D81D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813-467E-BD57-EF96884D81DB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813-467E-BD57-EF96884D81D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813-467E-BD57-EF96884D81D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813-467E-BD57-EF96884D81DB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813-467E-BD57-EF96884D81DB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813-467E-BD57-EF96884D81DB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813-467E-BD57-EF96884D81DB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813-467E-BD57-EF96884D81DB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813-467E-BD57-EF96884D81D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13-467E-BD57-EF96884D81DB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813-467E-BD57-EF96884D8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Consultores!$AB$8</c:f>
              <c:strCache>
                <c:ptCount val="1"/>
                <c:pt idx="0">
                  <c:v>Agulha 10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813-467E-BD57-EF96884D81D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813-467E-BD57-EF96884D81DB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813-467E-BD57-EF96884D81D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813-467E-BD57-EF96884D81DB}"/>
              </c:ext>
            </c:extLst>
          </c:dPt>
          <c:val>
            <c:numRef>
              <c:f>Consultores!$AB$9:$AB$12</c:f>
              <c:numCache>
                <c:formatCode>General</c:formatCode>
                <c:ptCount val="4"/>
                <c:pt idx="0">
                  <c:v>180</c:v>
                </c:pt>
                <c:pt idx="1">
                  <c:v>60</c:v>
                </c:pt>
                <c:pt idx="2">
                  <c:v>2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813-467E-BD57-EF96884D8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01-4F10-858A-1B3AFFBF733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01-4F10-858A-1B3AFFBF733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801-4F10-858A-1B3AFFBF7335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01-4F10-858A-1B3AFFBF7335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01-4F10-858A-1B3AFFBF7335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801-4F10-858A-1B3AFFBF733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801-4F10-858A-1B3AFFBF733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801-4F10-858A-1B3AFFBF733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801-4F10-858A-1B3AFFBF7335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801-4F10-858A-1B3AFFBF7335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801-4F10-858A-1B3AFFBF7335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801-4F10-858A-1B3AFFBF7335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801-4F10-858A-1B3AFFBF7335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801-4F10-858A-1B3AFFBF7335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801-4F10-858A-1B3AFFBF733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01-4F10-858A-1B3AFFBF7335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801-4F10-858A-1B3AFFBF7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Consultores!$AC$8</c:f>
              <c:strCache>
                <c:ptCount val="1"/>
                <c:pt idx="0">
                  <c:v>Agulha 11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801-4F10-858A-1B3AFFBF733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801-4F10-858A-1B3AFFBF733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801-4F10-858A-1B3AFFBF733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801-4F10-858A-1B3AFFBF7335}"/>
              </c:ext>
            </c:extLst>
          </c:dPt>
          <c:val>
            <c:numRef>
              <c:f>Consultores!$AC$9:$AC$12</c:f>
              <c:numCache>
                <c:formatCode>General</c:formatCode>
                <c:ptCount val="4"/>
                <c:pt idx="0">
                  <c:v>180</c:v>
                </c:pt>
                <c:pt idx="1">
                  <c:v>120</c:v>
                </c:pt>
                <c:pt idx="2">
                  <c:v>2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801-4F10-858A-1B3AFFBF7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54-4E38-AA7F-BA3D424315D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54-4E38-AA7F-BA3D424315D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154-4E38-AA7F-BA3D424315DF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54-4E38-AA7F-BA3D424315DF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54-4E38-AA7F-BA3D424315DF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154-4E38-AA7F-BA3D424315D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154-4E38-AA7F-BA3D424315D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154-4E38-AA7F-BA3D424315DF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154-4E38-AA7F-BA3D424315DF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154-4E38-AA7F-BA3D424315DF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154-4E38-AA7F-BA3D424315DF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154-4E38-AA7F-BA3D424315DF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154-4E38-AA7F-BA3D424315DF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154-4E38-AA7F-BA3D424315DF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154-4E38-AA7F-BA3D424315D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54-4E38-AA7F-BA3D424315DF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154-4E38-AA7F-BA3D4243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Consultores!$AD$8</c:f>
              <c:strCache>
                <c:ptCount val="1"/>
                <c:pt idx="0">
                  <c:v>Agulha 12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154-4E38-AA7F-BA3D424315D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154-4E38-AA7F-BA3D424315D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154-4E38-AA7F-BA3D424315DF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154-4E38-AA7F-BA3D424315DF}"/>
              </c:ext>
            </c:extLst>
          </c:dPt>
          <c:val>
            <c:numRef>
              <c:f>Consultores!$AD$9:$AD$12</c:f>
              <c:numCache>
                <c:formatCode>General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2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154-4E38-AA7F-BA3D4243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3D-4A1B-ACAB-99252D8B6F2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3D-4A1B-ACAB-99252D8B6F2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3D-4A1B-ACAB-99252D8B6F2A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3D-4A1B-ACAB-99252D8B6F2A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3D-4A1B-ACAB-99252D8B6F2A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63D-4A1B-ACAB-99252D8B6F2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63D-4A1B-ACAB-99252D8B6F2A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63D-4A1B-ACAB-99252D8B6F2A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63D-4A1B-ACAB-99252D8B6F2A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63D-4A1B-ACAB-99252D8B6F2A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63D-4A1B-ACAB-99252D8B6F2A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63D-4A1B-ACAB-99252D8B6F2A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63D-4A1B-ACAB-99252D8B6F2A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F63D-4A1B-ACAB-99252D8B6F2A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63D-4A1B-ACAB-99252D8B6F2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3D-4A1B-ACAB-99252D8B6F2A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63D-4A1B-ACAB-99252D8B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Consultores!$AE$8</c:f>
              <c:strCache>
                <c:ptCount val="1"/>
                <c:pt idx="0">
                  <c:v>Agulha 13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63D-4A1B-ACAB-99252D8B6F2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63D-4A1B-ACAB-99252D8B6F2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63D-4A1B-ACAB-99252D8B6F2A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63D-4A1B-ACAB-99252D8B6F2A}"/>
              </c:ext>
            </c:extLst>
          </c:dPt>
          <c:val>
            <c:numRef>
              <c:f>Consultores!$AE$9:$AE$12</c:f>
              <c:numCache>
                <c:formatCode>General</c:formatCode>
                <c:ptCount val="4"/>
                <c:pt idx="0">
                  <c:v>180</c:v>
                </c:pt>
                <c:pt idx="1">
                  <c:v>0</c:v>
                </c:pt>
                <c:pt idx="2">
                  <c:v>2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63D-4A1B-ACAB-99252D8B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3-470D-BAA6-1626D165DBE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E33-470D-BAA6-1626D165DBE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E33-470D-BAA6-1626D165DBE2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3-470D-BAA6-1626D165DBE2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33-470D-BAA6-1626D165DBE2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E33-470D-BAA6-1626D165DBE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E33-470D-BAA6-1626D165DBE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E33-470D-BAA6-1626D165DBE2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E33-470D-BAA6-1626D165DBE2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E33-470D-BAA6-1626D165DBE2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E33-470D-BAA6-1626D165DBE2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E33-470D-BAA6-1626D165DBE2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E33-470D-BAA6-1626D165DBE2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E33-470D-BAA6-1626D165DBE2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E33-470D-BAA6-1626D165DBE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33-470D-BAA6-1626D165DBE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E33-470D-BAA6-1626D165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Consultores!$AF$8</c:f>
              <c:strCache>
                <c:ptCount val="1"/>
                <c:pt idx="0">
                  <c:v>Agulha 14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E33-470D-BAA6-1626D165DBE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E33-470D-BAA6-1626D165DBE2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E33-470D-BAA6-1626D165DBE2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E33-470D-BAA6-1626D165DBE2}"/>
              </c:ext>
            </c:extLst>
          </c:dPt>
          <c:val>
            <c:numRef>
              <c:f>Consultores!$AF$9:$AF$12</c:f>
              <c:numCache>
                <c:formatCode>General</c:formatCode>
                <c:ptCount val="4"/>
                <c:pt idx="0">
                  <c:v>180</c:v>
                </c:pt>
                <c:pt idx="1">
                  <c:v>0</c:v>
                </c:pt>
                <c:pt idx="2">
                  <c:v>2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E33-470D-BAA6-1626D165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7D-445A-B178-02D02A1D66C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E7D-445A-B178-02D02A1D66C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E7D-445A-B178-02D02A1D66CD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7D-445A-B178-02D02A1D66CD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7D-445A-B178-02D02A1D66CD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E7D-445A-B178-02D02A1D66C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E7D-445A-B178-02D02A1D66C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E7D-445A-B178-02D02A1D66CD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E7D-445A-B178-02D02A1D66CD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E7D-445A-B178-02D02A1D66C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E7D-445A-B178-02D02A1D66CD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E7D-445A-B178-02D02A1D66CD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E7D-445A-B178-02D02A1D66CD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E7D-445A-B178-02D02A1D66CD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E7D-445A-B178-02D02A1D66C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7D-445A-B178-02D02A1D66CD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E7D-445A-B178-02D02A1D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Consultores!$AG$8</c:f>
              <c:strCache>
                <c:ptCount val="1"/>
                <c:pt idx="0">
                  <c:v>Agulha 15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E7D-445A-B178-02D02A1D66C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E7D-445A-B178-02D02A1D66C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E7D-445A-B178-02D02A1D66CD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E7D-445A-B178-02D02A1D66CD}"/>
              </c:ext>
            </c:extLst>
          </c:dPt>
          <c:val>
            <c:numRef>
              <c:f>Consultores!$AG$9:$AG$12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2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E7D-445A-B178-02D02A1D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00-4329-9147-FCB2C7270CA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00-4329-9147-FCB2C7270CA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00-4329-9147-FCB2C7270CA2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00-4329-9147-FCB2C7270CA2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00-4329-9147-FCB2C7270CA2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A00-4329-9147-FCB2C7270CA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A00-4329-9147-FCB2C7270CA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A00-4329-9147-FCB2C7270CA2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A00-4329-9147-FCB2C7270CA2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A00-4329-9147-FCB2C7270CA2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A00-4329-9147-FCB2C7270CA2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A00-4329-9147-FCB2C7270CA2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A00-4329-9147-FCB2C7270CA2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A00-4329-9147-FCB2C7270CA2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A00-4329-9147-FCB2C7270CA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00-4329-9147-FCB2C7270CA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A00-4329-9147-FCB2C727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Consultores!$T$8</c:f>
              <c:strCache>
                <c:ptCount val="1"/>
                <c:pt idx="0">
                  <c:v>Agulha 2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A00-4329-9147-FCB2C7270CA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A00-4329-9147-FCB2C7270CA2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A00-4329-9147-FCB2C7270CA2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A00-4329-9147-FCB2C7270CA2}"/>
              </c:ext>
            </c:extLst>
          </c:dPt>
          <c:val>
            <c:numRef>
              <c:f>Consultores!$T$9:$T$12</c:f>
              <c:numCache>
                <c:formatCode>General</c:formatCode>
                <c:ptCount val="4"/>
                <c:pt idx="0">
                  <c:v>180</c:v>
                </c:pt>
                <c:pt idx="1">
                  <c:v>40</c:v>
                </c:pt>
                <c:pt idx="2">
                  <c:v>2</c:v>
                </c:pt>
                <c:pt idx="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A00-4329-9147-FCB2C727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7B-4B1C-9B01-35E60083F63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7B-4B1C-9B01-35E60083F63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7B-4B1C-9B01-35E60083F638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7B-4B1C-9B01-35E60083F638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7B-4B1C-9B01-35E60083F638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D7B-4B1C-9B01-35E60083F638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D7B-4B1C-9B01-35E60083F63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D7B-4B1C-9B01-35E60083F63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D7B-4B1C-9B01-35E60083F638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D7B-4B1C-9B01-35E60083F638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D7B-4B1C-9B01-35E60083F638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D7B-4B1C-9B01-35E60083F638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D7B-4B1C-9B01-35E60083F638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D7B-4B1C-9B01-35E60083F638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D7B-4B1C-9B01-35E60083F63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7B-4B1C-9B01-35E60083F638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D7B-4B1C-9B01-35E60083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Consultores!$U$8</c:f>
              <c:strCache>
                <c:ptCount val="1"/>
                <c:pt idx="0">
                  <c:v>Agulha 3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D7B-4B1C-9B01-35E60083F638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D7B-4B1C-9B01-35E60083F63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D7B-4B1C-9B01-35E60083F63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D7B-4B1C-9B01-35E60083F638}"/>
              </c:ext>
            </c:extLst>
          </c:dPt>
          <c:val>
            <c:numRef>
              <c:f>Consultores!$U$9:$U$12</c:f>
              <c:numCache>
                <c:formatCode>General</c:formatCode>
                <c:ptCount val="4"/>
                <c:pt idx="0">
                  <c:v>180</c:v>
                </c:pt>
                <c:pt idx="1">
                  <c:v>40</c:v>
                </c:pt>
                <c:pt idx="2">
                  <c:v>2</c:v>
                </c:pt>
                <c:pt idx="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D7B-4B1C-9B01-35E60083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D2-4844-8FE7-FD5027B5318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D2-4844-8FE7-FD5027B5318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5D2-4844-8FE7-FD5027B53181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D2-4844-8FE7-FD5027B53181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D2-4844-8FE7-FD5027B53181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5D2-4844-8FE7-FD5027B5318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5D2-4844-8FE7-FD5027B5318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5D2-4844-8FE7-FD5027B53181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5D2-4844-8FE7-FD5027B53181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5D2-4844-8FE7-FD5027B53181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5D2-4844-8FE7-FD5027B53181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5D2-4844-8FE7-FD5027B53181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5D2-4844-8FE7-FD5027B53181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B5D2-4844-8FE7-FD5027B53181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5D2-4844-8FE7-FD5027B5318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D2-4844-8FE7-FD5027B53181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5D2-4844-8FE7-FD5027B5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Consultores!$V$8</c:f>
              <c:strCache>
                <c:ptCount val="1"/>
                <c:pt idx="0">
                  <c:v>Agulha 4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5D2-4844-8FE7-FD5027B5318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5D2-4844-8FE7-FD5027B5318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5D2-4844-8FE7-FD5027B53181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5D2-4844-8FE7-FD5027B53181}"/>
              </c:ext>
            </c:extLst>
          </c:dPt>
          <c:val>
            <c:numRef>
              <c:f>Consultores!$V$9:$V$12</c:f>
              <c:numCache>
                <c:formatCode>General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2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5D2-4844-8FE7-FD5027B5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A-418E-B887-F6D0A9F2BD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2A-418E-B887-F6D0A9F2BD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12A-418E-B887-F6D0A9F2BD75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2A-418E-B887-F6D0A9F2BD75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2A-418E-B887-F6D0A9F2BD75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12A-418E-B887-F6D0A9F2BD7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12A-418E-B887-F6D0A9F2BD7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12A-418E-B887-F6D0A9F2BD7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12A-418E-B887-F6D0A9F2BD75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12A-418E-B887-F6D0A9F2BD75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12A-418E-B887-F6D0A9F2BD75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12A-418E-B887-F6D0A9F2BD75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12A-418E-B887-F6D0A9F2BD75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12A-418E-B887-F6D0A9F2BD75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12A-418E-B887-F6D0A9F2BD7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2A-418E-B887-F6D0A9F2BD75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12A-418E-B887-F6D0A9F2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Consultores!$W$8</c:f>
              <c:strCache>
                <c:ptCount val="1"/>
                <c:pt idx="0">
                  <c:v>Agulha 5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12A-418E-B887-F6D0A9F2BD7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12A-418E-B887-F6D0A9F2BD7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12A-418E-B887-F6D0A9F2BD7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12A-418E-B887-F6D0A9F2BD75}"/>
              </c:ext>
            </c:extLst>
          </c:dPt>
          <c:val>
            <c:numRef>
              <c:f>Consultores!$W$9:$W$12</c:f>
              <c:numCache>
                <c:formatCode>General</c:formatCode>
                <c:ptCount val="4"/>
                <c:pt idx="0">
                  <c:v>180</c:v>
                </c:pt>
                <c:pt idx="1">
                  <c:v>120</c:v>
                </c:pt>
                <c:pt idx="2">
                  <c:v>2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12A-418E-B887-F6D0A9F2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4-42A1-8E53-A1A36F77134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034-42A1-8E53-A1A36F77134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034-42A1-8E53-A1A36F77134C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4-42A1-8E53-A1A36F77134C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34-42A1-8E53-A1A36F77134C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034-42A1-8E53-A1A36F77134C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034-42A1-8E53-A1A36F77134C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034-42A1-8E53-A1A36F77134C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034-42A1-8E53-A1A36F77134C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034-42A1-8E53-A1A36F77134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034-42A1-8E53-A1A36F77134C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034-42A1-8E53-A1A36F77134C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034-42A1-8E53-A1A36F77134C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034-42A1-8E53-A1A36F77134C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034-42A1-8E53-A1A36F77134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34-42A1-8E53-A1A36F77134C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034-42A1-8E53-A1A36F77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Consultores!$X$8</c:f>
              <c:strCache>
                <c:ptCount val="1"/>
                <c:pt idx="0">
                  <c:v>Agulha 6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034-42A1-8E53-A1A36F77134C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034-42A1-8E53-A1A36F77134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034-42A1-8E53-A1A36F77134C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034-42A1-8E53-A1A36F77134C}"/>
              </c:ext>
            </c:extLst>
          </c:dPt>
          <c:val>
            <c:numRef>
              <c:f>Consultores!$X$9:$X$12</c:f>
              <c:numCache>
                <c:formatCode>General</c:formatCode>
                <c:ptCount val="4"/>
                <c:pt idx="0">
                  <c:v>180</c:v>
                </c:pt>
                <c:pt idx="1">
                  <c:v>120</c:v>
                </c:pt>
                <c:pt idx="2">
                  <c:v>2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034-42A1-8E53-A1A36F77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A1-47B7-8229-72B58D143B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7A1-47B7-8229-72B58D143B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7A1-47B7-8229-72B58D143B96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A1-47B7-8229-72B58D143B96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A1-47B7-8229-72B58D143B96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7A1-47B7-8229-72B58D143B96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7A1-47B7-8229-72B58D143B9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7A1-47B7-8229-72B58D143B9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7A1-47B7-8229-72B58D143B96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7A1-47B7-8229-72B58D143B96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7A1-47B7-8229-72B58D143B96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7A1-47B7-8229-72B58D143B96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7A1-47B7-8229-72B58D143B96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7A1-47B7-8229-72B58D143B96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7A1-47B7-8229-72B58D143B9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A1-47B7-8229-72B58D143B96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7A1-47B7-8229-72B58D14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Consultores!$Y$8</c:f>
              <c:strCache>
                <c:ptCount val="1"/>
                <c:pt idx="0">
                  <c:v>Agulha 7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7A1-47B7-8229-72B58D143B96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7A1-47B7-8229-72B58D143B96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7A1-47B7-8229-72B58D143B9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7A1-47B7-8229-72B58D143B96}"/>
              </c:ext>
            </c:extLst>
          </c:dPt>
          <c:val>
            <c:numRef>
              <c:f>Consultores!$Y$9:$Y$12</c:f>
              <c:numCache>
                <c:formatCode>General</c:formatCode>
                <c:ptCount val="4"/>
                <c:pt idx="0">
                  <c:v>180</c:v>
                </c:pt>
                <c:pt idx="1">
                  <c:v>20</c:v>
                </c:pt>
                <c:pt idx="2">
                  <c:v>2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7A1-47B7-8229-72B58D14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F-4095-A92D-8F46AAC6E8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2F-4095-A92D-8F46AAC6E8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2F-4095-A92D-8F46AAC6E8A1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F-4095-A92D-8F46AAC6E8A1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F-4095-A92D-8F46AAC6E8A1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82F-4095-A92D-8F46AAC6E8A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82F-4095-A92D-8F46AAC6E8A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82F-4095-A92D-8F46AAC6E8A1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82F-4095-A92D-8F46AAC6E8A1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82F-4095-A92D-8F46AAC6E8A1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82F-4095-A92D-8F46AAC6E8A1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82F-4095-A92D-8F46AAC6E8A1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82F-4095-A92D-8F46AAC6E8A1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82F-4095-A92D-8F46AAC6E8A1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82F-4095-A92D-8F46AAC6E8A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2F-4095-A92D-8F46AAC6E8A1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82F-4095-A92D-8F46AAC6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Consultores!$Z$8</c:f>
              <c:strCache>
                <c:ptCount val="1"/>
                <c:pt idx="0">
                  <c:v>Agulha 8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F-4095-A92D-8F46AAC6E8A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F-4095-A92D-8F46AAC6E8A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82F-4095-A92D-8F46AAC6E8A1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82F-4095-A92D-8F46AAC6E8A1}"/>
              </c:ext>
            </c:extLst>
          </c:dPt>
          <c:val>
            <c:numRef>
              <c:f>Consultores!$Z$9:$Z$12</c:f>
              <c:numCache>
                <c:formatCode>General</c:formatCode>
                <c:ptCount val="4"/>
                <c:pt idx="0">
                  <c:v>180</c:v>
                </c:pt>
                <c:pt idx="1">
                  <c:v>140</c:v>
                </c:pt>
                <c:pt idx="2">
                  <c:v>2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82F-4095-A92D-8F46AAC6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D-4BE6-AFC2-CC72BA5F72F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A9D-4BE6-AFC2-CC72BA5F72F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FFFF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A9D-4BE6-AFC2-CC72BA5F72F9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9D-4BE6-AFC2-CC72BA5F72F9}"/>
              </c:ext>
            </c:extLst>
          </c:dPt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Consultores!$P$9:$P$12</c:f>
              <c:numCache>
                <c:formatCode>General</c:formatCode>
                <c:ptCount val="4"/>
                <c:pt idx="0">
                  <c:v>180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9D-4BE6-AFC2-CC72BA5F72F9}"/>
            </c:ext>
          </c:extLst>
        </c:ser>
        <c:ser>
          <c:idx val="1"/>
          <c:order val="1"/>
          <c:tx>
            <c:strRef>
              <c:f>Consultores!$Q$8</c:f>
              <c:strCache>
                <c:ptCount val="1"/>
                <c:pt idx="0">
                  <c:v>DiscRot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A9D-4BE6-AFC2-CC72BA5F72F9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A9D-4BE6-AFC2-CC72BA5F72F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A9D-4BE6-AFC2-CC72BA5F72F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A9D-4BE6-AFC2-CC72BA5F72F9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A9D-4BE6-AFC2-CC72BA5F72F9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A9D-4BE6-AFC2-CC72BA5F72F9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A9D-4BE6-AFC2-CC72BA5F72F9}"/>
              </c:ext>
            </c:extLst>
          </c:dPt>
          <c:dPt>
            <c:idx val="7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A9D-4BE6-AFC2-CC72BA5F72F9}"/>
              </c:ext>
            </c:extLst>
          </c:dPt>
          <c:dPt>
            <c:idx val="8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A9D-4BE6-AFC2-CC72BA5F72F9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A9D-4BE6-AFC2-CC72BA5F72F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9D-4BE6-AFC2-CC72BA5F72F9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Consultores!$R$9:$R$18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Consultores!$Q$9:$Q$18</c:f>
              <c:numCache>
                <c:formatCode>General</c:formatCode>
                <c:ptCount val="10"/>
                <c:pt idx="0">
                  <c:v>180</c:v>
                </c:pt>
                <c:pt idx="1">
                  <c:v>11.25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A9D-4BE6-AFC2-CC72BA5F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pieChart>
        <c:varyColors val="1"/>
        <c:ser>
          <c:idx val="2"/>
          <c:order val="2"/>
          <c:tx>
            <c:strRef>
              <c:f>Consultores!$AA$8</c:f>
              <c:strCache>
                <c:ptCount val="1"/>
                <c:pt idx="0">
                  <c:v>Agulha 9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A9D-4BE6-AFC2-CC72BA5F72F9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A9D-4BE6-AFC2-CC72BA5F72F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A9D-4BE6-AFC2-CC72BA5F72F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A9D-4BE6-AFC2-CC72BA5F72F9}"/>
              </c:ext>
            </c:extLst>
          </c:dPt>
          <c:val>
            <c:numRef>
              <c:f>Consultores!$AA$9:$AA$12</c:f>
              <c:numCache>
                <c:formatCode>General</c:formatCode>
                <c:ptCount val="4"/>
                <c:pt idx="0">
                  <c:v>180</c:v>
                </c:pt>
                <c:pt idx="1">
                  <c:v>120</c:v>
                </c:pt>
                <c:pt idx="2">
                  <c:v>2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A9D-4BE6-AFC2-CC72BA5F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A&#231;&#245;es - Objetivo 2'!A1"/><Relationship Id="rId3" Type="http://schemas.openxmlformats.org/officeDocument/2006/relationships/hyperlink" Target="#Consultores!A1"/><Relationship Id="rId7" Type="http://schemas.openxmlformats.org/officeDocument/2006/relationships/hyperlink" Target="#'A&#231;&#245;es - Objetivo 1'!A1"/><Relationship Id="rId12" Type="http://schemas.openxmlformats.org/officeDocument/2006/relationships/image" Target="../media/image2.png"/><Relationship Id="rId2" Type="http://schemas.openxmlformats.org/officeDocument/2006/relationships/hyperlink" Target="#'Avalia&#231;&#227;o Qualitativa'!A1"/><Relationship Id="rId1" Type="http://schemas.openxmlformats.org/officeDocument/2006/relationships/image" Target="../media/image1.jpeg"/><Relationship Id="rId6" Type="http://schemas.openxmlformats.org/officeDocument/2006/relationships/hyperlink" Target="#'Planejamento Estrat.'!A1"/><Relationship Id="rId11" Type="http://schemas.openxmlformats.org/officeDocument/2006/relationships/hyperlink" Target="#'A&#231;&#245;es - Objetivo 5'!A1"/><Relationship Id="rId5" Type="http://schemas.openxmlformats.org/officeDocument/2006/relationships/hyperlink" Target="#'An&#225;lise Estrat. das Dimens&#245;es'!A1"/><Relationship Id="rId10" Type="http://schemas.openxmlformats.org/officeDocument/2006/relationships/hyperlink" Target="#'A&#231;&#245;es - Objetivo 4'!A1"/><Relationship Id="rId4" Type="http://schemas.openxmlformats.org/officeDocument/2006/relationships/hyperlink" Target="#'Avalia&#231;&#227;o Descritiva'!A1"/><Relationship Id="rId9" Type="http://schemas.openxmlformats.org/officeDocument/2006/relationships/hyperlink" Target="#'A&#231;&#245;es - Objetivo 3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PA!A1"/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121444</xdr:rowOff>
    </xdr:from>
    <xdr:to>
      <xdr:col>17</xdr:col>
      <xdr:colOff>416718</xdr:colOff>
      <xdr:row>7</xdr:row>
      <xdr:rowOff>102875</xdr:rowOff>
    </xdr:to>
    <xdr:sp macro="" textlink="">
      <xdr:nvSpPr>
        <xdr:cNvPr id="3" name="Retângulo 2"/>
        <xdr:cNvSpPr/>
      </xdr:nvSpPr>
      <xdr:spPr>
        <a:xfrm>
          <a:off x="0" y="121444"/>
          <a:ext cx="10739437" cy="11482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solidFill>
                <a:schemeClr val="accent1">
                  <a:lumMod val="50000"/>
                </a:schemeClr>
              </a:solidFill>
              <a:latin typeface="PT Sans Narrow" panose="020B0506020203020204" pitchFamily="34" charset="0"/>
            </a:rPr>
            <a:t>ANÁLISE</a:t>
          </a:r>
          <a:r>
            <a:rPr lang="pt-BR" sz="2800" b="1" baseline="0">
              <a:solidFill>
                <a:schemeClr val="accent1">
                  <a:lumMod val="50000"/>
                </a:schemeClr>
              </a:solidFill>
              <a:latin typeface="PT Sans Narrow" panose="020B0506020203020204" pitchFamily="34" charset="0"/>
            </a:rPr>
            <a:t> DAS 15 DIMENSÕES ESSENCIAIS DO DESTINO</a:t>
          </a:r>
          <a:endParaRPr lang="pt-BR" sz="2800" b="1">
            <a:solidFill>
              <a:schemeClr val="accent1">
                <a:lumMod val="50000"/>
              </a:schemeClr>
            </a:solidFill>
            <a:latin typeface="PT Sans Narrow" panose="020B0506020203020204" pitchFamily="34" charset="0"/>
          </a:endParaRPr>
        </a:p>
      </xdr:txBody>
    </xdr:sp>
    <xdr:clientData/>
  </xdr:twoCellAnchor>
  <xdr:twoCellAnchor editAs="oneCell">
    <xdr:from>
      <xdr:col>0</xdr:col>
      <xdr:colOff>95250</xdr:colOff>
      <xdr:row>0</xdr:row>
      <xdr:rowOff>0</xdr:rowOff>
    </xdr:from>
    <xdr:to>
      <xdr:col>2</xdr:col>
      <xdr:colOff>357067</xdr:colOff>
      <xdr:row>7</xdr:row>
      <xdr:rowOff>64674</xdr:rowOff>
    </xdr:to>
    <xdr:pic>
      <xdr:nvPicPr>
        <xdr:cNvPr id="1954" name="Imagem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0"/>
          <a:ext cx="14954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252413</xdr:colOff>
      <xdr:row>36</xdr:row>
      <xdr:rowOff>40006</xdr:rowOff>
    </xdr:from>
    <xdr:to>
      <xdr:col>7</xdr:col>
      <xdr:colOff>185752</xdr:colOff>
      <xdr:row>39</xdr:row>
      <xdr:rowOff>85752</xdr:rowOff>
    </xdr:to>
    <xdr:sp macro="" textlink="">
      <xdr:nvSpPr>
        <xdr:cNvPr id="6" name="Retângulo de cantos arredondados 5">
          <a:hlinkClick xmlns:r="http://schemas.openxmlformats.org/officeDocument/2006/relationships" r:id="rId2"/>
        </xdr:cNvPr>
        <xdr:cNvSpPr/>
      </xdr:nvSpPr>
      <xdr:spPr>
        <a:xfrm>
          <a:off x="2681288" y="6374131"/>
          <a:ext cx="1754995" cy="545809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AVALIAÇÃO</a:t>
          </a:r>
          <a:r>
            <a:rPr lang="pt-BR" sz="1100" b="1" baseline="0">
              <a:solidFill>
                <a:schemeClr val="bg1"/>
              </a:solidFill>
              <a:latin typeface="PT Sans Narrow" panose="020B0506020203020204" pitchFamily="34" charset="0"/>
            </a:rPr>
            <a:t> QUALITATIVA</a:t>
          </a:r>
          <a:endParaRPr lang="pt-BR" sz="1100" b="1">
            <a:solidFill>
              <a:schemeClr val="bg1"/>
            </a:solidFill>
            <a:latin typeface="PT Sans Narrow" panose="020B0506020203020204" pitchFamily="34" charset="0"/>
          </a:endParaRPr>
        </a:p>
      </xdr:txBody>
    </xdr:sp>
    <xdr:clientData/>
  </xdr:twoCellAnchor>
  <xdr:twoCellAnchor>
    <xdr:from>
      <xdr:col>11</xdr:col>
      <xdr:colOff>564356</xdr:colOff>
      <xdr:row>36</xdr:row>
      <xdr:rowOff>54770</xdr:rowOff>
    </xdr:from>
    <xdr:to>
      <xdr:col>14</xdr:col>
      <xdr:colOff>497694</xdr:colOff>
      <xdr:row>39</xdr:row>
      <xdr:rowOff>85325</xdr:rowOff>
    </xdr:to>
    <xdr:sp macro="" textlink="">
      <xdr:nvSpPr>
        <xdr:cNvPr id="7" name="Retângulo de cantos arredondados 6">
          <a:hlinkClick xmlns:r="http://schemas.openxmlformats.org/officeDocument/2006/relationships" r:id="rId3"/>
        </xdr:cNvPr>
        <xdr:cNvSpPr/>
      </xdr:nvSpPr>
      <xdr:spPr>
        <a:xfrm>
          <a:off x="7243762" y="6388895"/>
          <a:ext cx="1754995" cy="530618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ESPAÇO</a:t>
          </a:r>
          <a:r>
            <a:rPr lang="pt-BR" sz="1100" b="1" baseline="0">
              <a:solidFill>
                <a:schemeClr val="bg1"/>
              </a:solidFill>
              <a:latin typeface="PT Sans Narrow" panose="020B0506020203020204" pitchFamily="34" charset="0"/>
            </a:rPr>
            <a:t> DOS CONSULTORES</a:t>
          </a:r>
          <a:endParaRPr lang="pt-BR" sz="1100" b="1">
            <a:solidFill>
              <a:schemeClr val="bg1"/>
            </a:solidFill>
            <a:latin typeface="PT Sans Narrow" panose="020B0506020203020204" pitchFamily="34" charset="0"/>
          </a:endParaRPr>
        </a:p>
      </xdr:txBody>
    </xdr:sp>
    <xdr:clientData/>
  </xdr:twoCellAnchor>
  <xdr:twoCellAnchor>
    <xdr:from>
      <xdr:col>8</xdr:col>
      <xdr:colOff>128588</xdr:colOff>
      <xdr:row>36</xdr:row>
      <xdr:rowOff>57151</xdr:rowOff>
    </xdr:from>
    <xdr:to>
      <xdr:col>11</xdr:col>
      <xdr:colOff>52389</xdr:colOff>
      <xdr:row>39</xdr:row>
      <xdr:rowOff>97181</xdr:rowOff>
    </xdr:to>
    <xdr:sp macro="" textlink="">
      <xdr:nvSpPr>
        <xdr:cNvPr id="8" name="Retângulo de cantos arredondados 7">
          <a:hlinkClick xmlns:r="http://schemas.openxmlformats.org/officeDocument/2006/relationships" r:id="rId4"/>
        </xdr:cNvPr>
        <xdr:cNvSpPr/>
      </xdr:nvSpPr>
      <xdr:spPr>
        <a:xfrm>
          <a:off x="4986338" y="6391276"/>
          <a:ext cx="1745457" cy="540093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AVALIAÇÃO DESCRITIVA</a:t>
          </a:r>
        </a:p>
      </xdr:txBody>
    </xdr:sp>
    <xdr:clientData/>
  </xdr:twoCellAnchor>
  <xdr:twoCellAnchor>
    <xdr:from>
      <xdr:col>4</xdr:col>
      <xdr:colOff>266699</xdr:colOff>
      <xdr:row>41</xdr:row>
      <xdr:rowOff>106681</xdr:rowOff>
    </xdr:from>
    <xdr:to>
      <xdr:col>7</xdr:col>
      <xdr:colOff>200038</xdr:colOff>
      <xdr:row>44</xdr:row>
      <xdr:rowOff>137237</xdr:rowOff>
    </xdr:to>
    <xdr:sp macro="" textlink="">
      <xdr:nvSpPr>
        <xdr:cNvPr id="9" name="Retângulo de cantos arredondados 8">
          <a:hlinkClick xmlns:r="http://schemas.openxmlformats.org/officeDocument/2006/relationships" r:id="rId5"/>
        </xdr:cNvPr>
        <xdr:cNvSpPr/>
      </xdr:nvSpPr>
      <xdr:spPr>
        <a:xfrm>
          <a:off x="2695574" y="7274244"/>
          <a:ext cx="1754995" cy="530618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ANÁLISE  ESTRATÉGICA </a:t>
          </a:r>
        </a:p>
      </xdr:txBody>
    </xdr:sp>
    <xdr:clientData/>
  </xdr:twoCellAnchor>
  <xdr:twoCellAnchor>
    <xdr:from>
      <xdr:col>8</xdr:col>
      <xdr:colOff>133349</xdr:colOff>
      <xdr:row>41</xdr:row>
      <xdr:rowOff>104300</xdr:rowOff>
    </xdr:from>
    <xdr:to>
      <xdr:col>11</xdr:col>
      <xdr:colOff>66688</xdr:colOff>
      <xdr:row>44</xdr:row>
      <xdr:rowOff>134856</xdr:rowOff>
    </xdr:to>
    <xdr:sp macro="" textlink="">
      <xdr:nvSpPr>
        <xdr:cNvPr id="10" name="Retângulo de cantos arredondados 9">
          <a:hlinkClick xmlns:r="http://schemas.openxmlformats.org/officeDocument/2006/relationships" r:id="rId6"/>
        </xdr:cNvPr>
        <xdr:cNvSpPr/>
      </xdr:nvSpPr>
      <xdr:spPr>
        <a:xfrm>
          <a:off x="4991099" y="7271863"/>
          <a:ext cx="1754995" cy="530618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DIRECIONAMENTO</a:t>
          </a:r>
          <a:r>
            <a:rPr lang="pt-BR" sz="1100" b="1" baseline="0">
              <a:solidFill>
                <a:schemeClr val="bg1"/>
              </a:solidFill>
              <a:latin typeface="PT Sans Narrow" panose="020B0506020203020204" pitchFamily="34" charset="0"/>
            </a:rPr>
            <a:t> </a:t>
          </a:r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ESTRATÉGICO</a:t>
          </a:r>
        </a:p>
      </xdr:txBody>
    </xdr:sp>
    <xdr:clientData/>
  </xdr:twoCellAnchor>
  <xdr:twoCellAnchor>
    <xdr:from>
      <xdr:col>11</xdr:col>
      <xdr:colOff>571500</xdr:colOff>
      <xdr:row>41</xdr:row>
      <xdr:rowOff>78107</xdr:rowOff>
    </xdr:from>
    <xdr:to>
      <xdr:col>14</xdr:col>
      <xdr:colOff>504838</xdr:colOff>
      <xdr:row>44</xdr:row>
      <xdr:rowOff>108663</xdr:rowOff>
    </xdr:to>
    <xdr:sp macro="" textlink="">
      <xdr:nvSpPr>
        <xdr:cNvPr id="11" name="Retângulo de cantos arredondados 10"/>
        <xdr:cNvSpPr/>
      </xdr:nvSpPr>
      <xdr:spPr>
        <a:xfrm>
          <a:off x="7250906" y="7245670"/>
          <a:ext cx="1754995" cy="530618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AÇÕES</a:t>
          </a:r>
        </a:p>
      </xdr:txBody>
    </xdr:sp>
    <xdr:clientData/>
  </xdr:twoCellAnchor>
  <xdr:twoCellAnchor>
    <xdr:from>
      <xdr:col>16</xdr:col>
      <xdr:colOff>295275</xdr:colOff>
      <xdr:row>30</xdr:row>
      <xdr:rowOff>159070</xdr:rowOff>
    </xdr:from>
    <xdr:to>
      <xdr:col>19</xdr:col>
      <xdr:colOff>228614</xdr:colOff>
      <xdr:row>34</xdr:row>
      <xdr:rowOff>22938</xdr:rowOff>
    </xdr:to>
    <xdr:sp macro="" textlink="">
      <xdr:nvSpPr>
        <xdr:cNvPr id="14" name="Retângulo de cantos arredondados 13">
          <a:hlinkClick xmlns:r="http://schemas.openxmlformats.org/officeDocument/2006/relationships" r:id="rId7"/>
        </xdr:cNvPr>
        <xdr:cNvSpPr/>
      </xdr:nvSpPr>
      <xdr:spPr>
        <a:xfrm>
          <a:off x="10010775" y="5493070"/>
          <a:ext cx="1754995" cy="530618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OBJETIVO 1</a:t>
          </a:r>
        </a:p>
      </xdr:txBody>
    </xdr:sp>
    <xdr:clientData/>
  </xdr:twoCellAnchor>
  <xdr:twoCellAnchor>
    <xdr:from>
      <xdr:col>16</xdr:col>
      <xdr:colOff>316706</xdr:colOff>
      <xdr:row>34</xdr:row>
      <xdr:rowOff>120970</xdr:rowOff>
    </xdr:from>
    <xdr:to>
      <xdr:col>19</xdr:col>
      <xdr:colOff>250045</xdr:colOff>
      <xdr:row>37</xdr:row>
      <xdr:rowOff>151525</xdr:rowOff>
    </xdr:to>
    <xdr:sp macro="" textlink="">
      <xdr:nvSpPr>
        <xdr:cNvPr id="15" name="Retângulo de cantos arredondados 14">
          <a:hlinkClick xmlns:r="http://schemas.openxmlformats.org/officeDocument/2006/relationships" r:id="rId8"/>
        </xdr:cNvPr>
        <xdr:cNvSpPr/>
      </xdr:nvSpPr>
      <xdr:spPr>
        <a:xfrm>
          <a:off x="10032206" y="6121720"/>
          <a:ext cx="1754995" cy="530618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OBJETIVO  2</a:t>
          </a:r>
        </a:p>
      </xdr:txBody>
    </xdr:sp>
    <xdr:clientData/>
  </xdr:twoCellAnchor>
  <xdr:twoCellAnchor>
    <xdr:from>
      <xdr:col>16</xdr:col>
      <xdr:colOff>314325</xdr:colOff>
      <xdr:row>38</xdr:row>
      <xdr:rowOff>70964</xdr:rowOff>
    </xdr:from>
    <xdr:to>
      <xdr:col>19</xdr:col>
      <xdr:colOff>247664</xdr:colOff>
      <xdr:row>41</xdr:row>
      <xdr:rowOff>101519</xdr:rowOff>
    </xdr:to>
    <xdr:sp macro="" textlink="">
      <xdr:nvSpPr>
        <xdr:cNvPr id="16" name="Retângulo de cantos arredondados 15">
          <a:hlinkClick xmlns:r="http://schemas.openxmlformats.org/officeDocument/2006/relationships" r:id="rId9"/>
        </xdr:cNvPr>
        <xdr:cNvSpPr/>
      </xdr:nvSpPr>
      <xdr:spPr>
        <a:xfrm>
          <a:off x="10029825" y="6738464"/>
          <a:ext cx="1754995" cy="530618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OBJETIVO </a:t>
          </a:r>
          <a:r>
            <a:rPr lang="pt-BR" sz="1100" b="1" baseline="0">
              <a:solidFill>
                <a:schemeClr val="bg1"/>
              </a:solidFill>
              <a:latin typeface="PT Sans Narrow" panose="020B0506020203020204" pitchFamily="34" charset="0"/>
            </a:rPr>
            <a:t> 3</a:t>
          </a:r>
          <a:endParaRPr lang="pt-BR" sz="1100" b="1">
            <a:solidFill>
              <a:schemeClr val="bg1"/>
            </a:solidFill>
            <a:latin typeface="PT Sans Narrow" panose="020B0506020203020204" pitchFamily="34" charset="0"/>
          </a:endParaRPr>
        </a:p>
      </xdr:txBody>
    </xdr:sp>
    <xdr:clientData/>
  </xdr:twoCellAnchor>
  <xdr:twoCellAnchor>
    <xdr:from>
      <xdr:col>16</xdr:col>
      <xdr:colOff>335756</xdr:colOff>
      <xdr:row>42</xdr:row>
      <xdr:rowOff>20957</xdr:rowOff>
    </xdr:from>
    <xdr:to>
      <xdr:col>19</xdr:col>
      <xdr:colOff>269095</xdr:colOff>
      <xdr:row>45</xdr:row>
      <xdr:rowOff>51512</xdr:rowOff>
    </xdr:to>
    <xdr:sp macro="" textlink="">
      <xdr:nvSpPr>
        <xdr:cNvPr id="17" name="Retângulo de cantos arredondados 16">
          <a:hlinkClick xmlns:r="http://schemas.openxmlformats.org/officeDocument/2006/relationships" r:id="rId10"/>
        </xdr:cNvPr>
        <xdr:cNvSpPr/>
      </xdr:nvSpPr>
      <xdr:spPr>
        <a:xfrm>
          <a:off x="10051256" y="7355207"/>
          <a:ext cx="1754995" cy="530618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OBJETIVO  4</a:t>
          </a:r>
        </a:p>
      </xdr:txBody>
    </xdr:sp>
    <xdr:clientData/>
  </xdr:twoCellAnchor>
  <xdr:twoCellAnchor>
    <xdr:from>
      <xdr:col>16</xdr:col>
      <xdr:colOff>357187</xdr:colOff>
      <xdr:row>45</xdr:row>
      <xdr:rowOff>113826</xdr:rowOff>
    </xdr:from>
    <xdr:to>
      <xdr:col>19</xdr:col>
      <xdr:colOff>290526</xdr:colOff>
      <xdr:row>48</xdr:row>
      <xdr:rowOff>144382</xdr:rowOff>
    </xdr:to>
    <xdr:sp macro="" textlink="">
      <xdr:nvSpPr>
        <xdr:cNvPr id="18" name="Retângulo de cantos arredondados 17">
          <a:hlinkClick xmlns:r="http://schemas.openxmlformats.org/officeDocument/2006/relationships" r:id="rId11"/>
        </xdr:cNvPr>
        <xdr:cNvSpPr/>
      </xdr:nvSpPr>
      <xdr:spPr>
        <a:xfrm>
          <a:off x="10072687" y="7948139"/>
          <a:ext cx="1754995" cy="530618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OBJETIVO  5</a:t>
          </a:r>
        </a:p>
      </xdr:txBody>
    </xdr:sp>
    <xdr:clientData/>
  </xdr:twoCellAnchor>
  <xdr:twoCellAnchor>
    <xdr:from>
      <xdr:col>14</xdr:col>
      <xdr:colOff>504838</xdr:colOff>
      <xdr:row>32</xdr:row>
      <xdr:rowOff>91004</xdr:rowOff>
    </xdr:from>
    <xdr:to>
      <xdr:col>16</xdr:col>
      <xdr:colOff>295275</xdr:colOff>
      <xdr:row>43</xdr:row>
      <xdr:rowOff>10041</xdr:rowOff>
    </xdr:to>
    <xdr:cxnSp macro="">
      <xdr:nvCxnSpPr>
        <xdr:cNvPr id="5" name="Conector de seta reta 4"/>
        <xdr:cNvCxnSpPr>
          <a:stCxn id="11" idx="3"/>
          <a:endCxn id="14" idx="1"/>
        </xdr:cNvCxnSpPr>
      </xdr:nvCxnSpPr>
      <xdr:spPr>
        <a:xfrm flipV="1">
          <a:off x="9005901" y="5758379"/>
          <a:ext cx="1004874" cy="1752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504838</xdr:colOff>
      <xdr:row>36</xdr:row>
      <xdr:rowOff>52904</xdr:rowOff>
    </xdr:from>
    <xdr:to>
      <xdr:col>16</xdr:col>
      <xdr:colOff>316706</xdr:colOff>
      <xdr:row>43</xdr:row>
      <xdr:rowOff>10041</xdr:rowOff>
    </xdr:to>
    <xdr:cxnSp macro="">
      <xdr:nvCxnSpPr>
        <xdr:cNvPr id="20" name="Conector de seta reta 19"/>
        <xdr:cNvCxnSpPr>
          <a:stCxn id="11" idx="3"/>
          <a:endCxn id="15" idx="1"/>
        </xdr:cNvCxnSpPr>
      </xdr:nvCxnSpPr>
      <xdr:spPr>
        <a:xfrm flipV="1">
          <a:off x="9005901" y="6387029"/>
          <a:ext cx="1026305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504838</xdr:colOff>
      <xdr:row>36</xdr:row>
      <xdr:rowOff>52904</xdr:rowOff>
    </xdr:from>
    <xdr:to>
      <xdr:col>16</xdr:col>
      <xdr:colOff>316706</xdr:colOff>
      <xdr:row>43</xdr:row>
      <xdr:rowOff>10041</xdr:rowOff>
    </xdr:to>
    <xdr:cxnSp macro="">
      <xdr:nvCxnSpPr>
        <xdr:cNvPr id="22" name="Conector de seta reta 21"/>
        <xdr:cNvCxnSpPr>
          <a:stCxn id="11" idx="3"/>
          <a:endCxn id="15" idx="1"/>
        </xdr:cNvCxnSpPr>
      </xdr:nvCxnSpPr>
      <xdr:spPr>
        <a:xfrm flipV="1">
          <a:off x="9005901" y="6387029"/>
          <a:ext cx="1026305" cy="11239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504838</xdr:colOff>
      <xdr:row>40</xdr:row>
      <xdr:rowOff>2898</xdr:rowOff>
    </xdr:from>
    <xdr:to>
      <xdr:col>16</xdr:col>
      <xdr:colOff>314325</xdr:colOff>
      <xdr:row>43</xdr:row>
      <xdr:rowOff>10041</xdr:rowOff>
    </xdr:to>
    <xdr:cxnSp macro="">
      <xdr:nvCxnSpPr>
        <xdr:cNvPr id="24" name="Conector de seta reta 23"/>
        <xdr:cNvCxnSpPr>
          <a:stCxn id="11" idx="3"/>
          <a:endCxn id="16" idx="1"/>
        </xdr:cNvCxnSpPr>
      </xdr:nvCxnSpPr>
      <xdr:spPr>
        <a:xfrm flipV="1">
          <a:off x="9005901" y="7003773"/>
          <a:ext cx="1023924" cy="5072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504838</xdr:colOff>
      <xdr:row>43</xdr:row>
      <xdr:rowOff>10041</xdr:rowOff>
    </xdr:from>
    <xdr:to>
      <xdr:col>16</xdr:col>
      <xdr:colOff>335756</xdr:colOff>
      <xdr:row>43</xdr:row>
      <xdr:rowOff>119578</xdr:rowOff>
    </xdr:to>
    <xdr:cxnSp macro="">
      <xdr:nvCxnSpPr>
        <xdr:cNvPr id="26" name="Conector de seta reta 25"/>
        <xdr:cNvCxnSpPr>
          <a:stCxn id="11" idx="3"/>
          <a:endCxn id="17" idx="1"/>
        </xdr:cNvCxnSpPr>
      </xdr:nvCxnSpPr>
      <xdr:spPr>
        <a:xfrm>
          <a:off x="9005901" y="7510979"/>
          <a:ext cx="1045355" cy="1095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504838</xdr:colOff>
      <xdr:row>43</xdr:row>
      <xdr:rowOff>10041</xdr:rowOff>
    </xdr:from>
    <xdr:to>
      <xdr:col>16</xdr:col>
      <xdr:colOff>357187</xdr:colOff>
      <xdr:row>47</xdr:row>
      <xdr:rowOff>45760</xdr:rowOff>
    </xdr:to>
    <xdr:cxnSp macro="">
      <xdr:nvCxnSpPr>
        <xdr:cNvPr id="28" name="Conector de seta reta 27"/>
        <xdr:cNvCxnSpPr>
          <a:stCxn id="11" idx="3"/>
          <a:endCxn id="18" idx="1"/>
        </xdr:cNvCxnSpPr>
      </xdr:nvCxnSpPr>
      <xdr:spPr>
        <a:xfrm>
          <a:off x="9005901" y="7510979"/>
          <a:ext cx="1066786" cy="7024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247650</xdr:colOff>
      <xdr:row>49</xdr:row>
      <xdr:rowOff>95250</xdr:rowOff>
    </xdr:from>
    <xdr:to>
      <xdr:col>7</xdr:col>
      <xdr:colOff>157043</xdr:colOff>
      <xdr:row>55</xdr:row>
      <xdr:rowOff>151039</xdr:rowOff>
    </xdr:to>
    <xdr:pic>
      <xdr:nvPicPr>
        <xdr:cNvPr id="1973" name="Imagem 1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295650" y="7400925"/>
          <a:ext cx="1143000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228600</xdr:colOff>
      <xdr:row>48</xdr:row>
      <xdr:rowOff>152400</xdr:rowOff>
    </xdr:from>
    <xdr:to>
      <xdr:col>12</xdr:col>
      <xdr:colOff>490418</xdr:colOff>
      <xdr:row>56</xdr:row>
      <xdr:rowOff>19450</xdr:rowOff>
    </xdr:to>
    <xdr:pic>
      <xdr:nvPicPr>
        <xdr:cNvPr id="1974" name="Imagem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24600" y="7296150"/>
          <a:ext cx="1495425" cy="1247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83344</xdr:colOff>
      <xdr:row>7</xdr:row>
      <xdr:rowOff>11907</xdr:rowOff>
    </xdr:from>
    <xdr:to>
      <xdr:col>20</xdr:col>
      <xdr:colOff>52387</xdr:colOff>
      <xdr:row>29</xdr:row>
      <xdr:rowOff>29104</xdr:rowOff>
    </xdr:to>
    <xdr:sp macro="" textlink="">
      <xdr:nvSpPr>
        <xdr:cNvPr id="25" name="Retângulo 24"/>
        <xdr:cNvSpPr/>
      </xdr:nvSpPr>
      <xdr:spPr>
        <a:xfrm>
          <a:off x="83344" y="1178720"/>
          <a:ext cx="12113418" cy="3970072"/>
        </a:xfrm>
        <a:prstGeom prst="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Esta ferramenta foi desenvolvida pela Barcelona Media Inovação Brasil . Este documento contrará informações da Situação Atual do destino, Análise Estratégica e Planejamento.</a:t>
          </a:r>
        </a:p>
        <a:p>
          <a:pPr algn="l"/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 aba da avaliação qualitativa e descritiva foi baseada em uma metodologia desenvolvida pela Fundação Barcelona Media e adaptada pela Barcelona Media Inovação Brasil e visa analisar a situação atual dos destinos turísticos através de 15 dimensões, 45 critérios e 135 evidências, as quais impactam diretamente na competitividade destes, em todas as fases da viagem: antes, durante e após a viagem.</a:t>
          </a:r>
        </a:p>
        <a:p>
          <a:pPr algn="l"/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 primeira etapa consiste em avaliar cada evidência listada como positiva ou negativa, ou seja, para o destino as afirmações condizem ou não condizem com a realidade, podendo acumular 3 pontos positivos por critério e nove por dimensão.</a:t>
          </a:r>
        </a:p>
        <a:p>
          <a:pPr algn="l"/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 dimensões que obtiverem notas até 4 podem ser consideradas frágeis, 5 e 6 estão em nível intermediário e de 7 a 9 muito bom. Após esta análise é possível identificar as principais forças e deficiências de cada local, possibilitando o planejamento de ações para aumento da competitividade.  </a:t>
          </a:r>
        </a:p>
        <a:p>
          <a:pPr algn="l"/>
          <a:r>
            <a:rPr lang="pt-B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 segunda etapa consiste na avaliação descritiva de cada critério, onde deverão ser apontados os pontos relevantes que embasaram as respostas dadas na primeira etapa. </a:t>
          </a:r>
        </a:p>
        <a:p>
          <a:pPr algn="l"/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 aba Análise Estratégica das Dimensões apresenta um ranking das avaliações feitas por dimensão. Neste momento deverão ser avaliados os pontos fortes e fracos das dimensões com maior e menor pontuação, bem como as oportunidades e ameaças no macroambiente do destino.</a:t>
          </a:r>
        </a:p>
        <a:p>
          <a:pPr algn="l"/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 aba Planejamento Estratégico é onde devem ser inseridos a Visão, Valores, Objetivos, Estratégias, Ações e Metas. As ações serão detalhadas nas abas seguintes "Ações" para apoiar a implantanção e monitoramento.</a:t>
          </a:r>
        </a:p>
        <a:p>
          <a:pPr algn="l"/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Para responder à ferramenta, devem ser utilizados os botões abaixo.    </a:t>
          </a:r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      </a:t>
          </a:r>
        </a:p>
        <a:p>
          <a:pPr algn="l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               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1</xdr:row>
      <xdr:rowOff>57150</xdr:rowOff>
    </xdr:from>
    <xdr:to>
      <xdr:col>5</xdr:col>
      <xdr:colOff>3552826</xdr:colOff>
      <xdr:row>7</xdr:row>
      <xdr:rowOff>104775</xdr:rowOff>
    </xdr:to>
    <xdr:sp macro="" textlink="">
      <xdr:nvSpPr>
        <xdr:cNvPr id="2" name="Retângulo 1"/>
        <xdr:cNvSpPr/>
      </xdr:nvSpPr>
      <xdr:spPr>
        <a:xfrm>
          <a:off x="1238251" y="219075"/>
          <a:ext cx="11715750" cy="10191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solidFill>
                <a:schemeClr val="accent1">
                  <a:lumMod val="50000"/>
                </a:schemeClr>
              </a:solidFill>
              <a:latin typeface="PT Sans Narrow" panose="020B0506020203020204" pitchFamily="34" charset="0"/>
            </a:rPr>
            <a:t>ANÁLISE</a:t>
          </a:r>
          <a:r>
            <a:rPr lang="pt-BR" sz="2800" b="1" baseline="0">
              <a:solidFill>
                <a:schemeClr val="accent1">
                  <a:lumMod val="50000"/>
                </a:schemeClr>
              </a:solidFill>
              <a:latin typeface="PT Sans Narrow" panose="020B0506020203020204" pitchFamily="34" charset="0"/>
            </a:rPr>
            <a:t> DAS 15 DIMENSÕES ESSENCIAIS DO DESTINO </a:t>
          </a:r>
        </a:p>
        <a:p>
          <a:pPr algn="ctr"/>
          <a:r>
            <a:rPr lang="pt-BR" sz="2800" b="1" baseline="0">
              <a:solidFill>
                <a:schemeClr val="accent1">
                  <a:lumMod val="50000"/>
                </a:schemeClr>
              </a:solidFill>
              <a:latin typeface="PT Sans Narrow" panose="020B0506020203020204" pitchFamily="34" charset="0"/>
            </a:rPr>
            <a:t>-AVALIAÇÃO QUALITATIVA-</a:t>
          </a:r>
          <a:endParaRPr lang="pt-BR" sz="2800" b="1">
            <a:solidFill>
              <a:schemeClr val="accent1">
                <a:lumMod val="50000"/>
              </a:schemeClr>
            </a:solidFill>
            <a:latin typeface="PT Sans Narrow" panose="020B0506020203020204" pitchFamily="34" charset="0"/>
          </a:endParaRPr>
        </a:p>
      </xdr:txBody>
    </xdr:sp>
    <xdr:clientData/>
  </xdr:twoCellAnchor>
  <xdr:twoCellAnchor editAs="oneCell">
    <xdr:from>
      <xdr:col>2</xdr:col>
      <xdr:colOff>95250</xdr:colOff>
      <xdr:row>0</xdr:row>
      <xdr:rowOff>38100</xdr:rowOff>
    </xdr:from>
    <xdr:to>
      <xdr:col>2</xdr:col>
      <xdr:colOff>1590675</xdr:colOff>
      <xdr:row>8</xdr:row>
      <xdr:rowOff>28575</xdr:rowOff>
    </xdr:to>
    <xdr:pic>
      <xdr:nvPicPr>
        <xdr:cNvPr id="2441" name="Imagem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4450" y="38100"/>
          <a:ext cx="1495425" cy="1285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600075</xdr:colOff>
      <xdr:row>7</xdr:row>
      <xdr:rowOff>104775</xdr:rowOff>
    </xdr:from>
    <xdr:to>
      <xdr:col>5</xdr:col>
      <xdr:colOff>3554762</xdr:colOff>
      <xdr:row>11</xdr:row>
      <xdr:rowOff>142875</xdr:rowOff>
    </xdr:to>
    <xdr:sp macro="" textlink="">
      <xdr:nvSpPr>
        <xdr:cNvPr id="4" name="Retângulo 3"/>
        <xdr:cNvSpPr/>
      </xdr:nvSpPr>
      <xdr:spPr>
        <a:xfrm>
          <a:off x="1209675" y="1238250"/>
          <a:ext cx="11744325" cy="685800"/>
        </a:xfrm>
        <a:prstGeom prst="rect">
          <a:avLst/>
        </a:prstGeom>
        <a:solidFill>
          <a:schemeClr val="bg1"/>
        </a:solidFill>
        <a:ln w="3810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4">
                  <a:lumMod val="75000"/>
                </a:schemeClr>
              </a:solidFill>
              <a:latin typeface="PT Sans Narrow" panose="020B0506020203020204" pitchFamily="34" charset="0"/>
            </a:rPr>
            <a:t>Para responder, utilize a seta localizada à direita de cada</a:t>
          </a:r>
          <a:r>
            <a:rPr lang="pt-BR" sz="1800" b="1" baseline="0">
              <a:solidFill>
                <a:schemeClr val="accent4">
                  <a:lumMod val="75000"/>
                </a:schemeClr>
              </a:solidFill>
              <a:latin typeface="PT Sans Narrow" panose="020B0506020203020204" pitchFamily="34" charset="0"/>
            </a:rPr>
            <a:t> campo conforme imagem </a:t>
          </a:r>
          <a:r>
            <a:rPr lang="pt-BR" sz="1800" b="1">
              <a:solidFill>
                <a:schemeClr val="accent4">
                  <a:lumMod val="75000"/>
                </a:schemeClr>
              </a:solidFill>
              <a:latin typeface="PT Sans Narrow" panose="020B0506020203020204" pitchFamily="34" charset="0"/>
            </a:rPr>
            <a:t> </a:t>
          </a:r>
        </a:p>
      </xdr:txBody>
    </xdr:sp>
    <xdr:clientData/>
  </xdr:twoCellAnchor>
  <xdr:twoCellAnchor editAs="oneCell">
    <xdr:from>
      <xdr:col>5</xdr:col>
      <xdr:colOff>1104900</xdr:colOff>
      <xdr:row>7</xdr:row>
      <xdr:rowOff>142875</xdr:rowOff>
    </xdr:from>
    <xdr:to>
      <xdr:col>5</xdr:col>
      <xdr:colOff>3324225</xdr:colOff>
      <xdr:row>11</xdr:row>
      <xdr:rowOff>114300</xdr:rowOff>
    </xdr:to>
    <xdr:pic>
      <xdr:nvPicPr>
        <xdr:cNvPr id="2443" name="Imagem 4"/>
        <xdr:cNvPicPr>
          <a:picLocks noChangeAspect="1"/>
        </xdr:cNvPicPr>
      </xdr:nvPicPr>
      <xdr:blipFill>
        <a:blip xmlns:r="http://schemas.openxmlformats.org/officeDocument/2006/relationships" r:embed="rId2"/>
        <a:srcRect l="48248" t="58472" r="22978" b="27203"/>
        <a:stretch>
          <a:fillRect/>
        </a:stretch>
      </xdr:blipFill>
      <xdr:spPr bwMode="auto">
        <a:xfrm>
          <a:off x="10506075" y="1276350"/>
          <a:ext cx="22193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1848328</xdr:colOff>
      <xdr:row>148</xdr:row>
      <xdr:rowOff>150496</xdr:rowOff>
    </xdr:from>
    <xdr:to>
      <xdr:col>6</xdr:col>
      <xdr:colOff>35666</xdr:colOff>
      <xdr:row>152</xdr:row>
      <xdr:rowOff>28637</xdr:rowOff>
    </xdr:to>
    <xdr:sp macro="" textlink="">
      <xdr:nvSpPr>
        <xdr:cNvPr id="6" name="Retângulo de cantos arredondados 5">
          <a:hlinkClick xmlns:r="http://schemas.openxmlformats.org/officeDocument/2006/relationships" r:id="rId3"/>
        </xdr:cNvPr>
        <xdr:cNvSpPr/>
      </xdr:nvSpPr>
      <xdr:spPr>
        <a:xfrm>
          <a:off x="11244264" y="69923026"/>
          <a:ext cx="1745457" cy="542924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22862</xdr:colOff>
      <xdr:row>2</xdr:row>
      <xdr:rowOff>14288</xdr:rowOff>
    </xdr:from>
    <xdr:to>
      <xdr:col>6</xdr:col>
      <xdr:colOff>6741585</xdr:colOff>
      <xdr:row>8</xdr:row>
      <xdr:rowOff>88618</xdr:rowOff>
    </xdr:to>
    <xdr:sp macro="" textlink="">
      <xdr:nvSpPr>
        <xdr:cNvPr id="3" name="Retângulo 2"/>
        <xdr:cNvSpPr/>
      </xdr:nvSpPr>
      <xdr:spPr>
        <a:xfrm>
          <a:off x="1864362" y="331788"/>
          <a:ext cx="10793306" cy="10268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solidFill>
                <a:schemeClr val="accent1">
                  <a:lumMod val="50000"/>
                </a:schemeClr>
              </a:solidFill>
              <a:latin typeface="PT Sans Narrow" panose="020B0506020203020204" pitchFamily="34" charset="0"/>
            </a:rPr>
            <a:t>ANÁLISE</a:t>
          </a:r>
          <a:r>
            <a:rPr lang="pt-BR" sz="2800" b="1" baseline="0">
              <a:solidFill>
                <a:schemeClr val="accent1">
                  <a:lumMod val="50000"/>
                </a:schemeClr>
              </a:solidFill>
              <a:latin typeface="PT Sans Narrow" panose="020B0506020203020204" pitchFamily="34" charset="0"/>
            </a:rPr>
            <a:t> DAS 15 DIMENSÕES ESSENCIAIS DO DESTINO </a:t>
          </a:r>
        </a:p>
        <a:p>
          <a:pPr algn="ctr"/>
          <a:r>
            <a:rPr lang="pt-BR" sz="2800" b="1" baseline="0">
              <a:solidFill>
                <a:schemeClr val="accent1">
                  <a:lumMod val="50000"/>
                </a:schemeClr>
              </a:solidFill>
              <a:latin typeface="PT Sans Narrow" panose="020B0506020203020204" pitchFamily="34" charset="0"/>
            </a:rPr>
            <a:t>-AVALIAÇÃO DESCRITIVA-</a:t>
          </a:r>
          <a:endParaRPr lang="pt-BR" sz="2800" b="1">
            <a:solidFill>
              <a:schemeClr val="accent1">
                <a:lumMod val="50000"/>
              </a:schemeClr>
            </a:solidFill>
            <a:latin typeface="PT Sans Narrow" panose="020B0506020203020204" pitchFamily="34" charset="0"/>
          </a:endParaRPr>
        </a:p>
      </xdr:txBody>
    </xdr:sp>
    <xdr:clientData/>
  </xdr:twoCellAnchor>
  <xdr:twoCellAnchor editAs="oneCell">
    <xdr:from>
      <xdr:col>3</xdr:col>
      <xdr:colOff>9525</xdr:colOff>
      <xdr:row>0</xdr:row>
      <xdr:rowOff>57150</xdr:rowOff>
    </xdr:from>
    <xdr:to>
      <xdr:col>5</xdr:col>
      <xdr:colOff>47625</xdr:colOff>
      <xdr:row>8</xdr:row>
      <xdr:rowOff>85725</xdr:rowOff>
    </xdr:to>
    <xdr:pic>
      <xdr:nvPicPr>
        <xdr:cNvPr id="3308" name="Imagem 3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38325" y="57150"/>
          <a:ext cx="1485900" cy="1323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5050155</xdr:colOff>
      <xdr:row>32</xdr:row>
      <xdr:rowOff>140970</xdr:rowOff>
    </xdr:from>
    <xdr:to>
      <xdr:col>7</xdr:col>
      <xdr:colOff>11755</xdr:colOff>
      <xdr:row>36</xdr:row>
      <xdr:rowOff>38062</xdr:rowOff>
    </xdr:to>
    <xdr:sp macro="" textlink="">
      <xdr:nvSpPr>
        <xdr:cNvPr id="5" name="Retângulo de cantos arredondados 4">
          <a:hlinkClick xmlns:r="http://schemas.openxmlformats.org/officeDocument/2006/relationships" r:id="rId2"/>
        </xdr:cNvPr>
        <xdr:cNvSpPr/>
      </xdr:nvSpPr>
      <xdr:spPr>
        <a:xfrm>
          <a:off x="10963275" y="28727400"/>
          <a:ext cx="1745457" cy="542924"/>
        </a:xfrm>
        <a:prstGeom prst="round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PT Sans Narrow" panose="020B0506020203020204" pitchFamily="34" charset="0"/>
            </a:rPr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9</xdr:row>
      <xdr:rowOff>161925</xdr:rowOff>
    </xdr:from>
    <xdr:to>
      <xdr:col>3</xdr:col>
      <xdr:colOff>3943350</xdr:colOff>
      <xdr:row>15</xdr:row>
      <xdr:rowOff>485775</xdr:rowOff>
    </xdr:to>
    <xdr:graphicFrame macro="">
      <xdr:nvGraphicFramePr>
        <xdr:cNvPr id="1078558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695325</xdr:colOff>
      <xdr:row>17</xdr:row>
      <xdr:rowOff>390525</xdr:rowOff>
    </xdr:from>
    <xdr:to>
      <xdr:col>3</xdr:col>
      <xdr:colOff>3990975</xdr:colOff>
      <xdr:row>24</xdr:row>
      <xdr:rowOff>152400</xdr:rowOff>
    </xdr:to>
    <xdr:graphicFrame macro="">
      <xdr:nvGraphicFramePr>
        <xdr:cNvPr id="1078559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771525</xdr:colOff>
      <xdr:row>27</xdr:row>
      <xdr:rowOff>123825</xdr:rowOff>
    </xdr:from>
    <xdr:to>
      <xdr:col>3</xdr:col>
      <xdr:colOff>4076700</xdr:colOff>
      <xdr:row>33</xdr:row>
      <xdr:rowOff>457200</xdr:rowOff>
    </xdr:to>
    <xdr:graphicFrame macro="">
      <xdr:nvGraphicFramePr>
        <xdr:cNvPr id="1078560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847725</xdr:colOff>
      <xdr:row>35</xdr:row>
      <xdr:rowOff>514350</xdr:rowOff>
    </xdr:from>
    <xdr:to>
      <xdr:col>3</xdr:col>
      <xdr:colOff>4152900</xdr:colOff>
      <xdr:row>42</xdr:row>
      <xdr:rowOff>276225</xdr:rowOff>
    </xdr:to>
    <xdr:graphicFrame macro="">
      <xdr:nvGraphicFramePr>
        <xdr:cNvPr id="1078561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866775</xdr:colOff>
      <xdr:row>45</xdr:row>
      <xdr:rowOff>38100</xdr:rowOff>
    </xdr:from>
    <xdr:to>
      <xdr:col>3</xdr:col>
      <xdr:colOff>4162425</xdr:colOff>
      <xdr:row>51</xdr:row>
      <xdr:rowOff>371475</xdr:rowOff>
    </xdr:to>
    <xdr:graphicFrame macro="">
      <xdr:nvGraphicFramePr>
        <xdr:cNvPr id="1078562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800100</xdr:colOff>
      <xdr:row>54</xdr:row>
      <xdr:rowOff>152400</xdr:rowOff>
    </xdr:from>
    <xdr:to>
      <xdr:col>3</xdr:col>
      <xdr:colOff>4105275</xdr:colOff>
      <xdr:row>60</xdr:row>
      <xdr:rowOff>476250</xdr:rowOff>
    </xdr:to>
    <xdr:graphicFrame macro="">
      <xdr:nvGraphicFramePr>
        <xdr:cNvPr id="107856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828675</xdr:colOff>
      <xdr:row>63</xdr:row>
      <xdr:rowOff>9525</xdr:rowOff>
    </xdr:from>
    <xdr:to>
      <xdr:col>3</xdr:col>
      <xdr:colOff>4124325</xdr:colOff>
      <xdr:row>69</xdr:row>
      <xdr:rowOff>342900</xdr:rowOff>
    </xdr:to>
    <xdr:graphicFrame macro="">
      <xdr:nvGraphicFramePr>
        <xdr:cNvPr id="107856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733425</xdr:colOff>
      <xdr:row>72</xdr:row>
      <xdr:rowOff>66675</xdr:rowOff>
    </xdr:from>
    <xdr:to>
      <xdr:col>3</xdr:col>
      <xdr:colOff>4029075</xdr:colOff>
      <xdr:row>78</xdr:row>
      <xdr:rowOff>390525</xdr:rowOff>
    </xdr:to>
    <xdr:graphicFrame macro="">
      <xdr:nvGraphicFramePr>
        <xdr:cNvPr id="107856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828675</xdr:colOff>
      <xdr:row>81</xdr:row>
      <xdr:rowOff>190500</xdr:rowOff>
    </xdr:from>
    <xdr:to>
      <xdr:col>3</xdr:col>
      <xdr:colOff>4124325</xdr:colOff>
      <xdr:row>87</xdr:row>
      <xdr:rowOff>523875</xdr:rowOff>
    </xdr:to>
    <xdr:graphicFrame macro="">
      <xdr:nvGraphicFramePr>
        <xdr:cNvPr id="107856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876300</xdr:colOff>
      <xdr:row>90</xdr:row>
      <xdr:rowOff>323850</xdr:rowOff>
    </xdr:from>
    <xdr:to>
      <xdr:col>3</xdr:col>
      <xdr:colOff>4181475</xdr:colOff>
      <xdr:row>97</xdr:row>
      <xdr:rowOff>85725</xdr:rowOff>
    </xdr:to>
    <xdr:graphicFrame macro="">
      <xdr:nvGraphicFramePr>
        <xdr:cNvPr id="107856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771525</xdr:colOff>
      <xdr:row>99</xdr:row>
      <xdr:rowOff>295275</xdr:rowOff>
    </xdr:from>
    <xdr:to>
      <xdr:col>3</xdr:col>
      <xdr:colOff>4086225</xdr:colOff>
      <xdr:row>106</xdr:row>
      <xdr:rowOff>57150</xdr:rowOff>
    </xdr:to>
    <xdr:graphicFrame macro="">
      <xdr:nvGraphicFramePr>
        <xdr:cNvPr id="107856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733425</xdr:colOff>
      <xdr:row>108</xdr:row>
      <xdr:rowOff>285750</xdr:rowOff>
    </xdr:from>
    <xdr:to>
      <xdr:col>3</xdr:col>
      <xdr:colOff>4029075</xdr:colOff>
      <xdr:row>115</xdr:row>
      <xdr:rowOff>47625</xdr:rowOff>
    </xdr:to>
    <xdr:graphicFrame macro="">
      <xdr:nvGraphicFramePr>
        <xdr:cNvPr id="107856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828675</xdr:colOff>
      <xdr:row>117</xdr:row>
      <xdr:rowOff>19050</xdr:rowOff>
    </xdr:from>
    <xdr:to>
      <xdr:col>3</xdr:col>
      <xdr:colOff>4124325</xdr:colOff>
      <xdr:row>123</xdr:row>
      <xdr:rowOff>352425</xdr:rowOff>
    </xdr:to>
    <xdr:graphicFrame macro="">
      <xdr:nvGraphicFramePr>
        <xdr:cNvPr id="107857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771525</xdr:colOff>
      <xdr:row>126</xdr:row>
      <xdr:rowOff>85725</xdr:rowOff>
    </xdr:from>
    <xdr:to>
      <xdr:col>3</xdr:col>
      <xdr:colOff>4076700</xdr:colOff>
      <xdr:row>132</xdr:row>
      <xdr:rowOff>409575</xdr:rowOff>
    </xdr:to>
    <xdr:graphicFrame macro="">
      <xdr:nvGraphicFramePr>
        <xdr:cNvPr id="107857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790575</xdr:colOff>
      <xdr:row>135</xdr:row>
      <xdr:rowOff>180975</xdr:rowOff>
    </xdr:from>
    <xdr:to>
      <xdr:col>3</xdr:col>
      <xdr:colOff>4095750</xdr:colOff>
      <xdr:row>141</xdr:row>
      <xdr:rowOff>495300</xdr:rowOff>
    </xdr:to>
    <xdr:graphicFrame macro="">
      <xdr:nvGraphicFramePr>
        <xdr:cNvPr id="107857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42335</xdr:colOff>
      <xdr:row>1</xdr:row>
      <xdr:rowOff>84138</xdr:rowOff>
    </xdr:from>
    <xdr:to>
      <xdr:col>7</xdr:col>
      <xdr:colOff>42334</xdr:colOff>
      <xdr:row>5</xdr:row>
      <xdr:rowOff>137649</xdr:rowOff>
    </xdr:to>
    <xdr:sp macro="" textlink="">
      <xdr:nvSpPr>
        <xdr:cNvPr id="23" name="Retângulo 22"/>
        <xdr:cNvSpPr/>
      </xdr:nvSpPr>
      <xdr:spPr>
        <a:xfrm>
          <a:off x="857252" y="252413"/>
          <a:ext cx="12975165" cy="6789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accent1">
                  <a:lumMod val="50000"/>
                </a:schemeClr>
              </a:solidFill>
              <a:latin typeface="PT Sans Narrow" panose="020B0506020203020204" pitchFamily="34" charset="0"/>
            </a:rPr>
            <a:t>ANÁLISE</a:t>
          </a:r>
          <a:r>
            <a:rPr lang="pt-BR" sz="1600" b="1" baseline="0">
              <a:solidFill>
                <a:schemeClr val="accent1">
                  <a:lumMod val="50000"/>
                </a:schemeClr>
              </a:solidFill>
              <a:latin typeface="PT Sans Narrow" panose="020B0506020203020204" pitchFamily="34" charset="0"/>
            </a:rPr>
            <a:t> DAS 15 DIMENSÕES ESSENCIAIS DO DESTINO </a:t>
          </a:r>
        </a:p>
        <a:p>
          <a:pPr algn="ctr"/>
          <a:r>
            <a:rPr lang="pt-BR" sz="1600" b="1" baseline="0">
              <a:solidFill>
                <a:schemeClr val="accent1">
                  <a:lumMod val="50000"/>
                </a:schemeClr>
              </a:solidFill>
              <a:latin typeface="PT Sans Narrow" panose="020B0506020203020204" pitchFamily="34" charset="0"/>
            </a:rPr>
            <a:t>-RESULTADOS-</a:t>
          </a:r>
          <a:endParaRPr lang="pt-BR" sz="1600" b="1">
            <a:solidFill>
              <a:schemeClr val="accent1">
                <a:lumMod val="50000"/>
              </a:schemeClr>
            </a:solidFill>
            <a:latin typeface="PT Sans Narrow" panose="020B0506020203020204" pitchFamily="34" charset="0"/>
          </a:endParaRPr>
        </a:p>
      </xdr:txBody>
    </xdr:sp>
    <xdr:clientData/>
  </xdr:twoCellAnchor>
  <xdr:twoCellAnchor editAs="oneCell">
    <xdr:from>
      <xdr:col>1</xdr:col>
      <xdr:colOff>180975</xdr:colOff>
      <xdr:row>0</xdr:row>
      <xdr:rowOff>0</xdr:rowOff>
    </xdr:from>
    <xdr:to>
      <xdr:col>2</xdr:col>
      <xdr:colOff>1181100</xdr:colOff>
      <xdr:row>6</xdr:row>
      <xdr:rowOff>114300</xdr:rowOff>
    </xdr:to>
    <xdr:pic>
      <xdr:nvPicPr>
        <xdr:cNvPr id="1078574" name="Imagem 23"/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790575" y="0"/>
          <a:ext cx="1200150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3"/>
  <sheetViews>
    <sheetView topLeftCell="DP1" workbookViewId="0">
      <pane ySplit="2" topLeftCell="A3" activePane="bottomLeft" state="frozen"/>
      <selection pane="bottomLeft" activeCell="A2" sqref="A2:DW3"/>
    </sheetView>
  </sheetViews>
  <sheetFormatPr defaultColWidth="14.42578125" defaultRowHeight="15.75" customHeight="1"/>
  <cols>
    <col min="1" max="128" width="21.5703125" customWidth="1"/>
  </cols>
  <sheetData>
    <row r="2" spans="1:128" ht="15.75" customHeigh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46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54</v>
      </c>
      <c r="BN2" s="1" t="s">
        <v>55</v>
      </c>
      <c r="BO2" s="1" t="s">
        <v>63</v>
      </c>
      <c r="BP2" s="1" t="s">
        <v>64</v>
      </c>
      <c r="BQ2" s="1" t="s">
        <v>65</v>
      </c>
      <c r="BR2" s="1" t="s">
        <v>66</v>
      </c>
      <c r="BS2" s="1" t="s">
        <v>67</v>
      </c>
      <c r="BT2" s="1" t="s">
        <v>68</v>
      </c>
      <c r="BU2" s="1" t="s">
        <v>69</v>
      </c>
      <c r="BV2" s="1" t="s">
        <v>70</v>
      </c>
      <c r="BW2" s="1" t="s">
        <v>68</v>
      </c>
      <c r="BX2" s="1" t="s">
        <v>71</v>
      </c>
      <c r="BY2" s="1" t="s">
        <v>72</v>
      </c>
      <c r="BZ2" s="1" t="s">
        <v>73</v>
      </c>
      <c r="CA2" s="1" t="s">
        <v>74</v>
      </c>
      <c r="CB2" s="1" t="s">
        <v>75</v>
      </c>
      <c r="CC2" s="1" t="s">
        <v>76</v>
      </c>
      <c r="CD2" s="1" t="s">
        <v>77</v>
      </c>
      <c r="CE2" s="1" t="s">
        <v>78</v>
      </c>
      <c r="CF2" s="1" t="s">
        <v>79</v>
      </c>
      <c r="CG2" s="1" t="s">
        <v>80</v>
      </c>
      <c r="CH2" s="1" t="s">
        <v>79</v>
      </c>
      <c r="CI2" s="1" t="s">
        <v>81</v>
      </c>
      <c r="CJ2" s="1" t="s">
        <v>82</v>
      </c>
      <c r="CK2" s="1" t="s">
        <v>83</v>
      </c>
      <c r="CL2" s="1" t="s">
        <v>84</v>
      </c>
      <c r="CM2" s="1" t="s">
        <v>85</v>
      </c>
      <c r="CN2" s="1" t="s">
        <v>86</v>
      </c>
      <c r="CO2" s="1" t="s">
        <v>87</v>
      </c>
      <c r="CP2" s="1" t="s">
        <v>88</v>
      </c>
      <c r="CQ2" s="1" t="s">
        <v>89</v>
      </c>
      <c r="CR2" s="1" t="s">
        <v>90</v>
      </c>
      <c r="CS2" s="1" t="s">
        <v>90</v>
      </c>
      <c r="CT2" s="1" t="s">
        <v>91</v>
      </c>
      <c r="CU2" s="1" t="s">
        <v>92</v>
      </c>
      <c r="CV2" s="1" t="s">
        <v>93</v>
      </c>
      <c r="CW2" s="1" t="s">
        <v>94</v>
      </c>
      <c r="CX2" s="1" t="s">
        <v>95</v>
      </c>
      <c r="CY2" s="1" t="s">
        <v>96</v>
      </c>
      <c r="CZ2" s="1" t="s">
        <v>97</v>
      </c>
      <c r="DA2" s="1" t="s">
        <v>98</v>
      </c>
      <c r="DB2" s="1" t="s">
        <v>99</v>
      </c>
      <c r="DC2" s="1" t="s">
        <v>100</v>
      </c>
      <c r="DD2" s="1" t="s">
        <v>101</v>
      </c>
      <c r="DE2" s="1" t="s">
        <v>102</v>
      </c>
      <c r="DF2" s="1" t="s">
        <v>103</v>
      </c>
      <c r="DG2" s="1" t="s">
        <v>104</v>
      </c>
      <c r="DH2" s="1" t="s">
        <v>105</v>
      </c>
      <c r="DI2" s="1" t="s">
        <v>106</v>
      </c>
      <c r="DJ2" s="1" t="s">
        <v>107</v>
      </c>
      <c r="DK2" s="1" t="s">
        <v>108</v>
      </c>
      <c r="DL2" s="1" t="s">
        <v>109</v>
      </c>
      <c r="DM2" s="1" t="s">
        <v>110</v>
      </c>
      <c r="DN2" s="1" t="s">
        <v>111</v>
      </c>
      <c r="DO2" s="1" t="s">
        <v>112</v>
      </c>
      <c r="DP2" s="1" t="s">
        <v>113</v>
      </c>
      <c r="DQ2" s="1" t="s">
        <v>114</v>
      </c>
      <c r="DR2" s="1" t="s">
        <v>115</v>
      </c>
      <c r="DS2" s="1" t="s">
        <v>116</v>
      </c>
      <c r="DT2" s="1" t="s">
        <v>114</v>
      </c>
      <c r="DU2" s="1" t="s">
        <v>117</v>
      </c>
      <c r="DV2" s="1" t="s">
        <v>118</v>
      </c>
      <c r="DW2" s="1" t="s">
        <v>119</v>
      </c>
      <c r="DX2" s="1"/>
    </row>
    <row r="3" spans="1:128" ht="15.75" customHeight="1">
      <c r="A3" s="1" t="s">
        <v>120</v>
      </c>
      <c r="B3" s="1" t="s">
        <v>120</v>
      </c>
      <c r="C3" s="1" t="s">
        <v>120</v>
      </c>
      <c r="D3" s="1" t="s">
        <v>120</v>
      </c>
      <c r="E3" s="1" t="s">
        <v>121</v>
      </c>
      <c r="F3" s="1" t="s">
        <v>121</v>
      </c>
      <c r="G3" s="1" t="s">
        <v>120</v>
      </c>
      <c r="H3" s="1" t="s">
        <v>120</v>
      </c>
      <c r="I3" s="1" t="s">
        <v>120</v>
      </c>
      <c r="J3" s="1" t="s">
        <v>120</v>
      </c>
      <c r="K3" s="1" t="s">
        <v>121</v>
      </c>
      <c r="L3" s="1" t="s">
        <v>121</v>
      </c>
      <c r="M3" s="1" t="s">
        <v>121</v>
      </c>
      <c r="N3" s="1" t="s">
        <v>121</v>
      </c>
      <c r="O3" s="1" t="s">
        <v>120</v>
      </c>
      <c r="P3" s="1" t="s">
        <v>120</v>
      </c>
      <c r="Q3" s="1" t="s">
        <v>120</v>
      </c>
      <c r="R3" s="1" t="s">
        <v>120</v>
      </c>
      <c r="S3" s="1" t="s">
        <v>120</v>
      </c>
      <c r="T3" s="1" t="s">
        <v>120</v>
      </c>
      <c r="U3" s="1" t="s">
        <v>121</v>
      </c>
      <c r="V3" s="1" t="s">
        <v>120</v>
      </c>
      <c r="W3" s="1" t="s">
        <v>120</v>
      </c>
      <c r="X3" s="1" t="s">
        <v>121</v>
      </c>
      <c r="Y3" s="1" t="s">
        <v>120</v>
      </c>
      <c r="Z3" s="1" t="s">
        <v>120</v>
      </c>
      <c r="AA3" s="1" t="s">
        <v>121</v>
      </c>
      <c r="AB3" s="1" t="s">
        <v>120</v>
      </c>
      <c r="AC3" s="1" t="s">
        <v>121</v>
      </c>
      <c r="AD3" s="1" t="s">
        <v>120</v>
      </c>
      <c r="AE3" s="1" t="s">
        <v>120</v>
      </c>
      <c r="AF3" s="1" t="s">
        <v>120</v>
      </c>
      <c r="AG3" s="1" t="s">
        <v>121</v>
      </c>
      <c r="AH3" s="1" t="s">
        <v>120</v>
      </c>
      <c r="AI3" s="1" t="s">
        <v>121</v>
      </c>
      <c r="AJ3" s="1" t="s">
        <v>120</v>
      </c>
      <c r="AK3" s="1" t="s">
        <v>120</v>
      </c>
      <c r="AL3" s="1" t="s">
        <v>120</v>
      </c>
      <c r="AM3" s="1" t="s">
        <v>121</v>
      </c>
      <c r="AN3" s="1" t="s">
        <v>120</v>
      </c>
      <c r="AO3" s="1" t="s">
        <v>120</v>
      </c>
      <c r="AP3" s="1" t="s">
        <v>120</v>
      </c>
      <c r="AQ3" s="1" t="s">
        <v>121</v>
      </c>
      <c r="AR3" s="1" t="s">
        <v>120</v>
      </c>
      <c r="AS3" s="1" t="s">
        <v>120</v>
      </c>
      <c r="AT3" s="1" t="s">
        <v>120</v>
      </c>
      <c r="AU3" s="1" t="s">
        <v>120</v>
      </c>
      <c r="AV3" s="1" t="s">
        <v>121</v>
      </c>
      <c r="AW3" s="1" t="s">
        <v>120</v>
      </c>
      <c r="AX3" s="1" t="s">
        <v>121</v>
      </c>
      <c r="AY3" s="1" t="s">
        <v>121</v>
      </c>
      <c r="AZ3" s="1" t="s">
        <v>121</v>
      </c>
      <c r="BA3" s="1" t="s">
        <v>120</v>
      </c>
      <c r="BB3" s="1" t="s">
        <v>121</v>
      </c>
      <c r="BC3" s="1" t="s">
        <v>120</v>
      </c>
      <c r="BD3" s="1" t="s">
        <v>120</v>
      </c>
      <c r="BE3" s="1" t="s">
        <v>120</v>
      </c>
      <c r="BF3" s="1" t="s">
        <v>120</v>
      </c>
      <c r="BG3" s="1" t="s">
        <v>121</v>
      </c>
      <c r="BH3" s="1" t="s">
        <v>121</v>
      </c>
      <c r="BI3" s="1" t="s">
        <v>121</v>
      </c>
      <c r="BJ3" s="1" t="s">
        <v>120</v>
      </c>
      <c r="BK3" s="1" t="s">
        <v>120</v>
      </c>
      <c r="BL3" s="1" t="s">
        <v>120</v>
      </c>
      <c r="BM3" s="1" t="s">
        <v>120</v>
      </c>
      <c r="BN3" s="1" t="s">
        <v>120</v>
      </c>
      <c r="BO3" s="1" t="s">
        <v>120</v>
      </c>
      <c r="BP3" s="1" t="s">
        <v>120</v>
      </c>
      <c r="BQ3" s="1" t="s">
        <v>121</v>
      </c>
      <c r="BR3" s="1" t="s">
        <v>120</v>
      </c>
      <c r="BS3" s="1" t="s">
        <v>121</v>
      </c>
      <c r="BT3" s="1" t="s">
        <v>120</v>
      </c>
      <c r="BU3" s="1" t="s">
        <v>120</v>
      </c>
      <c r="BV3" s="1" t="s">
        <v>120</v>
      </c>
      <c r="BW3" s="1" t="s">
        <v>121</v>
      </c>
      <c r="BX3" s="1" t="s">
        <v>120</v>
      </c>
      <c r="BY3" s="1" t="s">
        <v>121</v>
      </c>
      <c r="BZ3" s="1" t="s">
        <v>121</v>
      </c>
      <c r="CA3" s="1" t="s">
        <v>120</v>
      </c>
      <c r="CB3" s="1" t="s">
        <v>121</v>
      </c>
      <c r="CC3" s="1" t="s">
        <v>121</v>
      </c>
      <c r="CD3" s="1" t="s">
        <v>120</v>
      </c>
      <c r="CE3" s="1" t="s">
        <v>121</v>
      </c>
      <c r="CF3" s="1" t="s">
        <v>120</v>
      </c>
      <c r="CG3" s="1" t="s">
        <v>121</v>
      </c>
      <c r="CH3" s="1" t="s">
        <v>120</v>
      </c>
      <c r="CI3" s="1" t="s">
        <v>120</v>
      </c>
      <c r="CJ3" s="1" t="s">
        <v>121</v>
      </c>
      <c r="CK3" s="1" t="s">
        <v>120</v>
      </c>
      <c r="CL3" s="1" t="s">
        <v>121</v>
      </c>
      <c r="CM3" s="1" t="s">
        <v>120</v>
      </c>
      <c r="CN3" s="1" t="s">
        <v>121</v>
      </c>
      <c r="CO3" s="1" t="s">
        <v>121</v>
      </c>
      <c r="CP3" s="1" t="s">
        <v>121</v>
      </c>
      <c r="CQ3" s="1" t="s">
        <v>120</v>
      </c>
      <c r="CR3" s="1" t="s">
        <v>121</v>
      </c>
      <c r="CT3" s="1" t="s">
        <v>120</v>
      </c>
      <c r="CU3" s="1" t="s">
        <v>121</v>
      </c>
      <c r="CV3" s="1" t="s">
        <v>121</v>
      </c>
      <c r="CW3" s="1" t="s">
        <v>120</v>
      </c>
      <c r="CX3" s="1" t="s">
        <v>120</v>
      </c>
      <c r="CY3" s="1" t="s">
        <v>121</v>
      </c>
      <c r="CZ3" s="1" t="s">
        <v>121</v>
      </c>
      <c r="DA3" s="1" t="s">
        <v>121</v>
      </c>
      <c r="DB3" s="1" t="s">
        <v>121</v>
      </c>
      <c r="DC3" s="1" t="s">
        <v>121</v>
      </c>
      <c r="DD3" s="1" t="s">
        <v>120</v>
      </c>
      <c r="DE3" s="1" t="s">
        <v>120</v>
      </c>
      <c r="DF3" s="1" t="s">
        <v>120</v>
      </c>
      <c r="DG3" s="1" t="s">
        <v>120</v>
      </c>
      <c r="DH3" s="1" t="s">
        <v>120</v>
      </c>
      <c r="DI3" s="1" t="s">
        <v>120</v>
      </c>
      <c r="DJ3" s="1" t="s">
        <v>120</v>
      </c>
      <c r="DK3" s="1" t="s">
        <v>121</v>
      </c>
      <c r="DL3" s="1" t="s">
        <v>120</v>
      </c>
      <c r="DM3" s="1" t="s">
        <v>120</v>
      </c>
      <c r="DN3" s="1" t="s">
        <v>121</v>
      </c>
      <c r="DO3" s="1" t="s">
        <v>120</v>
      </c>
      <c r="DP3" s="1" t="s">
        <v>120</v>
      </c>
      <c r="DQ3" s="1" t="s">
        <v>121</v>
      </c>
      <c r="DR3" s="1" t="s">
        <v>120</v>
      </c>
      <c r="DS3" s="1" t="s">
        <v>120</v>
      </c>
      <c r="DT3" s="1" t="s">
        <v>120</v>
      </c>
      <c r="DU3" s="1" t="s">
        <v>120</v>
      </c>
      <c r="DV3" s="1" t="s">
        <v>121</v>
      </c>
      <c r="DW3" s="1" t="s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9"/>
  <sheetViews>
    <sheetView showGridLines="0" workbookViewId="0">
      <selection activeCell="F9" sqref="F9:J10"/>
    </sheetView>
  </sheetViews>
  <sheetFormatPr defaultRowHeight="12.75"/>
  <cols>
    <col min="5" max="5" width="21" customWidth="1"/>
    <col min="8" max="8" width="18.7109375" customWidth="1"/>
    <col min="9" max="9" width="13" customWidth="1"/>
    <col min="10" max="10" width="13.85546875" customWidth="1"/>
    <col min="11" max="11" width="13.28515625" customWidth="1"/>
    <col min="12" max="12" width="11.5703125" customWidth="1"/>
    <col min="13" max="13" width="17.7109375" customWidth="1"/>
    <col min="16" max="16" width="18.42578125" customWidth="1"/>
  </cols>
  <sheetData>
    <row r="2" spans="2:17" ht="13.5" thickBot="1"/>
    <row r="3" spans="2:17">
      <c r="B3" s="295" t="s">
        <v>254</v>
      </c>
      <c r="C3" s="296"/>
      <c r="D3" s="297"/>
      <c r="E3" s="323">
        <f>'Direcionamento Estratégico'!P50</f>
        <v>0</v>
      </c>
      <c r="F3" s="324"/>
      <c r="G3" s="324"/>
      <c r="H3" s="324"/>
      <c r="I3" s="324"/>
      <c r="J3" s="324"/>
      <c r="K3" s="324"/>
      <c r="L3" s="324"/>
      <c r="M3" s="325"/>
      <c r="Q3" s="71"/>
    </row>
    <row r="4" spans="2:17">
      <c r="B4" s="298"/>
      <c r="C4" s="299"/>
      <c r="D4" s="300"/>
      <c r="E4" s="326"/>
      <c r="F4" s="327"/>
      <c r="G4" s="327"/>
      <c r="H4" s="327"/>
      <c r="I4" s="327"/>
      <c r="J4" s="327"/>
      <c r="K4" s="327"/>
      <c r="L4" s="327"/>
      <c r="M4" s="328"/>
      <c r="Q4" s="71"/>
    </row>
    <row r="5" spans="2:17" ht="13.5" thickBot="1">
      <c r="B5" s="301"/>
      <c r="C5" s="302"/>
      <c r="D5" s="303"/>
      <c r="E5" s="329"/>
      <c r="F5" s="330"/>
      <c r="G5" s="330"/>
      <c r="H5" s="330"/>
      <c r="I5" s="330"/>
      <c r="J5" s="330"/>
      <c r="K5" s="330"/>
      <c r="L5" s="330"/>
      <c r="M5" s="331"/>
      <c r="Q5" s="71"/>
    </row>
    <row r="6" spans="2:17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2:17">
      <c r="B7" s="272" t="s">
        <v>258</v>
      </c>
      <c r="C7" s="272"/>
      <c r="D7" s="313">
        <f>'Direcionamento Estratégico'!AD50</f>
        <v>0</v>
      </c>
      <c r="E7" s="313"/>
      <c r="F7" s="313"/>
      <c r="G7" s="313"/>
      <c r="H7" s="313"/>
      <c r="I7" s="313"/>
      <c r="J7" s="313"/>
      <c r="K7" s="313"/>
      <c r="L7" s="313"/>
      <c r="M7" s="313"/>
    </row>
    <row r="8" spans="2:17">
      <c r="B8" s="272"/>
      <c r="C8" s="272"/>
      <c r="D8" s="313"/>
      <c r="E8" s="313"/>
      <c r="F8" s="313"/>
      <c r="G8" s="313"/>
      <c r="H8" s="313"/>
      <c r="I8" s="313"/>
      <c r="J8" s="313"/>
      <c r="K8" s="313"/>
      <c r="L8" s="313"/>
      <c r="M8" s="313"/>
    </row>
    <row r="9" spans="2:17" ht="12.75" customHeight="1">
      <c r="B9" s="272" t="s">
        <v>259</v>
      </c>
      <c r="C9" s="272"/>
      <c r="D9" s="280" t="s">
        <v>260</v>
      </c>
      <c r="E9" s="281"/>
      <c r="F9" s="284" t="s">
        <v>273</v>
      </c>
      <c r="G9" s="285"/>
      <c r="H9" s="285"/>
      <c r="I9" s="285"/>
      <c r="J9" s="286"/>
      <c r="K9" s="272" t="s">
        <v>262</v>
      </c>
      <c r="L9" s="273" t="s">
        <v>275</v>
      </c>
      <c r="M9" s="273"/>
    </row>
    <row r="10" spans="2:17" ht="12.75" customHeight="1">
      <c r="B10" s="272"/>
      <c r="C10" s="272"/>
      <c r="D10" s="282"/>
      <c r="E10" s="283"/>
      <c r="F10" s="290"/>
      <c r="G10" s="291"/>
      <c r="H10" s="291"/>
      <c r="I10" s="291"/>
      <c r="J10" s="292"/>
      <c r="K10" s="272"/>
      <c r="L10" s="273"/>
      <c r="M10" s="273"/>
    </row>
    <row r="11" spans="2:17" ht="12.75" customHeight="1">
      <c r="B11" s="272"/>
      <c r="C11" s="272"/>
      <c r="D11" s="265" t="s">
        <v>261</v>
      </c>
      <c r="E11" s="267"/>
      <c r="F11" s="284" t="s">
        <v>274</v>
      </c>
      <c r="G11" s="285"/>
      <c r="H11" s="285"/>
      <c r="I11" s="285"/>
      <c r="J11" s="286"/>
      <c r="K11" s="272"/>
      <c r="L11" s="273"/>
      <c r="M11" s="273"/>
    </row>
    <row r="12" spans="2:17" ht="12.75" customHeight="1">
      <c r="B12" s="272"/>
      <c r="C12" s="272"/>
      <c r="D12" s="268"/>
      <c r="E12" s="270"/>
      <c r="F12" s="290"/>
      <c r="G12" s="291"/>
      <c r="H12" s="291"/>
      <c r="I12" s="291"/>
      <c r="J12" s="292"/>
      <c r="K12" s="272"/>
      <c r="L12" s="273"/>
      <c r="M12" s="273"/>
    </row>
    <row r="13" spans="2:17">
      <c r="B13" s="279" t="s">
        <v>263</v>
      </c>
      <c r="C13" s="279"/>
      <c r="D13" s="294" t="s">
        <v>264</v>
      </c>
      <c r="E13" s="294"/>
      <c r="F13" s="273" t="s">
        <v>276</v>
      </c>
      <c r="G13" s="274"/>
      <c r="H13" s="274"/>
      <c r="I13" s="294" t="s">
        <v>264</v>
      </c>
      <c r="J13" s="294"/>
      <c r="K13" s="273" t="s">
        <v>279</v>
      </c>
      <c r="L13" s="274"/>
      <c r="M13" s="274"/>
    </row>
    <row r="14" spans="2:17">
      <c r="B14" s="279"/>
      <c r="C14" s="279"/>
      <c r="D14" s="294"/>
      <c r="E14" s="294"/>
      <c r="F14" s="274"/>
      <c r="G14" s="274"/>
      <c r="H14" s="274"/>
      <c r="I14" s="294"/>
      <c r="J14" s="294"/>
      <c r="K14" s="274"/>
      <c r="L14" s="274"/>
      <c r="M14" s="274"/>
    </row>
    <row r="15" spans="2:17">
      <c r="B15" s="279"/>
      <c r="C15" s="279"/>
      <c r="D15" s="294" t="s">
        <v>265</v>
      </c>
      <c r="E15" s="294"/>
      <c r="F15" s="273" t="s">
        <v>277</v>
      </c>
      <c r="G15" s="274"/>
      <c r="H15" s="274"/>
      <c r="I15" s="294" t="s">
        <v>265</v>
      </c>
      <c r="J15" s="294"/>
      <c r="K15" s="293" t="s">
        <v>278</v>
      </c>
      <c r="L15" s="274"/>
      <c r="M15" s="274"/>
    </row>
    <row r="16" spans="2:17">
      <c r="B16" s="279"/>
      <c r="C16" s="279"/>
      <c r="D16" s="294"/>
      <c r="E16" s="294"/>
      <c r="F16" s="274"/>
      <c r="G16" s="274"/>
      <c r="H16" s="274"/>
      <c r="I16" s="294"/>
      <c r="J16" s="294"/>
      <c r="K16" s="274"/>
      <c r="L16" s="274"/>
      <c r="M16" s="274"/>
    </row>
    <row r="17" spans="2:13">
      <c r="B17" s="272" t="s">
        <v>266</v>
      </c>
      <c r="C17" s="272"/>
      <c r="D17" s="273" t="s">
        <v>280</v>
      </c>
      <c r="E17" s="274"/>
      <c r="F17" s="274"/>
      <c r="G17" s="274"/>
      <c r="H17" s="274"/>
      <c r="I17" s="274"/>
      <c r="J17" s="274"/>
      <c r="K17" s="274"/>
      <c r="L17" s="274"/>
      <c r="M17" s="274"/>
    </row>
    <row r="18" spans="2:13">
      <c r="B18" s="272"/>
      <c r="C18" s="272"/>
      <c r="D18" s="274"/>
      <c r="E18" s="274"/>
      <c r="F18" s="274"/>
      <c r="G18" s="274"/>
      <c r="H18" s="274"/>
      <c r="I18" s="274"/>
      <c r="J18" s="274"/>
      <c r="K18" s="274"/>
      <c r="L18" s="274"/>
      <c r="M18" s="274"/>
    </row>
    <row r="19" spans="2:13">
      <c r="B19" s="272"/>
      <c r="C19" s="272"/>
      <c r="D19" s="274"/>
      <c r="E19" s="274"/>
      <c r="F19" s="274"/>
      <c r="G19" s="274"/>
      <c r="H19" s="274"/>
      <c r="I19" s="274"/>
      <c r="J19" s="274"/>
      <c r="K19" s="274"/>
      <c r="L19" s="274"/>
      <c r="M19" s="274"/>
    </row>
    <row r="20" spans="2:13">
      <c r="B20" s="272"/>
      <c r="C20" s="272"/>
      <c r="D20" s="274"/>
      <c r="E20" s="274"/>
      <c r="F20" s="274"/>
      <c r="G20" s="274"/>
      <c r="H20" s="274"/>
      <c r="I20" s="274"/>
      <c r="J20" s="274"/>
      <c r="K20" s="274"/>
      <c r="L20" s="274"/>
      <c r="M20" s="274"/>
    </row>
    <row r="21" spans="2:13">
      <c r="B21" s="272"/>
      <c r="C21" s="272"/>
      <c r="D21" s="274"/>
      <c r="E21" s="274"/>
      <c r="F21" s="274"/>
      <c r="G21" s="274"/>
      <c r="H21" s="274"/>
      <c r="I21" s="274"/>
      <c r="J21" s="274"/>
      <c r="K21" s="274"/>
      <c r="L21" s="274"/>
      <c r="M21" s="274"/>
    </row>
    <row r="22" spans="2:13">
      <c r="B22" s="272"/>
      <c r="C22" s="272"/>
      <c r="D22" s="274"/>
      <c r="E22" s="274"/>
      <c r="F22" s="274"/>
      <c r="G22" s="274"/>
      <c r="H22" s="274"/>
      <c r="I22" s="274"/>
      <c r="J22" s="274"/>
      <c r="K22" s="274"/>
      <c r="L22" s="274"/>
      <c r="M22" s="274"/>
    </row>
    <row r="23" spans="2:13">
      <c r="B23" s="272"/>
      <c r="C23" s="272"/>
      <c r="D23" s="274"/>
      <c r="E23" s="274"/>
      <c r="F23" s="274"/>
      <c r="G23" s="274"/>
      <c r="H23" s="274"/>
      <c r="I23" s="274"/>
      <c r="J23" s="274"/>
      <c r="K23" s="274"/>
      <c r="L23" s="274"/>
      <c r="M23" s="274"/>
    </row>
    <row r="24" spans="2:13">
      <c r="B24" s="272"/>
      <c r="C24" s="272"/>
      <c r="D24" s="274"/>
      <c r="E24" s="274"/>
      <c r="F24" s="274"/>
      <c r="G24" s="274"/>
      <c r="H24" s="274"/>
      <c r="I24" s="274"/>
      <c r="J24" s="274"/>
      <c r="K24" s="274"/>
      <c r="L24" s="274"/>
      <c r="M24" s="274"/>
    </row>
    <row r="25" spans="2:13">
      <c r="B25" s="272"/>
      <c r="C25" s="272"/>
      <c r="D25" s="274"/>
      <c r="E25" s="274"/>
      <c r="F25" s="274"/>
      <c r="G25" s="274"/>
      <c r="H25" s="274"/>
      <c r="I25" s="274"/>
      <c r="J25" s="274"/>
      <c r="K25" s="274"/>
      <c r="L25" s="274"/>
      <c r="M25" s="274"/>
    </row>
    <row r="26" spans="2:13">
      <c r="B26" s="272"/>
      <c r="C26" s="272"/>
      <c r="D26" s="274"/>
      <c r="E26" s="274"/>
      <c r="F26" s="274"/>
      <c r="G26" s="274"/>
      <c r="H26" s="274"/>
      <c r="I26" s="274"/>
      <c r="J26" s="274"/>
      <c r="K26" s="274"/>
      <c r="L26" s="274"/>
      <c r="M26" s="274"/>
    </row>
    <row r="27" spans="2:13">
      <c r="B27" s="279" t="s">
        <v>267</v>
      </c>
      <c r="C27" s="279"/>
      <c r="D27" s="273" t="s">
        <v>281</v>
      </c>
      <c r="E27" s="274"/>
      <c r="F27" s="274"/>
      <c r="G27" s="274"/>
      <c r="H27" s="274"/>
      <c r="I27" s="274"/>
      <c r="J27" s="274"/>
      <c r="K27" s="274"/>
      <c r="L27" s="274"/>
      <c r="M27" s="274"/>
    </row>
    <row r="28" spans="2:13">
      <c r="B28" s="279"/>
      <c r="C28" s="279"/>
      <c r="D28" s="274"/>
      <c r="E28" s="274"/>
      <c r="F28" s="274"/>
      <c r="G28" s="274"/>
      <c r="H28" s="274"/>
      <c r="I28" s="274"/>
      <c r="J28" s="274"/>
      <c r="K28" s="274"/>
      <c r="L28" s="274"/>
      <c r="M28" s="274"/>
    </row>
    <row r="29" spans="2:13">
      <c r="B29" s="279"/>
      <c r="C29" s="279"/>
      <c r="D29" s="274"/>
      <c r="E29" s="274"/>
      <c r="F29" s="274"/>
      <c r="G29" s="274"/>
      <c r="H29" s="274"/>
      <c r="I29" s="274"/>
      <c r="J29" s="274"/>
      <c r="K29" s="274"/>
      <c r="L29" s="274"/>
      <c r="M29" s="274"/>
    </row>
    <row r="30" spans="2:13">
      <c r="B30" s="279"/>
      <c r="C30" s="279"/>
      <c r="D30" s="274"/>
      <c r="E30" s="274"/>
      <c r="F30" s="274"/>
      <c r="G30" s="274"/>
      <c r="H30" s="274"/>
      <c r="I30" s="274"/>
      <c r="J30" s="274"/>
      <c r="K30" s="274"/>
      <c r="L30" s="274"/>
      <c r="M30" s="274"/>
    </row>
    <row r="31" spans="2:13">
      <c r="B31" s="272" t="s">
        <v>268</v>
      </c>
      <c r="C31" s="272"/>
      <c r="D31" s="273" t="s">
        <v>282</v>
      </c>
      <c r="E31" s="274"/>
      <c r="F31" s="274"/>
      <c r="G31" s="274"/>
      <c r="H31" s="274"/>
      <c r="I31" s="274"/>
      <c r="J31" s="274"/>
      <c r="K31" s="274"/>
      <c r="L31" s="274"/>
      <c r="M31" s="274"/>
    </row>
    <row r="32" spans="2:13">
      <c r="B32" s="272"/>
      <c r="C32" s="272"/>
      <c r="D32" s="274"/>
      <c r="E32" s="274"/>
      <c r="F32" s="274"/>
      <c r="G32" s="274"/>
      <c r="H32" s="274"/>
      <c r="I32" s="274"/>
      <c r="J32" s="274"/>
      <c r="K32" s="274"/>
      <c r="L32" s="274"/>
      <c r="M32" s="274"/>
    </row>
    <row r="33" spans="2:13">
      <c r="B33" s="272"/>
      <c r="C33" s="272"/>
      <c r="D33" s="274"/>
      <c r="E33" s="274"/>
      <c r="F33" s="274"/>
      <c r="G33" s="274"/>
      <c r="H33" s="274"/>
      <c r="I33" s="274"/>
      <c r="J33" s="274"/>
      <c r="K33" s="274"/>
      <c r="L33" s="274"/>
      <c r="M33" s="274"/>
    </row>
    <row r="34" spans="2:13">
      <c r="B34" s="272"/>
      <c r="C34" s="272"/>
      <c r="D34" s="274"/>
      <c r="E34" s="274"/>
      <c r="F34" s="274"/>
      <c r="G34" s="274"/>
      <c r="H34" s="274"/>
      <c r="I34" s="274"/>
      <c r="J34" s="274"/>
      <c r="K34" s="274"/>
      <c r="L34" s="274"/>
      <c r="M34" s="274"/>
    </row>
    <row r="35" spans="2:13" ht="12.75" customHeight="1">
      <c r="B35" s="279" t="s">
        <v>269</v>
      </c>
      <c r="C35" s="279"/>
      <c r="D35" s="284" t="s">
        <v>283</v>
      </c>
      <c r="E35" s="285"/>
      <c r="F35" s="285"/>
      <c r="G35" s="285"/>
      <c r="H35" s="285"/>
      <c r="I35" s="285"/>
      <c r="J35" s="285"/>
      <c r="K35" s="285"/>
      <c r="L35" s="285"/>
      <c r="M35" s="286"/>
    </row>
    <row r="36" spans="2:13" ht="12.75" customHeight="1">
      <c r="B36" s="279"/>
      <c r="C36" s="279"/>
      <c r="D36" s="287"/>
      <c r="E36" s="288"/>
      <c r="F36" s="288"/>
      <c r="G36" s="288"/>
      <c r="H36" s="288"/>
      <c r="I36" s="288"/>
      <c r="J36" s="288"/>
      <c r="K36" s="288"/>
      <c r="L36" s="288"/>
      <c r="M36" s="289"/>
    </row>
    <row r="37" spans="2:13" ht="12.75" customHeight="1">
      <c r="B37" s="279"/>
      <c r="C37" s="279"/>
      <c r="D37" s="287"/>
      <c r="E37" s="288"/>
      <c r="F37" s="288"/>
      <c r="G37" s="288"/>
      <c r="H37" s="288"/>
      <c r="I37" s="288"/>
      <c r="J37" s="288"/>
      <c r="K37" s="288"/>
      <c r="L37" s="288"/>
      <c r="M37" s="289"/>
    </row>
    <row r="38" spans="2:13" ht="12.75" customHeight="1">
      <c r="B38" s="279"/>
      <c r="C38" s="279"/>
      <c r="D38" s="287"/>
      <c r="E38" s="288"/>
      <c r="F38" s="288"/>
      <c r="G38" s="288"/>
      <c r="H38" s="288"/>
      <c r="I38" s="288"/>
      <c r="J38" s="288"/>
      <c r="K38" s="288"/>
      <c r="L38" s="288"/>
      <c r="M38" s="289"/>
    </row>
    <row r="39" spans="2:13" ht="12.75" customHeight="1">
      <c r="B39" s="279"/>
      <c r="C39" s="279"/>
      <c r="D39" s="287"/>
      <c r="E39" s="288"/>
      <c r="F39" s="288"/>
      <c r="G39" s="288"/>
      <c r="H39" s="288"/>
      <c r="I39" s="288"/>
      <c r="J39" s="288"/>
      <c r="K39" s="288"/>
      <c r="L39" s="288"/>
      <c r="M39" s="289"/>
    </row>
    <row r="40" spans="2:13" ht="12.75" customHeight="1">
      <c r="B40" s="279"/>
      <c r="C40" s="279"/>
      <c r="D40" s="287"/>
      <c r="E40" s="288"/>
      <c r="F40" s="288"/>
      <c r="G40" s="288"/>
      <c r="H40" s="288"/>
      <c r="I40" s="288"/>
      <c r="J40" s="288"/>
      <c r="K40" s="288"/>
      <c r="L40" s="288"/>
      <c r="M40" s="289"/>
    </row>
    <row r="41" spans="2:13" ht="12.75" customHeight="1">
      <c r="B41" s="279"/>
      <c r="C41" s="279"/>
      <c r="D41" s="287"/>
      <c r="E41" s="288"/>
      <c r="F41" s="288"/>
      <c r="G41" s="288"/>
      <c r="H41" s="288"/>
      <c r="I41" s="288"/>
      <c r="J41" s="288"/>
      <c r="K41" s="288"/>
      <c r="L41" s="288"/>
      <c r="M41" s="289"/>
    </row>
    <row r="42" spans="2:13" ht="12.75" customHeight="1">
      <c r="B42" s="279"/>
      <c r="C42" s="279"/>
      <c r="D42" s="287"/>
      <c r="E42" s="288"/>
      <c r="F42" s="288"/>
      <c r="G42" s="288"/>
      <c r="H42" s="288"/>
      <c r="I42" s="288"/>
      <c r="J42" s="288"/>
      <c r="K42" s="288"/>
      <c r="L42" s="288"/>
      <c r="M42" s="289"/>
    </row>
    <row r="43" spans="2:13" ht="12.75" customHeight="1">
      <c r="B43" s="279"/>
      <c r="C43" s="279"/>
      <c r="D43" s="287"/>
      <c r="E43" s="288"/>
      <c r="F43" s="288"/>
      <c r="G43" s="288"/>
      <c r="H43" s="288"/>
      <c r="I43" s="288"/>
      <c r="J43" s="288"/>
      <c r="K43" s="288"/>
      <c r="L43" s="288"/>
      <c r="M43" s="289"/>
    </row>
    <row r="44" spans="2:13" ht="12.75" customHeight="1">
      <c r="B44" s="279"/>
      <c r="C44" s="279"/>
      <c r="D44" s="290"/>
      <c r="E44" s="291"/>
      <c r="F44" s="291"/>
      <c r="G44" s="291"/>
      <c r="H44" s="291"/>
      <c r="I44" s="291"/>
      <c r="J44" s="291"/>
      <c r="K44" s="291"/>
      <c r="L44" s="291"/>
      <c r="M44" s="292"/>
    </row>
    <row r="45" spans="2:13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2:13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2:13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2:13" ht="30" customHeight="1">
      <c r="B48" s="271" t="s">
        <v>284</v>
      </c>
      <c r="C48" s="271"/>
      <c r="D48" s="265" t="s">
        <v>285</v>
      </c>
      <c r="E48" s="266"/>
      <c r="F48" s="266"/>
      <c r="G48" s="267"/>
      <c r="H48" s="277" t="s">
        <v>260</v>
      </c>
      <c r="I48" s="275" t="s">
        <v>286</v>
      </c>
      <c r="J48" s="276"/>
      <c r="K48" s="275" t="s">
        <v>287</v>
      </c>
      <c r="L48" s="276"/>
      <c r="M48" s="277" t="s">
        <v>288</v>
      </c>
    </row>
    <row r="49" spans="2:13" ht="27" customHeight="1">
      <c r="B49" s="271"/>
      <c r="C49" s="271"/>
      <c r="D49" s="268"/>
      <c r="E49" s="269"/>
      <c r="F49" s="269"/>
      <c r="G49" s="270"/>
      <c r="H49" s="278"/>
      <c r="I49" s="92" t="s">
        <v>289</v>
      </c>
      <c r="J49" s="92" t="s">
        <v>290</v>
      </c>
      <c r="K49" s="92" t="s">
        <v>289</v>
      </c>
      <c r="L49" s="92" t="s">
        <v>290</v>
      </c>
      <c r="M49" s="278"/>
    </row>
    <row r="50" spans="2:13" ht="30" customHeight="1">
      <c r="B50" s="271"/>
      <c r="C50" s="271"/>
      <c r="D50" s="262"/>
      <c r="E50" s="263"/>
      <c r="F50" s="263"/>
      <c r="G50" s="264"/>
      <c r="H50" s="95"/>
      <c r="I50" s="96"/>
      <c r="J50" s="97"/>
      <c r="K50" s="96"/>
      <c r="L50" s="96"/>
      <c r="M50" s="93" t="b">
        <f>IF(L50&lt;&gt;"",IF(L50&lt;=K50,"Concluído no Prazo","Concluído com Atraso"),IF(J50&lt;&gt;"",IF(J50&lt;=I50,"Iniciado no Prazo","Iniciado com Atraso")))</f>
        <v>0</v>
      </c>
    </row>
    <row r="51" spans="2:13" ht="30" customHeight="1">
      <c r="B51" s="271"/>
      <c r="C51" s="271"/>
      <c r="D51" s="262"/>
      <c r="E51" s="263"/>
      <c r="F51" s="263"/>
      <c r="G51" s="264"/>
      <c r="H51" s="95"/>
      <c r="I51" s="95"/>
      <c r="J51" s="95"/>
      <c r="K51" s="95"/>
      <c r="L51" s="95"/>
      <c r="M51" s="93" t="b">
        <f t="shared" ref="M51:M67" si="0">IF(L51&lt;&gt;"",IF(L51&lt;=K51,"Concluído no Prazo","Concluído com Atraso"),IF(J51&lt;&gt;"",IF(J51&lt;=I51,"Iniciado no Prazo","IniciadocomAtraso")))</f>
        <v>0</v>
      </c>
    </row>
    <row r="52" spans="2:13" ht="30" customHeight="1">
      <c r="B52" s="271"/>
      <c r="C52" s="271"/>
      <c r="D52" s="262"/>
      <c r="E52" s="263"/>
      <c r="F52" s="263"/>
      <c r="G52" s="264"/>
      <c r="H52" s="95"/>
      <c r="I52" s="95"/>
      <c r="J52" s="95"/>
      <c r="K52" s="95"/>
      <c r="L52" s="95"/>
      <c r="M52" s="93" t="b">
        <f t="shared" si="0"/>
        <v>0</v>
      </c>
    </row>
    <row r="53" spans="2:13" ht="30" customHeight="1">
      <c r="B53" s="271"/>
      <c r="C53" s="271"/>
      <c r="D53" s="262"/>
      <c r="E53" s="263"/>
      <c r="F53" s="263"/>
      <c r="G53" s="264"/>
      <c r="H53" s="95"/>
      <c r="I53" s="95"/>
      <c r="J53" s="95"/>
      <c r="K53" s="95"/>
      <c r="L53" s="95"/>
      <c r="M53" s="93" t="b">
        <f t="shared" si="0"/>
        <v>0</v>
      </c>
    </row>
    <row r="54" spans="2:13" ht="30" customHeight="1">
      <c r="B54" s="271"/>
      <c r="C54" s="271"/>
      <c r="D54" s="262"/>
      <c r="E54" s="263"/>
      <c r="F54" s="263"/>
      <c r="G54" s="264"/>
      <c r="H54" s="95"/>
      <c r="I54" s="95"/>
      <c r="J54" s="95"/>
      <c r="K54" s="95"/>
      <c r="L54" s="95"/>
      <c r="M54" s="93" t="b">
        <f t="shared" si="0"/>
        <v>0</v>
      </c>
    </row>
    <row r="55" spans="2:13" ht="30" customHeight="1">
      <c r="B55" s="271"/>
      <c r="C55" s="271"/>
      <c r="D55" s="262"/>
      <c r="E55" s="263"/>
      <c r="F55" s="263"/>
      <c r="G55" s="264"/>
      <c r="H55" s="95"/>
      <c r="I55" s="95"/>
      <c r="J55" s="95"/>
      <c r="K55" s="95"/>
      <c r="L55" s="95"/>
      <c r="M55" s="93" t="b">
        <f t="shared" si="0"/>
        <v>0</v>
      </c>
    </row>
    <row r="56" spans="2:13" ht="30" customHeight="1">
      <c r="B56" s="271"/>
      <c r="C56" s="271"/>
      <c r="D56" s="262"/>
      <c r="E56" s="263"/>
      <c r="F56" s="263"/>
      <c r="G56" s="264"/>
      <c r="H56" s="95"/>
      <c r="I56" s="95"/>
      <c r="J56" s="95"/>
      <c r="K56" s="95"/>
      <c r="L56" s="95"/>
      <c r="M56" s="93" t="b">
        <f t="shared" si="0"/>
        <v>0</v>
      </c>
    </row>
    <row r="57" spans="2:13" ht="30" customHeight="1">
      <c r="B57" s="271"/>
      <c r="C57" s="271"/>
      <c r="D57" s="262"/>
      <c r="E57" s="263"/>
      <c r="F57" s="263"/>
      <c r="G57" s="264"/>
      <c r="H57" s="95"/>
      <c r="I57" s="95"/>
      <c r="J57" s="95"/>
      <c r="K57" s="95"/>
      <c r="L57" s="95"/>
      <c r="M57" s="93" t="b">
        <f t="shared" si="0"/>
        <v>0</v>
      </c>
    </row>
    <row r="58" spans="2:13" ht="30" customHeight="1">
      <c r="B58" s="271"/>
      <c r="C58" s="271"/>
      <c r="D58" s="262"/>
      <c r="E58" s="263"/>
      <c r="F58" s="263"/>
      <c r="G58" s="264"/>
      <c r="H58" s="95"/>
      <c r="I58" s="95"/>
      <c r="J58" s="95"/>
      <c r="K58" s="95"/>
      <c r="L58" s="95"/>
      <c r="M58" s="93" t="b">
        <f t="shared" si="0"/>
        <v>0</v>
      </c>
    </row>
    <row r="59" spans="2:13" ht="30" customHeight="1">
      <c r="B59" s="271"/>
      <c r="C59" s="271"/>
      <c r="D59" s="262"/>
      <c r="E59" s="263"/>
      <c r="F59" s="263"/>
      <c r="G59" s="264"/>
      <c r="H59" s="95"/>
      <c r="I59" s="95"/>
      <c r="J59" s="95"/>
      <c r="K59" s="95"/>
      <c r="L59" s="95"/>
      <c r="M59" s="93" t="b">
        <f t="shared" si="0"/>
        <v>0</v>
      </c>
    </row>
    <row r="60" spans="2:13" ht="30" customHeight="1">
      <c r="B60" s="271"/>
      <c r="C60" s="271"/>
      <c r="D60" s="262"/>
      <c r="E60" s="263"/>
      <c r="F60" s="263"/>
      <c r="G60" s="264"/>
      <c r="H60" s="95"/>
      <c r="I60" s="95"/>
      <c r="J60" s="95"/>
      <c r="K60" s="95"/>
      <c r="L60" s="95"/>
      <c r="M60" s="93" t="b">
        <f t="shared" si="0"/>
        <v>0</v>
      </c>
    </row>
    <row r="61" spans="2:13" ht="30" customHeight="1">
      <c r="B61" s="271"/>
      <c r="C61" s="271"/>
      <c r="D61" s="262"/>
      <c r="E61" s="263"/>
      <c r="F61" s="263"/>
      <c r="G61" s="264"/>
      <c r="H61" s="95"/>
      <c r="I61" s="95"/>
      <c r="J61" s="95"/>
      <c r="K61" s="95"/>
      <c r="L61" s="95"/>
      <c r="M61" s="93" t="b">
        <f t="shared" si="0"/>
        <v>0</v>
      </c>
    </row>
    <row r="62" spans="2:13" ht="30" customHeight="1">
      <c r="B62" s="271"/>
      <c r="C62" s="271"/>
      <c r="D62" s="262"/>
      <c r="E62" s="263"/>
      <c r="F62" s="263"/>
      <c r="G62" s="264"/>
      <c r="H62" s="95"/>
      <c r="I62" s="95"/>
      <c r="J62" s="95"/>
      <c r="K62" s="95"/>
      <c r="L62" s="95"/>
      <c r="M62" s="93" t="b">
        <f t="shared" si="0"/>
        <v>0</v>
      </c>
    </row>
    <row r="63" spans="2:13" ht="30" customHeight="1">
      <c r="B63" s="271"/>
      <c r="C63" s="271"/>
      <c r="D63" s="262"/>
      <c r="E63" s="263"/>
      <c r="F63" s="263"/>
      <c r="G63" s="264"/>
      <c r="H63" s="95"/>
      <c r="I63" s="95"/>
      <c r="J63" s="95"/>
      <c r="K63" s="95"/>
      <c r="L63" s="95"/>
      <c r="M63" s="93" t="b">
        <f t="shared" si="0"/>
        <v>0</v>
      </c>
    </row>
    <row r="64" spans="2:13" ht="30" customHeight="1">
      <c r="B64" s="271"/>
      <c r="C64" s="271"/>
      <c r="D64" s="262"/>
      <c r="E64" s="263"/>
      <c r="F64" s="263"/>
      <c r="G64" s="264"/>
      <c r="H64" s="95"/>
      <c r="I64" s="95"/>
      <c r="J64" s="95"/>
      <c r="K64" s="95"/>
      <c r="L64" s="95"/>
      <c r="M64" s="93" t="b">
        <f t="shared" si="0"/>
        <v>0</v>
      </c>
    </row>
    <row r="65" spans="2:13" ht="30" customHeight="1">
      <c r="B65" s="271"/>
      <c r="C65" s="271"/>
      <c r="D65" s="262"/>
      <c r="E65" s="263"/>
      <c r="F65" s="263"/>
      <c r="G65" s="264"/>
      <c r="H65" s="95"/>
      <c r="I65" s="95"/>
      <c r="J65" s="95"/>
      <c r="K65" s="95"/>
      <c r="L65" s="95"/>
      <c r="M65" s="93" t="b">
        <f t="shared" si="0"/>
        <v>0</v>
      </c>
    </row>
    <row r="66" spans="2:13" ht="30" customHeight="1">
      <c r="B66" s="271"/>
      <c r="C66" s="271"/>
      <c r="D66" s="262"/>
      <c r="E66" s="263"/>
      <c r="F66" s="263"/>
      <c r="G66" s="264"/>
      <c r="H66" s="95"/>
      <c r="I66" s="95"/>
      <c r="J66" s="95"/>
      <c r="K66" s="95"/>
      <c r="L66" s="95"/>
      <c r="M66" s="93" t="b">
        <f t="shared" si="0"/>
        <v>0</v>
      </c>
    </row>
    <row r="67" spans="2:13" ht="30" customHeight="1">
      <c r="B67" s="271"/>
      <c r="C67" s="271"/>
      <c r="D67" s="262"/>
      <c r="E67" s="263"/>
      <c r="F67" s="263"/>
      <c r="G67" s="264"/>
      <c r="H67" s="95"/>
      <c r="I67" s="95"/>
      <c r="J67" s="95"/>
      <c r="K67" s="95"/>
      <c r="L67" s="95"/>
      <c r="M67" s="93" t="b">
        <f t="shared" si="0"/>
        <v>0</v>
      </c>
    </row>
    <row r="68" spans="2:13">
      <c r="K68" s="72"/>
    </row>
    <row r="69" spans="2:13">
      <c r="K69" s="72"/>
    </row>
  </sheetData>
  <sheetProtection algorithmName="SHA-512" hashValue="fUOQiJ7FuJuqKYQjy6fXSEKAg4tHn8IZUDGNJdbpVS6IHXFhe5CV5bX8INOvQIgzLj/LGnfiwqv+4p1cFguMXQ==" saltValue="2sT/C9MSmLodfeQc+ddn2A==" spinCount="100000" sheet="1" objects="1" scenarios="1" selectLockedCells="1"/>
  <mergeCells count="52">
    <mergeCell ref="B3:D5"/>
    <mergeCell ref="E3:M5"/>
    <mergeCell ref="B7:C8"/>
    <mergeCell ref="D7:M8"/>
    <mergeCell ref="B9:C12"/>
    <mergeCell ref="K9:K12"/>
    <mergeCell ref="L9:M12"/>
    <mergeCell ref="K13:M14"/>
    <mergeCell ref="D15:E16"/>
    <mergeCell ref="F15:H16"/>
    <mergeCell ref="I15:J16"/>
    <mergeCell ref="K15:M16"/>
    <mergeCell ref="B35:C44"/>
    <mergeCell ref="D9:E10"/>
    <mergeCell ref="D11:E12"/>
    <mergeCell ref="F9:J10"/>
    <mergeCell ref="F11:J12"/>
    <mergeCell ref="D35:M44"/>
    <mergeCell ref="B17:C26"/>
    <mergeCell ref="D17:M26"/>
    <mergeCell ref="B27:C30"/>
    <mergeCell ref="D27:M30"/>
    <mergeCell ref="B31:C34"/>
    <mergeCell ref="D31:M34"/>
    <mergeCell ref="B13:C16"/>
    <mergeCell ref="D13:E14"/>
    <mergeCell ref="F13:H14"/>
    <mergeCell ref="I13:J14"/>
    <mergeCell ref="B48:C67"/>
    <mergeCell ref="D48:G49"/>
    <mergeCell ref="H48:H49"/>
    <mergeCell ref="I48:J48"/>
    <mergeCell ref="K48:L48"/>
    <mergeCell ref="D54:G54"/>
    <mergeCell ref="D55:G55"/>
    <mergeCell ref="D56:G56"/>
    <mergeCell ref="D57:G57"/>
    <mergeCell ref="D58:G58"/>
    <mergeCell ref="D59:G59"/>
    <mergeCell ref="D66:G66"/>
    <mergeCell ref="D67:G67"/>
    <mergeCell ref="D60:G60"/>
    <mergeCell ref="D61:G61"/>
    <mergeCell ref="D62:G62"/>
    <mergeCell ref="D63:G63"/>
    <mergeCell ref="D64:G64"/>
    <mergeCell ref="D65:G65"/>
    <mergeCell ref="M48:M49"/>
    <mergeCell ref="D50:G50"/>
    <mergeCell ref="D51:G51"/>
    <mergeCell ref="D52:G52"/>
    <mergeCell ref="D53:G53"/>
  </mergeCells>
  <conditionalFormatting sqref="M50:M67">
    <cfRule type="cellIs" dxfId="2" priority="1" stopIfTrue="1" operator="equal">
      <formula>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9"/>
  <sheetViews>
    <sheetView showGridLines="0" workbookViewId="0">
      <selection activeCell="H51" sqref="H51"/>
    </sheetView>
  </sheetViews>
  <sheetFormatPr defaultRowHeight="12.75"/>
  <cols>
    <col min="5" max="5" width="21" customWidth="1"/>
    <col min="8" max="8" width="18.7109375" customWidth="1"/>
    <col min="9" max="9" width="13" customWidth="1"/>
    <col min="10" max="10" width="13.85546875" customWidth="1"/>
    <col min="11" max="11" width="13.28515625" customWidth="1"/>
    <col min="12" max="12" width="11.5703125" customWidth="1"/>
    <col min="13" max="13" width="17.7109375" customWidth="1"/>
  </cols>
  <sheetData>
    <row r="2" spans="2:17" ht="13.5" thickBot="1"/>
    <row r="3" spans="2:17">
      <c r="B3" s="349" t="s">
        <v>255</v>
      </c>
      <c r="C3" s="350"/>
      <c r="D3" s="351"/>
      <c r="E3" s="358">
        <f>'Direcionamento Estratégico'!P69</f>
        <v>0</v>
      </c>
      <c r="F3" s="359"/>
      <c r="G3" s="359"/>
      <c r="H3" s="359"/>
      <c r="I3" s="359"/>
      <c r="J3" s="359"/>
      <c r="K3" s="359"/>
      <c r="L3" s="359"/>
      <c r="M3" s="360"/>
      <c r="Q3" s="71" t="s">
        <v>270</v>
      </c>
    </row>
    <row r="4" spans="2:17">
      <c r="B4" s="352"/>
      <c r="C4" s="353"/>
      <c r="D4" s="354"/>
      <c r="E4" s="361"/>
      <c r="F4" s="362"/>
      <c r="G4" s="362"/>
      <c r="H4" s="362"/>
      <c r="I4" s="362"/>
      <c r="J4" s="362"/>
      <c r="K4" s="362"/>
      <c r="L4" s="362"/>
      <c r="M4" s="363"/>
      <c r="Q4" s="71" t="s">
        <v>271</v>
      </c>
    </row>
    <row r="5" spans="2:17" ht="13.5" thickBot="1">
      <c r="B5" s="355"/>
      <c r="C5" s="356"/>
      <c r="D5" s="357"/>
      <c r="E5" s="364"/>
      <c r="F5" s="365"/>
      <c r="G5" s="365"/>
      <c r="H5" s="365"/>
      <c r="I5" s="365"/>
      <c r="J5" s="365"/>
      <c r="K5" s="365"/>
      <c r="L5" s="365"/>
      <c r="M5" s="366"/>
      <c r="Q5" s="71" t="s">
        <v>272</v>
      </c>
    </row>
    <row r="7" spans="2:17">
      <c r="B7" s="347" t="s">
        <v>258</v>
      </c>
      <c r="C7" s="347"/>
      <c r="D7" s="367">
        <f>'Direcionamento Estratégico'!AD69</f>
        <v>0</v>
      </c>
      <c r="E7" s="367"/>
      <c r="F7" s="367"/>
      <c r="G7" s="367"/>
      <c r="H7" s="367"/>
      <c r="I7" s="367"/>
      <c r="J7" s="367"/>
      <c r="K7" s="367"/>
      <c r="L7" s="367"/>
      <c r="M7" s="367"/>
    </row>
    <row r="8" spans="2:17">
      <c r="B8" s="347"/>
      <c r="C8" s="347"/>
      <c r="D8" s="367"/>
      <c r="E8" s="367"/>
      <c r="F8" s="367"/>
      <c r="G8" s="367"/>
      <c r="H8" s="367"/>
      <c r="I8" s="367"/>
      <c r="J8" s="367"/>
      <c r="K8" s="367"/>
      <c r="L8" s="367"/>
      <c r="M8" s="367"/>
    </row>
    <row r="9" spans="2:17" ht="12.75" customHeight="1">
      <c r="B9" s="347" t="s">
        <v>259</v>
      </c>
      <c r="C9" s="347"/>
      <c r="D9" s="343" t="s">
        <v>260</v>
      </c>
      <c r="E9" s="344"/>
      <c r="F9" s="284" t="s">
        <v>273</v>
      </c>
      <c r="G9" s="285"/>
      <c r="H9" s="285"/>
      <c r="I9" s="285"/>
      <c r="J9" s="286"/>
      <c r="K9" s="347" t="s">
        <v>262</v>
      </c>
      <c r="L9" s="273" t="s">
        <v>275</v>
      </c>
      <c r="M9" s="273"/>
    </row>
    <row r="10" spans="2:17" ht="12.75" customHeight="1">
      <c r="B10" s="347"/>
      <c r="C10" s="347"/>
      <c r="D10" s="345"/>
      <c r="E10" s="346"/>
      <c r="F10" s="290"/>
      <c r="G10" s="291"/>
      <c r="H10" s="291"/>
      <c r="I10" s="291"/>
      <c r="J10" s="292"/>
      <c r="K10" s="347"/>
      <c r="L10" s="273"/>
      <c r="M10" s="273"/>
    </row>
    <row r="11" spans="2:17" ht="12.75" customHeight="1">
      <c r="B11" s="347"/>
      <c r="C11" s="347"/>
      <c r="D11" s="335" t="s">
        <v>261</v>
      </c>
      <c r="E11" s="337"/>
      <c r="F11" s="284" t="s">
        <v>274</v>
      </c>
      <c r="G11" s="285"/>
      <c r="H11" s="285"/>
      <c r="I11" s="285"/>
      <c r="J11" s="286"/>
      <c r="K11" s="347"/>
      <c r="L11" s="273"/>
      <c r="M11" s="273"/>
    </row>
    <row r="12" spans="2:17" ht="12.75" customHeight="1">
      <c r="B12" s="347"/>
      <c r="C12" s="347"/>
      <c r="D12" s="338"/>
      <c r="E12" s="340"/>
      <c r="F12" s="290"/>
      <c r="G12" s="291"/>
      <c r="H12" s="291"/>
      <c r="I12" s="291"/>
      <c r="J12" s="292"/>
      <c r="K12" s="347"/>
      <c r="L12" s="273"/>
      <c r="M12" s="273"/>
    </row>
    <row r="13" spans="2:17">
      <c r="B13" s="342" t="s">
        <v>263</v>
      </c>
      <c r="C13" s="342"/>
      <c r="D13" s="348" t="s">
        <v>264</v>
      </c>
      <c r="E13" s="348"/>
      <c r="F13" s="273" t="s">
        <v>276</v>
      </c>
      <c r="G13" s="274"/>
      <c r="H13" s="274"/>
      <c r="I13" s="348" t="s">
        <v>264</v>
      </c>
      <c r="J13" s="348"/>
      <c r="K13" s="273" t="s">
        <v>279</v>
      </c>
      <c r="L13" s="274"/>
      <c r="M13" s="274"/>
    </row>
    <row r="14" spans="2:17">
      <c r="B14" s="342"/>
      <c r="C14" s="342"/>
      <c r="D14" s="348"/>
      <c r="E14" s="348"/>
      <c r="F14" s="274"/>
      <c r="G14" s="274"/>
      <c r="H14" s="274"/>
      <c r="I14" s="348"/>
      <c r="J14" s="348"/>
      <c r="K14" s="274"/>
      <c r="L14" s="274"/>
      <c r="M14" s="274"/>
    </row>
    <row r="15" spans="2:17">
      <c r="B15" s="342"/>
      <c r="C15" s="342"/>
      <c r="D15" s="348" t="s">
        <v>265</v>
      </c>
      <c r="E15" s="348"/>
      <c r="F15" s="273" t="s">
        <v>277</v>
      </c>
      <c r="G15" s="274"/>
      <c r="H15" s="274"/>
      <c r="I15" s="348" t="s">
        <v>265</v>
      </c>
      <c r="J15" s="348"/>
      <c r="K15" s="293" t="s">
        <v>278</v>
      </c>
      <c r="L15" s="274"/>
      <c r="M15" s="274"/>
    </row>
    <row r="16" spans="2:17">
      <c r="B16" s="342"/>
      <c r="C16" s="342"/>
      <c r="D16" s="348"/>
      <c r="E16" s="348"/>
      <c r="F16" s="274"/>
      <c r="G16" s="274"/>
      <c r="H16" s="274"/>
      <c r="I16" s="348"/>
      <c r="J16" s="348"/>
      <c r="K16" s="274"/>
      <c r="L16" s="274"/>
      <c r="M16" s="274"/>
    </row>
    <row r="17" spans="2:13">
      <c r="B17" s="347" t="s">
        <v>266</v>
      </c>
      <c r="C17" s="347"/>
      <c r="D17" s="273" t="s">
        <v>280</v>
      </c>
      <c r="E17" s="274"/>
      <c r="F17" s="274"/>
      <c r="G17" s="274"/>
      <c r="H17" s="274"/>
      <c r="I17" s="274"/>
      <c r="J17" s="274"/>
      <c r="K17" s="274"/>
      <c r="L17" s="274"/>
      <c r="M17" s="274"/>
    </row>
    <row r="18" spans="2:13">
      <c r="B18" s="347"/>
      <c r="C18" s="347"/>
      <c r="D18" s="274"/>
      <c r="E18" s="274"/>
      <c r="F18" s="274"/>
      <c r="G18" s="274"/>
      <c r="H18" s="274"/>
      <c r="I18" s="274"/>
      <c r="J18" s="274"/>
      <c r="K18" s="274"/>
      <c r="L18" s="274"/>
      <c r="M18" s="274"/>
    </row>
    <row r="19" spans="2:13">
      <c r="B19" s="347"/>
      <c r="C19" s="347"/>
      <c r="D19" s="274"/>
      <c r="E19" s="274"/>
      <c r="F19" s="274"/>
      <c r="G19" s="274"/>
      <c r="H19" s="274"/>
      <c r="I19" s="274"/>
      <c r="J19" s="274"/>
      <c r="K19" s="274"/>
      <c r="L19" s="274"/>
      <c r="M19" s="274"/>
    </row>
    <row r="20" spans="2:13">
      <c r="B20" s="347"/>
      <c r="C20" s="347"/>
      <c r="D20" s="274"/>
      <c r="E20" s="274"/>
      <c r="F20" s="274"/>
      <c r="G20" s="274"/>
      <c r="H20" s="274"/>
      <c r="I20" s="274"/>
      <c r="J20" s="274"/>
      <c r="K20" s="274"/>
      <c r="L20" s="274"/>
      <c r="M20" s="274"/>
    </row>
    <row r="21" spans="2:13">
      <c r="B21" s="347"/>
      <c r="C21" s="347"/>
      <c r="D21" s="274"/>
      <c r="E21" s="274"/>
      <c r="F21" s="274"/>
      <c r="G21" s="274"/>
      <c r="H21" s="274"/>
      <c r="I21" s="274"/>
      <c r="J21" s="274"/>
      <c r="K21" s="274"/>
      <c r="L21" s="274"/>
      <c r="M21" s="274"/>
    </row>
    <row r="22" spans="2:13">
      <c r="B22" s="347"/>
      <c r="C22" s="347"/>
      <c r="D22" s="274"/>
      <c r="E22" s="274"/>
      <c r="F22" s="274"/>
      <c r="G22" s="274"/>
      <c r="H22" s="274"/>
      <c r="I22" s="274"/>
      <c r="J22" s="274"/>
      <c r="K22" s="274"/>
      <c r="L22" s="274"/>
      <c r="M22" s="274"/>
    </row>
    <row r="23" spans="2:13">
      <c r="B23" s="347"/>
      <c r="C23" s="347"/>
      <c r="D23" s="274"/>
      <c r="E23" s="274"/>
      <c r="F23" s="274"/>
      <c r="G23" s="274"/>
      <c r="H23" s="274"/>
      <c r="I23" s="274"/>
      <c r="J23" s="274"/>
      <c r="K23" s="274"/>
      <c r="L23" s="274"/>
      <c r="M23" s="274"/>
    </row>
    <row r="24" spans="2:13">
      <c r="B24" s="347"/>
      <c r="C24" s="347"/>
      <c r="D24" s="274"/>
      <c r="E24" s="274"/>
      <c r="F24" s="274"/>
      <c r="G24" s="274"/>
      <c r="H24" s="274"/>
      <c r="I24" s="274"/>
      <c r="J24" s="274"/>
      <c r="K24" s="274"/>
      <c r="L24" s="274"/>
      <c r="M24" s="274"/>
    </row>
    <row r="25" spans="2:13">
      <c r="B25" s="347"/>
      <c r="C25" s="347"/>
      <c r="D25" s="274"/>
      <c r="E25" s="274"/>
      <c r="F25" s="274"/>
      <c r="G25" s="274"/>
      <c r="H25" s="274"/>
      <c r="I25" s="274"/>
      <c r="J25" s="274"/>
      <c r="K25" s="274"/>
      <c r="L25" s="274"/>
      <c r="M25" s="274"/>
    </row>
    <row r="26" spans="2:13">
      <c r="B26" s="347"/>
      <c r="C26" s="347"/>
      <c r="D26" s="274"/>
      <c r="E26" s="274"/>
      <c r="F26" s="274"/>
      <c r="G26" s="274"/>
      <c r="H26" s="274"/>
      <c r="I26" s="274"/>
      <c r="J26" s="274"/>
      <c r="K26" s="274"/>
      <c r="L26" s="274"/>
      <c r="M26" s="274"/>
    </row>
    <row r="27" spans="2:13">
      <c r="B27" s="342" t="s">
        <v>267</v>
      </c>
      <c r="C27" s="342"/>
      <c r="D27" s="273" t="s">
        <v>281</v>
      </c>
      <c r="E27" s="274"/>
      <c r="F27" s="274"/>
      <c r="G27" s="274"/>
      <c r="H27" s="274"/>
      <c r="I27" s="274"/>
      <c r="J27" s="274"/>
      <c r="K27" s="274"/>
      <c r="L27" s="274"/>
      <c r="M27" s="274"/>
    </row>
    <row r="28" spans="2:13">
      <c r="B28" s="342"/>
      <c r="C28" s="342"/>
      <c r="D28" s="274"/>
      <c r="E28" s="274"/>
      <c r="F28" s="274"/>
      <c r="G28" s="274"/>
      <c r="H28" s="274"/>
      <c r="I28" s="274"/>
      <c r="J28" s="274"/>
      <c r="K28" s="274"/>
      <c r="L28" s="274"/>
      <c r="M28" s="274"/>
    </row>
    <row r="29" spans="2:13">
      <c r="B29" s="342"/>
      <c r="C29" s="342"/>
      <c r="D29" s="274"/>
      <c r="E29" s="274"/>
      <c r="F29" s="274"/>
      <c r="G29" s="274"/>
      <c r="H29" s="274"/>
      <c r="I29" s="274"/>
      <c r="J29" s="274"/>
      <c r="K29" s="274"/>
      <c r="L29" s="274"/>
      <c r="M29" s="274"/>
    </row>
    <row r="30" spans="2:13">
      <c r="B30" s="342"/>
      <c r="C30" s="342"/>
      <c r="D30" s="274"/>
      <c r="E30" s="274"/>
      <c r="F30" s="274"/>
      <c r="G30" s="274"/>
      <c r="H30" s="274"/>
      <c r="I30" s="274"/>
      <c r="J30" s="274"/>
      <c r="K30" s="274"/>
      <c r="L30" s="274"/>
      <c r="M30" s="274"/>
    </row>
    <row r="31" spans="2:13">
      <c r="B31" s="347" t="s">
        <v>268</v>
      </c>
      <c r="C31" s="347"/>
      <c r="D31" s="273" t="s">
        <v>282</v>
      </c>
      <c r="E31" s="274"/>
      <c r="F31" s="274"/>
      <c r="G31" s="274"/>
      <c r="H31" s="274"/>
      <c r="I31" s="274"/>
      <c r="J31" s="274"/>
      <c r="K31" s="274"/>
      <c r="L31" s="274"/>
      <c r="M31" s="274"/>
    </row>
    <row r="32" spans="2:13">
      <c r="B32" s="347"/>
      <c r="C32" s="347"/>
      <c r="D32" s="274"/>
      <c r="E32" s="274"/>
      <c r="F32" s="274"/>
      <c r="G32" s="274"/>
      <c r="H32" s="274"/>
      <c r="I32" s="274"/>
      <c r="J32" s="274"/>
      <c r="K32" s="274"/>
      <c r="L32" s="274"/>
      <c r="M32" s="274"/>
    </row>
    <row r="33" spans="2:13">
      <c r="B33" s="347"/>
      <c r="C33" s="347"/>
      <c r="D33" s="274"/>
      <c r="E33" s="274"/>
      <c r="F33" s="274"/>
      <c r="G33" s="274"/>
      <c r="H33" s="274"/>
      <c r="I33" s="274"/>
      <c r="J33" s="274"/>
      <c r="K33" s="274"/>
      <c r="L33" s="274"/>
      <c r="M33" s="274"/>
    </row>
    <row r="34" spans="2:13">
      <c r="B34" s="347"/>
      <c r="C34" s="347"/>
      <c r="D34" s="274"/>
      <c r="E34" s="274"/>
      <c r="F34" s="274"/>
      <c r="G34" s="274"/>
      <c r="H34" s="274"/>
      <c r="I34" s="274"/>
      <c r="J34" s="274"/>
      <c r="K34" s="274"/>
      <c r="L34" s="274"/>
      <c r="M34" s="274"/>
    </row>
    <row r="35" spans="2:13" ht="12.75" customHeight="1">
      <c r="B35" s="342" t="s">
        <v>269</v>
      </c>
      <c r="C35" s="342"/>
      <c r="D35" s="284" t="s">
        <v>283</v>
      </c>
      <c r="E35" s="285"/>
      <c r="F35" s="285"/>
      <c r="G35" s="285"/>
      <c r="H35" s="285"/>
      <c r="I35" s="285"/>
      <c r="J35" s="285"/>
      <c r="K35" s="285"/>
      <c r="L35" s="285"/>
      <c r="M35" s="286"/>
    </row>
    <row r="36" spans="2:13" ht="12.75" customHeight="1">
      <c r="B36" s="342"/>
      <c r="C36" s="342"/>
      <c r="D36" s="287"/>
      <c r="E36" s="288"/>
      <c r="F36" s="288"/>
      <c r="G36" s="288"/>
      <c r="H36" s="288"/>
      <c r="I36" s="288"/>
      <c r="J36" s="288"/>
      <c r="K36" s="288"/>
      <c r="L36" s="288"/>
      <c r="M36" s="289"/>
    </row>
    <row r="37" spans="2:13" ht="12.75" customHeight="1">
      <c r="B37" s="342"/>
      <c r="C37" s="342"/>
      <c r="D37" s="287"/>
      <c r="E37" s="288"/>
      <c r="F37" s="288"/>
      <c r="G37" s="288"/>
      <c r="H37" s="288"/>
      <c r="I37" s="288"/>
      <c r="J37" s="288"/>
      <c r="K37" s="288"/>
      <c r="L37" s="288"/>
      <c r="M37" s="289"/>
    </row>
    <row r="38" spans="2:13" ht="12.75" customHeight="1">
      <c r="B38" s="342"/>
      <c r="C38" s="342"/>
      <c r="D38" s="287"/>
      <c r="E38" s="288"/>
      <c r="F38" s="288"/>
      <c r="G38" s="288"/>
      <c r="H38" s="288"/>
      <c r="I38" s="288"/>
      <c r="J38" s="288"/>
      <c r="K38" s="288"/>
      <c r="L38" s="288"/>
      <c r="M38" s="289"/>
    </row>
    <row r="39" spans="2:13" ht="12.75" customHeight="1">
      <c r="B39" s="342"/>
      <c r="C39" s="342"/>
      <c r="D39" s="287"/>
      <c r="E39" s="288"/>
      <c r="F39" s="288"/>
      <c r="G39" s="288"/>
      <c r="H39" s="288"/>
      <c r="I39" s="288"/>
      <c r="J39" s="288"/>
      <c r="K39" s="288"/>
      <c r="L39" s="288"/>
      <c r="M39" s="289"/>
    </row>
    <row r="40" spans="2:13" ht="12.75" customHeight="1">
      <c r="B40" s="342"/>
      <c r="C40" s="342"/>
      <c r="D40" s="287"/>
      <c r="E40" s="288"/>
      <c r="F40" s="288"/>
      <c r="G40" s="288"/>
      <c r="H40" s="288"/>
      <c r="I40" s="288"/>
      <c r="J40" s="288"/>
      <c r="K40" s="288"/>
      <c r="L40" s="288"/>
      <c r="M40" s="289"/>
    </row>
    <row r="41" spans="2:13" ht="12.75" customHeight="1">
      <c r="B41" s="342"/>
      <c r="C41" s="342"/>
      <c r="D41" s="287"/>
      <c r="E41" s="288"/>
      <c r="F41" s="288"/>
      <c r="G41" s="288"/>
      <c r="H41" s="288"/>
      <c r="I41" s="288"/>
      <c r="J41" s="288"/>
      <c r="K41" s="288"/>
      <c r="L41" s="288"/>
      <c r="M41" s="289"/>
    </row>
    <row r="42" spans="2:13" ht="12.75" customHeight="1">
      <c r="B42" s="342"/>
      <c r="C42" s="342"/>
      <c r="D42" s="287"/>
      <c r="E42" s="288"/>
      <c r="F42" s="288"/>
      <c r="G42" s="288"/>
      <c r="H42" s="288"/>
      <c r="I42" s="288"/>
      <c r="J42" s="288"/>
      <c r="K42" s="288"/>
      <c r="L42" s="288"/>
      <c r="M42" s="289"/>
    </row>
    <row r="43" spans="2:13" ht="12.75" customHeight="1">
      <c r="B43" s="342"/>
      <c r="C43" s="342"/>
      <c r="D43" s="287"/>
      <c r="E43" s="288"/>
      <c r="F43" s="288"/>
      <c r="G43" s="288"/>
      <c r="H43" s="288"/>
      <c r="I43" s="288"/>
      <c r="J43" s="288"/>
      <c r="K43" s="288"/>
      <c r="L43" s="288"/>
      <c r="M43" s="289"/>
    </row>
    <row r="44" spans="2:13" ht="12.75" customHeight="1">
      <c r="B44" s="342"/>
      <c r="C44" s="342"/>
      <c r="D44" s="290"/>
      <c r="E44" s="291"/>
      <c r="F44" s="291"/>
      <c r="G44" s="291"/>
      <c r="H44" s="291"/>
      <c r="I44" s="291"/>
      <c r="J44" s="291"/>
      <c r="K44" s="291"/>
      <c r="L44" s="291"/>
      <c r="M44" s="292"/>
    </row>
    <row r="48" spans="2:13" ht="30" customHeight="1">
      <c r="B48" s="334" t="s">
        <v>284</v>
      </c>
      <c r="C48" s="334"/>
      <c r="D48" s="335" t="s">
        <v>285</v>
      </c>
      <c r="E48" s="336"/>
      <c r="F48" s="336"/>
      <c r="G48" s="337"/>
      <c r="H48" s="332" t="s">
        <v>260</v>
      </c>
      <c r="I48" s="137" t="s">
        <v>286</v>
      </c>
      <c r="J48" s="341"/>
      <c r="K48" s="137" t="s">
        <v>287</v>
      </c>
      <c r="L48" s="341"/>
      <c r="M48" s="332" t="s">
        <v>288</v>
      </c>
    </row>
    <row r="49" spans="2:13" ht="27" customHeight="1">
      <c r="B49" s="334"/>
      <c r="C49" s="334"/>
      <c r="D49" s="338"/>
      <c r="E49" s="339"/>
      <c r="F49" s="339"/>
      <c r="G49" s="340"/>
      <c r="H49" s="333"/>
      <c r="I49" s="88" t="s">
        <v>289</v>
      </c>
      <c r="J49" s="88" t="s">
        <v>290</v>
      </c>
      <c r="K49" s="88" t="s">
        <v>289</v>
      </c>
      <c r="L49" s="88" t="s">
        <v>290</v>
      </c>
      <c r="M49" s="333"/>
    </row>
    <row r="50" spans="2:13" ht="30" customHeight="1">
      <c r="B50" s="334"/>
      <c r="C50" s="334"/>
      <c r="D50" s="262"/>
      <c r="E50" s="263"/>
      <c r="F50" s="263"/>
      <c r="G50" s="264"/>
      <c r="H50" s="95"/>
      <c r="I50" s="96"/>
      <c r="J50" s="97"/>
      <c r="K50" s="96"/>
      <c r="L50" s="96"/>
      <c r="M50" s="90" t="b">
        <f>IF(L50&lt;&gt;"",IF(L50&lt;=K50,"Concluído no Prazo","Concluído com Atraso"),IF(J50&lt;&gt;"",IF(J50&lt;=I50,"Iniciado no Prazo","Iniciado com Atraso")))</f>
        <v>0</v>
      </c>
    </row>
    <row r="51" spans="2:13" ht="30" customHeight="1">
      <c r="B51" s="334"/>
      <c r="C51" s="334"/>
      <c r="D51" s="262"/>
      <c r="E51" s="263"/>
      <c r="F51" s="263"/>
      <c r="G51" s="264"/>
      <c r="H51" s="95"/>
      <c r="I51" s="95"/>
      <c r="J51" s="95"/>
      <c r="K51" s="95"/>
      <c r="L51" s="95"/>
      <c r="M51" s="90" t="b">
        <f t="shared" ref="M51:M67" si="0">IF(L51&lt;&gt;"",IF(L51&lt;=K51,"Concluído no Prazo","Concluído com Atraso"),IF(J51&lt;&gt;"",IF(J51&lt;=I51,"Iniciado no Prazo","IniciadocomAtraso")))</f>
        <v>0</v>
      </c>
    </row>
    <row r="52" spans="2:13" ht="30" customHeight="1">
      <c r="B52" s="334"/>
      <c r="C52" s="334"/>
      <c r="D52" s="262"/>
      <c r="E52" s="263"/>
      <c r="F52" s="263"/>
      <c r="G52" s="264"/>
      <c r="H52" s="95"/>
      <c r="I52" s="95"/>
      <c r="J52" s="95"/>
      <c r="K52" s="95"/>
      <c r="L52" s="95"/>
      <c r="M52" s="90" t="b">
        <f t="shared" si="0"/>
        <v>0</v>
      </c>
    </row>
    <row r="53" spans="2:13" ht="30" customHeight="1">
      <c r="B53" s="334"/>
      <c r="C53" s="334"/>
      <c r="D53" s="262"/>
      <c r="E53" s="263"/>
      <c r="F53" s="263"/>
      <c r="G53" s="264"/>
      <c r="H53" s="95"/>
      <c r="I53" s="95"/>
      <c r="J53" s="95"/>
      <c r="K53" s="95"/>
      <c r="L53" s="95"/>
      <c r="M53" s="90" t="b">
        <f t="shared" si="0"/>
        <v>0</v>
      </c>
    </row>
    <row r="54" spans="2:13" ht="30" customHeight="1">
      <c r="B54" s="334"/>
      <c r="C54" s="334"/>
      <c r="D54" s="262"/>
      <c r="E54" s="263"/>
      <c r="F54" s="263"/>
      <c r="G54" s="264"/>
      <c r="H54" s="95"/>
      <c r="I54" s="95"/>
      <c r="J54" s="95"/>
      <c r="K54" s="95"/>
      <c r="L54" s="95"/>
      <c r="M54" s="90" t="b">
        <f t="shared" si="0"/>
        <v>0</v>
      </c>
    </row>
    <row r="55" spans="2:13" ht="30" customHeight="1">
      <c r="B55" s="334"/>
      <c r="C55" s="334"/>
      <c r="D55" s="262"/>
      <c r="E55" s="263"/>
      <c r="F55" s="263"/>
      <c r="G55" s="264"/>
      <c r="H55" s="95"/>
      <c r="I55" s="95"/>
      <c r="J55" s="95"/>
      <c r="K55" s="95"/>
      <c r="L55" s="95"/>
      <c r="M55" s="90" t="b">
        <f t="shared" si="0"/>
        <v>0</v>
      </c>
    </row>
    <row r="56" spans="2:13" ht="30" customHeight="1">
      <c r="B56" s="334"/>
      <c r="C56" s="334"/>
      <c r="D56" s="262"/>
      <c r="E56" s="263"/>
      <c r="F56" s="263"/>
      <c r="G56" s="264"/>
      <c r="H56" s="95"/>
      <c r="I56" s="95"/>
      <c r="J56" s="95"/>
      <c r="K56" s="95"/>
      <c r="L56" s="95"/>
      <c r="M56" s="90" t="b">
        <f t="shared" si="0"/>
        <v>0</v>
      </c>
    </row>
    <row r="57" spans="2:13" ht="30" customHeight="1">
      <c r="B57" s="334"/>
      <c r="C57" s="334"/>
      <c r="D57" s="262"/>
      <c r="E57" s="263"/>
      <c r="F57" s="263"/>
      <c r="G57" s="264"/>
      <c r="H57" s="95"/>
      <c r="I57" s="95"/>
      <c r="J57" s="95"/>
      <c r="K57" s="95"/>
      <c r="L57" s="95"/>
      <c r="M57" s="90" t="b">
        <f t="shared" si="0"/>
        <v>0</v>
      </c>
    </row>
    <row r="58" spans="2:13" ht="30" customHeight="1">
      <c r="B58" s="334"/>
      <c r="C58" s="334"/>
      <c r="D58" s="262"/>
      <c r="E58" s="263"/>
      <c r="F58" s="263"/>
      <c r="G58" s="264"/>
      <c r="H58" s="95"/>
      <c r="I58" s="95"/>
      <c r="J58" s="95"/>
      <c r="K58" s="95"/>
      <c r="L58" s="95"/>
      <c r="M58" s="90" t="b">
        <f t="shared" si="0"/>
        <v>0</v>
      </c>
    </row>
    <row r="59" spans="2:13" ht="30" customHeight="1">
      <c r="B59" s="334"/>
      <c r="C59" s="334"/>
      <c r="D59" s="262"/>
      <c r="E59" s="263"/>
      <c r="F59" s="263"/>
      <c r="G59" s="264"/>
      <c r="H59" s="95"/>
      <c r="I59" s="95"/>
      <c r="J59" s="95"/>
      <c r="K59" s="95"/>
      <c r="L59" s="95"/>
      <c r="M59" s="90" t="b">
        <f t="shared" si="0"/>
        <v>0</v>
      </c>
    </row>
    <row r="60" spans="2:13" ht="30" customHeight="1">
      <c r="B60" s="334"/>
      <c r="C60" s="334"/>
      <c r="D60" s="262"/>
      <c r="E60" s="263"/>
      <c r="F60" s="263"/>
      <c r="G60" s="264"/>
      <c r="H60" s="95"/>
      <c r="I60" s="95"/>
      <c r="J60" s="95"/>
      <c r="K60" s="95"/>
      <c r="L60" s="95"/>
      <c r="M60" s="90" t="b">
        <f t="shared" si="0"/>
        <v>0</v>
      </c>
    </row>
    <row r="61" spans="2:13" ht="30" customHeight="1">
      <c r="B61" s="334"/>
      <c r="C61" s="334"/>
      <c r="D61" s="262"/>
      <c r="E61" s="263"/>
      <c r="F61" s="263"/>
      <c r="G61" s="264"/>
      <c r="H61" s="95"/>
      <c r="I61" s="95"/>
      <c r="J61" s="95"/>
      <c r="K61" s="95"/>
      <c r="L61" s="95"/>
      <c r="M61" s="90" t="b">
        <f t="shared" si="0"/>
        <v>0</v>
      </c>
    </row>
    <row r="62" spans="2:13" ht="30" customHeight="1">
      <c r="B62" s="334"/>
      <c r="C62" s="334"/>
      <c r="D62" s="262"/>
      <c r="E62" s="263"/>
      <c r="F62" s="263"/>
      <c r="G62" s="264"/>
      <c r="H62" s="95"/>
      <c r="I62" s="95"/>
      <c r="J62" s="95"/>
      <c r="K62" s="95"/>
      <c r="L62" s="95"/>
      <c r="M62" s="90" t="b">
        <f t="shared" si="0"/>
        <v>0</v>
      </c>
    </row>
    <row r="63" spans="2:13" ht="30" customHeight="1">
      <c r="B63" s="334"/>
      <c r="C63" s="334"/>
      <c r="D63" s="262"/>
      <c r="E63" s="263"/>
      <c r="F63" s="263"/>
      <c r="G63" s="264"/>
      <c r="H63" s="95"/>
      <c r="I63" s="95"/>
      <c r="J63" s="95"/>
      <c r="K63" s="95"/>
      <c r="L63" s="95"/>
      <c r="M63" s="90" t="b">
        <f t="shared" si="0"/>
        <v>0</v>
      </c>
    </row>
    <row r="64" spans="2:13" ht="30" customHeight="1">
      <c r="B64" s="334"/>
      <c r="C64" s="334"/>
      <c r="D64" s="262"/>
      <c r="E64" s="263"/>
      <c r="F64" s="263"/>
      <c r="G64" s="264"/>
      <c r="H64" s="95"/>
      <c r="I64" s="95"/>
      <c r="J64" s="95"/>
      <c r="K64" s="95"/>
      <c r="L64" s="95"/>
      <c r="M64" s="90" t="b">
        <f t="shared" si="0"/>
        <v>0</v>
      </c>
    </row>
    <row r="65" spans="2:13" ht="30" customHeight="1">
      <c r="B65" s="334"/>
      <c r="C65" s="334"/>
      <c r="D65" s="262"/>
      <c r="E65" s="263"/>
      <c r="F65" s="263"/>
      <c r="G65" s="264"/>
      <c r="H65" s="95"/>
      <c r="I65" s="95"/>
      <c r="J65" s="95"/>
      <c r="K65" s="95"/>
      <c r="L65" s="95"/>
      <c r="M65" s="90" t="b">
        <f t="shared" si="0"/>
        <v>0</v>
      </c>
    </row>
    <row r="66" spans="2:13" ht="30" customHeight="1">
      <c r="B66" s="334"/>
      <c r="C66" s="334"/>
      <c r="D66" s="262"/>
      <c r="E66" s="263"/>
      <c r="F66" s="263"/>
      <c r="G66" s="264"/>
      <c r="H66" s="95"/>
      <c r="I66" s="95"/>
      <c r="J66" s="95"/>
      <c r="K66" s="95"/>
      <c r="L66" s="95"/>
      <c r="M66" s="90" t="b">
        <f t="shared" si="0"/>
        <v>0</v>
      </c>
    </row>
    <row r="67" spans="2:13" ht="30" customHeight="1">
      <c r="B67" s="334"/>
      <c r="C67" s="334"/>
      <c r="D67" s="262"/>
      <c r="E67" s="263"/>
      <c r="F67" s="263"/>
      <c r="G67" s="264"/>
      <c r="H67" s="95"/>
      <c r="I67" s="95"/>
      <c r="J67" s="95"/>
      <c r="K67" s="95"/>
      <c r="L67" s="95"/>
      <c r="M67" s="90" t="b">
        <f t="shared" si="0"/>
        <v>0</v>
      </c>
    </row>
    <row r="68" spans="2:13">
      <c r="K68" s="72"/>
    </row>
    <row r="69" spans="2:13">
      <c r="K69" s="72"/>
    </row>
  </sheetData>
  <sheetProtection algorithmName="SHA-512" hashValue="EFf31mrMB2cVpo2QPU9dXSvMkOoFRqhhnFw9iDKKqAplQNB5JbNf918v9HLCRTbgC0RFCMDNixzoKYFEs3RixQ==" saltValue="i2JA3z2iTkbsrkerH+rGfQ==" spinCount="100000" sheet="1" objects="1" scenarios="1" selectLockedCells="1"/>
  <mergeCells count="52">
    <mergeCell ref="B3:D5"/>
    <mergeCell ref="E3:M5"/>
    <mergeCell ref="B7:C8"/>
    <mergeCell ref="D7:M8"/>
    <mergeCell ref="B9:C12"/>
    <mergeCell ref="K9:K12"/>
    <mergeCell ref="L9:M12"/>
    <mergeCell ref="K13:M14"/>
    <mergeCell ref="D15:E16"/>
    <mergeCell ref="F15:H16"/>
    <mergeCell ref="I15:J16"/>
    <mergeCell ref="K15:M16"/>
    <mergeCell ref="B35:C44"/>
    <mergeCell ref="D9:E10"/>
    <mergeCell ref="D11:E12"/>
    <mergeCell ref="F9:J10"/>
    <mergeCell ref="F11:J12"/>
    <mergeCell ref="D35:M44"/>
    <mergeCell ref="B17:C26"/>
    <mergeCell ref="D17:M26"/>
    <mergeCell ref="B27:C30"/>
    <mergeCell ref="D27:M30"/>
    <mergeCell ref="B31:C34"/>
    <mergeCell ref="D31:M34"/>
    <mergeCell ref="B13:C16"/>
    <mergeCell ref="D13:E14"/>
    <mergeCell ref="F13:H14"/>
    <mergeCell ref="I13:J14"/>
    <mergeCell ref="B48:C67"/>
    <mergeCell ref="D48:G49"/>
    <mergeCell ref="H48:H49"/>
    <mergeCell ref="I48:J48"/>
    <mergeCell ref="K48:L48"/>
    <mergeCell ref="D54:G54"/>
    <mergeCell ref="D55:G55"/>
    <mergeCell ref="D56:G56"/>
    <mergeCell ref="D57:G57"/>
    <mergeCell ref="D58:G58"/>
    <mergeCell ref="D59:G59"/>
    <mergeCell ref="D66:G66"/>
    <mergeCell ref="D67:G67"/>
    <mergeCell ref="D60:G60"/>
    <mergeCell ref="D61:G61"/>
    <mergeCell ref="D62:G62"/>
    <mergeCell ref="D63:G63"/>
    <mergeCell ref="D64:G64"/>
    <mergeCell ref="D65:G65"/>
    <mergeCell ref="M48:M49"/>
    <mergeCell ref="D50:G50"/>
    <mergeCell ref="D51:G51"/>
    <mergeCell ref="D52:G52"/>
    <mergeCell ref="D53:G53"/>
  </mergeCells>
  <conditionalFormatting sqref="M50:M67">
    <cfRule type="cellIs" dxfId="1" priority="1" stopIfTrue="1" operator="equal">
      <formula>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9"/>
  <sheetViews>
    <sheetView showGridLines="0" topLeftCell="C1" workbookViewId="0">
      <selection activeCell="F9" sqref="F9:J10"/>
    </sheetView>
  </sheetViews>
  <sheetFormatPr defaultRowHeight="12.75"/>
  <cols>
    <col min="5" max="5" width="21" customWidth="1"/>
    <col min="8" max="8" width="18.7109375" customWidth="1"/>
    <col min="9" max="9" width="13" customWidth="1"/>
    <col min="10" max="10" width="13.85546875" customWidth="1"/>
    <col min="11" max="11" width="13.28515625" customWidth="1"/>
    <col min="12" max="12" width="11.5703125" customWidth="1"/>
    <col min="13" max="13" width="17.7109375" customWidth="1"/>
  </cols>
  <sheetData>
    <row r="2" spans="2:17" ht="13.5" thickBot="1"/>
    <row r="3" spans="2:17">
      <c r="B3" s="349" t="s">
        <v>256</v>
      </c>
      <c r="C3" s="350"/>
      <c r="D3" s="351"/>
      <c r="E3" s="368">
        <f>'Direcionamento Estratégico'!P88</f>
        <v>0</v>
      </c>
      <c r="F3" s="369"/>
      <c r="G3" s="369"/>
      <c r="H3" s="369"/>
      <c r="I3" s="369"/>
      <c r="J3" s="369"/>
      <c r="K3" s="369"/>
      <c r="L3" s="369"/>
      <c r="M3" s="370"/>
      <c r="Q3" s="71" t="s">
        <v>270</v>
      </c>
    </row>
    <row r="4" spans="2:17">
      <c r="B4" s="352"/>
      <c r="C4" s="353"/>
      <c r="D4" s="354"/>
      <c r="E4" s="371"/>
      <c r="F4" s="372"/>
      <c r="G4" s="372"/>
      <c r="H4" s="372"/>
      <c r="I4" s="372"/>
      <c r="J4" s="372"/>
      <c r="K4" s="372"/>
      <c r="L4" s="372"/>
      <c r="M4" s="373"/>
      <c r="Q4" s="71"/>
    </row>
    <row r="5" spans="2:17" ht="13.5" thickBot="1">
      <c r="B5" s="355"/>
      <c r="C5" s="356"/>
      <c r="D5" s="357"/>
      <c r="E5" s="374"/>
      <c r="F5" s="375"/>
      <c r="G5" s="375"/>
      <c r="H5" s="375"/>
      <c r="I5" s="375"/>
      <c r="J5" s="375"/>
      <c r="K5" s="375"/>
      <c r="L5" s="375"/>
      <c r="M5" s="376"/>
      <c r="Q5" s="71"/>
    </row>
    <row r="7" spans="2:17">
      <c r="B7" s="347" t="s">
        <v>258</v>
      </c>
      <c r="C7" s="347"/>
      <c r="D7" s="367">
        <f>'Direcionamento Estratégico'!AD88</f>
        <v>0</v>
      </c>
      <c r="E7" s="367"/>
      <c r="F7" s="367"/>
      <c r="G7" s="367"/>
      <c r="H7" s="367"/>
      <c r="I7" s="367"/>
      <c r="J7" s="367"/>
      <c r="K7" s="367"/>
      <c r="L7" s="367"/>
      <c r="M7" s="367"/>
    </row>
    <row r="8" spans="2:17">
      <c r="B8" s="347"/>
      <c r="C8" s="347"/>
      <c r="D8" s="367"/>
      <c r="E8" s="367"/>
      <c r="F8" s="367"/>
      <c r="G8" s="367"/>
      <c r="H8" s="367"/>
      <c r="I8" s="367"/>
      <c r="J8" s="367"/>
      <c r="K8" s="367"/>
      <c r="L8" s="367"/>
      <c r="M8" s="367"/>
    </row>
    <row r="9" spans="2:17" ht="12.75" customHeight="1">
      <c r="B9" s="347" t="s">
        <v>259</v>
      </c>
      <c r="C9" s="347"/>
      <c r="D9" s="343" t="s">
        <v>260</v>
      </c>
      <c r="E9" s="344"/>
      <c r="F9" s="284" t="s">
        <v>273</v>
      </c>
      <c r="G9" s="285"/>
      <c r="H9" s="285"/>
      <c r="I9" s="285"/>
      <c r="J9" s="286"/>
      <c r="K9" s="347" t="s">
        <v>262</v>
      </c>
      <c r="L9" s="273" t="s">
        <v>275</v>
      </c>
      <c r="M9" s="273"/>
    </row>
    <row r="10" spans="2:17" ht="12.75" customHeight="1">
      <c r="B10" s="347"/>
      <c r="C10" s="347"/>
      <c r="D10" s="345"/>
      <c r="E10" s="346"/>
      <c r="F10" s="290"/>
      <c r="G10" s="291"/>
      <c r="H10" s="291"/>
      <c r="I10" s="291"/>
      <c r="J10" s="292"/>
      <c r="K10" s="347"/>
      <c r="L10" s="273"/>
      <c r="M10" s="273"/>
    </row>
    <row r="11" spans="2:17" ht="12.75" customHeight="1">
      <c r="B11" s="347"/>
      <c r="C11" s="347"/>
      <c r="D11" s="335" t="s">
        <v>261</v>
      </c>
      <c r="E11" s="337"/>
      <c r="F11" s="284" t="s">
        <v>274</v>
      </c>
      <c r="G11" s="285"/>
      <c r="H11" s="285"/>
      <c r="I11" s="285"/>
      <c r="J11" s="286"/>
      <c r="K11" s="347"/>
      <c r="L11" s="273"/>
      <c r="M11" s="273"/>
    </row>
    <row r="12" spans="2:17" ht="12.75" customHeight="1">
      <c r="B12" s="347"/>
      <c r="C12" s="347"/>
      <c r="D12" s="338"/>
      <c r="E12" s="340"/>
      <c r="F12" s="290"/>
      <c r="G12" s="291"/>
      <c r="H12" s="291"/>
      <c r="I12" s="291"/>
      <c r="J12" s="292"/>
      <c r="K12" s="347"/>
      <c r="L12" s="273"/>
      <c r="M12" s="273"/>
    </row>
    <row r="13" spans="2:17">
      <c r="B13" s="342" t="s">
        <v>263</v>
      </c>
      <c r="C13" s="342"/>
      <c r="D13" s="348" t="s">
        <v>264</v>
      </c>
      <c r="E13" s="348"/>
      <c r="F13" s="273" t="s">
        <v>276</v>
      </c>
      <c r="G13" s="274"/>
      <c r="H13" s="274"/>
      <c r="I13" s="348" t="s">
        <v>264</v>
      </c>
      <c r="J13" s="348"/>
      <c r="K13" s="273" t="s">
        <v>279</v>
      </c>
      <c r="L13" s="274"/>
      <c r="M13" s="274"/>
    </row>
    <row r="14" spans="2:17">
      <c r="B14" s="342"/>
      <c r="C14" s="342"/>
      <c r="D14" s="348"/>
      <c r="E14" s="348"/>
      <c r="F14" s="274"/>
      <c r="G14" s="274"/>
      <c r="H14" s="274"/>
      <c r="I14" s="348"/>
      <c r="J14" s="348"/>
      <c r="K14" s="274"/>
      <c r="L14" s="274"/>
      <c r="M14" s="274"/>
    </row>
    <row r="15" spans="2:17">
      <c r="B15" s="342"/>
      <c r="C15" s="342"/>
      <c r="D15" s="348" t="s">
        <v>265</v>
      </c>
      <c r="E15" s="348"/>
      <c r="F15" s="273" t="s">
        <v>277</v>
      </c>
      <c r="G15" s="274"/>
      <c r="H15" s="274"/>
      <c r="I15" s="348" t="s">
        <v>265</v>
      </c>
      <c r="J15" s="348"/>
      <c r="K15" s="293" t="s">
        <v>278</v>
      </c>
      <c r="L15" s="274"/>
      <c r="M15" s="274"/>
    </row>
    <row r="16" spans="2:17">
      <c r="B16" s="342"/>
      <c r="C16" s="342"/>
      <c r="D16" s="348"/>
      <c r="E16" s="348"/>
      <c r="F16" s="274"/>
      <c r="G16" s="274"/>
      <c r="H16" s="274"/>
      <c r="I16" s="348"/>
      <c r="J16" s="348"/>
      <c r="K16" s="274"/>
      <c r="L16" s="274"/>
      <c r="M16" s="274"/>
    </row>
    <row r="17" spans="2:13">
      <c r="B17" s="347" t="s">
        <v>266</v>
      </c>
      <c r="C17" s="347"/>
      <c r="D17" s="273" t="s">
        <v>307</v>
      </c>
      <c r="E17" s="274"/>
      <c r="F17" s="274"/>
      <c r="G17" s="274"/>
      <c r="H17" s="274"/>
      <c r="I17" s="274"/>
      <c r="J17" s="274"/>
      <c r="K17" s="274"/>
      <c r="L17" s="274"/>
      <c r="M17" s="274"/>
    </row>
    <row r="18" spans="2:13">
      <c r="B18" s="347"/>
      <c r="C18" s="347"/>
      <c r="D18" s="274"/>
      <c r="E18" s="274"/>
      <c r="F18" s="274"/>
      <c r="G18" s="274"/>
      <c r="H18" s="274"/>
      <c r="I18" s="274"/>
      <c r="J18" s="274"/>
      <c r="K18" s="274"/>
      <c r="L18" s="274"/>
      <c r="M18" s="274"/>
    </row>
    <row r="19" spans="2:13">
      <c r="B19" s="347"/>
      <c r="C19" s="347"/>
      <c r="D19" s="274"/>
      <c r="E19" s="274"/>
      <c r="F19" s="274"/>
      <c r="G19" s="274"/>
      <c r="H19" s="274"/>
      <c r="I19" s="274"/>
      <c r="J19" s="274"/>
      <c r="K19" s="274"/>
      <c r="L19" s="274"/>
      <c r="M19" s="274"/>
    </row>
    <row r="20" spans="2:13">
      <c r="B20" s="347"/>
      <c r="C20" s="347"/>
      <c r="D20" s="274"/>
      <c r="E20" s="274"/>
      <c r="F20" s="274"/>
      <c r="G20" s="274"/>
      <c r="H20" s="274"/>
      <c r="I20" s="274"/>
      <c r="J20" s="274"/>
      <c r="K20" s="274"/>
      <c r="L20" s="274"/>
      <c r="M20" s="274"/>
    </row>
    <row r="21" spans="2:13">
      <c r="B21" s="347"/>
      <c r="C21" s="347"/>
      <c r="D21" s="274"/>
      <c r="E21" s="274"/>
      <c r="F21" s="274"/>
      <c r="G21" s="274"/>
      <c r="H21" s="274"/>
      <c r="I21" s="274"/>
      <c r="J21" s="274"/>
      <c r="K21" s="274"/>
      <c r="L21" s="274"/>
      <c r="M21" s="274"/>
    </row>
    <row r="22" spans="2:13">
      <c r="B22" s="347"/>
      <c r="C22" s="347"/>
      <c r="D22" s="274"/>
      <c r="E22" s="274"/>
      <c r="F22" s="274"/>
      <c r="G22" s="274"/>
      <c r="H22" s="274"/>
      <c r="I22" s="274"/>
      <c r="J22" s="274"/>
      <c r="K22" s="274"/>
      <c r="L22" s="274"/>
      <c r="M22" s="274"/>
    </row>
    <row r="23" spans="2:13">
      <c r="B23" s="347"/>
      <c r="C23" s="347"/>
      <c r="D23" s="274"/>
      <c r="E23" s="274"/>
      <c r="F23" s="274"/>
      <c r="G23" s="274"/>
      <c r="H23" s="274"/>
      <c r="I23" s="274"/>
      <c r="J23" s="274"/>
      <c r="K23" s="274"/>
      <c r="L23" s="274"/>
      <c r="M23" s="274"/>
    </row>
    <row r="24" spans="2:13">
      <c r="B24" s="347"/>
      <c r="C24" s="347"/>
      <c r="D24" s="274"/>
      <c r="E24" s="274"/>
      <c r="F24" s="274"/>
      <c r="G24" s="274"/>
      <c r="H24" s="274"/>
      <c r="I24" s="274"/>
      <c r="J24" s="274"/>
      <c r="K24" s="274"/>
      <c r="L24" s="274"/>
      <c r="M24" s="274"/>
    </row>
    <row r="25" spans="2:13">
      <c r="B25" s="347"/>
      <c r="C25" s="347"/>
      <c r="D25" s="274"/>
      <c r="E25" s="274"/>
      <c r="F25" s="274"/>
      <c r="G25" s="274"/>
      <c r="H25" s="274"/>
      <c r="I25" s="274"/>
      <c r="J25" s="274"/>
      <c r="K25" s="274"/>
      <c r="L25" s="274"/>
      <c r="M25" s="274"/>
    </row>
    <row r="26" spans="2:13">
      <c r="B26" s="347"/>
      <c r="C26" s="347"/>
      <c r="D26" s="274"/>
      <c r="E26" s="274"/>
      <c r="F26" s="274"/>
      <c r="G26" s="274"/>
      <c r="H26" s="274"/>
      <c r="I26" s="274"/>
      <c r="J26" s="274"/>
      <c r="K26" s="274"/>
      <c r="L26" s="274"/>
      <c r="M26" s="274"/>
    </row>
    <row r="27" spans="2:13">
      <c r="B27" s="342" t="s">
        <v>267</v>
      </c>
      <c r="C27" s="342"/>
      <c r="D27" s="273" t="s">
        <v>281</v>
      </c>
      <c r="E27" s="274"/>
      <c r="F27" s="274"/>
      <c r="G27" s="274"/>
      <c r="H27" s="274"/>
      <c r="I27" s="274"/>
      <c r="J27" s="274"/>
      <c r="K27" s="274"/>
      <c r="L27" s="274"/>
      <c r="M27" s="274"/>
    </row>
    <row r="28" spans="2:13">
      <c r="B28" s="342"/>
      <c r="C28" s="342"/>
      <c r="D28" s="274"/>
      <c r="E28" s="274"/>
      <c r="F28" s="274"/>
      <c r="G28" s="274"/>
      <c r="H28" s="274"/>
      <c r="I28" s="274"/>
      <c r="J28" s="274"/>
      <c r="K28" s="274"/>
      <c r="L28" s="274"/>
      <c r="M28" s="274"/>
    </row>
    <row r="29" spans="2:13">
      <c r="B29" s="342"/>
      <c r="C29" s="342"/>
      <c r="D29" s="274"/>
      <c r="E29" s="274"/>
      <c r="F29" s="274"/>
      <c r="G29" s="274"/>
      <c r="H29" s="274"/>
      <c r="I29" s="274"/>
      <c r="J29" s="274"/>
      <c r="K29" s="274"/>
      <c r="L29" s="274"/>
      <c r="M29" s="274"/>
    </row>
    <row r="30" spans="2:13">
      <c r="B30" s="342"/>
      <c r="C30" s="342"/>
      <c r="D30" s="274"/>
      <c r="E30" s="274"/>
      <c r="F30" s="274"/>
      <c r="G30" s="274"/>
      <c r="H30" s="274"/>
      <c r="I30" s="274"/>
      <c r="J30" s="274"/>
      <c r="K30" s="274"/>
      <c r="L30" s="274"/>
      <c r="M30" s="274"/>
    </row>
    <row r="31" spans="2:13">
      <c r="B31" s="347" t="s">
        <v>268</v>
      </c>
      <c r="C31" s="347"/>
      <c r="D31" s="273" t="s">
        <v>282</v>
      </c>
      <c r="E31" s="274"/>
      <c r="F31" s="274"/>
      <c r="G31" s="274"/>
      <c r="H31" s="274"/>
      <c r="I31" s="274"/>
      <c r="J31" s="274"/>
      <c r="K31" s="274"/>
      <c r="L31" s="274"/>
      <c r="M31" s="274"/>
    </row>
    <row r="32" spans="2:13">
      <c r="B32" s="347"/>
      <c r="C32" s="347"/>
      <c r="D32" s="274"/>
      <c r="E32" s="274"/>
      <c r="F32" s="274"/>
      <c r="G32" s="274"/>
      <c r="H32" s="274"/>
      <c r="I32" s="274"/>
      <c r="J32" s="274"/>
      <c r="K32" s="274"/>
      <c r="L32" s="274"/>
      <c r="M32" s="274"/>
    </row>
    <row r="33" spans="2:13">
      <c r="B33" s="347"/>
      <c r="C33" s="347"/>
      <c r="D33" s="274"/>
      <c r="E33" s="274"/>
      <c r="F33" s="274"/>
      <c r="G33" s="274"/>
      <c r="H33" s="274"/>
      <c r="I33" s="274"/>
      <c r="J33" s="274"/>
      <c r="K33" s="274"/>
      <c r="L33" s="274"/>
      <c r="M33" s="274"/>
    </row>
    <row r="34" spans="2:13">
      <c r="B34" s="347"/>
      <c r="C34" s="347"/>
      <c r="D34" s="274"/>
      <c r="E34" s="274"/>
      <c r="F34" s="274"/>
      <c r="G34" s="274"/>
      <c r="H34" s="274"/>
      <c r="I34" s="274"/>
      <c r="J34" s="274"/>
      <c r="K34" s="274"/>
      <c r="L34" s="274"/>
      <c r="M34" s="274"/>
    </row>
    <row r="35" spans="2:13" ht="12.75" customHeight="1">
      <c r="B35" s="342" t="s">
        <v>269</v>
      </c>
      <c r="C35" s="342"/>
      <c r="D35" s="284" t="s">
        <v>283</v>
      </c>
      <c r="E35" s="285"/>
      <c r="F35" s="285"/>
      <c r="G35" s="285"/>
      <c r="H35" s="285"/>
      <c r="I35" s="285"/>
      <c r="J35" s="285"/>
      <c r="K35" s="285"/>
      <c r="L35" s="285"/>
      <c r="M35" s="286"/>
    </row>
    <row r="36" spans="2:13" ht="12.75" customHeight="1">
      <c r="B36" s="342"/>
      <c r="C36" s="342"/>
      <c r="D36" s="287"/>
      <c r="E36" s="288"/>
      <c r="F36" s="288"/>
      <c r="G36" s="288"/>
      <c r="H36" s="288"/>
      <c r="I36" s="288"/>
      <c r="J36" s="288"/>
      <c r="K36" s="288"/>
      <c r="L36" s="288"/>
      <c r="M36" s="289"/>
    </row>
    <row r="37" spans="2:13" ht="12.75" customHeight="1">
      <c r="B37" s="342"/>
      <c r="C37" s="342"/>
      <c r="D37" s="287"/>
      <c r="E37" s="288"/>
      <c r="F37" s="288"/>
      <c r="G37" s="288"/>
      <c r="H37" s="288"/>
      <c r="I37" s="288"/>
      <c r="J37" s="288"/>
      <c r="K37" s="288"/>
      <c r="L37" s="288"/>
      <c r="M37" s="289"/>
    </row>
    <row r="38" spans="2:13" ht="12.75" customHeight="1">
      <c r="B38" s="342"/>
      <c r="C38" s="342"/>
      <c r="D38" s="287"/>
      <c r="E38" s="288"/>
      <c r="F38" s="288"/>
      <c r="G38" s="288"/>
      <c r="H38" s="288"/>
      <c r="I38" s="288"/>
      <c r="J38" s="288"/>
      <c r="K38" s="288"/>
      <c r="L38" s="288"/>
      <c r="M38" s="289"/>
    </row>
    <row r="39" spans="2:13" ht="12.75" customHeight="1">
      <c r="B39" s="342"/>
      <c r="C39" s="342"/>
      <c r="D39" s="287"/>
      <c r="E39" s="288"/>
      <c r="F39" s="288"/>
      <c r="G39" s="288"/>
      <c r="H39" s="288"/>
      <c r="I39" s="288"/>
      <c r="J39" s="288"/>
      <c r="K39" s="288"/>
      <c r="L39" s="288"/>
      <c r="M39" s="289"/>
    </row>
    <row r="40" spans="2:13" ht="12.75" customHeight="1">
      <c r="B40" s="342"/>
      <c r="C40" s="342"/>
      <c r="D40" s="287"/>
      <c r="E40" s="288"/>
      <c r="F40" s="288"/>
      <c r="G40" s="288"/>
      <c r="H40" s="288"/>
      <c r="I40" s="288"/>
      <c r="J40" s="288"/>
      <c r="K40" s="288"/>
      <c r="L40" s="288"/>
      <c r="M40" s="289"/>
    </row>
    <row r="41" spans="2:13" ht="12.75" customHeight="1">
      <c r="B41" s="342"/>
      <c r="C41" s="342"/>
      <c r="D41" s="287"/>
      <c r="E41" s="288"/>
      <c r="F41" s="288"/>
      <c r="G41" s="288"/>
      <c r="H41" s="288"/>
      <c r="I41" s="288"/>
      <c r="J41" s="288"/>
      <c r="K41" s="288"/>
      <c r="L41" s="288"/>
      <c r="M41" s="289"/>
    </row>
    <row r="42" spans="2:13" ht="12.75" customHeight="1">
      <c r="B42" s="342"/>
      <c r="C42" s="342"/>
      <c r="D42" s="287"/>
      <c r="E42" s="288"/>
      <c r="F42" s="288"/>
      <c r="G42" s="288"/>
      <c r="H42" s="288"/>
      <c r="I42" s="288"/>
      <c r="J42" s="288"/>
      <c r="K42" s="288"/>
      <c r="L42" s="288"/>
      <c r="M42" s="289"/>
    </row>
    <row r="43" spans="2:13" ht="12.75" customHeight="1">
      <c r="B43" s="342"/>
      <c r="C43" s="342"/>
      <c r="D43" s="287"/>
      <c r="E43" s="288"/>
      <c r="F43" s="288"/>
      <c r="G43" s="288"/>
      <c r="H43" s="288"/>
      <c r="I43" s="288"/>
      <c r="J43" s="288"/>
      <c r="K43" s="288"/>
      <c r="L43" s="288"/>
      <c r="M43" s="289"/>
    </row>
    <row r="44" spans="2:13" ht="12.75" customHeight="1">
      <c r="B44" s="342"/>
      <c r="C44" s="342"/>
      <c r="D44" s="290"/>
      <c r="E44" s="291"/>
      <c r="F44" s="291"/>
      <c r="G44" s="291"/>
      <c r="H44" s="291"/>
      <c r="I44" s="291"/>
      <c r="J44" s="291"/>
      <c r="K44" s="291"/>
      <c r="L44" s="291"/>
      <c r="M44" s="292"/>
    </row>
    <row r="48" spans="2:13" ht="30" customHeight="1">
      <c r="B48" s="334" t="s">
        <v>284</v>
      </c>
      <c r="C48" s="334"/>
      <c r="D48" s="335" t="s">
        <v>285</v>
      </c>
      <c r="E48" s="336"/>
      <c r="F48" s="336"/>
      <c r="G48" s="337"/>
      <c r="H48" s="332" t="s">
        <v>260</v>
      </c>
      <c r="I48" s="137" t="s">
        <v>286</v>
      </c>
      <c r="J48" s="341"/>
      <c r="K48" s="137" t="s">
        <v>287</v>
      </c>
      <c r="L48" s="341"/>
      <c r="M48" s="332" t="s">
        <v>288</v>
      </c>
    </row>
    <row r="49" spans="2:13" ht="27" customHeight="1">
      <c r="B49" s="334"/>
      <c r="C49" s="334"/>
      <c r="D49" s="338"/>
      <c r="E49" s="339"/>
      <c r="F49" s="339"/>
      <c r="G49" s="340"/>
      <c r="H49" s="333"/>
      <c r="I49" s="88" t="s">
        <v>289</v>
      </c>
      <c r="J49" s="88" t="s">
        <v>290</v>
      </c>
      <c r="K49" s="88" t="s">
        <v>289</v>
      </c>
      <c r="L49" s="88" t="s">
        <v>290</v>
      </c>
      <c r="M49" s="333"/>
    </row>
    <row r="50" spans="2:13" ht="30" customHeight="1">
      <c r="B50" s="334"/>
      <c r="C50" s="334"/>
      <c r="D50" s="262"/>
      <c r="E50" s="263"/>
      <c r="F50" s="263"/>
      <c r="G50" s="264"/>
      <c r="H50" s="95"/>
      <c r="I50" s="96"/>
      <c r="J50" s="97"/>
      <c r="K50" s="96"/>
      <c r="L50" s="96"/>
      <c r="M50" s="90" t="b">
        <f>IF(L50&lt;&gt;"",IF(L50&lt;=K50,"Concluído no Prazo","Concluído com Atraso"),IF(J50&lt;&gt;"",IF(J50&lt;=I50,"Iniciado no Prazo","Iniciado com Atraso")))</f>
        <v>0</v>
      </c>
    </row>
    <row r="51" spans="2:13" ht="30" customHeight="1">
      <c r="B51" s="334"/>
      <c r="C51" s="334"/>
      <c r="D51" s="262"/>
      <c r="E51" s="263"/>
      <c r="F51" s="263"/>
      <c r="G51" s="264"/>
      <c r="H51" s="95"/>
      <c r="I51" s="95"/>
      <c r="J51" s="95"/>
      <c r="K51" s="95"/>
      <c r="L51" s="95"/>
      <c r="M51" s="90" t="b">
        <f t="shared" ref="M51:M67" si="0">IF(L51&lt;&gt;"",IF(L51&lt;=K51,"Concluído no Prazo","Concluído com Atraso"),IF(J51&lt;&gt;"",IF(J51&lt;=I51,"Iniciado no Prazo","IniciadocomAtraso")))</f>
        <v>0</v>
      </c>
    </row>
    <row r="52" spans="2:13" ht="30" customHeight="1">
      <c r="B52" s="334"/>
      <c r="C52" s="334"/>
      <c r="D52" s="262"/>
      <c r="E52" s="263"/>
      <c r="F52" s="263"/>
      <c r="G52" s="264"/>
      <c r="H52" s="95"/>
      <c r="I52" s="95"/>
      <c r="J52" s="95"/>
      <c r="K52" s="95"/>
      <c r="L52" s="95"/>
      <c r="M52" s="90" t="b">
        <f t="shared" si="0"/>
        <v>0</v>
      </c>
    </row>
    <row r="53" spans="2:13" ht="30" customHeight="1">
      <c r="B53" s="334"/>
      <c r="C53" s="334"/>
      <c r="D53" s="262"/>
      <c r="E53" s="263"/>
      <c r="F53" s="263"/>
      <c r="G53" s="264"/>
      <c r="H53" s="95"/>
      <c r="I53" s="95"/>
      <c r="J53" s="95"/>
      <c r="K53" s="95"/>
      <c r="L53" s="95"/>
      <c r="M53" s="90" t="b">
        <f t="shared" si="0"/>
        <v>0</v>
      </c>
    </row>
    <row r="54" spans="2:13" ht="30" customHeight="1">
      <c r="B54" s="334"/>
      <c r="C54" s="334"/>
      <c r="D54" s="262"/>
      <c r="E54" s="263"/>
      <c r="F54" s="263"/>
      <c r="G54" s="264"/>
      <c r="H54" s="95"/>
      <c r="I54" s="95"/>
      <c r="J54" s="95"/>
      <c r="K54" s="95"/>
      <c r="L54" s="95"/>
      <c r="M54" s="90" t="b">
        <f t="shared" si="0"/>
        <v>0</v>
      </c>
    </row>
    <row r="55" spans="2:13" ht="30" customHeight="1">
      <c r="B55" s="334"/>
      <c r="C55" s="334"/>
      <c r="D55" s="262"/>
      <c r="E55" s="263"/>
      <c r="F55" s="263"/>
      <c r="G55" s="264"/>
      <c r="H55" s="95"/>
      <c r="I55" s="95"/>
      <c r="J55" s="95"/>
      <c r="K55" s="95"/>
      <c r="L55" s="95"/>
      <c r="M55" s="90" t="b">
        <f t="shared" si="0"/>
        <v>0</v>
      </c>
    </row>
    <row r="56" spans="2:13" ht="30" customHeight="1">
      <c r="B56" s="334"/>
      <c r="C56" s="334"/>
      <c r="D56" s="262"/>
      <c r="E56" s="263"/>
      <c r="F56" s="263"/>
      <c r="G56" s="264"/>
      <c r="H56" s="95"/>
      <c r="I56" s="95"/>
      <c r="J56" s="95"/>
      <c r="K56" s="95"/>
      <c r="L56" s="95"/>
      <c r="M56" s="90" t="b">
        <f t="shared" si="0"/>
        <v>0</v>
      </c>
    </row>
    <row r="57" spans="2:13" ht="30" customHeight="1">
      <c r="B57" s="334"/>
      <c r="C57" s="334"/>
      <c r="D57" s="262"/>
      <c r="E57" s="263"/>
      <c r="F57" s="263"/>
      <c r="G57" s="264"/>
      <c r="H57" s="95"/>
      <c r="I57" s="95"/>
      <c r="J57" s="95"/>
      <c r="K57" s="95"/>
      <c r="L57" s="95"/>
      <c r="M57" s="90" t="b">
        <f t="shared" si="0"/>
        <v>0</v>
      </c>
    </row>
    <row r="58" spans="2:13" ht="30" customHeight="1">
      <c r="B58" s="334"/>
      <c r="C58" s="334"/>
      <c r="D58" s="262"/>
      <c r="E58" s="263"/>
      <c r="F58" s="263"/>
      <c r="G58" s="264"/>
      <c r="H58" s="95"/>
      <c r="I58" s="95"/>
      <c r="J58" s="95"/>
      <c r="K58" s="95"/>
      <c r="L58" s="95"/>
      <c r="M58" s="90" t="b">
        <f t="shared" si="0"/>
        <v>0</v>
      </c>
    </row>
    <row r="59" spans="2:13" ht="30" customHeight="1">
      <c r="B59" s="334"/>
      <c r="C59" s="334"/>
      <c r="D59" s="262"/>
      <c r="E59" s="263"/>
      <c r="F59" s="263"/>
      <c r="G59" s="264"/>
      <c r="H59" s="95"/>
      <c r="I59" s="95"/>
      <c r="J59" s="95"/>
      <c r="K59" s="95"/>
      <c r="L59" s="95"/>
      <c r="M59" s="90" t="b">
        <f t="shared" si="0"/>
        <v>0</v>
      </c>
    </row>
    <row r="60" spans="2:13" ht="30" customHeight="1">
      <c r="B60" s="334"/>
      <c r="C60" s="334"/>
      <c r="D60" s="262"/>
      <c r="E60" s="263"/>
      <c r="F60" s="263"/>
      <c r="G60" s="264"/>
      <c r="H60" s="95"/>
      <c r="I60" s="95"/>
      <c r="J60" s="95"/>
      <c r="K60" s="95"/>
      <c r="L60" s="95"/>
      <c r="M60" s="90" t="b">
        <f t="shared" si="0"/>
        <v>0</v>
      </c>
    </row>
    <row r="61" spans="2:13" ht="30" customHeight="1">
      <c r="B61" s="334"/>
      <c r="C61" s="334"/>
      <c r="D61" s="262"/>
      <c r="E61" s="263"/>
      <c r="F61" s="263"/>
      <c r="G61" s="264"/>
      <c r="H61" s="95"/>
      <c r="I61" s="95"/>
      <c r="J61" s="95"/>
      <c r="K61" s="95"/>
      <c r="L61" s="95"/>
      <c r="M61" s="90" t="b">
        <f t="shared" si="0"/>
        <v>0</v>
      </c>
    </row>
    <row r="62" spans="2:13" ht="30" customHeight="1">
      <c r="B62" s="334"/>
      <c r="C62" s="334"/>
      <c r="D62" s="262"/>
      <c r="E62" s="263"/>
      <c r="F62" s="263"/>
      <c r="G62" s="264"/>
      <c r="H62" s="95"/>
      <c r="I62" s="95"/>
      <c r="J62" s="95"/>
      <c r="K62" s="95"/>
      <c r="L62" s="95"/>
      <c r="M62" s="90" t="b">
        <f t="shared" si="0"/>
        <v>0</v>
      </c>
    </row>
    <row r="63" spans="2:13" ht="30" customHeight="1">
      <c r="B63" s="334"/>
      <c r="C63" s="334"/>
      <c r="D63" s="262"/>
      <c r="E63" s="263"/>
      <c r="F63" s="263"/>
      <c r="G63" s="264"/>
      <c r="H63" s="95"/>
      <c r="I63" s="95"/>
      <c r="J63" s="95"/>
      <c r="K63" s="95"/>
      <c r="L63" s="95"/>
      <c r="M63" s="90" t="b">
        <f t="shared" si="0"/>
        <v>0</v>
      </c>
    </row>
    <row r="64" spans="2:13" ht="30" customHeight="1">
      <c r="B64" s="334"/>
      <c r="C64" s="334"/>
      <c r="D64" s="262"/>
      <c r="E64" s="263"/>
      <c r="F64" s="263"/>
      <c r="G64" s="264"/>
      <c r="H64" s="95"/>
      <c r="I64" s="95"/>
      <c r="J64" s="95"/>
      <c r="K64" s="95"/>
      <c r="L64" s="95"/>
      <c r="M64" s="90" t="b">
        <f t="shared" si="0"/>
        <v>0</v>
      </c>
    </row>
    <row r="65" spans="2:13" ht="30" customHeight="1">
      <c r="B65" s="334"/>
      <c r="C65" s="334"/>
      <c r="D65" s="262"/>
      <c r="E65" s="263"/>
      <c r="F65" s="263"/>
      <c r="G65" s="264"/>
      <c r="H65" s="95"/>
      <c r="I65" s="95"/>
      <c r="J65" s="95"/>
      <c r="K65" s="95"/>
      <c r="L65" s="95"/>
      <c r="M65" s="90" t="b">
        <f t="shared" si="0"/>
        <v>0</v>
      </c>
    </row>
    <row r="66" spans="2:13" ht="30" customHeight="1">
      <c r="B66" s="334"/>
      <c r="C66" s="334"/>
      <c r="D66" s="262"/>
      <c r="E66" s="263"/>
      <c r="F66" s="263"/>
      <c r="G66" s="264"/>
      <c r="H66" s="95"/>
      <c r="I66" s="95"/>
      <c r="J66" s="95"/>
      <c r="K66" s="95"/>
      <c r="L66" s="95"/>
      <c r="M66" s="90" t="b">
        <f t="shared" si="0"/>
        <v>0</v>
      </c>
    </row>
    <row r="67" spans="2:13" ht="30" customHeight="1">
      <c r="B67" s="334"/>
      <c r="C67" s="334"/>
      <c r="D67" s="262"/>
      <c r="E67" s="263"/>
      <c r="F67" s="263"/>
      <c r="G67" s="264"/>
      <c r="H67" s="95"/>
      <c r="I67" s="95"/>
      <c r="J67" s="95"/>
      <c r="K67" s="95"/>
      <c r="L67" s="95"/>
      <c r="M67" s="90" t="b">
        <f t="shared" si="0"/>
        <v>0</v>
      </c>
    </row>
    <row r="68" spans="2:13">
      <c r="K68" s="72"/>
    </row>
    <row r="69" spans="2:13">
      <c r="K69" s="72"/>
    </row>
  </sheetData>
  <sheetProtection algorithmName="SHA-512" hashValue="Z1xxPEm0z+OdemNnepMilGeSqV+scr/AnT4ZtG/g7dpL6wQZKpyv8t1Si8vIr09skOI19rlquhChkWz0HPufEw==" saltValue="D8UZtjeZ3zF5vE9Z0ag26Q==" spinCount="100000" sheet="1" objects="1" scenarios="1" selectLockedCells="1"/>
  <mergeCells count="52">
    <mergeCell ref="B3:D5"/>
    <mergeCell ref="E3:M5"/>
    <mergeCell ref="B7:C8"/>
    <mergeCell ref="D7:M8"/>
    <mergeCell ref="B9:C12"/>
    <mergeCell ref="K9:K12"/>
    <mergeCell ref="L9:M12"/>
    <mergeCell ref="K13:M14"/>
    <mergeCell ref="D15:E16"/>
    <mergeCell ref="F15:H16"/>
    <mergeCell ref="I15:J16"/>
    <mergeCell ref="K15:M16"/>
    <mergeCell ref="B35:C44"/>
    <mergeCell ref="D9:E10"/>
    <mergeCell ref="D11:E12"/>
    <mergeCell ref="F9:J10"/>
    <mergeCell ref="F11:J12"/>
    <mergeCell ref="D35:M44"/>
    <mergeCell ref="B17:C26"/>
    <mergeCell ref="D17:M26"/>
    <mergeCell ref="B27:C30"/>
    <mergeCell ref="D27:M30"/>
    <mergeCell ref="B31:C34"/>
    <mergeCell ref="D31:M34"/>
    <mergeCell ref="B13:C16"/>
    <mergeCell ref="D13:E14"/>
    <mergeCell ref="F13:H14"/>
    <mergeCell ref="I13:J14"/>
    <mergeCell ref="B48:C67"/>
    <mergeCell ref="D48:G49"/>
    <mergeCell ref="H48:H49"/>
    <mergeCell ref="I48:J48"/>
    <mergeCell ref="K48:L48"/>
    <mergeCell ref="D54:G54"/>
    <mergeCell ref="D55:G55"/>
    <mergeCell ref="D56:G56"/>
    <mergeCell ref="D57:G57"/>
    <mergeCell ref="D58:G58"/>
    <mergeCell ref="D59:G59"/>
    <mergeCell ref="D66:G66"/>
    <mergeCell ref="D67:G67"/>
    <mergeCell ref="D60:G60"/>
    <mergeCell ref="D61:G61"/>
    <mergeCell ref="D62:G62"/>
    <mergeCell ref="D63:G63"/>
    <mergeCell ref="D64:G64"/>
    <mergeCell ref="D65:G65"/>
    <mergeCell ref="M48:M49"/>
    <mergeCell ref="D50:G50"/>
    <mergeCell ref="D51:G51"/>
    <mergeCell ref="D52:G52"/>
    <mergeCell ref="D53:G53"/>
  </mergeCells>
  <conditionalFormatting sqref="M50:M67">
    <cfRule type="cellIs" dxfId="0" priority="1" stopIfTrue="1" operator="equal">
      <formula>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V53"/>
  <sheetViews>
    <sheetView showGridLines="0" topLeftCell="A16" zoomScale="70" zoomScaleNormal="70" zoomScaleSheetLayoutView="100" workbookViewId="0">
      <selection activeCell="Q3" sqref="Q3:T6"/>
    </sheetView>
  </sheetViews>
  <sheetFormatPr defaultRowHeight="12.75"/>
  <sheetData>
    <row r="2" spans="17:22" ht="13.5" thickBot="1"/>
    <row r="3" spans="17:22">
      <c r="Q3" s="99" t="s">
        <v>308</v>
      </c>
      <c r="R3" s="100"/>
      <c r="S3" s="100"/>
      <c r="T3" s="101"/>
      <c r="U3" s="10"/>
      <c r="V3" s="10"/>
    </row>
    <row r="4" spans="17:22" ht="12.75" customHeight="1">
      <c r="Q4" s="102"/>
      <c r="R4" s="103"/>
      <c r="S4" s="103"/>
      <c r="T4" s="104"/>
      <c r="U4" s="91"/>
      <c r="V4" s="10"/>
    </row>
    <row r="5" spans="17:22">
      <c r="Q5" s="102"/>
      <c r="R5" s="103"/>
      <c r="S5" s="103"/>
      <c r="T5" s="104"/>
      <c r="U5" s="91"/>
      <c r="V5" s="10"/>
    </row>
    <row r="6" spans="17:22" ht="13.5" thickBot="1">
      <c r="Q6" s="105"/>
      <c r="R6" s="106"/>
      <c r="S6" s="106"/>
      <c r="T6" s="107"/>
      <c r="U6" s="91"/>
      <c r="V6" s="10"/>
    </row>
    <row r="7" spans="17:22">
      <c r="S7" s="10"/>
      <c r="T7" s="10"/>
      <c r="U7" s="10"/>
      <c r="V7" s="10"/>
    </row>
    <row r="8" spans="17:22">
      <c r="S8" s="10"/>
      <c r="T8" s="10"/>
      <c r="U8" s="10"/>
      <c r="V8" s="10"/>
    </row>
    <row r="25" ht="35.25" customHeight="1"/>
    <row r="53" spans="4:10" ht="15.75">
      <c r="D53" s="98" t="s">
        <v>305</v>
      </c>
      <c r="J53" s="98" t="s">
        <v>306</v>
      </c>
    </row>
  </sheetData>
  <sheetProtection algorithmName="SHA-512" hashValue="xnpr/Pp2reRJ8c0e8UKpM+3r/uvKdKc8hx/KMDh8z43cP0YTXfWngCWwZpp+q8T5rDZOJZnINSSvEMSBYJ0ZVA==" saltValue="NjQ1x3oUvjew/CiJduXzJA==" spinCount="100000" sheet="1" objects="1" scenarios="1" selectLockedCells="1"/>
  <mergeCells count="1">
    <mergeCell ref="Q3:T6"/>
  </mergeCells>
  <pageMargins left="0.7" right="0.7" top="0.75" bottom="0.75" header="0.3" footer="0.3"/>
  <pageSetup paperSize="70" scale="1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48"/>
  <sheetViews>
    <sheetView showGridLines="0" topLeftCell="A139" zoomScale="85" zoomScaleNormal="85" workbookViewId="0">
      <selection activeCell="F148" sqref="F148"/>
    </sheetView>
  </sheetViews>
  <sheetFormatPr defaultRowHeight="12.75"/>
  <cols>
    <col min="3" max="3" width="32" customWidth="1"/>
    <col min="4" max="4" width="39.5703125" customWidth="1"/>
    <col min="5" max="5" width="51.140625" customWidth="1"/>
    <col min="6" max="6" width="53.42578125" customWidth="1"/>
    <col min="10" max="10" width="9.140625" hidden="1" customWidth="1"/>
    <col min="11" max="11" width="0" hidden="1" customWidth="1"/>
  </cols>
  <sheetData>
    <row r="1" spans="3:10">
      <c r="C1" s="6"/>
      <c r="D1" s="7"/>
      <c r="E1" s="7"/>
      <c r="F1" s="8"/>
    </row>
    <row r="2" spans="3:10">
      <c r="C2" s="9"/>
      <c r="D2" s="10"/>
      <c r="E2" s="10"/>
      <c r="F2" s="11"/>
    </row>
    <row r="3" spans="3:10">
      <c r="C3" s="9"/>
      <c r="D3" s="10"/>
      <c r="E3" s="10"/>
      <c r="F3" s="11"/>
    </row>
    <row r="4" spans="3:10">
      <c r="C4" s="9"/>
      <c r="D4" s="10"/>
      <c r="E4" s="10"/>
      <c r="F4" s="11"/>
    </row>
    <row r="5" spans="3:10">
      <c r="C5" s="9"/>
      <c r="D5" s="10"/>
      <c r="E5" s="10"/>
      <c r="F5" s="11"/>
    </row>
    <row r="6" spans="3:10">
      <c r="C6" s="9"/>
      <c r="D6" s="10"/>
      <c r="E6" s="10"/>
      <c r="F6" s="11"/>
    </row>
    <row r="7" spans="3:10">
      <c r="C7" s="9"/>
      <c r="D7" s="10"/>
      <c r="E7" s="10"/>
      <c r="F7" s="11"/>
    </row>
    <row r="8" spans="3:10">
      <c r="C8" s="9"/>
      <c r="D8" s="10"/>
      <c r="E8" s="10"/>
      <c r="F8" s="11"/>
    </row>
    <row r="9" spans="3:10">
      <c r="C9" s="9"/>
      <c r="D9" s="10"/>
      <c r="E9" s="10"/>
      <c r="F9" s="11"/>
    </row>
    <row r="10" spans="3:10">
      <c r="C10" s="9"/>
      <c r="D10" s="10"/>
      <c r="E10" s="10"/>
      <c r="F10" s="11"/>
    </row>
    <row r="11" spans="3:10">
      <c r="C11" s="9"/>
      <c r="D11" s="10"/>
      <c r="E11" s="10"/>
      <c r="F11" s="11"/>
    </row>
    <row r="12" spans="3:10" ht="13.5" thickBot="1">
      <c r="C12" s="9"/>
      <c r="D12" s="10"/>
      <c r="E12" s="10"/>
      <c r="F12" s="11"/>
    </row>
    <row r="13" spans="3:10" ht="20.25">
      <c r="C13" s="12" t="s">
        <v>124</v>
      </c>
      <c r="D13" s="13" t="s">
        <v>122</v>
      </c>
      <c r="E13" s="13" t="s">
        <v>128</v>
      </c>
      <c r="F13" s="14" t="s">
        <v>144</v>
      </c>
    </row>
    <row r="14" spans="3:10" ht="39.950000000000003" customHeight="1">
      <c r="C14" s="109" t="s">
        <v>125</v>
      </c>
      <c r="D14" s="112" t="s">
        <v>141</v>
      </c>
      <c r="E14" s="16" t="s">
        <v>0</v>
      </c>
      <c r="F14" s="24" t="s">
        <v>120</v>
      </c>
      <c r="J14" s="4" t="s">
        <v>120</v>
      </c>
    </row>
    <row r="15" spans="3:10" ht="39.950000000000003" customHeight="1">
      <c r="C15" s="109"/>
      <c r="D15" s="112"/>
      <c r="E15" s="16" t="s">
        <v>1</v>
      </c>
      <c r="F15" s="24" t="s">
        <v>120</v>
      </c>
      <c r="J15" s="5" t="s">
        <v>121</v>
      </c>
    </row>
    <row r="16" spans="3:10" ht="39.950000000000003" customHeight="1">
      <c r="C16" s="109"/>
      <c r="D16" s="112"/>
      <c r="E16" s="16" t="s">
        <v>2</v>
      </c>
      <c r="F16" s="24" t="s">
        <v>120</v>
      </c>
    </row>
    <row r="17" spans="3:6" ht="39.950000000000003" customHeight="1">
      <c r="C17" s="109"/>
      <c r="D17" s="112" t="s">
        <v>142</v>
      </c>
      <c r="E17" s="16" t="s">
        <v>3</v>
      </c>
      <c r="F17" s="24" t="s">
        <v>121</v>
      </c>
    </row>
    <row r="18" spans="3:6" ht="39.950000000000003" customHeight="1">
      <c r="C18" s="109"/>
      <c r="D18" s="112"/>
      <c r="E18" s="16" t="s">
        <v>4</v>
      </c>
      <c r="F18" s="24" t="s">
        <v>120</v>
      </c>
    </row>
    <row r="19" spans="3:6" ht="39.950000000000003" customHeight="1">
      <c r="C19" s="109"/>
      <c r="D19" s="112"/>
      <c r="E19" s="16" t="s">
        <v>5</v>
      </c>
      <c r="F19" s="24" t="s">
        <v>120</v>
      </c>
    </row>
    <row r="20" spans="3:6" ht="39.950000000000003" customHeight="1">
      <c r="C20" s="109"/>
      <c r="D20" s="108" t="s">
        <v>143</v>
      </c>
      <c r="E20" s="16" t="s">
        <v>6</v>
      </c>
      <c r="F20" s="24" t="s">
        <v>120</v>
      </c>
    </row>
    <row r="21" spans="3:6" ht="39.950000000000003" customHeight="1">
      <c r="C21" s="109"/>
      <c r="D21" s="108"/>
      <c r="E21" s="16" t="s">
        <v>7</v>
      </c>
      <c r="F21" s="24" t="s">
        <v>120</v>
      </c>
    </row>
    <row r="22" spans="3:6" ht="39.950000000000003" customHeight="1" thickBot="1">
      <c r="C22" s="110"/>
      <c r="D22" s="111"/>
      <c r="E22" s="17" t="s">
        <v>8</v>
      </c>
      <c r="F22" s="25" t="s">
        <v>120</v>
      </c>
    </row>
    <row r="23" spans="3:6" ht="39.950000000000003" customHeight="1">
      <c r="C23" s="113" t="s">
        <v>126</v>
      </c>
      <c r="D23" s="114" t="s">
        <v>145</v>
      </c>
      <c r="E23" s="18" t="s">
        <v>9</v>
      </c>
      <c r="F23" s="26" t="s">
        <v>121</v>
      </c>
    </row>
    <row r="24" spans="3:6" ht="39.950000000000003" customHeight="1">
      <c r="C24" s="109"/>
      <c r="D24" s="108"/>
      <c r="E24" s="16" t="s">
        <v>10</v>
      </c>
      <c r="F24" s="24" t="s">
        <v>121</v>
      </c>
    </row>
    <row r="25" spans="3:6" ht="39.950000000000003" customHeight="1">
      <c r="C25" s="109"/>
      <c r="D25" s="108"/>
      <c r="E25" s="16" t="s">
        <v>11</v>
      </c>
      <c r="F25" s="24" t="s">
        <v>121</v>
      </c>
    </row>
    <row r="26" spans="3:6" ht="39.950000000000003" customHeight="1">
      <c r="C26" s="109"/>
      <c r="D26" s="112" t="s">
        <v>146</v>
      </c>
      <c r="E26" s="16" t="s">
        <v>12</v>
      </c>
      <c r="F26" s="24" t="s">
        <v>120</v>
      </c>
    </row>
    <row r="27" spans="3:6" ht="39.950000000000003" customHeight="1">
      <c r="C27" s="109"/>
      <c r="D27" s="112"/>
      <c r="E27" s="16" t="s">
        <v>13</v>
      </c>
      <c r="F27" s="24" t="s">
        <v>121</v>
      </c>
    </row>
    <row r="28" spans="3:6" ht="39.950000000000003" customHeight="1">
      <c r="C28" s="109"/>
      <c r="D28" s="112"/>
      <c r="E28" s="16" t="s">
        <v>14</v>
      </c>
      <c r="F28" s="24" t="s">
        <v>121</v>
      </c>
    </row>
    <row r="29" spans="3:6" ht="39.950000000000003" customHeight="1">
      <c r="C29" s="109"/>
      <c r="D29" s="112" t="s">
        <v>147</v>
      </c>
      <c r="E29" s="16" t="s">
        <v>15</v>
      </c>
      <c r="F29" s="24" t="s">
        <v>121</v>
      </c>
    </row>
    <row r="30" spans="3:6" ht="39.950000000000003" customHeight="1">
      <c r="C30" s="109"/>
      <c r="D30" s="112"/>
      <c r="E30" s="16" t="s">
        <v>16</v>
      </c>
      <c r="F30" s="24" t="s">
        <v>121</v>
      </c>
    </row>
    <row r="31" spans="3:6" ht="39.950000000000003" customHeight="1">
      <c r="C31" s="109"/>
      <c r="D31" s="112"/>
      <c r="E31" s="16" t="s">
        <v>17</v>
      </c>
      <c r="F31" s="24" t="s">
        <v>120</v>
      </c>
    </row>
    <row r="32" spans="3:6" ht="39.950000000000003" customHeight="1">
      <c r="C32" s="109" t="s">
        <v>127</v>
      </c>
      <c r="D32" s="108" t="s">
        <v>148</v>
      </c>
      <c r="E32" s="16" t="s">
        <v>18</v>
      </c>
      <c r="F32" s="24" t="s">
        <v>121</v>
      </c>
    </row>
    <row r="33" spans="3:6" ht="39.950000000000003" customHeight="1">
      <c r="C33" s="109"/>
      <c r="D33" s="108"/>
      <c r="E33" s="16" t="s">
        <v>19</v>
      </c>
      <c r="F33" s="24" t="s">
        <v>121</v>
      </c>
    </row>
    <row r="34" spans="3:6" ht="39.950000000000003" customHeight="1">
      <c r="C34" s="109"/>
      <c r="D34" s="108"/>
      <c r="E34" s="16" t="s">
        <v>20</v>
      </c>
      <c r="F34" s="24" t="s">
        <v>120</v>
      </c>
    </row>
    <row r="35" spans="3:6" ht="39.950000000000003" customHeight="1">
      <c r="C35" s="109"/>
      <c r="D35" s="108" t="s">
        <v>149</v>
      </c>
      <c r="E35" s="16" t="s">
        <v>21</v>
      </c>
      <c r="F35" s="24" t="s">
        <v>120</v>
      </c>
    </row>
    <row r="36" spans="3:6" ht="39.950000000000003" customHeight="1">
      <c r="C36" s="109"/>
      <c r="D36" s="108"/>
      <c r="E36" s="16" t="s">
        <v>22</v>
      </c>
      <c r="F36" s="24" t="s">
        <v>121</v>
      </c>
    </row>
    <row r="37" spans="3:6" ht="39.950000000000003" customHeight="1">
      <c r="C37" s="109"/>
      <c r="D37" s="108"/>
      <c r="E37" s="16" t="s">
        <v>23</v>
      </c>
      <c r="F37" s="24" t="s">
        <v>121</v>
      </c>
    </row>
    <row r="38" spans="3:6" ht="39.950000000000003" customHeight="1">
      <c r="C38" s="109"/>
      <c r="D38" s="112" t="s">
        <v>150</v>
      </c>
      <c r="E38" s="16" t="s">
        <v>24</v>
      </c>
      <c r="F38" s="24" t="s">
        <v>121</v>
      </c>
    </row>
    <row r="39" spans="3:6" ht="39.950000000000003" customHeight="1">
      <c r="C39" s="109"/>
      <c r="D39" s="112"/>
      <c r="E39" s="16" t="s">
        <v>25</v>
      </c>
      <c r="F39" s="24" t="s">
        <v>121</v>
      </c>
    </row>
    <row r="40" spans="3:6" ht="39.950000000000003" customHeight="1">
      <c r="C40" s="109"/>
      <c r="D40" s="112"/>
      <c r="E40" s="16" t="s">
        <v>26</v>
      </c>
      <c r="F40" s="24" t="s">
        <v>121</v>
      </c>
    </row>
    <row r="41" spans="3:6" ht="39.950000000000003" customHeight="1">
      <c r="C41" s="109" t="s">
        <v>129</v>
      </c>
      <c r="D41" s="112" t="s">
        <v>160</v>
      </c>
      <c r="E41" s="16" t="s">
        <v>27</v>
      </c>
      <c r="F41" s="24" t="s">
        <v>120</v>
      </c>
    </row>
    <row r="42" spans="3:6" ht="39.950000000000003" customHeight="1">
      <c r="C42" s="109"/>
      <c r="D42" s="112"/>
      <c r="E42" s="16" t="s">
        <v>28</v>
      </c>
      <c r="F42" s="24" t="s">
        <v>120</v>
      </c>
    </row>
    <row r="43" spans="3:6" ht="39.950000000000003" customHeight="1">
      <c r="C43" s="109"/>
      <c r="D43" s="112"/>
      <c r="E43" s="16" t="s">
        <v>29</v>
      </c>
      <c r="F43" s="24" t="s">
        <v>120</v>
      </c>
    </row>
    <row r="44" spans="3:6" ht="39.950000000000003" customHeight="1">
      <c r="C44" s="109"/>
      <c r="D44" s="108" t="s">
        <v>161</v>
      </c>
      <c r="E44" s="16" t="s">
        <v>30</v>
      </c>
      <c r="F44" s="24" t="s">
        <v>120</v>
      </c>
    </row>
    <row r="45" spans="3:6" ht="39.950000000000003" customHeight="1">
      <c r="C45" s="109"/>
      <c r="D45" s="108"/>
      <c r="E45" s="16" t="s">
        <v>31</v>
      </c>
      <c r="F45" s="24" t="s">
        <v>121</v>
      </c>
    </row>
    <row r="46" spans="3:6" ht="39.950000000000003" customHeight="1">
      <c r="C46" s="109"/>
      <c r="D46" s="108"/>
      <c r="E46" s="16" t="s">
        <v>32</v>
      </c>
      <c r="F46" s="24" t="s">
        <v>120</v>
      </c>
    </row>
    <row r="47" spans="3:6" ht="39.950000000000003" customHeight="1">
      <c r="C47" s="109"/>
      <c r="D47" s="112" t="s">
        <v>162</v>
      </c>
      <c r="E47" s="16" t="s">
        <v>33</v>
      </c>
      <c r="F47" s="24" t="s">
        <v>121</v>
      </c>
    </row>
    <row r="48" spans="3:6" ht="39.950000000000003" customHeight="1">
      <c r="C48" s="109"/>
      <c r="D48" s="112"/>
      <c r="E48" s="16" t="s">
        <v>34</v>
      </c>
      <c r="F48" s="24" t="s">
        <v>121</v>
      </c>
    </row>
    <row r="49" spans="3:6" ht="39.950000000000003" customHeight="1">
      <c r="C49" s="109"/>
      <c r="D49" s="112"/>
      <c r="E49" s="16" t="s">
        <v>35</v>
      </c>
      <c r="F49" s="24" t="s">
        <v>121</v>
      </c>
    </row>
    <row r="50" spans="3:6" ht="39.950000000000003" customHeight="1">
      <c r="C50" s="109" t="s">
        <v>130</v>
      </c>
      <c r="D50" s="112" t="s">
        <v>163</v>
      </c>
      <c r="E50" s="16" t="s">
        <v>36</v>
      </c>
      <c r="F50" s="24" t="s">
        <v>120</v>
      </c>
    </row>
    <row r="51" spans="3:6" ht="39.950000000000003" customHeight="1">
      <c r="C51" s="109"/>
      <c r="D51" s="112"/>
      <c r="E51" s="16" t="s">
        <v>37</v>
      </c>
      <c r="F51" s="24" t="s">
        <v>120</v>
      </c>
    </row>
    <row r="52" spans="3:6" ht="39.950000000000003" customHeight="1">
      <c r="C52" s="109"/>
      <c r="D52" s="112"/>
      <c r="E52" s="16" t="s">
        <v>38</v>
      </c>
      <c r="F52" s="24" t="s">
        <v>120</v>
      </c>
    </row>
    <row r="53" spans="3:6" ht="39.950000000000003" customHeight="1">
      <c r="C53" s="109"/>
      <c r="D53" s="112" t="s">
        <v>164</v>
      </c>
      <c r="E53" s="16" t="s">
        <v>39</v>
      </c>
      <c r="F53" s="24" t="s">
        <v>121</v>
      </c>
    </row>
    <row r="54" spans="3:6" ht="39.950000000000003" customHeight="1">
      <c r="C54" s="109"/>
      <c r="D54" s="112"/>
      <c r="E54" s="16" t="s">
        <v>40</v>
      </c>
      <c r="F54" s="24" t="s">
        <v>120</v>
      </c>
    </row>
    <row r="55" spans="3:6" ht="39.950000000000003" customHeight="1">
      <c r="C55" s="109"/>
      <c r="D55" s="112"/>
      <c r="E55" s="16" t="s">
        <v>41</v>
      </c>
      <c r="F55" s="24" t="s">
        <v>121</v>
      </c>
    </row>
    <row r="56" spans="3:6" ht="39.950000000000003" customHeight="1">
      <c r="C56" s="109"/>
      <c r="D56" s="108" t="s">
        <v>165</v>
      </c>
      <c r="E56" s="16" t="s">
        <v>42</v>
      </c>
      <c r="F56" s="24" t="s">
        <v>120</v>
      </c>
    </row>
    <row r="57" spans="3:6" ht="39.950000000000003" customHeight="1">
      <c r="C57" s="109"/>
      <c r="D57" s="108"/>
      <c r="E57" s="16" t="s">
        <v>43</v>
      </c>
      <c r="F57" s="24" t="s">
        <v>120</v>
      </c>
    </row>
    <row r="58" spans="3:6" ht="39.950000000000003" customHeight="1">
      <c r="C58" s="109"/>
      <c r="D58" s="108"/>
      <c r="E58" s="16" t="s">
        <v>44</v>
      </c>
      <c r="F58" s="24" t="s">
        <v>121</v>
      </c>
    </row>
    <row r="59" spans="3:6" ht="39.950000000000003" customHeight="1">
      <c r="C59" s="109" t="s">
        <v>131</v>
      </c>
      <c r="D59" s="108" t="s">
        <v>166</v>
      </c>
      <c r="E59" s="16" t="s">
        <v>45</v>
      </c>
      <c r="F59" s="24" t="s">
        <v>121</v>
      </c>
    </row>
    <row r="60" spans="3:6" ht="39.950000000000003" customHeight="1">
      <c r="C60" s="109"/>
      <c r="D60" s="108"/>
      <c r="E60" s="16" t="s">
        <v>46</v>
      </c>
      <c r="F60" s="24" t="s">
        <v>120</v>
      </c>
    </row>
    <row r="61" spans="3:6" ht="39.950000000000003" customHeight="1">
      <c r="C61" s="109"/>
      <c r="D61" s="108"/>
      <c r="E61" s="16" t="s">
        <v>47</v>
      </c>
      <c r="F61" s="24" t="s">
        <v>120</v>
      </c>
    </row>
    <row r="62" spans="3:6" ht="39.950000000000003" customHeight="1">
      <c r="C62" s="109"/>
      <c r="D62" s="108" t="s">
        <v>167</v>
      </c>
      <c r="E62" s="16" t="s">
        <v>48</v>
      </c>
      <c r="F62" s="24" t="s">
        <v>120</v>
      </c>
    </row>
    <row r="63" spans="3:6" ht="39.950000000000003" customHeight="1">
      <c r="C63" s="109"/>
      <c r="D63" s="108"/>
      <c r="E63" s="16" t="s">
        <v>46</v>
      </c>
      <c r="F63" s="24" t="s">
        <v>120</v>
      </c>
    </row>
    <row r="64" spans="3:6" ht="39.950000000000003" customHeight="1">
      <c r="C64" s="109"/>
      <c r="D64" s="108"/>
      <c r="E64" s="16" t="s">
        <v>49</v>
      </c>
      <c r="F64" s="24" t="s">
        <v>120</v>
      </c>
    </row>
    <row r="65" spans="3:6" ht="39.950000000000003" customHeight="1">
      <c r="C65" s="109"/>
      <c r="D65" s="112" t="s">
        <v>168</v>
      </c>
      <c r="E65" s="16" t="s">
        <v>50</v>
      </c>
      <c r="F65" s="24" t="s">
        <v>120</v>
      </c>
    </row>
    <row r="66" spans="3:6" ht="39.950000000000003" customHeight="1">
      <c r="C66" s="109"/>
      <c r="D66" s="112"/>
      <c r="E66" s="16" t="s">
        <v>51</v>
      </c>
      <c r="F66" s="24" t="s">
        <v>121</v>
      </c>
    </row>
    <row r="67" spans="3:6" ht="39.950000000000003" customHeight="1">
      <c r="C67" s="109"/>
      <c r="D67" s="112"/>
      <c r="E67" s="16" t="s">
        <v>52</v>
      </c>
      <c r="F67" s="24" t="s">
        <v>121</v>
      </c>
    </row>
    <row r="68" spans="3:6" ht="39.950000000000003" customHeight="1">
      <c r="C68" s="109" t="s">
        <v>132</v>
      </c>
      <c r="D68" s="112" t="s">
        <v>169</v>
      </c>
      <c r="E68" s="16" t="s">
        <v>151</v>
      </c>
      <c r="F68" s="24" t="s">
        <v>120</v>
      </c>
    </row>
    <row r="69" spans="3:6" ht="39.950000000000003" customHeight="1">
      <c r="C69" s="109"/>
      <c r="D69" s="112"/>
      <c r="E69" s="16" t="s">
        <v>152</v>
      </c>
      <c r="F69" s="24" t="s">
        <v>121</v>
      </c>
    </row>
    <row r="70" spans="3:6" ht="39.950000000000003" customHeight="1">
      <c r="C70" s="109"/>
      <c r="D70" s="112"/>
      <c r="E70" s="16" t="s">
        <v>153</v>
      </c>
      <c r="F70" s="24" t="s">
        <v>121</v>
      </c>
    </row>
    <row r="71" spans="3:6" ht="39.950000000000003" customHeight="1">
      <c r="C71" s="109"/>
      <c r="D71" s="108" t="s">
        <v>170</v>
      </c>
      <c r="E71" s="16" t="s">
        <v>154</v>
      </c>
      <c r="F71" s="24" t="s">
        <v>121</v>
      </c>
    </row>
    <row r="72" spans="3:6" ht="39.950000000000003" customHeight="1">
      <c r="C72" s="109"/>
      <c r="D72" s="108"/>
      <c r="E72" s="16" t="s">
        <v>155</v>
      </c>
      <c r="F72" s="24" t="s">
        <v>121</v>
      </c>
    </row>
    <row r="73" spans="3:6" ht="39.950000000000003" customHeight="1">
      <c r="C73" s="109"/>
      <c r="D73" s="108"/>
      <c r="E73" s="16" t="s">
        <v>156</v>
      </c>
      <c r="F73" s="24" t="s">
        <v>121</v>
      </c>
    </row>
    <row r="74" spans="3:6" ht="39.950000000000003" customHeight="1">
      <c r="C74" s="109"/>
      <c r="D74" s="112" t="s">
        <v>171</v>
      </c>
      <c r="E74" s="16" t="s">
        <v>157</v>
      </c>
      <c r="F74" s="24" t="s">
        <v>121</v>
      </c>
    </row>
    <row r="75" spans="3:6" ht="39.950000000000003" customHeight="1">
      <c r="C75" s="109"/>
      <c r="D75" s="112"/>
      <c r="E75" s="16" t="s">
        <v>158</v>
      </c>
      <c r="F75" s="24" t="s">
        <v>121</v>
      </c>
    </row>
    <row r="76" spans="3:6" ht="39.950000000000003" customHeight="1">
      <c r="C76" s="109"/>
      <c r="D76" s="112"/>
      <c r="E76" s="16" t="s">
        <v>159</v>
      </c>
      <c r="F76" s="24" t="s">
        <v>121</v>
      </c>
    </row>
    <row r="77" spans="3:6" ht="39.950000000000003" customHeight="1">
      <c r="C77" s="109" t="s">
        <v>133</v>
      </c>
      <c r="D77" s="112" t="s">
        <v>172</v>
      </c>
      <c r="E77" s="16" t="s">
        <v>53</v>
      </c>
      <c r="F77" s="24" t="s">
        <v>120</v>
      </c>
    </row>
    <row r="78" spans="3:6" ht="39.950000000000003" customHeight="1">
      <c r="C78" s="109"/>
      <c r="D78" s="112"/>
      <c r="E78" s="16" t="s">
        <v>54</v>
      </c>
      <c r="F78" s="24" t="s">
        <v>120</v>
      </c>
    </row>
    <row r="79" spans="3:6" ht="39.950000000000003" customHeight="1">
      <c r="C79" s="109"/>
      <c r="D79" s="112"/>
      <c r="E79" s="16" t="s">
        <v>55</v>
      </c>
      <c r="F79" s="24" t="s">
        <v>120</v>
      </c>
    </row>
    <row r="80" spans="3:6" ht="39.950000000000003" customHeight="1">
      <c r="C80" s="109"/>
      <c r="D80" s="112" t="s">
        <v>173</v>
      </c>
      <c r="E80" s="16" t="s">
        <v>56</v>
      </c>
      <c r="F80" s="24" t="s">
        <v>120</v>
      </c>
    </row>
    <row r="81" spans="3:6" ht="39.950000000000003" customHeight="1">
      <c r="C81" s="109"/>
      <c r="D81" s="112"/>
      <c r="E81" s="16" t="s">
        <v>57</v>
      </c>
      <c r="F81" s="24" t="s">
        <v>121</v>
      </c>
    </row>
    <row r="82" spans="3:6" ht="39.950000000000003" customHeight="1">
      <c r="C82" s="109"/>
      <c r="D82" s="112"/>
      <c r="E82" s="16" t="s">
        <v>58</v>
      </c>
      <c r="F82" s="24" t="s">
        <v>121</v>
      </c>
    </row>
    <row r="83" spans="3:6" ht="39.950000000000003" customHeight="1">
      <c r="C83" s="109"/>
      <c r="D83" s="108" t="s">
        <v>174</v>
      </c>
      <c r="E83" s="16" t="s">
        <v>59</v>
      </c>
      <c r="F83" s="24" t="s">
        <v>120</v>
      </c>
    </row>
    <row r="84" spans="3:6" ht="39.950000000000003" customHeight="1">
      <c r="C84" s="109"/>
      <c r="D84" s="108"/>
      <c r="E84" s="16" t="s">
        <v>60</v>
      </c>
      <c r="F84" s="24" t="s">
        <v>120</v>
      </c>
    </row>
    <row r="85" spans="3:6" ht="39.950000000000003" customHeight="1">
      <c r="C85" s="109"/>
      <c r="D85" s="108"/>
      <c r="E85" s="16" t="s">
        <v>61</v>
      </c>
      <c r="F85" s="24" t="s">
        <v>120</v>
      </c>
    </row>
    <row r="86" spans="3:6" ht="39.950000000000003" customHeight="1">
      <c r="C86" s="109" t="s">
        <v>134</v>
      </c>
      <c r="D86" s="112" t="s">
        <v>175</v>
      </c>
      <c r="E86" s="16" t="s">
        <v>62</v>
      </c>
      <c r="F86" s="24" t="s">
        <v>120</v>
      </c>
    </row>
    <row r="87" spans="3:6" ht="39.950000000000003" customHeight="1">
      <c r="C87" s="109"/>
      <c r="D87" s="112"/>
      <c r="E87" s="16" t="s">
        <v>54</v>
      </c>
      <c r="F87" s="24" t="s">
        <v>120</v>
      </c>
    </row>
    <row r="88" spans="3:6" ht="39.950000000000003" customHeight="1">
      <c r="C88" s="109"/>
      <c r="D88" s="112"/>
      <c r="E88" s="16" t="s">
        <v>55</v>
      </c>
      <c r="F88" s="24" t="s">
        <v>121</v>
      </c>
    </row>
    <row r="89" spans="3:6" ht="39.950000000000003" customHeight="1">
      <c r="C89" s="109"/>
      <c r="D89" s="108" t="s">
        <v>176</v>
      </c>
      <c r="E89" s="16" t="s">
        <v>63</v>
      </c>
      <c r="F89" s="24" t="s">
        <v>120</v>
      </c>
    </row>
    <row r="90" spans="3:6" ht="39.950000000000003" customHeight="1">
      <c r="C90" s="109"/>
      <c r="D90" s="108"/>
      <c r="E90" s="16" t="s">
        <v>64</v>
      </c>
      <c r="F90" s="24" t="s">
        <v>120</v>
      </c>
    </row>
    <row r="91" spans="3:6" ht="39.950000000000003" customHeight="1">
      <c r="C91" s="109"/>
      <c r="D91" s="108"/>
      <c r="E91" s="16" t="s">
        <v>65</v>
      </c>
      <c r="F91" s="24" t="s">
        <v>121</v>
      </c>
    </row>
    <row r="92" spans="3:6" ht="39.950000000000003" customHeight="1">
      <c r="C92" s="109"/>
      <c r="D92" s="108" t="s">
        <v>177</v>
      </c>
      <c r="E92" s="16" t="s">
        <v>66</v>
      </c>
      <c r="F92" s="24" t="s">
        <v>120</v>
      </c>
    </row>
    <row r="93" spans="3:6" ht="39.950000000000003" customHeight="1">
      <c r="C93" s="109"/>
      <c r="D93" s="108"/>
      <c r="E93" s="16" t="s">
        <v>67</v>
      </c>
      <c r="F93" s="24" t="s">
        <v>121</v>
      </c>
    </row>
    <row r="94" spans="3:6" ht="39.950000000000003" customHeight="1">
      <c r="C94" s="109"/>
      <c r="D94" s="108"/>
      <c r="E94" s="16" t="s">
        <v>68</v>
      </c>
      <c r="F94" s="24" t="s">
        <v>120</v>
      </c>
    </row>
    <row r="95" spans="3:6" ht="39.950000000000003" customHeight="1">
      <c r="C95" s="109" t="s">
        <v>135</v>
      </c>
      <c r="D95" s="112" t="s">
        <v>178</v>
      </c>
      <c r="E95" s="16" t="s">
        <v>69</v>
      </c>
      <c r="F95" s="24" t="s">
        <v>120</v>
      </c>
    </row>
    <row r="96" spans="3:6" ht="39.950000000000003" customHeight="1">
      <c r="C96" s="109"/>
      <c r="D96" s="112"/>
      <c r="E96" s="16" t="s">
        <v>70</v>
      </c>
      <c r="F96" s="24" t="s">
        <v>120</v>
      </c>
    </row>
    <row r="97" spans="3:6" ht="39.950000000000003" customHeight="1">
      <c r="C97" s="109"/>
      <c r="D97" s="112"/>
      <c r="E97" s="16" t="s">
        <v>68</v>
      </c>
      <c r="F97" s="24" t="s">
        <v>120</v>
      </c>
    </row>
    <row r="98" spans="3:6" ht="39.950000000000003" customHeight="1">
      <c r="C98" s="109"/>
      <c r="D98" s="108" t="s">
        <v>179</v>
      </c>
      <c r="E98" s="16" t="s">
        <v>71</v>
      </c>
      <c r="F98" s="24" t="s">
        <v>121</v>
      </c>
    </row>
    <row r="99" spans="3:6" ht="39.950000000000003" customHeight="1">
      <c r="C99" s="109"/>
      <c r="D99" s="108"/>
      <c r="E99" s="16" t="s">
        <v>72</v>
      </c>
      <c r="F99" s="24" t="s">
        <v>121</v>
      </c>
    </row>
    <row r="100" spans="3:6" ht="39.950000000000003" customHeight="1">
      <c r="C100" s="109"/>
      <c r="D100" s="108"/>
      <c r="E100" s="16" t="s">
        <v>73</v>
      </c>
      <c r="F100" s="24" t="s">
        <v>121</v>
      </c>
    </row>
    <row r="101" spans="3:6" ht="39.950000000000003" customHeight="1">
      <c r="C101" s="109"/>
      <c r="D101" s="108" t="s">
        <v>180</v>
      </c>
      <c r="E101" s="16" t="s">
        <v>74</v>
      </c>
      <c r="F101" s="24" t="s">
        <v>121</v>
      </c>
    </row>
    <row r="102" spans="3:6" ht="39.950000000000003" customHeight="1">
      <c r="C102" s="109"/>
      <c r="D102" s="108"/>
      <c r="E102" s="16" t="s">
        <v>75</v>
      </c>
      <c r="F102" s="24" t="s">
        <v>121</v>
      </c>
    </row>
    <row r="103" spans="3:6" ht="39.950000000000003" customHeight="1">
      <c r="C103" s="109"/>
      <c r="D103" s="108"/>
      <c r="E103" s="16" t="s">
        <v>76</v>
      </c>
      <c r="F103" s="24" t="s">
        <v>121</v>
      </c>
    </row>
    <row r="104" spans="3:6" ht="39.950000000000003" customHeight="1">
      <c r="C104" s="109" t="s">
        <v>136</v>
      </c>
      <c r="D104" s="108" t="s">
        <v>181</v>
      </c>
      <c r="E104" s="16" t="s">
        <v>77</v>
      </c>
      <c r="F104" s="24" t="s">
        <v>120</v>
      </c>
    </row>
    <row r="105" spans="3:6" ht="39.950000000000003" customHeight="1">
      <c r="C105" s="109"/>
      <c r="D105" s="108"/>
      <c r="E105" s="16" t="s">
        <v>78</v>
      </c>
      <c r="F105" s="24" t="s">
        <v>120</v>
      </c>
    </row>
    <row r="106" spans="3:6" ht="39.950000000000003" customHeight="1">
      <c r="C106" s="109"/>
      <c r="D106" s="108"/>
      <c r="E106" s="16" t="s">
        <v>79</v>
      </c>
      <c r="F106" s="24" t="s">
        <v>121</v>
      </c>
    </row>
    <row r="107" spans="3:6" ht="39.950000000000003" customHeight="1">
      <c r="C107" s="109"/>
      <c r="D107" s="108" t="s">
        <v>182</v>
      </c>
      <c r="E107" s="16" t="s">
        <v>80</v>
      </c>
      <c r="F107" s="24" t="s">
        <v>120</v>
      </c>
    </row>
    <row r="108" spans="3:6" ht="39.950000000000003" customHeight="1">
      <c r="C108" s="109"/>
      <c r="D108" s="108"/>
      <c r="E108" s="16" t="s">
        <v>79</v>
      </c>
      <c r="F108" s="24" t="s">
        <v>121</v>
      </c>
    </row>
    <row r="109" spans="3:6" ht="39.950000000000003" customHeight="1">
      <c r="C109" s="109"/>
      <c r="D109" s="108"/>
      <c r="E109" s="16" t="s">
        <v>81</v>
      </c>
      <c r="F109" s="24" t="s">
        <v>120</v>
      </c>
    </row>
    <row r="110" spans="3:6" ht="39.950000000000003" customHeight="1">
      <c r="C110" s="109"/>
      <c r="D110" s="108" t="s">
        <v>183</v>
      </c>
      <c r="E110" s="16" t="s">
        <v>82</v>
      </c>
      <c r="F110" s="24" t="s">
        <v>121</v>
      </c>
    </row>
    <row r="111" spans="3:6" ht="39.950000000000003" customHeight="1">
      <c r="C111" s="109"/>
      <c r="D111" s="108"/>
      <c r="E111" s="16" t="s">
        <v>83</v>
      </c>
      <c r="F111" s="24" t="s">
        <v>120</v>
      </c>
    </row>
    <row r="112" spans="3:6" ht="39.950000000000003" customHeight="1">
      <c r="C112" s="109"/>
      <c r="D112" s="108"/>
      <c r="E112" s="16" t="s">
        <v>85</v>
      </c>
      <c r="F112" s="24" t="s">
        <v>120</v>
      </c>
    </row>
    <row r="113" spans="3:6" ht="39.950000000000003" customHeight="1">
      <c r="C113" s="109" t="s">
        <v>137</v>
      </c>
      <c r="D113" s="108" t="s">
        <v>184</v>
      </c>
      <c r="E113" s="16" t="s">
        <v>84</v>
      </c>
      <c r="F113" s="24" t="s">
        <v>120</v>
      </c>
    </row>
    <row r="114" spans="3:6" ht="39.950000000000003" customHeight="1">
      <c r="C114" s="109"/>
      <c r="D114" s="108"/>
      <c r="E114" s="16" t="s">
        <v>86</v>
      </c>
      <c r="F114" s="24" t="s">
        <v>120</v>
      </c>
    </row>
    <row r="115" spans="3:6" ht="39.950000000000003" customHeight="1">
      <c r="C115" s="109"/>
      <c r="D115" s="108"/>
      <c r="E115" s="16" t="s">
        <v>87</v>
      </c>
      <c r="F115" s="24" t="s">
        <v>121</v>
      </c>
    </row>
    <row r="116" spans="3:6" ht="39.950000000000003" customHeight="1">
      <c r="C116" s="109"/>
      <c r="D116" s="108" t="s">
        <v>185</v>
      </c>
      <c r="E116" s="16" t="s">
        <v>88</v>
      </c>
      <c r="F116" s="24" t="s">
        <v>120</v>
      </c>
    </row>
    <row r="117" spans="3:6" ht="39.950000000000003" customHeight="1">
      <c r="C117" s="109"/>
      <c r="D117" s="108"/>
      <c r="E117" s="16" t="s">
        <v>89</v>
      </c>
      <c r="F117" s="24" t="s">
        <v>121</v>
      </c>
    </row>
    <row r="118" spans="3:6" ht="39.950000000000003" customHeight="1">
      <c r="C118" s="109"/>
      <c r="D118" s="108"/>
      <c r="E118" s="16" t="s">
        <v>90</v>
      </c>
      <c r="F118" s="24" t="s">
        <v>120</v>
      </c>
    </row>
    <row r="119" spans="3:6" ht="39.950000000000003" customHeight="1">
      <c r="C119" s="109"/>
      <c r="D119" s="108" t="s">
        <v>186</v>
      </c>
      <c r="E119" s="16" t="s">
        <v>91</v>
      </c>
      <c r="F119" s="24" t="s">
        <v>120</v>
      </c>
    </row>
    <row r="120" spans="3:6" ht="39.950000000000003" customHeight="1">
      <c r="C120" s="109"/>
      <c r="D120" s="108"/>
      <c r="E120" s="16" t="s">
        <v>92</v>
      </c>
      <c r="F120" s="24" t="s">
        <v>121</v>
      </c>
    </row>
    <row r="121" spans="3:6" ht="39.950000000000003" customHeight="1">
      <c r="C121" s="109"/>
      <c r="D121" s="108"/>
      <c r="E121" s="16" t="s">
        <v>93</v>
      </c>
      <c r="F121" s="24" t="s">
        <v>121</v>
      </c>
    </row>
    <row r="122" spans="3:6" ht="39.950000000000003" customHeight="1">
      <c r="C122" s="109" t="s">
        <v>138</v>
      </c>
      <c r="D122" s="108" t="s">
        <v>187</v>
      </c>
      <c r="E122" s="16" t="s">
        <v>94</v>
      </c>
      <c r="F122" s="24" t="s">
        <v>121</v>
      </c>
    </row>
    <row r="123" spans="3:6" ht="39.950000000000003" customHeight="1">
      <c r="C123" s="109"/>
      <c r="D123" s="108"/>
      <c r="E123" s="16" t="s">
        <v>95</v>
      </c>
      <c r="F123" s="24" t="s">
        <v>121</v>
      </c>
    </row>
    <row r="124" spans="3:6" ht="39.950000000000003" customHeight="1">
      <c r="C124" s="109"/>
      <c r="D124" s="108"/>
      <c r="E124" s="16" t="s">
        <v>96</v>
      </c>
      <c r="F124" s="24" t="s">
        <v>121</v>
      </c>
    </row>
    <row r="125" spans="3:6" ht="39.950000000000003" customHeight="1">
      <c r="C125" s="109"/>
      <c r="D125" s="108" t="s">
        <v>188</v>
      </c>
      <c r="E125" s="16" t="s">
        <v>97</v>
      </c>
      <c r="F125" s="24" t="s">
        <v>121</v>
      </c>
    </row>
    <row r="126" spans="3:6" ht="39.950000000000003" customHeight="1">
      <c r="C126" s="109"/>
      <c r="D126" s="108"/>
      <c r="E126" s="16" t="s">
        <v>98</v>
      </c>
      <c r="F126" s="24" t="s">
        <v>121</v>
      </c>
    </row>
    <row r="127" spans="3:6" ht="39.950000000000003" customHeight="1">
      <c r="C127" s="109"/>
      <c r="D127" s="108"/>
      <c r="E127" s="16" t="s">
        <v>99</v>
      </c>
      <c r="F127" s="24" t="s">
        <v>121</v>
      </c>
    </row>
    <row r="128" spans="3:6" ht="39.950000000000003" customHeight="1">
      <c r="C128" s="109"/>
      <c r="D128" s="108" t="s">
        <v>189</v>
      </c>
      <c r="E128" s="16" t="s">
        <v>100</v>
      </c>
      <c r="F128" s="24" t="s">
        <v>121</v>
      </c>
    </row>
    <row r="129" spans="3:6" ht="39.950000000000003" customHeight="1">
      <c r="C129" s="109"/>
      <c r="D129" s="108"/>
      <c r="E129" s="16" t="s">
        <v>101</v>
      </c>
      <c r="F129" s="24" t="s">
        <v>121</v>
      </c>
    </row>
    <row r="130" spans="3:6" ht="39.950000000000003" customHeight="1">
      <c r="C130" s="109"/>
      <c r="D130" s="108"/>
      <c r="E130" s="16" t="s">
        <v>102</v>
      </c>
      <c r="F130" s="24" t="s">
        <v>121</v>
      </c>
    </row>
    <row r="131" spans="3:6" ht="39.950000000000003" customHeight="1">
      <c r="C131" s="109" t="s">
        <v>139</v>
      </c>
      <c r="D131" s="112" t="s">
        <v>190</v>
      </c>
      <c r="E131" s="16" t="s">
        <v>103</v>
      </c>
      <c r="F131" s="24"/>
    </row>
    <row r="132" spans="3:6" ht="39.950000000000003" customHeight="1">
      <c r="C132" s="109"/>
      <c r="D132" s="112"/>
      <c r="E132" s="16" t="s">
        <v>104</v>
      </c>
      <c r="F132" s="24"/>
    </row>
    <row r="133" spans="3:6" ht="39.950000000000003" customHeight="1">
      <c r="C133" s="109"/>
      <c r="D133" s="112"/>
      <c r="E133" s="16" t="s">
        <v>105</v>
      </c>
      <c r="F133" s="24"/>
    </row>
    <row r="134" spans="3:6" ht="39.950000000000003" customHeight="1">
      <c r="C134" s="109"/>
      <c r="D134" s="112" t="s">
        <v>191</v>
      </c>
      <c r="E134" s="16" t="s">
        <v>106</v>
      </c>
      <c r="F134" s="24" t="s">
        <v>121</v>
      </c>
    </row>
    <row r="135" spans="3:6" ht="39.950000000000003" customHeight="1">
      <c r="C135" s="109"/>
      <c r="D135" s="112"/>
      <c r="E135" s="16" t="s">
        <v>107</v>
      </c>
      <c r="F135" s="24"/>
    </row>
    <row r="136" spans="3:6" ht="39.950000000000003" customHeight="1">
      <c r="C136" s="109"/>
      <c r="D136" s="112"/>
      <c r="E136" s="16" t="s">
        <v>108</v>
      </c>
      <c r="F136" s="24" t="s">
        <v>121</v>
      </c>
    </row>
    <row r="137" spans="3:6" ht="39.950000000000003" customHeight="1">
      <c r="C137" s="109"/>
      <c r="D137" s="108" t="s">
        <v>192</v>
      </c>
      <c r="E137" s="16" t="s">
        <v>109</v>
      </c>
      <c r="F137" s="24"/>
    </row>
    <row r="138" spans="3:6" ht="39.950000000000003" customHeight="1">
      <c r="C138" s="109"/>
      <c r="D138" s="108"/>
      <c r="E138" s="16" t="s">
        <v>110</v>
      </c>
      <c r="F138" s="24"/>
    </row>
    <row r="139" spans="3:6" ht="39.950000000000003" customHeight="1">
      <c r="C139" s="109"/>
      <c r="D139" s="108"/>
      <c r="E139" s="16" t="s">
        <v>111</v>
      </c>
      <c r="F139" s="24"/>
    </row>
    <row r="140" spans="3:6" ht="39.950000000000003" customHeight="1">
      <c r="C140" s="109" t="s">
        <v>140</v>
      </c>
      <c r="D140" s="108" t="s">
        <v>193</v>
      </c>
      <c r="E140" s="16" t="s">
        <v>112</v>
      </c>
      <c r="F140" s="24" t="s">
        <v>121</v>
      </c>
    </row>
    <row r="141" spans="3:6" ht="39.950000000000003" customHeight="1">
      <c r="C141" s="109"/>
      <c r="D141" s="108"/>
      <c r="E141" s="16" t="s">
        <v>113</v>
      </c>
      <c r="F141" s="24" t="s">
        <v>121</v>
      </c>
    </row>
    <row r="142" spans="3:6" ht="39.950000000000003" customHeight="1">
      <c r="C142" s="109"/>
      <c r="D142" s="108"/>
      <c r="E142" s="16" t="s">
        <v>114</v>
      </c>
      <c r="F142" s="24" t="s">
        <v>121</v>
      </c>
    </row>
    <row r="143" spans="3:6" ht="39.950000000000003" customHeight="1">
      <c r="C143" s="109"/>
      <c r="D143" s="108" t="s">
        <v>194</v>
      </c>
      <c r="E143" s="16" t="s">
        <v>115</v>
      </c>
      <c r="F143" s="24" t="s">
        <v>120</v>
      </c>
    </row>
    <row r="144" spans="3:6" ht="39.950000000000003" customHeight="1">
      <c r="C144" s="109"/>
      <c r="D144" s="108"/>
      <c r="E144" s="16" t="s">
        <v>116</v>
      </c>
      <c r="F144" s="24" t="s">
        <v>120</v>
      </c>
    </row>
    <row r="145" spans="3:6" ht="39.950000000000003" customHeight="1">
      <c r="C145" s="109"/>
      <c r="D145" s="108"/>
      <c r="E145" s="16" t="s">
        <v>114</v>
      </c>
      <c r="F145" s="24" t="s">
        <v>121</v>
      </c>
    </row>
    <row r="146" spans="3:6" ht="39.950000000000003" customHeight="1">
      <c r="C146" s="109"/>
      <c r="D146" s="108" t="s">
        <v>195</v>
      </c>
      <c r="E146" s="16" t="s">
        <v>117</v>
      </c>
      <c r="F146" s="24" t="s">
        <v>120</v>
      </c>
    </row>
    <row r="147" spans="3:6" ht="39.950000000000003" customHeight="1">
      <c r="C147" s="109"/>
      <c r="D147" s="108"/>
      <c r="E147" s="16" t="s">
        <v>118</v>
      </c>
      <c r="F147" s="24" t="s">
        <v>120</v>
      </c>
    </row>
    <row r="148" spans="3:6" ht="39.950000000000003" customHeight="1" thickBot="1">
      <c r="C148" s="110"/>
      <c r="D148" s="111"/>
      <c r="E148" s="17" t="s">
        <v>119</v>
      </c>
      <c r="F148" s="25" t="s">
        <v>121</v>
      </c>
    </row>
  </sheetData>
  <sheetProtection algorithmName="SHA-512" hashValue="04i6tkwRdChz05nCi6uOXfMuSdUZTOC+DEogh05KeROONvNeRNpbpPKwxZRobDU/O1XlG+IfY5XhOovJUc61Hw==" saltValue="dv4UGIQIesm5OcEjDeoBXw==" spinCount="100000" sheet="1" objects="1" scenarios="1" selectLockedCells="1"/>
  <dataConsolidate/>
  <mergeCells count="60">
    <mergeCell ref="D29:D31"/>
    <mergeCell ref="D32:D34"/>
    <mergeCell ref="D35:D37"/>
    <mergeCell ref="D38:D40"/>
    <mergeCell ref="D59:D61"/>
    <mergeCell ref="D14:D16"/>
    <mergeCell ref="D17:D19"/>
    <mergeCell ref="D20:D22"/>
    <mergeCell ref="D23:D25"/>
    <mergeCell ref="D26:D28"/>
    <mergeCell ref="D95:D97"/>
    <mergeCell ref="D98:D100"/>
    <mergeCell ref="D41:D43"/>
    <mergeCell ref="D44:D46"/>
    <mergeCell ref="D47:D49"/>
    <mergeCell ref="D86:D88"/>
    <mergeCell ref="D53:D55"/>
    <mergeCell ref="D68:D70"/>
    <mergeCell ref="D50:D52"/>
    <mergeCell ref="D56:D58"/>
    <mergeCell ref="D62:D64"/>
    <mergeCell ref="D65:D67"/>
    <mergeCell ref="D83:D85"/>
    <mergeCell ref="C14:C22"/>
    <mergeCell ref="C23:C31"/>
    <mergeCell ref="C32:C40"/>
    <mergeCell ref="C41:C49"/>
    <mergeCell ref="C50:C58"/>
    <mergeCell ref="D122:D124"/>
    <mergeCell ref="C59:C67"/>
    <mergeCell ref="C77:C85"/>
    <mergeCell ref="D125:D127"/>
    <mergeCell ref="D113:D115"/>
    <mergeCell ref="D71:D73"/>
    <mergeCell ref="D74:D76"/>
    <mergeCell ref="D77:D79"/>
    <mergeCell ref="D80:D82"/>
    <mergeCell ref="C68:C76"/>
    <mergeCell ref="D101:D103"/>
    <mergeCell ref="D104:D106"/>
    <mergeCell ref="D107:D109"/>
    <mergeCell ref="D110:D112"/>
    <mergeCell ref="D89:D91"/>
    <mergeCell ref="D92:D94"/>
    <mergeCell ref="D140:D142"/>
    <mergeCell ref="C140:C148"/>
    <mergeCell ref="C86:C94"/>
    <mergeCell ref="C95:C103"/>
    <mergeCell ref="C104:C112"/>
    <mergeCell ref="C113:C121"/>
    <mergeCell ref="C122:C130"/>
    <mergeCell ref="C131:C139"/>
    <mergeCell ref="D143:D145"/>
    <mergeCell ref="D146:D148"/>
    <mergeCell ref="D134:D136"/>
    <mergeCell ref="D137:D139"/>
    <mergeCell ref="D119:D121"/>
    <mergeCell ref="D116:D118"/>
    <mergeCell ref="D128:D130"/>
    <mergeCell ref="D131:D133"/>
  </mergeCells>
  <conditionalFormatting sqref="F14:F148">
    <cfRule type="cellIs" dxfId="12" priority="1" operator="equal">
      <formula>"Negativo"</formula>
    </cfRule>
    <cfRule type="cellIs" dxfId="11" priority="2" operator="equal">
      <formula>"Positivo"</formula>
    </cfRule>
  </conditionalFormatting>
  <dataValidations count="1">
    <dataValidation type="list" allowBlank="1" showInputMessage="1" showErrorMessage="1" sqref="F14:F148">
      <formula1>$J$14:$J$15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G26"/>
  <sheetViews>
    <sheetView showGridLines="0" topLeftCell="A12" zoomScale="85" zoomScaleNormal="85" workbookViewId="0">
      <selection activeCell="G12" sqref="G12"/>
    </sheetView>
  </sheetViews>
  <sheetFormatPr defaultRowHeight="12.75"/>
  <cols>
    <col min="1" max="3" width="9.140625" style="19"/>
    <col min="4" max="4" width="0.42578125" style="19" customWidth="1"/>
    <col min="5" max="5" width="21.28515625" style="19" bestFit="1" customWidth="1"/>
    <col min="6" max="6" width="39.42578125" style="19" bestFit="1" customWidth="1"/>
    <col min="7" max="7" width="101.7109375" style="19" customWidth="1"/>
    <col min="8" max="16384" width="9.140625" style="19"/>
  </cols>
  <sheetData>
    <row r="10" spans="5:7" ht="13.5" thickBot="1"/>
    <row r="11" spans="5:7" ht="20.25">
      <c r="E11" s="20" t="s">
        <v>124</v>
      </c>
      <c r="F11" s="21" t="s">
        <v>122</v>
      </c>
      <c r="G11" s="32" t="s">
        <v>232</v>
      </c>
    </row>
    <row r="12" spans="5:7" ht="219.95" customHeight="1">
      <c r="E12" s="22" t="s">
        <v>125</v>
      </c>
      <c r="F12" s="28" t="s">
        <v>217</v>
      </c>
      <c r="G12" s="33" t="s">
        <v>309</v>
      </c>
    </row>
    <row r="13" spans="5:7" ht="219.95" customHeight="1">
      <c r="E13" s="23" t="s">
        <v>126</v>
      </c>
      <c r="F13" s="29" t="s">
        <v>218</v>
      </c>
      <c r="G13" s="33" t="s">
        <v>310</v>
      </c>
    </row>
    <row r="14" spans="5:7" ht="219.95" customHeight="1">
      <c r="E14" s="22" t="s">
        <v>127</v>
      </c>
      <c r="F14" s="28" t="s">
        <v>219</v>
      </c>
      <c r="G14" s="33" t="s">
        <v>311</v>
      </c>
    </row>
    <row r="15" spans="5:7" ht="219.95" customHeight="1">
      <c r="E15" s="22" t="s">
        <v>129</v>
      </c>
      <c r="F15" s="28" t="s">
        <v>220</v>
      </c>
      <c r="G15" s="33" t="s">
        <v>312</v>
      </c>
    </row>
    <row r="16" spans="5:7" ht="219.95" customHeight="1">
      <c r="E16" s="22" t="s">
        <v>130</v>
      </c>
      <c r="F16" s="28" t="s">
        <v>221</v>
      </c>
      <c r="G16" s="33" t="s">
        <v>313</v>
      </c>
    </row>
    <row r="17" spans="5:7" ht="219.95" customHeight="1">
      <c r="E17" s="22" t="s">
        <v>131</v>
      </c>
      <c r="F17" s="28" t="s">
        <v>222</v>
      </c>
      <c r="G17" s="33" t="s">
        <v>314</v>
      </c>
    </row>
    <row r="18" spans="5:7" ht="219.95" customHeight="1">
      <c r="E18" s="22" t="s">
        <v>132</v>
      </c>
      <c r="F18" s="28" t="s">
        <v>223</v>
      </c>
      <c r="G18" s="33" t="s">
        <v>315</v>
      </c>
    </row>
    <row r="19" spans="5:7" ht="219.95" customHeight="1">
      <c r="E19" s="22" t="s">
        <v>133</v>
      </c>
      <c r="F19" s="28" t="s">
        <v>224</v>
      </c>
      <c r="G19" s="33" t="s">
        <v>316</v>
      </c>
    </row>
    <row r="20" spans="5:7" ht="219.95" customHeight="1">
      <c r="E20" s="22" t="s">
        <v>134</v>
      </c>
      <c r="F20" s="28" t="s">
        <v>225</v>
      </c>
      <c r="G20" s="33" t="s">
        <v>317</v>
      </c>
    </row>
    <row r="21" spans="5:7" ht="219.95" customHeight="1">
      <c r="E21" s="22" t="s">
        <v>135</v>
      </c>
      <c r="F21" s="28" t="s">
        <v>226</v>
      </c>
      <c r="G21" s="33" t="s">
        <v>318</v>
      </c>
    </row>
    <row r="22" spans="5:7" ht="219.95" customHeight="1">
      <c r="E22" s="22" t="s">
        <v>136</v>
      </c>
      <c r="F22" s="28" t="s">
        <v>227</v>
      </c>
      <c r="G22" s="33" t="s">
        <v>319</v>
      </c>
    </row>
    <row r="23" spans="5:7" ht="219.95" customHeight="1">
      <c r="E23" s="22" t="s">
        <v>137</v>
      </c>
      <c r="F23" s="28" t="s">
        <v>228</v>
      </c>
      <c r="G23" s="33" t="s">
        <v>320</v>
      </c>
    </row>
    <row r="24" spans="5:7" ht="219.95" customHeight="1">
      <c r="E24" s="22" t="s">
        <v>138</v>
      </c>
      <c r="F24" s="28" t="s">
        <v>229</v>
      </c>
      <c r="G24" s="33" t="s">
        <v>321</v>
      </c>
    </row>
    <row r="25" spans="5:7" ht="219.95" customHeight="1">
      <c r="E25" s="22" t="s">
        <v>139</v>
      </c>
      <c r="F25" s="28" t="s">
        <v>230</v>
      </c>
      <c r="G25" s="33" t="s">
        <v>322</v>
      </c>
    </row>
    <row r="26" spans="5:7" ht="219.95" customHeight="1" thickBot="1">
      <c r="E26" s="36" t="s">
        <v>140</v>
      </c>
      <c r="F26" s="34" t="s">
        <v>231</v>
      </c>
      <c r="G26" s="35" t="s">
        <v>323</v>
      </c>
    </row>
  </sheetData>
  <sheetProtection algorithmName="SHA-512" hashValue="XQs22Y4f7CW5qVNuKfuijnDE7R57Pb9gXRsisOGBptRuR70c3wkdFQ0dRbZjcqW0J4WgQrGpanQ8dBk4Fr5H7A==" saltValue="f5xheQ/CySpWLchrQQJMMA==" spinCount="100000" sheet="1" objects="1" scenarios="1" selectLockedCells="1"/>
  <dataValidations count="1">
    <dataValidation type="textLength" operator="lessThan" allowBlank="1" showInputMessage="1" showErrorMessage="1" sqref="G12:G26">
      <formula1>1200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J152"/>
  <sheetViews>
    <sheetView showGridLines="0" tabSelected="1" topLeftCell="A10" zoomScale="70" zoomScaleNormal="70" workbookViewId="0">
      <selection activeCell="K135" sqref="K135:K143"/>
    </sheetView>
  </sheetViews>
  <sheetFormatPr defaultRowHeight="12.75"/>
  <cols>
    <col min="2" max="2" width="3" customWidth="1"/>
    <col min="3" max="3" width="28.85546875" customWidth="1"/>
    <col min="4" max="4" width="67.28515625" customWidth="1"/>
    <col min="5" max="5" width="40.28515625" customWidth="1"/>
    <col min="6" max="6" width="31.7109375" customWidth="1"/>
    <col min="7" max="7" width="26.28515625" customWidth="1"/>
    <col min="8" max="8" width="55.5703125" customWidth="1"/>
    <col min="9" max="9" width="28.42578125" customWidth="1"/>
    <col min="10" max="10" width="92.42578125" customWidth="1"/>
    <col min="11" max="11" width="97.5703125" customWidth="1"/>
    <col min="16" max="34" width="0.85546875" customWidth="1"/>
  </cols>
  <sheetData>
    <row r="2" spans="3:36">
      <c r="C2">
        <f ca="1">VLOOKUP(B2,Consultores!C:E,1,FALSE)</f>
        <v>0</v>
      </c>
    </row>
    <row r="8" spans="3:36" s="2" customFormat="1" ht="20.25">
      <c r="C8" s="27" t="s">
        <v>124</v>
      </c>
      <c r="D8" s="27" t="s">
        <v>216</v>
      </c>
      <c r="E8" s="27" t="s">
        <v>123</v>
      </c>
      <c r="F8" s="27" t="s">
        <v>122</v>
      </c>
      <c r="G8" s="27" t="s">
        <v>123</v>
      </c>
      <c r="H8" s="27" t="s">
        <v>128</v>
      </c>
      <c r="I8" s="27" t="s">
        <v>144</v>
      </c>
      <c r="J8" s="27" t="s">
        <v>196</v>
      </c>
      <c r="K8" s="27" t="s">
        <v>197</v>
      </c>
      <c r="O8" s="31"/>
      <c r="P8" s="31" t="s">
        <v>198</v>
      </c>
      <c r="Q8" s="31" t="s">
        <v>199</v>
      </c>
      <c r="R8" s="31" t="s">
        <v>200</v>
      </c>
      <c r="S8" s="31" t="s">
        <v>201</v>
      </c>
      <c r="T8" s="31" t="s">
        <v>202</v>
      </c>
      <c r="U8" s="31" t="s">
        <v>203</v>
      </c>
      <c r="V8" s="31" t="s">
        <v>204</v>
      </c>
      <c r="W8" s="31" t="s">
        <v>205</v>
      </c>
      <c r="X8" s="31" t="s">
        <v>206</v>
      </c>
      <c r="Y8" s="31" t="s">
        <v>207</v>
      </c>
      <c r="Z8" s="31" t="s">
        <v>208</v>
      </c>
      <c r="AA8" s="31" t="s">
        <v>209</v>
      </c>
      <c r="AB8" s="31" t="s">
        <v>210</v>
      </c>
      <c r="AC8" s="31" t="s">
        <v>211</v>
      </c>
      <c r="AD8" s="31" t="s">
        <v>212</v>
      </c>
      <c r="AE8" s="31" t="s">
        <v>213</v>
      </c>
      <c r="AF8" s="31" t="s">
        <v>214</v>
      </c>
      <c r="AG8" s="31" t="s">
        <v>215</v>
      </c>
      <c r="AH8" s="31"/>
      <c r="AI8" s="31"/>
      <c r="AJ8" s="31"/>
    </row>
    <row r="9" spans="3:36" ht="45" customHeight="1">
      <c r="C9" s="131" t="s">
        <v>125</v>
      </c>
      <c r="D9" s="127"/>
      <c r="E9" s="130">
        <f>SUM(G9:G17)</f>
        <v>8</v>
      </c>
      <c r="F9" s="126" t="s">
        <v>141</v>
      </c>
      <c r="G9" s="124">
        <f>COUNTIF(I9:I11,"Positivo")</f>
        <v>3</v>
      </c>
      <c r="H9" s="15" t="s">
        <v>0</v>
      </c>
      <c r="I9" s="30" t="str">
        <f>'Avaliação Qualitativa'!F14</f>
        <v>Positivo</v>
      </c>
      <c r="J9" s="115" t="str">
        <f>'Avaliação Descritiva'!G12</f>
        <v>Positivo de maneira geral com uma ressalva apenas para a falta de padronização dos letreiros e placas dos estabelecimentos comenciais e de propaganda</v>
      </c>
      <c r="K9" s="118"/>
      <c r="P9">
        <v>180</v>
      </c>
      <c r="Q9">
        <v>180</v>
      </c>
      <c r="R9">
        <v>9</v>
      </c>
      <c r="S9">
        <v>180</v>
      </c>
      <c r="T9">
        <v>180</v>
      </c>
      <c r="U9">
        <v>180</v>
      </c>
      <c r="V9">
        <v>180</v>
      </c>
      <c r="W9">
        <v>180</v>
      </c>
      <c r="X9">
        <v>180</v>
      </c>
      <c r="Y9">
        <v>180</v>
      </c>
      <c r="Z9">
        <v>180</v>
      </c>
      <c r="AA9">
        <v>180</v>
      </c>
      <c r="AB9">
        <v>180</v>
      </c>
      <c r="AC9">
        <v>180</v>
      </c>
      <c r="AD9">
        <v>180</v>
      </c>
      <c r="AE9">
        <v>180</v>
      </c>
      <c r="AF9">
        <v>180</v>
      </c>
      <c r="AG9">
        <v>180</v>
      </c>
    </row>
    <row r="10" spans="3:36" ht="45" customHeight="1">
      <c r="C10" s="131"/>
      <c r="D10" s="128"/>
      <c r="E10" s="130"/>
      <c r="F10" s="126"/>
      <c r="G10" s="124"/>
      <c r="H10" s="15" t="s">
        <v>1</v>
      </c>
      <c r="I10" s="30" t="str">
        <f>'Avaliação Qualitativa'!F15</f>
        <v>Positivo</v>
      </c>
      <c r="J10" s="116"/>
      <c r="K10" s="119"/>
      <c r="P10">
        <v>80</v>
      </c>
      <c r="Q10">
        <v>11.25</v>
      </c>
      <c r="R10">
        <v>1</v>
      </c>
      <c r="S10">
        <f>E9*20</f>
        <v>160</v>
      </c>
      <c r="T10">
        <f>E18*20</f>
        <v>40</v>
      </c>
      <c r="U10">
        <f>E27*20</f>
        <v>40</v>
      </c>
      <c r="V10">
        <f>E36*20</f>
        <v>100</v>
      </c>
      <c r="W10">
        <f>E45*20</f>
        <v>120</v>
      </c>
      <c r="X10">
        <f>E54*20</f>
        <v>120</v>
      </c>
      <c r="Y10">
        <f>E63*20</f>
        <v>20</v>
      </c>
      <c r="Z10">
        <f>E72*20</f>
        <v>140</v>
      </c>
      <c r="AA10">
        <f>E81*20</f>
        <v>120</v>
      </c>
      <c r="AB10">
        <f>E90*20</f>
        <v>60</v>
      </c>
      <c r="AC10">
        <f>E99*20</f>
        <v>120</v>
      </c>
      <c r="AD10">
        <f>E108*20</f>
        <v>100</v>
      </c>
      <c r="AE10">
        <f>E117*20</f>
        <v>0</v>
      </c>
      <c r="AF10">
        <f>E126*20</f>
        <v>0</v>
      </c>
      <c r="AG10">
        <f>E135*20</f>
        <v>80</v>
      </c>
    </row>
    <row r="11" spans="3:36" ht="45" customHeight="1">
      <c r="C11" s="131"/>
      <c r="D11" s="128"/>
      <c r="E11" s="130"/>
      <c r="F11" s="126"/>
      <c r="G11" s="124"/>
      <c r="H11" s="15" t="s">
        <v>2</v>
      </c>
      <c r="I11" s="30" t="str">
        <f>'Avaliação Qualitativa'!F16</f>
        <v>Positivo</v>
      </c>
      <c r="J11" s="116"/>
      <c r="K11" s="119"/>
      <c r="P11">
        <v>40</v>
      </c>
      <c r="Q11">
        <v>22.5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</row>
    <row r="12" spans="3:36" ht="45" customHeight="1">
      <c r="C12" s="131"/>
      <c r="D12" s="128"/>
      <c r="E12" s="130"/>
      <c r="F12" s="126" t="s">
        <v>142</v>
      </c>
      <c r="G12" s="124">
        <f>COUNTIF(I12:I14,"Positivo")</f>
        <v>2</v>
      </c>
      <c r="H12" s="15" t="s">
        <v>3</v>
      </c>
      <c r="I12" s="30" t="str">
        <f>'Avaliação Qualitativa'!F17</f>
        <v>Negativo</v>
      </c>
      <c r="J12" s="116"/>
      <c r="K12" s="119"/>
      <c r="P12">
        <v>60</v>
      </c>
      <c r="Q12">
        <v>22.5</v>
      </c>
      <c r="R12">
        <v>3</v>
      </c>
      <c r="S12">
        <f t="shared" ref="S12:AG12" si="0">IF(360-SUM(S9:S11)&lt;0,0,360-SUM(S9:S11))</f>
        <v>18</v>
      </c>
      <c r="T12">
        <f t="shared" si="0"/>
        <v>138</v>
      </c>
      <c r="U12">
        <f t="shared" si="0"/>
        <v>138</v>
      </c>
      <c r="V12">
        <f t="shared" si="0"/>
        <v>78</v>
      </c>
      <c r="W12">
        <f t="shared" si="0"/>
        <v>58</v>
      </c>
      <c r="X12">
        <f t="shared" si="0"/>
        <v>58</v>
      </c>
      <c r="Y12">
        <f t="shared" si="0"/>
        <v>158</v>
      </c>
      <c r="Z12">
        <f t="shared" si="0"/>
        <v>38</v>
      </c>
      <c r="AA12">
        <f t="shared" si="0"/>
        <v>58</v>
      </c>
      <c r="AB12">
        <f t="shared" si="0"/>
        <v>118</v>
      </c>
      <c r="AC12">
        <f t="shared" si="0"/>
        <v>58</v>
      </c>
      <c r="AD12">
        <f t="shared" si="0"/>
        <v>78</v>
      </c>
      <c r="AE12">
        <f t="shared" si="0"/>
        <v>178</v>
      </c>
      <c r="AF12">
        <f t="shared" si="0"/>
        <v>178</v>
      </c>
      <c r="AG12">
        <f t="shared" si="0"/>
        <v>98</v>
      </c>
    </row>
    <row r="13" spans="3:36" ht="45" customHeight="1">
      <c r="C13" s="131"/>
      <c r="D13" s="128"/>
      <c r="E13" s="130"/>
      <c r="F13" s="126"/>
      <c r="G13" s="124"/>
      <c r="H13" s="15" t="s">
        <v>4</v>
      </c>
      <c r="I13" s="30" t="str">
        <f>'Avaliação Qualitativa'!F18</f>
        <v>Positivo</v>
      </c>
      <c r="J13" s="116"/>
      <c r="K13" s="119"/>
      <c r="Q13">
        <v>22.5</v>
      </c>
      <c r="R13">
        <v>4</v>
      </c>
    </row>
    <row r="14" spans="3:36" ht="45" customHeight="1">
      <c r="C14" s="131"/>
      <c r="D14" s="128"/>
      <c r="E14" s="130"/>
      <c r="F14" s="126"/>
      <c r="G14" s="124"/>
      <c r="H14" s="15" t="s">
        <v>5</v>
      </c>
      <c r="I14" s="30" t="str">
        <f>'Avaliação Qualitativa'!F19</f>
        <v>Positivo</v>
      </c>
      <c r="J14" s="116"/>
      <c r="K14" s="119"/>
      <c r="Q14">
        <v>22.5</v>
      </c>
      <c r="R14">
        <v>5</v>
      </c>
    </row>
    <row r="15" spans="3:36" ht="45" customHeight="1">
      <c r="C15" s="131"/>
      <c r="D15" s="128"/>
      <c r="E15" s="130"/>
      <c r="F15" s="125" t="s">
        <v>143</v>
      </c>
      <c r="G15" s="124">
        <f>COUNTIF(I15:I17,"Positivo")</f>
        <v>3</v>
      </c>
      <c r="H15" s="15" t="s">
        <v>6</v>
      </c>
      <c r="I15" s="30" t="str">
        <f>'Avaliação Qualitativa'!F20</f>
        <v>Positivo</v>
      </c>
      <c r="J15" s="116"/>
      <c r="K15" s="119"/>
      <c r="Q15">
        <v>22.5</v>
      </c>
      <c r="R15">
        <v>6</v>
      </c>
      <c r="U15" s="3"/>
    </row>
    <row r="16" spans="3:36" ht="45" customHeight="1">
      <c r="C16" s="131"/>
      <c r="D16" s="128"/>
      <c r="E16" s="130"/>
      <c r="F16" s="125"/>
      <c r="G16" s="124"/>
      <c r="H16" s="15" t="s">
        <v>7</v>
      </c>
      <c r="I16" s="30" t="str">
        <f>'Avaliação Qualitativa'!F21</f>
        <v>Positivo</v>
      </c>
      <c r="J16" s="116"/>
      <c r="K16" s="119"/>
      <c r="Q16">
        <v>22.5</v>
      </c>
      <c r="R16">
        <v>7</v>
      </c>
    </row>
    <row r="17" spans="3:22" ht="45" customHeight="1">
      <c r="C17" s="131"/>
      <c r="D17" s="129"/>
      <c r="E17" s="130"/>
      <c r="F17" s="125"/>
      <c r="G17" s="124"/>
      <c r="H17" s="15" t="s">
        <v>8</v>
      </c>
      <c r="I17" s="30" t="str">
        <f>'Avaliação Qualitativa'!F22</f>
        <v>Positivo</v>
      </c>
      <c r="J17" s="117"/>
      <c r="K17" s="120"/>
      <c r="Q17">
        <v>22.5</v>
      </c>
      <c r="R17">
        <v>8</v>
      </c>
      <c r="U17" s="3"/>
      <c r="V17" s="3"/>
    </row>
    <row r="18" spans="3:22" ht="45" customHeight="1">
      <c r="C18" s="131" t="s">
        <v>126</v>
      </c>
      <c r="D18" s="127"/>
      <c r="E18" s="130">
        <f>SUM(G18:G26)</f>
        <v>2</v>
      </c>
      <c r="F18" s="125" t="s">
        <v>145</v>
      </c>
      <c r="G18" s="124">
        <f>COUNTIF(I18:I20,"Positivo")</f>
        <v>0</v>
      </c>
      <c r="H18" s="15" t="s">
        <v>9</v>
      </c>
      <c r="I18" s="30" t="str">
        <f>'Avaliação Qualitativa'!F23</f>
        <v>Negativo</v>
      </c>
      <c r="J18" s="115" t="str">
        <f>'Avaliação Descritiva'!G13</f>
        <v>Avaliada miuto negativamente. Apesar da existencia de uma delegacia de turista é evidente a ineficiencia do atendimento e serviço como um todo.</v>
      </c>
      <c r="K18" s="118"/>
      <c r="Q18">
        <v>11.25</v>
      </c>
      <c r="R18">
        <v>9</v>
      </c>
      <c r="T18" s="3"/>
    </row>
    <row r="19" spans="3:22" ht="45" customHeight="1">
      <c r="C19" s="131"/>
      <c r="D19" s="128"/>
      <c r="E19" s="130"/>
      <c r="F19" s="125"/>
      <c r="G19" s="124"/>
      <c r="H19" s="15" t="s">
        <v>10</v>
      </c>
      <c r="I19" s="30" t="str">
        <f>'Avaliação Qualitativa'!F24</f>
        <v>Negativo</v>
      </c>
      <c r="J19" s="116"/>
      <c r="K19" s="119"/>
      <c r="T19" s="3"/>
    </row>
    <row r="20" spans="3:22" ht="45" customHeight="1">
      <c r="C20" s="131"/>
      <c r="D20" s="128"/>
      <c r="E20" s="130"/>
      <c r="F20" s="125"/>
      <c r="G20" s="124"/>
      <c r="H20" s="15" t="s">
        <v>11</v>
      </c>
      <c r="I20" s="30" t="str">
        <f>'Avaliação Qualitativa'!F25</f>
        <v>Negativo</v>
      </c>
      <c r="J20" s="116"/>
      <c r="K20" s="119"/>
    </row>
    <row r="21" spans="3:22" ht="45" customHeight="1">
      <c r="C21" s="131"/>
      <c r="D21" s="128"/>
      <c r="E21" s="130"/>
      <c r="F21" s="126" t="s">
        <v>146</v>
      </c>
      <c r="G21" s="124">
        <f>COUNTIF(I21:I23,"Positivo")</f>
        <v>1</v>
      </c>
      <c r="H21" s="15" t="s">
        <v>12</v>
      </c>
      <c r="I21" s="30" t="str">
        <f>'Avaliação Qualitativa'!F26</f>
        <v>Positivo</v>
      </c>
      <c r="J21" s="116"/>
      <c r="K21" s="119"/>
    </row>
    <row r="22" spans="3:22" ht="45" customHeight="1">
      <c r="C22" s="131"/>
      <c r="D22" s="128"/>
      <c r="E22" s="130"/>
      <c r="F22" s="126"/>
      <c r="G22" s="124"/>
      <c r="H22" s="15" t="s">
        <v>13</v>
      </c>
      <c r="I22" s="30" t="str">
        <f>'Avaliação Qualitativa'!F27</f>
        <v>Negativo</v>
      </c>
      <c r="J22" s="116"/>
      <c r="K22" s="119"/>
    </row>
    <row r="23" spans="3:22" ht="45" customHeight="1">
      <c r="C23" s="131"/>
      <c r="D23" s="128"/>
      <c r="E23" s="130"/>
      <c r="F23" s="126"/>
      <c r="G23" s="124"/>
      <c r="H23" s="15" t="s">
        <v>14</v>
      </c>
      <c r="I23" s="30" t="str">
        <f>'Avaliação Qualitativa'!F28</f>
        <v>Negativo</v>
      </c>
      <c r="J23" s="116"/>
      <c r="K23" s="119"/>
    </row>
    <row r="24" spans="3:22" ht="45" customHeight="1">
      <c r="C24" s="131"/>
      <c r="D24" s="128"/>
      <c r="E24" s="130"/>
      <c r="F24" s="126" t="s">
        <v>147</v>
      </c>
      <c r="G24" s="124">
        <f>COUNTIF(I24:I26,"Positivo")</f>
        <v>1</v>
      </c>
      <c r="H24" s="15" t="s">
        <v>15</v>
      </c>
      <c r="I24" s="30" t="str">
        <f>'Avaliação Qualitativa'!F29</f>
        <v>Negativo</v>
      </c>
      <c r="J24" s="116"/>
      <c r="K24" s="119"/>
      <c r="T24">
        <v>0</v>
      </c>
      <c r="U24">
        <v>0</v>
      </c>
    </row>
    <row r="25" spans="3:22" ht="45" customHeight="1">
      <c r="C25" s="131"/>
      <c r="D25" s="128"/>
      <c r="E25" s="130"/>
      <c r="F25" s="126"/>
      <c r="G25" s="124"/>
      <c r="H25" s="15" t="s">
        <v>16</v>
      </c>
      <c r="I25" s="30" t="str">
        <f>'Avaliação Qualitativa'!F30</f>
        <v>Negativo</v>
      </c>
      <c r="J25" s="116"/>
      <c r="K25" s="119"/>
    </row>
    <row r="26" spans="3:22" ht="45" customHeight="1">
      <c r="C26" s="131"/>
      <c r="D26" s="129"/>
      <c r="E26" s="130"/>
      <c r="F26" s="126"/>
      <c r="G26" s="124"/>
      <c r="H26" s="15" t="s">
        <v>17</v>
      </c>
      <c r="I26" s="30" t="str">
        <f>'Avaliação Qualitativa'!F31</f>
        <v>Positivo</v>
      </c>
      <c r="J26" s="117"/>
      <c r="K26" s="120"/>
    </row>
    <row r="27" spans="3:22" ht="45" customHeight="1">
      <c r="C27" s="131" t="s">
        <v>127</v>
      </c>
      <c r="D27" s="127"/>
      <c r="E27" s="130">
        <f>SUM(G27:G35)</f>
        <v>2</v>
      </c>
      <c r="F27" s="125" t="s">
        <v>148</v>
      </c>
      <c r="G27" s="124">
        <f>COUNTIF(I27:I29,"Positivo")</f>
        <v>1</v>
      </c>
      <c r="H27" s="15" t="s">
        <v>18</v>
      </c>
      <c r="I27" s="30" t="str">
        <f>'Avaliação Qualitativa'!F32</f>
        <v>Negativo</v>
      </c>
      <c r="J27" s="115" t="str">
        <f>'Avaliação Descritiva'!G14</f>
        <v>Assim como o item anterior esse item foi avaliado negativamente. Algumas ressalvas positivas como a existencia de uma marca oficial de Salvador, mas que é pouco conhecida e pouco explorada inclusive pela prefeitura, criadora da marca. Outro ponto positivo foi a boa avaliação dos turistas constatada atraves de sites de avaliação. (Trip Advisor)</v>
      </c>
      <c r="K27" s="118"/>
    </row>
    <row r="28" spans="3:22" ht="45" customHeight="1">
      <c r="C28" s="131"/>
      <c r="D28" s="128"/>
      <c r="E28" s="130"/>
      <c r="F28" s="125"/>
      <c r="G28" s="124"/>
      <c r="H28" s="15" t="s">
        <v>19</v>
      </c>
      <c r="I28" s="30" t="str">
        <f>'Avaliação Qualitativa'!F33</f>
        <v>Negativo</v>
      </c>
      <c r="J28" s="116"/>
      <c r="K28" s="119"/>
    </row>
    <row r="29" spans="3:22" ht="45" customHeight="1">
      <c r="C29" s="131"/>
      <c r="D29" s="128"/>
      <c r="E29" s="130"/>
      <c r="F29" s="125"/>
      <c r="G29" s="124"/>
      <c r="H29" s="15" t="s">
        <v>20</v>
      </c>
      <c r="I29" s="30" t="str">
        <f>'Avaliação Qualitativa'!F34</f>
        <v>Positivo</v>
      </c>
      <c r="J29" s="116"/>
      <c r="K29" s="119"/>
    </row>
    <row r="30" spans="3:22" ht="45" customHeight="1">
      <c r="C30" s="131"/>
      <c r="D30" s="128"/>
      <c r="E30" s="130"/>
      <c r="F30" s="125" t="s">
        <v>149</v>
      </c>
      <c r="G30" s="124">
        <f>COUNTIF(I30:I32,"Positivo")</f>
        <v>1</v>
      </c>
      <c r="H30" s="15" t="s">
        <v>21</v>
      </c>
      <c r="I30" s="30" t="str">
        <f>'Avaliação Qualitativa'!F35</f>
        <v>Positivo</v>
      </c>
      <c r="J30" s="116"/>
      <c r="K30" s="119"/>
    </row>
    <row r="31" spans="3:22" ht="45" customHeight="1">
      <c r="C31" s="131"/>
      <c r="D31" s="128"/>
      <c r="E31" s="130"/>
      <c r="F31" s="125"/>
      <c r="G31" s="124"/>
      <c r="H31" s="15" t="s">
        <v>22</v>
      </c>
      <c r="I31" s="30" t="str">
        <f>'Avaliação Qualitativa'!F36</f>
        <v>Negativo</v>
      </c>
      <c r="J31" s="116"/>
      <c r="K31" s="119"/>
    </row>
    <row r="32" spans="3:22" ht="45" customHeight="1">
      <c r="C32" s="131"/>
      <c r="D32" s="128"/>
      <c r="E32" s="130"/>
      <c r="F32" s="125"/>
      <c r="G32" s="124"/>
      <c r="H32" s="15" t="s">
        <v>23</v>
      </c>
      <c r="I32" s="30" t="str">
        <f>'Avaliação Qualitativa'!F37</f>
        <v>Negativo</v>
      </c>
      <c r="J32" s="116"/>
      <c r="K32" s="119"/>
    </row>
    <row r="33" spans="3:11" ht="45" customHeight="1">
      <c r="C33" s="131"/>
      <c r="D33" s="128"/>
      <c r="E33" s="130"/>
      <c r="F33" s="126" t="s">
        <v>150</v>
      </c>
      <c r="G33" s="124">
        <f>COUNTIF(I33:I35,"Positivo")</f>
        <v>0</v>
      </c>
      <c r="H33" s="15" t="s">
        <v>24</v>
      </c>
      <c r="I33" s="30" t="str">
        <f>'Avaliação Qualitativa'!F38</f>
        <v>Negativo</v>
      </c>
      <c r="J33" s="116"/>
      <c r="K33" s="119"/>
    </row>
    <row r="34" spans="3:11" ht="45" customHeight="1">
      <c r="C34" s="131"/>
      <c r="D34" s="128"/>
      <c r="E34" s="130"/>
      <c r="F34" s="126"/>
      <c r="G34" s="124"/>
      <c r="H34" s="15" t="s">
        <v>25</v>
      </c>
      <c r="I34" s="30" t="str">
        <f>'Avaliação Qualitativa'!F39</f>
        <v>Negativo</v>
      </c>
      <c r="J34" s="116"/>
      <c r="K34" s="119"/>
    </row>
    <row r="35" spans="3:11" ht="45" customHeight="1">
      <c r="C35" s="131"/>
      <c r="D35" s="129"/>
      <c r="E35" s="130"/>
      <c r="F35" s="126"/>
      <c r="G35" s="124"/>
      <c r="H35" s="15" t="s">
        <v>26</v>
      </c>
      <c r="I35" s="30" t="str">
        <f>'Avaliação Qualitativa'!F40</f>
        <v>Negativo</v>
      </c>
      <c r="J35" s="117"/>
      <c r="K35" s="120"/>
    </row>
    <row r="36" spans="3:11" ht="45" customHeight="1">
      <c r="C36" s="131" t="s">
        <v>129</v>
      </c>
      <c r="D36" s="127"/>
      <c r="E36" s="130">
        <f>SUM(G36:G44)</f>
        <v>5</v>
      </c>
      <c r="F36" s="126" t="s">
        <v>160</v>
      </c>
      <c r="G36" s="124">
        <f>COUNTIF(I36:I38,"Positivo")</f>
        <v>3</v>
      </c>
      <c r="H36" s="15" t="s">
        <v>27</v>
      </c>
      <c r="I36" s="30" t="str">
        <f>'Avaliação Qualitativa'!F41</f>
        <v>Positivo</v>
      </c>
      <c r="J36" s="115" t="str">
        <f>'Avaliação Descritiva'!G15</f>
        <v>Nesse quesito a avaliação parece bastante equilibrada entre os pontos positivos e negativos, porem existe um grande gargalo de divulgação e venda da cidade como atrativo turístico. Exemplo, existe um site, mas é pouco conhecido e pouco atualizado.</v>
      </c>
      <c r="K36" s="121"/>
    </row>
    <row r="37" spans="3:11" ht="45" customHeight="1">
      <c r="C37" s="131"/>
      <c r="D37" s="128"/>
      <c r="E37" s="130"/>
      <c r="F37" s="126"/>
      <c r="G37" s="124"/>
      <c r="H37" s="15" t="s">
        <v>28</v>
      </c>
      <c r="I37" s="30" t="str">
        <f>'Avaliação Qualitativa'!F42</f>
        <v>Positivo</v>
      </c>
      <c r="J37" s="116"/>
      <c r="K37" s="122"/>
    </row>
    <row r="38" spans="3:11" ht="45" customHeight="1">
      <c r="C38" s="131"/>
      <c r="D38" s="128"/>
      <c r="E38" s="130"/>
      <c r="F38" s="126"/>
      <c r="G38" s="124"/>
      <c r="H38" s="15" t="s">
        <v>29</v>
      </c>
      <c r="I38" s="30" t="str">
        <f>'Avaliação Qualitativa'!F43</f>
        <v>Positivo</v>
      </c>
      <c r="J38" s="116"/>
      <c r="K38" s="122"/>
    </row>
    <row r="39" spans="3:11" ht="45" customHeight="1">
      <c r="C39" s="131"/>
      <c r="D39" s="128"/>
      <c r="E39" s="130"/>
      <c r="F39" s="125" t="s">
        <v>161</v>
      </c>
      <c r="G39" s="124">
        <f>COUNTIF(I39:I41,"Positivo")</f>
        <v>2</v>
      </c>
      <c r="H39" s="15" t="s">
        <v>30</v>
      </c>
      <c r="I39" s="30" t="str">
        <f>'Avaliação Qualitativa'!F44</f>
        <v>Positivo</v>
      </c>
      <c r="J39" s="116"/>
      <c r="K39" s="122"/>
    </row>
    <row r="40" spans="3:11" ht="45" customHeight="1">
      <c r="C40" s="131"/>
      <c r="D40" s="128"/>
      <c r="E40" s="130"/>
      <c r="F40" s="125"/>
      <c r="G40" s="124"/>
      <c r="H40" s="15" t="s">
        <v>31</v>
      </c>
      <c r="I40" s="30" t="str">
        <f>'Avaliação Qualitativa'!F45</f>
        <v>Negativo</v>
      </c>
      <c r="J40" s="116"/>
      <c r="K40" s="122"/>
    </row>
    <row r="41" spans="3:11" ht="45" customHeight="1">
      <c r="C41" s="131"/>
      <c r="D41" s="128"/>
      <c r="E41" s="130"/>
      <c r="F41" s="125"/>
      <c r="G41" s="124"/>
      <c r="H41" s="15" t="s">
        <v>32</v>
      </c>
      <c r="I41" s="30" t="str">
        <f>'Avaliação Qualitativa'!F46</f>
        <v>Positivo</v>
      </c>
      <c r="J41" s="116"/>
      <c r="K41" s="122"/>
    </row>
    <row r="42" spans="3:11" ht="45" customHeight="1">
      <c r="C42" s="131"/>
      <c r="D42" s="128"/>
      <c r="E42" s="130"/>
      <c r="F42" s="126" t="s">
        <v>162</v>
      </c>
      <c r="G42" s="124">
        <f>COUNTIF(I42:I44,"Positivo")</f>
        <v>0</v>
      </c>
      <c r="H42" s="15" t="s">
        <v>33</v>
      </c>
      <c r="I42" s="30" t="str">
        <f>'Avaliação Qualitativa'!F47</f>
        <v>Negativo</v>
      </c>
      <c r="J42" s="116"/>
      <c r="K42" s="122"/>
    </row>
    <row r="43" spans="3:11" ht="45" customHeight="1">
      <c r="C43" s="131"/>
      <c r="D43" s="128"/>
      <c r="E43" s="130"/>
      <c r="F43" s="126"/>
      <c r="G43" s="124"/>
      <c r="H43" s="15" t="s">
        <v>34</v>
      </c>
      <c r="I43" s="30" t="str">
        <f>'Avaliação Qualitativa'!F48</f>
        <v>Negativo</v>
      </c>
      <c r="J43" s="116"/>
      <c r="K43" s="122"/>
    </row>
    <row r="44" spans="3:11" ht="45" customHeight="1">
      <c r="C44" s="131"/>
      <c r="D44" s="129"/>
      <c r="E44" s="130"/>
      <c r="F44" s="126"/>
      <c r="G44" s="124"/>
      <c r="H44" s="15" t="s">
        <v>35</v>
      </c>
      <c r="I44" s="30" t="str">
        <f>'Avaliação Qualitativa'!F49</f>
        <v>Negativo</v>
      </c>
      <c r="J44" s="117"/>
      <c r="K44" s="123"/>
    </row>
    <row r="45" spans="3:11" ht="45" customHeight="1">
      <c r="C45" s="131" t="s">
        <v>130</v>
      </c>
      <c r="D45" s="127"/>
      <c r="E45" s="130">
        <f>SUM(G45:G53)</f>
        <v>6</v>
      </c>
      <c r="F45" s="126" t="s">
        <v>163</v>
      </c>
      <c r="G45" s="124">
        <f>COUNTIF(I45:I47,"Positivo")</f>
        <v>3</v>
      </c>
      <c r="H45" s="15" t="s">
        <v>36</v>
      </c>
      <c r="I45" s="30" t="str">
        <f>'Avaliação Qualitativa'!F50</f>
        <v>Positivo</v>
      </c>
      <c r="J45" s="115" t="str">
        <f>'Avaliação Descritiva'!G16</f>
        <v>No geral foi avaliado de forma positiva com destaque negativo apenas para a sinalização, tanto das estratdas como dos pontos locais.</v>
      </c>
      <c r="K45" s="118"/>
    </row>
    <row r="46" spans="3:11" ht="45" customHeight="1">
      <c r="C46" s="131"/>
      <c r="D46" s="128"/>
      <c r="E46" s="130"/>
      <c r="F46" s="126"/>
      <c r="G46" s="124"/>
      <c r="H46" s="15" t="s">
        <v>37</v>
      </c>
      <c r="I46" s="30" t="str">
        <f>'Avaliação Qualitativa'!F51</f>
        <v>Positivo</v>
      </c>
      <c r="J46" s="116"/>
      <c r="K46" s="119"/>
    </row>
    <row r="47" spans="3:11" ht="45" customHeight="1">
      <c r="C47" s="131"/>
      <c r="D47" s="128"/>
      <c r="E47" s="130"/>
      <c r="F47" s="126"/>
      <c r="G47" s="124"/>
      <c r="H47" s="15" t="s">
        <v>38</v>
      </c>
      <c r="I47" s="30" t="str">
        <f>'Avaliação Qualitativa'!F52</f>
        <v>Positivo</v>
      </c>
      <c r="J47" s="116"/>
      <c r="K47" s="119"/>
    </row>
    <row r="48" spans="3:11" ht="45" customHeight="1">
      <c r="C48" s="131"/>
      <c r="D48" s="128"/>
      <c r="E48" s="130"/>
      <c r="F48" s="126" t="s">
        <v>164</v>
      </c>
      <c r="G48" s="124">
        <f>COUNTIF(I48:I50,"Positivo")</f>
        <v>1</v>
      </c>
      <c r="H48" s="15" t="s">
        <v>39</v>
      </c>
      <c r="I48" s="30" t="str">
        <f>'Avaliação Qualitativa'!F53</f>
        <v>Negativo</v>
      </c>
      <c r="J48" s="116"/>
      <c r="K48" s="119"/>
    </row>
    <row r="49" spans="3:11" ht="45" customHeight="1">
      <c r="C49" s="131"/>
      <c r="D49" s="128"/>
      <c r="E49" s="130"/>
      <c r="F49" s="126"/>
      <c r="G49" s="124"/>
      <c r="H49" s="15" t="s">
        <v>40</v>
      </c>
      <c r="I49" s="30" t="str">
        <f>'Avaliação Qualitativa'!F54</f>
        <v>Positivo</v>
      </c>
      <c r="J49" s="116"/>
      <c r="K49" s="119"/>
    </row>
    <row r="50" spans="3:11" ht="45" customHeight="1">
      <c r="C50" s="131"/>
      <c r="D50" s="128"/>
      <c r="E50" s="130"/>
      <c r="F50" s="126"/>
      <c r="G50" s="124"/>
      <c r="H50" s="15" t="s">
        <v>41</v>
      </c>
      <c r="I50" s="30" t="str">
        <f>'Avaliação Qualitativa'!F55</f>
        <v>Negativo</v>
      </c>
      <c r="J50" s="116"/>
      <c r="K50" s="119"/>
    </row>
    <row r="51" spans="3:11" ht="45" customHeight="1">
      <c r="C51" s="131"/>
      <c r="D51" s="128"/>
      <c r="E51" s="130"/>
      <c r="F51" s="125" t="s">
        <v>165</v>
      </c>
      <c r="G51" s="124">
        <f>COUNTIF(I51:I53,"Positivo")</f>
        <v>2</v>
      </c>
      <c r="H51" s="15" t="s">
        <v>42</v>
      </c>
      <c r="I51" s="30" t="str">
        <f>'Avaliação Qualitativa'!F56</f>
        <v>Positivo</v>
      </c>
      <c r="J51" s="116"/>
      <c r="K51" s="119"/>
    </row>
    <row r="52" spans="3:11" ht="45" customHeight="1">
      <c r="C52" s="131"/>
      <c r="D52" s="128"/>
      <c r="E52" s="130"/>
      <c r="F52" s="125"/>
      <c r="G52" s="124"/>
      <c r="H52" s="15" t="s">
        <v>43</v>
      </c>
      <c r="I52" s="30" t="str">
        <f>'Avaliação Qualitativa'!F57</f>
        <v>Positivo</v>
      </c>
      <c r="J52" s="116"/>
      <c r="K52" s="119"/>
    </row>
    <row r="53" spans="3:11" ht="45" customHeight="1">
      <c r="C53" s="131"/>
      <c r="D53" s="129"/>
      <c r="E53" s="130"/>
      <c r="F53" s="125"/>
      <c r="G53" s="124"/>
      <c r="H53" s="15" t="s">
        <v>44</v>
      </c>
      <c r="I53" s="30" t="str">
        <f>'Avaliação Qualitativa'!F58</f>
        <v>Negativo</v>
      </c>
      <c r="J53" s="117"/>
      <c r="K53" s="120"/>
    </row>
    <row r="54" spans="3:11" ht="45" customHeight="1">
      <c r="C54" s="131" t="s">
        <v>131</v>
      </c>
      <c r="D54" s="127"/>
      <c r="E54" s="130">
        <f>SUM(G54:G62)</f>
        <v>6</v>
      </c>
      <c r="F54" s="125" t="s">
        <v>166</v>
      </c>
      <c r="G54" s="124">
        <f>COUNTIF(I54:I56,"Positivo")</f>
        <v>2</v>
      </c>
      <c r="H54" s="15" t="s">
        <v>45</v>
      </c>
      <c r="I54" s="30" t="str">
        <f>'Avaliação Qualitativa'!F59</f>
        <v>Negativo</v>
      </c>
      <c r="J54" s="115" t="str">
        <f>'Avaliação Descritiva'!G17</f>
        <v>De maneira geral a avaliação foi positiva. Precisamos, porem, ressaltar que a variedade dos atrativos apesar de não ser baixa, é muito antiga, sem nenhuma atualização. Outro ponto importante é que os eventos (chamarizes) da cidade não são diversificados e são ações pontuais, deixando um grande período de "baixa temporada" para o trade.</v>
      </c>
      <c r="K54" s="118"/>
    </row>
    <row r="55" spans="3:11" ht="45" customHeight="1">
      <c r="C55" s="131"/>
      <c r="D55" s="128"/>
      <c r="E55" s="130"/>
      <c r="F55" s="125"/>
      <c r="G55" s="124"/>
      <c r="H55" s="15" t="s">
        <v>46</v>
      </c>
      <c r="I55" s="30" t="str">
        <f>'Avaliação Qualitativa'!F60</f>
        <v>Positivo</v>
      </c>
      <c r="J55" s="116"/>
      <c r="K55" s="119"/>
    </row>
    <row r="56" spans="3:11" ht="45" customHeight="1">
      <c r="C56" s="131"/>
      <c r="D56" s="128"/>
      <c r="E56" s="130"/>
      <c r="F56" s="125"/>
      <c r="G56" s="124"/>
      <c r="H56" s="15" t="s">
        <v>47</v>
      </c>
      <c r="I56" s="30" t="str">
        <f>'Avaliação Qualitativa'!F61</f>
        <v>Positivo</v>
      </c>
      <c r="J56" s="116"/>
      <c r="K56" s="119"/>
    </row>
    <row r="57" spans="3:11" ht="45" customHeight="1">
      <c r="C57" s="131"/>
      <c r="D57" s="128"/>
      <c r="E57" s="130"/>
      <c r="F57" s="125" t="s">
        <v>167</v>
      </c>
      <c r="G57" s="124">
        <f>COUNTIF(I57:I59,"Positivo")</f>
        <v>3</v>
      </c>
      <c r="H57" s="15" t="s">
        <v>48</v>
      </c>
      <c r="I57" s="30" t="str">
        <f>'Avaliação Qualitativa'!F62</f>
        <v>Positivo</v>
      </c>
      <c r="J57" s="116"/>
      <c r="K57" s="119"/>
    </row>
    <row r="58" spans="3:11" ht="45" customHeight="1">
      <c r="C58" s="131"/>
      <c r="D58" s="128"/>
      <c r="E58" s="130"/>
      <c r="F58" s="125"/>
      <c r="G58" s="124"/>
      <c r="H58" s="15" t="s">
        <v>46</v>
      </c>
      <c r="I58" s="30" t="str">
        <f>'Avaliação Qualitativa'!F63</f>
        <v>Positivo</v>
      </c>
      <c r="J58" s="116"/>
      <c r="K58" s="119"/>
    </row>
    <row r="59" spans="3:11" ht="45" customHeight="1">
      <c r="C59" s="131"/>
      <c r="D59" s="128"/>
      <c r="E59" s="130"/>
      <c r="F59" s="125"/>
      <c r="G59" s="124"/>
      <c r="H59" s="15" t="s">
        <v>49</v>
      </c>
      <c r="I59" s="30" t="str">
        <f>'Avaliação Qualitativa'!F64</f>
        <v>Positivo</v>
      </c>
      <c r="J59" s="116"/>
      <c r="K59" s="119"/>
    </row>
    <row r="60" spans="3:11" ht="45" customHeight="1">
      <c r="C60" s="131"/>
      <c r="D60" s="128"/>
      <c r="E60" s="130"/>
      <c r="F60" s="126" t="s">
        <v>168</v>
      </c>
      <c r="G60" s="124">
        <f>COUNTIF(I60:I62,"Positivo")</f>
        <v>1</v>
      </c>
      <c r="H60" s="15" t="s">
        <v>50</v>
      </c>
      <c r="I60" s="30" t="str">
        <f>'Avaliação Qualitativa'!F65</f>
        <v>Positivo</v>
      </c>
      <c r="J60" s="116"/>
      <c r="K60" s="119"/>
    </row>
    <row r="61" spans="3:11" ht="45" customHeight="1">
      <c r="C61" s="131"/>
      <c r="D61" s="128"/>
      <c r="E61" s="130"/>
      <c r="F61" s="126"/>
      <c r="G61" s="124"/>
      <c r="H61" s="15" t="s">
        <v>51</v>
      </c>
      <c r="I61" s="30" t="str">
        <f>'Avaliação Qualitativa'!F66</f>
        <v>Negativo</v>
      </c>
      <c r="J61" s="116"/>
      <c r="K61" s="119"/>
    </row>
    <row r="62" spans="3:11" ht="45" customHeight="1">
      <c r="C62" s="131"/>
      <c r="D62" s="129"/>
      <c r="E62" s="130"/>
      <c r="F62" s="126"/>
      <c r="G62" s="124"/>
      <c r="H62" s="15" t="s">
        <v>52</v>
      </c>
      <c r="I62" s="30" t="str">
        <f>'Avaliação Qualitativa'!F67</f>
        <v>Negativo</v>
      </c>
      <c r="J62" s="117"/>
      <c r="K62" s="120"/>
    </row>
    <row r="63" spans="3:11" ht="45" customHeight="1">
      <c r="C63" s="131" t="s">
        <v>132</v>
      </c>
      <c r="D63" s="127"/>
      <c r="E63" s="130">
        <f>SUM(G63:G71)</f>
        <v>1</v>
      </c>
      <c r="F63" s="126" t="s">
        <v>169</v>
      </c>
      <c r="G63" s="124">
        <f>COUNTIF(I63:I65,"Positivo")</f>
        <v>1</v>
      </c>
      <c r="H63" s="15" t="s">
        <v>151</v>
      </c>
      <c r="I63" s="30" t="str">
        <f>'Avaliação Qualitativa'!F68</f>
        <v>Positivo</v>
      </c>
      <c r="J63" s="115" t="str">
        <f>'Avaliação Descritiva'!G18</f>
        <v>Avaliado extremamente negatio, salvo apenas pela existencia de varias agencias receptivas</v>
      </c>
      <c r="K63" s="118"/>
    </row>
    <row r="64" spans="3:11" ht="45" customHeight="1">
      <c r="C64" s="131"/>
      <c r="D64" s="128"/>
      <c r="E64" s="130"/>
      <c r="F64" s="126"/>
      <c r="G64" s="124"/>
      <c r="H64" s="15" t="s">
        <v>152</v>
      </c>
      <c r="I64" s="30" t="str">
        <f>'Avaliação Qualitativa'!F69</f>
        <v>Negativo</v>
      </c>
      <c r="J64" s="116"/>
      <c r="K64" s="119"/>
    </row>
    <row r="65" spans="3:11" ht="45" customHeight="1">
      <c r="C65" s="131"/>
      <c r="D65" s="128"/>
      <c r="E65" s="130"/>
      <c r="F65" s="126"/>
      <c r="G65" s="124"/>
      <c r="H65" s="15" t="s">
        <v>153</v>
      </c>
      <c r="I65" s="30" t="str">
        <f>'Avaliação Qualitativa'!F70</f>
        <v>Negativo</v>
      </c>
      <c r="J65" s="116"/>
      <c r="K65" s="119"/>
    </row>
    <row r="66" spans="3:11" ht="45" customHeight="1">
      <c r="C66" s="131"/>
      <c r="D66" s="128"/>
      <c r="E66" s="130"/>
      <c r="F66" s="125" t="s">
        <v>170</v>
      </c>
      <c r="G66" s="124">
        <f>COUNTIF(I66:I68,"Positivo")</f>
        <v>0</v>
      </c>
      <c r="H66" s="15" t="s">
        <v>154</v>
      </c>
      <c r="I66" s="30" t="str">
        <f>'Avaliação Qualitativa'!F71</f>
        <v>Negativo</v>
      </c>
      <c r="J66" s="116"/>
      <c r="K66" s="119"/>
    </row>
    <row r="67" spans="3:11" ht="45" customHeight="1">
      <c r="C67" s="131"/>
      <c r="D67" s="128"/>
      <c r="E67" s="130"/>
      <c r="F67" s="125"/>
      <c r="G67" s="124"/>
      <c r="H67" s="15" t="s">
        <v>155</v>
      </c>
      <c r="I67" s="30" t="str">
        <f>'Avaliação Qualitativa'!F72</f>
        <v>Negativo</v>
      </c>
      <c r="J67" s="116"/>
      <c r="K67" s="119"/>
    </row>
    <row r="68" spans="3:11" ht="45" customHeight="1">
      <c r="C68" s="131"/>
      <c r="D68" s="128"/>
      <c r="E68" s="130"/>
      <c r="F68" s="125"/>
      <c r="G68" s="124"/>
      <c r="H68" s="15" t="s">
        <v>156</v>
      </c>
      <c r="I68" s="30" t="str">
        <f>'Avaliação Qualitativa'!F73</f>
        <v>Negativo</v>
      </c>
      <c r="J68" s="116"/>
      <c r="K68" s="119"/>
    </row>
    <row r="69" spans="3:11" ht="45" customHeight="1">
      <c r="C69" s="131"/>
      <c r="D69" s="128"/>
      <c r="E69" s="130"/>
      <c r="F69" s="126" t="s">
        <v>171</v>
      </c>
      <c r="G69" s="124">
        <f>COUNTIF(I69:I71,"Positivo")</f>
        <v>0</v>
      </c>
      <c r="H69" s="15" t="s">
        <v>157</v>
      </c>
      <c r="I69" s="30" t="str">
        <f>'Avaliação Qualitativa'!F74</f>
        <v>Negativo</v>
      </c>
      <c r="J69" s="116"/>
      <c r="K69" s="119"/>
    </row>
    <row r="70" spans="3:11" ht="45" customHeight="1">
      <c r="C70" s="131"/>
      <c r="D70" s="128"/>
      <c r="E70" s="130"/>
      <c r="F70" s="126"/>
      <c r="G70" s="124"/>
      <c r="H70" s="15" t="s">
        <v>158</v>
      </c>
      <c r="I70" s="30" t="str">
        <f>'Avaliação Qualitativa'!F75</f>
        <v>Negativo</v>
      </c>
      <c r="J70" s="116"/>
      <c r="K70" s="119"/>
    </row>
    <row r="71" spans="3:11" ht="45" customHeight="1">
      <c r="C71" s="131"/>
      <c r="D71" s="129"/>
      <c r="E71" s="130"/>
      <c r="F71" s="126"/>
      <c r="G71" s="124"/>
      <c r="H71" s="15" t="s">
        <v>159</v>
      </c>
      <c r="I71" s="30" t="str">
        <f>'Avaliação Qualitativa'!F76</f>
        <v>Negativo</v>
      </c>
      <c r="J71" s="117"/>
      <c r="K71" s="120"/>
    </row>
    <row r="72" spans="3:11" ht="45" customHeight="1">
      <c r="C72" s="131" t="s">
        <v>133</v>
      </c>
      <c r="D72" s="127"/>
      <c r="E72" s="130">
        <f>SUM(G72:G80)</f>
        <v>7</v>
      </c>
      <c r="F72" s="126" t="s">
        <v>172</v>
      </c>
      <c r="G72" s="124">
        <f>COUNTIF(I72:I74,"Positivo")</f>
        <v>3</v>
      </c>
      <c r="H72" s="15" t="s">
        <v>53</v>
      </c>
      <c r="I72" s="30" t="str">
        <f>'Avaliação Qualitativa'!F77</f>
        <v>Positivo</v>
      </c>
      <c r="J72" s="115" t="str">
        <f>'Avaliação Descritiva'!G19</f>
        <v>Avaliado de maneira positiva, salvo pela inexistencia de estabelecimento que aceite animais ou que possuam alguma certificação</v>
      </c>
      <c r="K72" s="118"/>
    </row>
    <row r="73" spans="3:11" ht="45" customHeight="1">
      <c r="C73" s="131"/>
      <c r="D73" s="128"/>
      <c r="E73" s="130"/>
      <c r="F73" s="126"/>
      <c r="G73" s="124"/>
      <c r="H73" s="15" t="s">
        <v>54</v>
      </c>
      <c r="I73" s="30" t="str">
        <f>'Avaliação Qualitativa'!F78</f>
        <v>Positivo</v>
      </c>
      <c r="J73" s="116"/>
      <c r="K73" s="119"/>
    </row>
    <row r="74" spans="3:11" ht="45" customHeight="1">
      <c r="C74" s="131"/>
      <c r="D74" s="128"/>
      <c r="E74" s="130"/>
      <c r="F74" s="126"/>
      <c r="G74" s="124"/>
      <c r="H74" s="15" t="s">
        <v>55</v>
      </c>
      <c r="I74" s="30" t="str">
        <f>'Avaliação Qualitativa'!F79</f>
        <v>Positivo</v>
      </c>
      <c r="J74" s="116"/>
      <c r="K74" s="119"/>
    </row>
    <row r="75" spans="3:11" ht="45" customHeight="1">
      <c r="C75" s="131"/>
      <c r="D75" s="128"/>
      <c r="E75" s="130"/>
      <c r="F75" s="126" t="s">
        <v>173</v>
      </c>
      <c r="G75" s="124">
        <f>COUNTIF(I75:I77,"Positivo")</f>
        <v>1</v>
      </c>
      <c r="H75" s="15" t="s">
        <v>56</v>
      </c>
      <c r="I75" s="30" t="str">
        <f>'Avaliação Qualitativa'!F80</f>
        <v>Positivo</v>
      </c>
      <c r="J75" s="116"/>
      <c r="K75" s="119"/>
    </row>
    <row r="76" spans="3:11" ht="45" customHeight="1">
      <c r="C76" s="131"/>
      <c r="D76" s="128"/>
      <c r="E76" s="130"/>
      <c r="F76" s="126"/>
      <c r="G76" s="124"/>
      <c r="H76" s="15" t="s">
        <v>57</v>
      </c>
      <c r="I76" s="30" t="str">
        <f>'Avaliação Qualitativa'!F81</f>
        <v>Negativo</v>
      </c>
      <c r="J76" s="116"/>
      <c r="K76" s="119"/>
    </row>
    <row r="77" spans="3:11" ht="45" customHeight="1">
      <c r="C77" s="131"/>
      <c r="D77" s="128"/>
      <c r="E77" s="130"/>
      <c r="F77" s="126"/>
      <c r="G77" s="124"/>
      <c r="H77" s="15" t="s">
        <v>58</v>
      </c>
      <c r="I77" s="30" t="str">
        <f>'Avaliação Qualitativa'!F82</f>
        <v>Negativo</v>
      </c>
      <c r="J77" s="116"/>
      <c r="K77" s="119"/>
    </row>
    <row r="78" spans="3:11" ht="45" customHeight="1">
      <c r="C78" s="131"/>
      <c r="D78" s="128"/>
      <c r="E78" s="130"/>
      <c r="F78" s="125" t="s">
        <v>174</v>
      </c>
      <c r="G78" s="124">
        <f>COUNTIF(I78:I80,"Positivo")</f>
        <v>3</v>
      </c>
      <c r="H78" s="15" t="s">
        <v>59</v>
      </c>
      <c r="I78" s="30" t="str">
        <f>'Avaliação Qualitativa'!F83</f>
        <v>Positivo</v>
      </c>
      <c r="J78" s="116"/>
      <c r="K78" s="119"/>
    </row>
    <row r="79" spans="3:11" ht="45" customHeight="1">
      <c r="C79" s="131"/>
      <c r="D79" s="128"/>
      <c r="E79" s="130"/>
      <c r="F79" s="125"/>
      <c r="G79" s="124"/>
      <c r="H79" s="15" t="s">
        <v>60</v>
      </c>
      <c r="I79" s="30" t="str">
        <f>'Avaliação Qualitativa'!F84</f>
        <v>Positivo</v>
      </c>
      <c r="J79" s="116"/>
      <c r="K79" s="119"/>
    </row>
    <row r="80" spans="3:11" ht="45" customHeight="1">
      <c r="C80" s="131"/>
      <c r="D80" s="129"/>
      <c r="E80" s="130"/>
      <c r="F80" s="125"/>
      <c r="G80" s="124"/>
      <c r="H80" s="15" t="s">
        <v>61</v>
      </c>
      <c r="I80" s="30" t="str">
        <f>'Avaliação Qualitativa'!F85</f>
        <v>Positivo</v>
      </c>
      <c r="J80" s="117"/>
      <c r="K80" s="120"/>
    </row>
    <row r="81" spans="3:11" ht="45" customHeight="1">
      <c r="C81" s="131" t="s">
        <v>134</v>
      </c>
      <c r="D81" s="127"/>
      <c r="E81" s="130">
        <f>SUM(G81:G89)</f>
        <v>6</v>
      </c>
      <c r="F81" s="126" t="s">
        <v>175</v>
      </c>
      <c r="G81" s="124">
        <f>COUNTIF(I81:I83,"Positivo")</f>
        <v>2</v>
      </c>
      <c r="H81" s="15" t="s">
        <v>62</v>
      </c>
      <c r="I81" s="30" t="str">
        <f>'Avaliação Qualitativa'!F86</f>
        <v>Positivo</v>
      </c>
      <c r="J81" s="115" t="str">
        <f>'Avaliação Descritiva'!G20</f>
        <v>também avaliado de forma positiva, com destaque negativo para a prestação de serviços. Vale ressaltar também a pouca existencia e eventos gastronomicos</v>
      </c>
      <c r="K81" s="121"/>
    </row>
    <row r="82" spans="3:11" ht="45" customHeight="1">
      <c r="C82" s="131"/>
      <c r="D82" s="128"/>
      <c r="E82" s="130"/>
      <c r="F82" s="126"/>
      <c r="G82" s="124"/>
      <c r="H82" s="15" t="s">
        <v>54</v>
      </c>
      <c r="I82" s="30" t="str">
        <f>'Avaliação Qualitativa'!F87</f>
        <v>Positivo</v>
      </c>
      <c r="J82" s="116"/>
      <c r="K82" s="122"/>
    </row>
    <row r="83" spans="3:11" ht="45" customHeight="1">
      <c r="C83" s="131"/>
      <c r="D83" s="128"/>
      <c r="E83" s="130"/>
      <c r="F83" s="126"/>
      <c r="G83" s="124"/>
      <c r="H83" s="15" t="s">
        <v>55</v>
      </c>
      <c r="I83" s="30" t="str">
        <f>'Avaliação Qualitativa'!F88</f>
        <v>Negativo</v>
      </c>
      <c r="J83" s="116"/>
      <c r="K83" s="122"/>
    </row>
    <row r="84" spans="3:11" ht="45" customHeight="1">
      <c r="C84" s="131"/>
      <c r="D84" s="128"/>
      <c r="E84" s="130"/>
      <c r="F84" s="125" t="s">
        <v>176</v>
      </c>
      <c r="G84" s="124">
        <f>COUNTIF(I84:I86,"Positivo")</f>
        <v>2</v>
      </c>
      <c r="H84" s="15" t="s">
        <v>63</v>
      </c>
      <c r="I84" s="30" t="str">
        <f>'Avaliação Qualitativa'!F89</f>
        <v>Positivo</v>
      </c>
      <c r="J84" s="116"/>
      <c r="K84" s="122"/>
    </row>
    <row r="85" spans="3:11" ht="45" customHeight="1">
      <c r="C85" s="131"/>
      <c r="D85" s="128"/>
      <c r="E85" s="130"/>
      <c r="F85" s="125"/>
      <c r="G85" s="124"/>
      <c r="H85" s="15" t="s">
        <v>64</v>
      </c>
      <c r="I85" s="30" t="str">
        <f>'Avaliação Qualitativa'!F90</f>
        <v>Positivo</v>
      </c>
      <c r="J85" s="116"/>
      <c r="K85" s="122"/>
    </row>
    <row r="86" spans="3:11" ht="45" customHeight="1">
      <c r="C86" s="131"/>
      <c r="D86" s="128"/>
      <c r="E86" s="130"/>
      <c r="F86" s="125"/>
      <c r="G86" s="124"/>
      <c r="H86" s="15" t="s">
        <v>65</v>
      </c>
      <c r="I86" s="30" t="str">
        <f>'Avaliação Qualitativa'!F91</f>
        <v>Negativo</v>
      </c>
      <c r="J86" s="116"/>
      <c r="K86" s="122"/>
    </row>
    <row r="87" spans="3:11" ht="45" customHeight="1">
      <c r="C87" s="131"/>
      <c r="D87" s="128"/>
      <c r="E87" s="130"/>
      <c r="F87" s="125" t="s">
        <v>177</v>
      </c>
      <c r="G87" s="124">
        <f>COUNTIF(I87:I89,"Positivo")</f>
        <v>2</v>
      </c>
      <c r="H87" s="15" t="s">
        <v>66</v>
      </c>
      <c r="I87" s="30" t="str">
        <f>'Avaliação Qualitativa'!F92</f>
        <v>Positivo</v>
      </c>
      <c r="J87" s="116"/>
      <c r="K87" s="122"/>
    </row>
    <row r="88" spans="3:11" ht="45" customHeight="1">
      <c r="C88" s="131"/>
      <c r="D88" s="128"/>
      <c r="E88" s="130"/>
      <c r="F88" s="125"/>
      <c r="G88" s="124"/>
      <c r="H88" s="15" t="s">
        <v>67</v>
      </c>
      <c r="I88" s="30" t="str">
        <f>'Avaliação Qualitativa'!F93</f>
        <v>Negativo</v>
      </c>
      <c r="J88" s="116"/>
      <c r="K88" s="122"/>
    </row>
    <row r="89" spans="3:11" ht="45" customHeight="1">
      <c r="C89" s="131"/>
      <c r="D89" s="129"/>
      <c r="E89" s="130"/>
      <c r="F89" s="125"/>
      <c r="G89" s="124"/>
      <c r="H89" s="15" t="s">
        <v>68</v>
      </c>
      <c r="I89" s="30" t="str">
        <f>'Avaliação Qualitativa'!F94</f>
        <v>Positivo</v>
      </c>
      <c r="J89" s="117"/>
      <c r="K89" s="123"/>
    </row>
    <row r="90" spans="3:11" ht="45" customHeight="1">
      <c r="C90" s="132" t="s">
        <v>135</v>
      </c>
      <c r="D90" s="127"/>
      <c r="E90" s="130">
        <f>SUM(G90:G98)</f>
        <v>3</v>
      </c>
      <c r="F90" s="126" t="s">
        <v>178</v>
      </c>
      <c r="G90" s="124">
        <f>COUNTIF(I90:I92,"Positivo")</f>
        <v>3</v>
      </c>
      <c r="H90" s="15" t="s">
        <v>69</v>
      </c>
      <c r="I90" s="30" t="str">
        <f>'Avaliação Qualitativa'!F95</f>
        <v>Positivo</v>
      </c>
      <c r="J90" s="115" t="str">
        <f>'Avaliação Descritiva'!G21</f>
        <v xml:space="preserve">Embora existam espaços específicos para compras, estes não priorizam nem o artesanato local nem a produção associada ao turismo. </v>
      </c>
      <c r="K90" s="118"/>
    </row>
    <row r="91" spans="3:11" ht="45" customHeight="1">
      <c r="C91" s="133"/>
      <c r="D91" s="128"/>
      <c r="E91" s="130"/>
      <c r="F91" s="126"/>
      <c r="G91" s="124"/>
      <c r="H91" s="15" t="s">
        <v>70</v>
      </c>
      <c r="I91" s="30" t="str">
        <f>'Avaliação Qualitativa'!F96</f>
        <v>Positivo</v>
      </c>
      <c r="J91" s="116"/>
      <c r="K91" s="119"/>
    </row>
    <row r="92" spans="3:11" ht="45" customHeight="1">
      <c r="C92" s="133"/>
      <c r="D92" s="128"/>
      <c r="E92" s="130"/>
      <c r="F92" s="126"/>
      <c r="G92" s="124"/>
      <c r="H92" s="15" t="s">
        <v>68</v>
      </c>
      <c r="I92" s="30" t="str">
        <f>'Avaliação Qualitativa'!F97</f>
        <v>Positivo</v>
      </c>
      <c r="J92" s="116"/>
      <c r="K92" s="119"/>
    </row>
    <row r="93" spans="3:11" ht="45" customHeight="1">
      <c r="C93" s="133"/>
      <c r="D93" s="128"/>
      <c r="E93" s="130"/>
      <c r="F93" s="125" t="s">
        <v>179</v>
      </c>
      <c r="G93" s="124">
        <f>COUNTIF(I93:I95,"Positivo")</f>
        <v>0</v>
      </c>
      <c r="H93" s="15" t="s">
        <v>71</v>
      </c>
      <c r="I93" s="30" t="str">
        <f>'Avaliação Qualitativa'!F98</f>
        <v>Negativo</v>
      </c>
      <c r="J93" s="116"/>
      <c r="K93" s="119"/>
    </row>
    <row r="94" spans="3:11" ht="45" customHeight="1">
      <c r="C94" s="133"/>
      <c r="D94" s="128"/>
      <c r="E94" s="130"/>
      <c r="F94" s="125"/>
      <c r="G94" s="124"/>
      <c r="H94" s="15" t="s">
        <v>72</v>
      </c>
      <c r="I94" s="30" t="str">
        <f>'Avaliação Qualitativa'!F99</f>
        <v>Negativo</v>
      </c>
      <c r="J94" s="116"/>
      <c r="K94" s="119"/>
    </row>
    <row r="95" spans="3:11" ht="45" customHeight="1">
      <c r="C95" s="133"/>
      <c r="D95" s="128"/>
      <c r="E95" s="130"/>
      <c r="F95" s="125"/>
      <c r="G95" s="124"/>
      <c r="H95" s="15" t="s">
        <v>73</v>
      </c>
      <c r="I95" s="30" t="str">
        <f>'Avaliação Qualitativa'!F100</f>
        <v>Negativo</v>
      </c>
      <c r="J95" s="116"/>
      <c r="K95" s="119"/>
    </row>
    <row r="96" spans="3:11" ht="45" customHeight="1">
      <c r="C96" s="133"/>
      <c r="D96" s="128"/>
      <c r="E96" s="130"/>
      <c r="F96" s="125" t="s">
        <v>180</v>
      </c>
      <c r="G96" s="124">
        <f>COUNTIF(I96:I98,"Positivo")</f>
        <v>0</v>
      </c>
      <c r="H96" s="15" t="s">
        <v>74</v>
      </c>
      <c r="I96" s="30" t="str">
        <f>'Avaliação Qualitativa'!F101</f>
        <v>Negativo</v>
      </c>
      <c r="J96" s="116"/>
      <c r="K96" s="119"/>
    </row>
    <row r="97" spans="3:11" ht="45" customHeight="1">
      <c r="C97" s="133"/>
      <c r="D97" s="128"/>
      <c r="E97" s="130"/>
      <c r="F97" s="125"/>
      <c r="G97" s="124"/>
      <c r="H97" s="15" t="s">
        <v>75</v>
      </c>
      <c r="I97" s="30" t="str">
        <f>'Avaliação Qualitativa'!F102</f>
        <v>Negativo</v>
      </c>
      <c r="J97" s="116"/>
      <c r="K97" s="119"/>
    </row>
    <row r="98" spans="3:11" ht="45" customHeight="1">
      <c r="C98" s="134"/>
      <c r="D98" s="129"/>
      <c r="E98" s="130"/>
      <c r="F98" s="125"/>
      <c r="G98" s="124"/>
      <c r="H98" s="15" t="s">
        <v>76</v>
      </c>
      <c r="I98" s="30" t="str">
        <f>'Avaliação Qualitativa'!F103</f>
        <v>Negativo</v>
      </c>
      <c r="J98" s="117"/>
      <c r="K98" s="120"/>
    </row>
    <row r="99" spans="3:11" ht="45" customHeight="1">
      <c r="C99" s="131" t="s">
        <v>136</v>
      </c>
      <c r="D99" s="127"/>
      <c r="E99" s="130">
        <f>SUM(G99:G107)</f>
        <v>6</v>
      </c>
      <c r="F99" s="125" t="s">
        <v>181</v>
      </c>
      <c r="G99" s="124">
        <f>COUNTIF(I99:I101,"Positivo")</f>
        <v>2</v>
      </c>
      <c r="H99" s="15" t="s">
        <v>77</v>
      </c>
      <c r="I99" s="30" t="str">
        <f>'Avaliação Qualitativa'!F104</f>
        <v>Positivo</v>
      </c>
      <c r="J99" s="115" t="str">
        <f>'Avaliação Descritiva'!G22</f>
        <v>Nesse item tambem ficou evidente a deficiencia dos serviços prestados. Outro ponto avaliado negativamente foi a baixa sensibilização da comunidade com relação ao turimo. Os demais quesitos foram avaliados como positivos.</v>
      </c>
      <c r="K99" s="121"/>
    </row>
    <row r="100" spans="3:11" ht="45" customHeight="1">
      <c r="C100" s="131"/>
      <c r="D100" s="128"/>
      <c r="E100" s="130"/>
      <c r="F100" s="125"/>
      <c r="G100" s="124"/>
      <c r="H100" s="15" t="s">
        <v>78</v>
      </c>
      <c r="I100" s="30" t="str">
        <f>'Avaliação Qualitativa'!F105</f>
        <v>Positivo</v>
      </c>
      <c r="J100" s="116"/>
      <c r="K100" s="122"/>
    </row>
    <row r="101" spans="3:11" ht="45" customHeight="1">
      <c r="C101" s="131"/>
      <c r="D101" s="128"/>
      <c r="E101" s="130"/>
      <c r="F101" s="125"/>
      <c r="G101" s="124"/>
      <c r="H101" s="15" t="s">
        <v>79</v>
      </c>
      <c r="I101" s="30" t="str">
        <f>'Avaliação Qualitativa'!F106</f>
        <v>Negativo</v>
      </c>
      <c r="J101" s="116"/>
      <c r="K101" s="122"/>
    </row>
    <row r="102" spans="3:11" ht="45" customHeight="1">
      <c r="C102" s="131"/>
      <c r="D102" s="128"/>
      <c r="E102" s="130"/>
      <c r="F102" s="125" t="s">
        <v>182</v>
      </c>
      <c r="G102" s="124">
        <f>COUNTIF(I102:I104,"Positivo")</f>
        <v>2</v>
      </c>
      <c r="H102" s="15" t="s">
        <v>80</v>
      </c>
      <c r="I102" s="30" t="str">
        <f>'Avaliação Qualitativa'!F107</f>
        <v>Positivo</v>
      </c>
      <c r="J102" s="116"/>
      <c r="K102" s="122"/>
    </row>
    <row r="103" spans="3:11" ht="45" customHeight="1">
      <c r="C103" s="131"/>
      <c r="D103" s="128"/>
      <c r="E103" s="130"/>
      <c r="F103" s="125"/>
      <c r="G103" s="124"/>
      <c r="H103" s="15" t="s">
        <v>79</v>
      </c>
      <c r="I103" s="30" t="str">
        <f>'Avaliação Qualitativa'!F108</f>
        <v>Negativo</v>
      </c>
      <c r="J103" s="116"/>
      <c r="K103" s="122"/>
    </row>
    <row r="104" spans="3:11" ht="45" customHeight="1">
      <c r="C104" s="131"/>
      <c r="D104" s="128"/>
      <c r="E104" s="130"/>
      <c r="F104" s="125"/>
      <c r="G104" s="124"/>
      <c r="H104" s="15" t="s">
        <v>81</v>
      </c>
      <c r="I104" s="30" t="str">
        <f>'Avaliação Qualitativa'!F109</f>
        <v>Positivo</v>
      </c>
      <c r="J104" s="116"/>
      <c r="K104" s="122"/>
    </row>
    <row r="105" spans="3:11" ht="45" customHeight="1">
      <c r="C105" s="131"/>
      <c r="D105" s="128"/>
      <c r="E105" s="130"/>
      <c r="F105" s="125" t="s">
        <v>183</v>
      </c>
      <c r="G105" s="124">
        <f>COUNTIF(I105:I107,"Positivo")</f>
        <v>2</v>
      </c>
      <c r="H105" s="15" t="s">
        <v>82</v>
      </c>
      <c r="I105" s="30" t="str">
        <f>'Avaliação Qualitativa'!F110</f>
        <v>Negativo</v>
      </c>
      <c r="J105" s="116"/>
      <c r="K105" s="122"/>
    </row>
    <row r="106" spans="3:11" ht="45" customHeight="1">
      <c r="C106" s="131"/>
      <c r="D106" s="128"/>
      <c r="E106" s="130"/>
      <c r="F106" s="125"/>
      <c r="G106" s="124"/>
      <c r="H106" s="15" t="s">
        <v>83</v>
      </c>
      <c r="I106" s="30" t="str">
        <f>'Avaliação Qualitativa'!F111</f>
        <v>Positivo</v>
      </c>
      <c r="J106" s="116"/>
      <c r="K106" s="122"/>
    </row>
    <row r="107" spans="3:11" ht="45" customHeight="1">
      <c r="C107" s="131"/>
      <c r="D107" s="129"/>
      <c r="E107" s="130"/>
      <c r="F107" s="125"/>
      <c r="G107" s="124"/>
      <c r="H107" s="15" t="s">
        <v>85</v>
      </c>
      <c r="I107" s="30" t="str">
        <f>'Avaliação Qualitativa'!F112</f>
        <v>Positivo</v>
      </c>
      <c r="J107" s="117"/>
      <c r="K107" s="123"/>
    </row>
    <row r="108" spans="3:11" ht="45" customHeight="1">
      <c r="C108" s="131" t="s">
        <v>137</v>
      </c>
      <c r="D108" s="127"/>
      <c r="E108" s="130">
        <f>SUM(G108:G116)</f>
        <v>5</v>
      </c>
      <c r="F108" s="125" t="s">
        <v>184</v>
      </c>
      <c r="G108" s="124">
        <f>COUNTIF(I108:I110,"Positivo")</f>
        <v>2</v>
      </c>
      <c r="H108" s="15" t="s">
        <v>84</v>
      </c>
      <c r="I108" s="30" t="str">
        <f>'Avaliação Qualitativa'!F113</f>
        <v>Positivo</v>
      </c>
      <c r="J108" s="115" t="str">
        <f>'Avaliação Descritiva'!G23</f>
        <v>Este quesito também está bastante  nivelado com relação a quantidade de pontos positivos  negativos. Novamente o serviço, desta vez com viez para a qualificação, foi destaqe negativo. Outra ressalva foi a falta de banheiros e espaços atrativos para crianças na região trabalhada.</v>
      </c>
      <c r="K108" s="118"/>
    </row>
    <row r="109" spans="3:11" ht="45" customHeight="1">
      <c r="C109" s="131"/>
      <c r="D109" s="128"/>
      <c r="E109" s="130"/>
      <c r="F109" s="125"/>
      <c r="G109" s="124"/>
      <c r="H109" s="15" t="s">
        <v>86</v>
      </c>
      <c r="I109" s="30" t="str">
        <f>'Avaliação Qualitativa'!F114</f>
        <v>Positivo</v>
      </c>
      <c r="J109" s="116"/>
      <c r="K109" s="119"/>
    </row>
    <row r="110" spans="3:11" ht="45" customHeight="1">
      <c r="C110" s="131"/>
      <c r="D110" s="128"/>
      <c r="E110" s="130"/>
      <c r="F110" s="125"/>
      <c r="G110" s="124"/>
      <c r="H110" s="15" t="s">
        <v>87</v>
      </c>
      <c r="I110" s="30" t="str">
        <f>'Avaliação Qualitativa'!F115</f>
        <v>Negativo</v>
      </c>
      <c r="J110" s="116"/>
      <c r="K110" s="119"/>
    </row>
    <row r="111" spans="3:11" ht="45" customHeight="1">
      <c r="C111" s="131"/>
      <c r="D111" s="128"/>
      <c r="E111" s="130"/>
      <c r="F111" s="125" t="s">
        <v>185</v>
      </c>
      <c r="G111" s="124">
        <f>COUNTIF(I111:I113,"Positivo")</f>
        <v>2</v>
      </c>
      <c r="H111" s="15" t="s">
        <v>88</v>
      </c>
      <c r="I111" s="30" t="str">
        <f>'Avaliação Qualitativa'!F116</f>
        <v>Positivo</v>
      </c>
      <c r="J111" s="116"/>
      <c r="K111" s="119"/>
    </row>
    <row r="112" spans="3:11" ht="45" customHeight="1">
      <c r="C112" s="131"/>
      <c r="D112" s="128"/>
      <c r="E112" s="130"/>
      <c r="F112" s="125"/>
      <c r="G112" s="124"/>
      <c r="H112" s="15" t="s">
        <v>89</v>
      </c>
      <c r="I112" s="30" t="str">
        <f>'Avaliação Qualitativa'!F117</f>
        <v>Negativo</v>
      </c>
      <c r="J112" s="116"/>
      <c r="K112" s="119"/>
    </row>
    <row r="113" spans="3:11" ht="45" customHeight="1">
      <c r="C113" s="131"/>
      <c r="D113" s="128"/>
      <c r="E113" s="130"/>
      <c r="F113" s="125"/>
      <c r="G113" s="124"/>
      <c r="H113" s="15" t="s">
        <v>90</v>
      </c>
      <c r="I113" s="30" t="str">
        <f>'Avaliação Qualitativa'!F118</f>
        <v>Positivo</v>
      </c>
      <c r="J113" s="116"/>
      <c r="K113" s="119"/>
    </row>
    <row r="114" spans="3:11" ht="45" customHeight="1">
      <c r="C114" s="131"/>
      <c r="D114" s="128"/>
      <c r="E114" s="130"/>
      <c r="F114" s="125" t="s">
        <v>186</v>
      </c>
      <c r="G114" s="124">
        <f>COUNTIF(I114:I116,"Positivo")</f>
        <v>1</v>
      </c>
      <c r="H114" s="15" t="s">
        <v>91</v>
      </c>
      <c r="I114" s="30" t="str">
        <f>'Avaliação Qualitativa'!F119</f>
        <v>Positivo</v>
      </c>
      <c r="J114" s="116"/>
      <c r="K114" s="119"/>
    </row>
    <row r="115" spans="3:11" ht="45" customHeight="1">
      <c r="C115" s="131"/>
      <c r="D115" s="128"/>
      <c r="E115" s="130"/>
      <c r="F115" s="125"/>
      <c r="G115" s="124"/>
      <c r="H115" s="15" t="s">
        <v>92</v>
      </c>
      <c r="I115" s="30" t="str">
        <f>'Avaliação Qualitativa'!F120</f>
        <v>Negativo</v>
      </c>
      <c r="J115" s="116"/>
      <c r="K115" s="119"/>
    </row>
    <row r="116" spans="3:11" ht="45" customHeight="1">
      <c r="C116" s="131"/>
      <c r="D116" s="129"/>
      <c r="E116" s="130"/>
      <c r="F116" s="125"/>
      <c r="G116" s="124"/>
      <c r="H116" s="15" t="s">
        <v>93</v>
      </c>
      <c r="I116" s="30" t="str">
        <f>'Avaliação Qualitativa'!F121</f>
        <v>Negativo</v>
      </c>
      <c r="J116" s="117"/>
      <c r="K116" s="120"/>
    </row>
    <row r="117" spans="3:11" ht="45" customHeight="1">
      <c r="C117" s="131" t="s">
        <v>138</v>
      </c>
      <c r="D117" s="127"/>
      <c r="E117" s="130">
        <f>SUM(G117:G125)</f>
        <v>0</v>
      </c>
      <c r="F117" s="125" t="s">
        <v>187</v>
      </c>
      <c r="G117" s="124">
        <f>COUNTIF(I117:I119,"Positivo")</f>
        <v>0</v>
      </c>
      <c r="H117" s="15" t="s">
        <v>94</v>
      </c>
      <c r="I117" s="30" t="str">
        <f>'Avaliação Qualitativa'!F122</f>
        <v>Negativo</v>
      </c>
      <c r="J117" s="115" t="str">
        <f>'Avaliação Descritiva'!G24</f>
        <v>A ausência de pesquisa e avaliação de dados não permite que sejam feitas análises especificas ou estatisticas sobre qualquer tema.</v>
      </c>
      <c r="K117" s="118"/>
    </row>
    <row r="118" spans="3:11" ht="45" customHeight="1">
      <c r="C118" s="131"/>
      <c r="D118" s="128"/>
      <c r="E118" s="130"/>
      <c r="F118" s="125"/>
      <c r="G118" s="124"/>
      <c r="H118" s="15" t="s">
        <v>95</v>
      </c>
      <c r="I118" s="30" t="str">
        <f>'Avaliação Qualitativa'!F123</f>
        <v>Negativo</v>
      </c>
      <c r="J118" s="116"/>
      <c r="K118" s="119"/>
    </row>
    <row r="119" spans="3:11" ht="45" customHeight="1">
      <c r="C119" s="131"/>
      <c r="D119" s="128"/>
      <c r="E119" s="130"/>
      <c r="F119" s="125"/>
      <c r="G119" s="124"/>
      <c r="H119" s="15" t="s">
        <v>96</v>
      </c>
      <c r="I119" s="30" t="str">
        <f>'Avaliação Qualitativa'!F124</f>
        <v>Negativo</v>
      </c>
      <c r="J119" s="116"/>
      <c r="K119" s="119"/>
    </row>
    <row r="120" spans="3:11" ht="45" customHeight="1">
      <c r="C120" s="131"/>
      <c r="D120" s="128"/>
      <c r="E120" s="130"/>
      <c r="F120" s="125" t="s">
        <v>188</v>
      </c>
      <c r="G120" s="124">
        <f>COUNTIF(I120:I122,"Positivo")</f>
        <v>0</v>
      </c>
      <c r="H120" s="15" t="s">
        <v>97</v>
      </c>
      <c r="I120" s="30" t="str">
        <f>'Avaliação Qualitativa'!F125</f>
        <v>Negativo</v>
      </c>
      <c r="J120" s="116"/>
      <c r="K120" s="119"/>
    </row>
    <row r="121" spans="3:11" ht="45" customHeight="1">
      <c r="C121" s="131"/>
      <c r="D121" s="128"/>
      <c r="E121" s="130"/>
      <c r="F121" s="125"/>
      <c r="G121" s="124"/>
      <c r="H121" s="15" t="s">
        <v>98</v>
      </c>
      <c r="I121" s="30" t="str">
        <f>'Avaliação Qualitativa'!F126</f>
        <v>Negativo</v>
      </c>
      <c r="J121" s="116"/>
      <c r="K121" s="119"/>
    </row>
    <row r="122" spans="3:11" ht="45" customHeight="1">
      <c r="C122" s="131"/>
      <c r="D122" s="128"/>
      <c r="E122" s="130"/>
      <c r="F122" s="125"/>
      <c r="G122" s="124"/>
      <c r="H122" s="15" t="s">
        <v>99</v>
      </c>
      <c r="I122" s="30" t="str">
        <f>'Avaliação Qualitativa'!F127</f>
        <v>Negativo</v>
      </c>
      <c r="J122" s="116"/>
      <c r="K122" s="119"/>
    </row>
    <row r="123" spans="3:11" ht="45" customHeight="1">
      <c r="C123" s="131"/>
      <c r="D123" s="128"/>
      <c r="E123" s="130"/>
      <c r="F123" s="125" t="s">
        <v>189</v>
      </c>
      <c r="G123" s="124">
        <f>COUNTIF(I123:I125,"Positivo")</f>
        <v>0</v>
      </c>
      <c r="H123" s="15" t="s">
        <v>100</v>
      </c>
      <c r="I123" s="30" t="str">
        <f>'Avaliação Qualitativa'!F128</f>
        <v>Negativo</v>
      </c>
      <c r="J123" s="116"/>
      <c r="K123" s="119"/>
    </row>
    <row r="124" spans="3:11" ht="45" customHeight="1">
      <c r="C124" s="131"/>
      <c r="D124" s="128"/>
      <c r="E124" s="130"/>
      <c r="F124" s="125"/>
      <c r="G124" s="124"/>
      <c r="H124" s="15" t="s">
        <v>101</v>
      </c>
      <c r="I124" s="30" t="str">
        <f>'Avaliação Qualitativa'!F129</f>
        <v>Negativo</v>
      </c>
      <c r="J124" s="116"/>
      <c r="K124" s="119"/>
    </row>
    <row r="125" spans="3:11" ht="45" customHeight="1">
      <c r="C125" s="131"/>
      <c r="D125" s="129"/>
      <c r="E125" s="130"/>
      <c r="F125" s="125"/>
      <c r="G125" s="124"/>
      <c r="H125" s="15" t="s">
        <v>102</v>
      </c>
      <c r="I125" s="30" t="str">
        <f>'Avaliação Qualitativa'!F130</f>
        <v>Negativo</v>
      </c>
      <c r="J125" s="117"/>
      <c r="K125" s="120"/>
    </row>
    <row r="126" spans="3:11" ht="45" customHeight="1">
      <c r="C126" s="131" t="s">
        <v>139</v>
      </c>
      <c r="D126" s="127"/>
      <c r="E126" s="130">
        <f>SUM(G126:G134)</f>
        <v>0</v>
      </c>
      <c r="F126" s="126" t="s">
        <v>190</v>
      </c>
      <c r="G126" s="124">
        <f>COUNTIF(I126:I128,"Positivo")</f>
        <v>0</v>
      </c>
      <c r="H126" s="15" t="s">
        <v>103</v>
      </c>
      <c r="I126" s="30">
        <f>'Avaliação Qualitativa'!F131</f>
        <v>0</v>
      </c>
      <c r="J126" s="115" t="str">
        <f>'Avaliação Descritiva'!G25</f>
        <v>falta dados</v>
      </c>
      <c r="K126" s="121"/>
    </row>
    <row r="127" spans="3:11" ht="45" customHeight="1">
      <c r="C127" s="131"/>
      <c r="D127" s="128"/>
      <c r="E127" s="130"/>
      <c r="F127" s="126"/>
      <c r="G127" s="124"/>
      <c r="H127" s="15" t="s">
        <v>104</v>
      </c>
      <c r="I127" s="30">
        <f>'Avaliação Qualitativa'!F132</f>
        <v>0</v>
      </c>
      <c r="J127" s="116"/>
      <c r="K127" s="122"/>
    </row>
    <row r="128" spans="3:11" ht="45" customHeight="1">
      <c r="C128" s="131"/>
      <c r="D128" s="128"/>
      <c r="E128" s="130"/>
      <c r="F128" s="126"/>
      <c r="G128" s="124"/>
      <c r="H128" s="15" t="s">
        <v>105</v>
      </c>
      <c r="I128" s="30">
        <f>'Avaliação Qualitativa'!F133</f>
        <v>0</v>
      </c>
      <c r="J128" s="116"/>
      <c r="K128" s="122"/>
    </row>
    <row r="129" spans="3:11" ht="45" customHeight="1">
      <c r="C129" s="131"/>
      <c r="D129" s="128"/>
      <c r="E129" s="130"/>
      <c r="F129" s="126" t="s">
        <v>191</v>
      </c>
      <c r="G129" s="124">
        <f>COUNTIF(I129:I131,"Positivo")</f>
        <v>0</v>
      </c>
      <c r="H129" s="15" t="s">
        <v>106</v>
      </c>
      <c r="I129" s="30" t="str">
        <f>'Avaliação Qualitativa'!F134</f>
        <v>Negativo</v>
      </c>
      <c r="J129" s="116"/>
      <c r="K129" s="122"/>
    </row>
    <row r="130" spans="3:11" ht="45" customHeight="1">
      <c r="C130" s="131"/>
      <c r="D130" s="128"/>
      <c r="E130" s="130"/>
      <c r="F130" s="126"/>
      <c r="G130" s="124"/>
      <c r="H130" s="15" t="s">
        <v>107</v>
      </c>
      <c r="I130" s="30">
        <f>'Avaliação Qualitativa'!F135</f>
        <v>0</v>
      </c>
      <c r="J130" s="116"/>
      <c r="K130" s="122"/>
    </row>
    <row r="131" spans="3:11" ht="45" customHeight="1">
      <c r="C131" s="131"/>
      <c r="D131" s="128"/>
      <c r="E131" s="130"/>
      <c r="F131" s="126"/>
      <c r="G131" s="124"/>
      <c r="H131" s="15" t="s">
        <v>108</v>
      </c>
      <c r="I131" s="30" t="str">
        <f>'Avaliação Qualitativa'!F136</f>
        <v>Negativo</v>
      </c>
      <c r="J131" s="116"/>
      <c r="K131" s="122"/>
    </row>
    <row r="132" spans="3:11" ht="45" customHeight="1">
      <c r="C132" s="131"/>
      <c r="D132" s="128"/>
      <c r="E132" s="130"/>
      <c r="F132" s="125" t="s">
        <v>192</v>
      </c>
      <c r="G132" s="124">
        <f>COUNTIF(I132:I134,"Positivo")</f>
        <v>0</v>
      </c>
      <c r="H132" s="15" t="s">
        <v>109</v>
      </c>
      <c r="I132" s="30">
        <f>'Avaliação Qualitativa'!F137</f>
        <v>0</v>
      </c>
      <c r="J132" s="116"/>
      <c r="K132" s="122"/>
    </row>
    <row r="133" spans="3:11" ht="45" customHeight="1">
      <c r="C133" s="131"/>
      <c r="D133" s="128"/>
      <c r="E133" s="130"/>
      <c r="F133" s="125"/>
      <c r="G133" s="124"/>
      <c r="H133" s="15" t="s">
        <v>110</v>
      </c>
      <c r="I133" s="30">
        <f>'Avaliação Qualitativa'!F138</f>
        <v>0</v>
      </c>
      <c r="J133" s="116"/>
      <c r="K133" s="122"/>
    </row>
    <row r="134" spans="3:11" ht="45" customHeight="1">
      <c r="C134" s="131"/>
      <c r="D134" s="129"/>
      <c r="E134" s="130"/>
      <c r="F134" s="125"/>
      <c r="G134" s="124"/>
      <c r="H134" s="15" t="s">
        <v>111</v>
      </c>
      <c r="I134" s="30">
        <f>'Avaliação Qualitativa'!F139</f>
        <v>0</v>
      </c>
      <c r="J134" s="117"/>
      <c r="K134" s="123"/>
    </row>
    <row r="135" spans="3:11" ht="45" customHeight="1">
      <c r="C135" s="131" t="s">
        <v>140</v>
      </c>
      <c r="D135" s="127"/>
      <c r="E135" s="130">
        <f>SUM(G135:G143)</f>
        <v>4</v>
      </c>
      <c r="F135" s="125" t="s">
        <v>193</v>
      </c>
      <c r="G135" s="124">
        <f>COUNTIF(I135:I137,"Positivo")</f>
        <v>0</v>
      </c>
      <c r="H135" s="15" t="s">
        <v>112</v>
      </c>
      <c r="I135" s="30" t="str">
        <f>'Avaliação Qualitativa'!F140</f>
        <v>Negativo</v>
      </c>
      <c r="J135" s="115" t="str">
        <f>'Avaliação Descritiva'!G26</f>
        <v>falta um estreitamento das relações publico-privadas e também implementação de ações</v>
      </c>
      <c r="K135" s="121"/>
    </row>
    <row r="136" spans="3:11" ht="45" customHeight="1">
      <c r="C136" s="131"/>
      <c r="D136" s="128"/>
      <c r="E136" s="130"/>
      <c r="F136" s="125"/>
      <c r="G136" s="124"/>
      <c r="H136" s="15" t="s">
        <v>113</v>
      </c>
      <c r="I136" s="30" t="str">
        <f>'Avaliação Qualitativa'!F141</f>
        <v>Negativo</v>
      </c>
      <c r="J136" s="116"/>
      <c r="K136" s="122"/>
    </row>
    <row r="137" spans="3:11" ht="45" customHeight="1">
      <c r="C137" s="131"/>
      <c r="D137" s="128"/>
      <c r="E137" s="130"/>
      <c r="F137" s="125"/>
      <c r="G137" s="124"/>
      <c r="H137" s="15" t="s">
        <v>114</v>
      </c>
      <c r="I137" s="30" t="str">
        <f>'Avaliação Qualitativa'!F142</f>
        <v>Negativo</v>
      </c>
      <c r="J137" s="116"/>
      <c r="K137" s="122"/>
    </row>
    <row r="138" spans="3:11" ht="45" customHeight="1">
      <c r="C138" s="131"/>
      <c r="D138" s="128"/>
      <c r="E138" s="130"/>
      <c r="F138" s="125" t="s">
        <v>194</v>
      </c>
      <c r="G138" s="124">
        <f>COUNTIF(I138:I140,"Positivo")</f>
        <v>2</v>
      </c>
      <c r="H138" s="15" t="s">
        <v>115</v>
      </c>
      <c r="I138" s="30" t="str">
        <f>'Avaliação Qualitativa'!F143</f>
        <v>Positivo</v>
      </c>
      <c r="J138" s="116"/>
      <c r="K138" s="122"/>
    </row>
    <row r="139" spans="3:11" ht="45" customHeight="1">
      <c r="C139" s="131"/>
      <c r="D139" s="128"/>
      <c r="E139" s="130"/>
      <c r="F139" s="125"/>
      <c r="G139" s="124"/>
      <c r="H139" s="15" t="s">
        <v>116</v>
      </c>
      <c r="I139" s="30" t="str">
        <f>'Avaliação Qualitativa'!F144</f>
        <v>Positivo</v>
      </c>
      <c r="J139" s="116"/>
      <c r="K139" s="122"/>
    </row>
    <row r="140" spans="3:11" ht="45" customHeight="1">
      <c r="C140" s="131"/>
      <c r="D140" s="128"/>
      <c r="E140" s="130"/>
      <c r="F140" s="125"/>
      <c r="G140" s="124"/>
      <c r="H140" s="15" t="s">
        <v>114</v>
      </c>
      <c r="I140" s="30" t="str">
        <f>'Avaliação Qualitativa'!F145</f>
        <v>Negativo</v>
      </c>
      <c r="J140" s="116"/>
      <c r="K140" s="122"/>
    </row>
    <row r="141" spans="3:11" ht="45" customHeight="1">
      <c r="C141" s="131"/>
      <c r="D141" s="128"/>
      <c r="E141" s="130"/>
      <c r="F141" s="125" t="s">
        <v>195</v>
      </c>
      <c r="G141" s="124">
        <f>COUNTIF(I141:I143,"Positivo")</f>
        <v>2</v>
      </c>
      <c r="H141" s="15" t="s">
        <v>117</v>
      </c>
      <c r="I141" s="30" t="str">
        <f>'Avaliação Qualitativa'!F146</f>
        <v>Positivo</v>
      </c>
      <c r="J141" s="116"/>
      <c r="K141" s="122"/>
    </row>
    <row r="142" spans="3:11" ht="45" customHeight="1">
      <c r="C142" s="131"/>
      <c r="D142" s="128"/>
      <c r="E142" s="130"/>
      <c r="F142" s="125"/>
      <c r="G142" s="124"/>
      <c r="H142" s="15" t="s">
        <v>118</v>
      </c>
      <c r="I142" s="30" t="str">
        <f>'Avaliação Qualitativa'!F147</f>
        <v>Positivo</v>
      </c>
      <c r="J142" s="116"/>
      <c r="K142" s="122"/>
    </row>
    <row r="143" spans="3:11" ht="45" customHeight="1">
      <c r="C143" s="131"/>
      <c r="D143" s="129"/>
      <c r="E143" s="130"/>
      <c r="F143" s="125"/>
      <c r="G143" s="124"/>
      <c r="H143" s="15" t="s">
        <v>119</v>
      </c>
      <c r="I143" s="30" t="str">
        <f>'Avaliação Qualitativa'!F148</f>
        <v>Negativo</v>
      </c>
      <c r="J143" s="117"/>
      <c r="K143" s="123"/>
    </row>
    <row r="144" spans="3:11">
      <c r="E144" s="135"/>
    </row>
    <row r="145" spans="5:5">
      <c r="E145" s="135"/>
    </row>
    <row r="146" spans="5:5">
      <c r="E146" s="135"/>
    </row>
    <row r="147" spans="5:5">
      <c r="E147" s="135"/>
    </row>
    <row r="148" spans="5:5">
      <c r="E148" s="135"/>
    </row>
    <row r="149" spans="5:5">
      <c r="E149" s="135"/>
    </row>
    <row r="150" spans="5:5">
      <c r="E150" s="135"/>
    </row>
    <row r="151" spans="5:5">
      <c r="E151" s="135"/>
    </row>
    <row r="152" spans="5:5">
      <c r="E152" s="135"/>
    </row>
  </sheetData>
  <sheetProtection algorithmName="SHA-512" hashValue="GCZ1tlk5dWVo/QA1Gx+wLJJe9beP/DScWQfi1Q4je6M//pd2M1d/C23tBQbUZQuQpPlzXKt1+3MKd+CeU8hpZA==" saltValue="ZQ4XbF6T6cFO68MvfB+FxA==" spinCount="100000" sheet="1" objects="1" scenarios="1" selectLockedCells="1"/>
  <autoFilter ref="C8:I8"/>
  <mergeCells count="166">
    <mergeCell ref="F21:F23"/>
    <mergeCell ref="F24:F26"/>
    <mergeCell ref="G54:G56"/>
    <mergeCell ref="G57:G59"/>
    <mergeCell ref="G36:G38"/>
    <mergeCell ref="G39:G41"/>
    <mergeCell ref="F54:F56"/>
    <mergeCell ref="F57:F59"/>
    <mergeCell ref="F69:F71"/>
    <mergeCell ref="G42:G44"/>
    <mergeCell ref="G45:G47"/>
    <mergeCell ref="F45:F47"/>
    <mergeCell ref="F48:F50"/>
    <mergeCell ref="F51:F53"/>
    <mergeCell ref="F27:F29"/>
    <mergeCell ref="F30:F32"/>
    <mergeCell ref="F33:F35"/>
    <mergeCell ref="F36:F38"/>
    <mergeCell ref="F39:F41"/>
    <mergeCell ref="F42:F44"/>
    <mergeCell ref="G9:G11"/>
    <mergeCell ref="G12:G14"/>
    <mergeCell ref="G15:G17"/>
    <mergeCell ref="G18:G20"/>
    <mergeCell ref="G21:G23"/>
    <mergeCell ref="G24:G26"/>
    <mergeCell ref="G27:G29"/>
    <mergeCell ref="G30:G32"/>
    <mergeCell ref="G33:G35"/>
    <mergeCell ref="F15:F17"/>
    <mergeCell ref="F18:F20"/>
    <mergeCell ref="E144:E152"/>
    <mergeCell ref="C9:C17"/>
    <mergeCell ref="C18:C26"/>
    <mergeCell ref="C27:C35"/>
    <mergeCell ref="C36:C44"/>
    <mergeCell ref="C45:C53"/>
    <mergeCell ref="C54:C62"/>
    <mergeCell ref="E63:E71"/>
    <mergeCell ref="C63:C71"/>
    <mergeCell ref="E72:E80"/>
    <mergeCell ref="E81:E89"/>
    <mergeCell ref="E90:E98"/>
    <mergeCell ref="E99:E107"/>
    <mergeCell ref="C99:C107"/>
    <mergeCell ref="D90:D98"/>
    <mergeCell ref="D99:D107"/>
    <mergeCell ref="E9:E17"/>
    <mergeCell ref="E18:E26"/>
    <mergeCell ref="E27:E35"/>
    <mergeCell ref="E36:E44"/>
    <mergeCell ref="F72:F74"/>
    <mergeCell ref="F129:F131"/>
    <mergeCell ref="D126:D134"/>
    <mergeCell ref="D135:D143"/>
    <mergeCell ref="C126:C134"/>
    <mergeCell ref="F120:F122"/>
    <mergeCell ref="F123:F125"/>
    <mergeCell ref="G108:G110"/>
    <mergeCell ref="D9:D17"/>
    <mergeCell ref="D18:D26"/>
    <mergeCell ref="C135:C143"/>
    <mergeCell ref="C72:C80"/>
    <mergeCell ref="C81:C89"/>
    <mergeCell ref="C90:C98"/>
    <mergeCell ref="E126:E134"/>
    <mergeCell ref="E135:E143"/>
    <mergeCell ref="D27:D35"/>
    <mergeCell ref="D36:D44"/>
    <mergeCell ref="D45:D53"/>
    <mergeCell ref="D54:D62"/>
    <mergeCell ref="D63:D71"/>
    <mergeCell ref="D72:D80"/>
    <mergeCell ref="D81:D89"/>
    <mergeCell ref="C117:C125"/>
    <mergeCell ref="F9:F11"/>
    <mergeCell ref="F12:F14"/>
    <mergeCell ref="C108:C116"/>
    <mergeCell ref="F60:F62"/>
    <mergeCell ref="G87:G89"/>
    <mergeCell ref="G120:G122"/>
    <mergeCell ref="G123:G125"/>
    <mergeCell ref="D108:D116"/>
    <mergeCell ref="F117:F119"/>
    <mergeCell ref="E45:E53"/>
    <mergeCell ref="E54:E62"/>
    <mergeCell ref="F99:F101"/>
    <mergeCell ref="F102:F104"/>
    <mergeCell ref="F105:F107"/>
    <mergeCell ref="F108:F110"/>
    <mergeCell ref="F111:F113"/>
    <mergeCell ref="F114:F116"/>
    <mergeCell ref="F75:F77"/>
    <mergeCell ref="F78:F80"/>
    <mergeCell ref="F81:F83"/>
    <mergeCell ref="F84:F86"/>
    <mergeCell ref="F87:F89"/>
    <mergeCell ref="F90:F92"/>
    <mergeCell ref="D117:D125"/>
    <mergeCell ref="F63:F65"/>
    <mergeCell ref="F66:F68"/>
    <mergeCell ref="F93:F95"/>
    <mergeCell ref="G111:G113"/>
    <mergeCell ref="G114:G116"/>
    <mergeCell ref="G72:G74"/>
    <mergeCell ref="G75:G77"/>
    <mergeCell ref="G78:G80"/>
    <mergeCell ref="G81:G83"/>
    <mergeCell ref="G84:G86"/>
    <mergeCell ref="E117:E125"/>
    <mergeCell ref="E108:E116"/>
    <mergeCell ref="J108:J116"/>
    <mergeCell ref="J117:J125"/>
    <mergeCell ref="G105:G107"/>
    <mergeCell ref="F96:F98"/>
    <mergeCell ref="G129:G131"/>
    <mergeCell ref="G132:G134"/>
    <mergeCell ref="G138:G140"/>
    <mergeCell ref="G141:G143"/>
    <mergeCell ref="F138:F140"/>
    <mergeCell ref="F141:F143"/>
    <mergeCell ref="F135:F137"/>
    <mergeCell ref="G126:G128"/>
    <mergeCell ref="F126:F128"/>
    <mergeCell ref="G117:G119"/>
    <mergeCell ref="F132:F134"/>
    <mergeCell ref="G63:G65"/>
    <mergeCell ref="G66:G68"/>
    <mergeCell ref="G135:G137"/>
    <mergeCell ref="G48:G50"/>
    <mergeCell ref="G51:G53"/>
    <mergeCell ref="K90:K98"/>
    <mergeCell ref="K99:K107"/>
    <mergeCell ref="K54:K62"/>
    <mergeCell ref="K108:K116"/>
    <mergeCell ref="K117:K125"/>
    <mergeCell ref="K126:K134"/>
    <mergeCell ref="K135:K143"/>
    <mergeCell ref="K63:K71"/>
    <mergeCell ref="K72:K80"/>
    <mergeCell ref="K81:K89"/>
    <mergeCell ref="G99:G101"/>
    <mergeCell ref="G102:G104"/>
    <mergeCell ref="G60:G62"/>
    <mergeCell ref="G90:G92"/>
    <mergeCell ref="G93:G95"/>
    <mergeCell ref="G69:G71"/>
    <mergeCell ref="J126:J134"/>
    <mergeCell ref="J135:J143"/>
    <mergeCell ref="G96:G98"/>
    <mergeCell ref="J45:J53"/>
    <mergeCell ref="J54:J62"/>
    <mergeCell ref="J90:J98"/>
    <mergeCell ref="J99:J107"/>
    <mergeCell ref="K9:K17"/>
    <mergeCell ref="K18:K26"/>
    <mergeCell ref="K27:K35"/>
    <mergeCell ref="K36:K44"/>
    <mergeCell ref="K45:K53"/>
    <mergeCell ref="J9:J17"/>
    <mergeCell ref="J18:J26"/>
    <mergeCell ref="J27:J35"/>
    <mergeCell ref="J36:J44"/>
    <mergeCell ref="J63:J71"/>
    <mergeCell ref="J72:J80"/>
    <mergeCell ref="J81:J89"/>
  </mergeCells>
  <conditionalFormatting sqref="E9:E143">
    <cfRule type="cellIs" dxfId="10" priority="1" operator="between">
      <formula>7</formula>
      <formula>9</formula>
    </cfRule>
    <cfRule type="cellIs" dxfId="9" priority="2" operator="between">
      <formula>5</formula>
      <formula>6</formula>
    </cfRule>
    <cfRule type="cellIs" dxfId="8" priority="3" operator="between">
      <formula>5</formula>
      <formula>6</formula>
    </cfRule>
    <cfRule type="cellIs" dxfId="7" priority="4" operator="between">
      <formula>0</formula>
      <formula>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33"/>
  <sheetViews>
    <sheetView showGridLines="0" zoomScale="80" zoomScaleNormal="80" workbookViewId="0">
      <selection activeCell="I25" sqref="I25:L33"/>
    </sheetView>
  </sheetViews>
  <sheetFormatPr defaultRowHeight="12.75"/>
  <cols>
    <col min="4" max="4" width="28.28515625" customWidth="1"/>
    <col min="5" max="5" width="22.7109375" customWidth="1"/>
    <col min="6" max="6" width="9.7109375" customWidth="1"/>
    <col min="7" max="7" width="10.42578125" customWidth="1"/>
    <col min="8" max="8" width="39" customWidth="1"/>
    <col min="9" max="12" width="50.7109375" customWidth="1"/>
    <col min="15" max="15" width="8.140625" customWidth="1"/>
    <col min="16" max="16" width="1.28515625" hidden="1" customWidth="1"/>
    <col min="17" max="17" width="0.140625" hidden="1" customWidth="1"/>
  </cols>
  <sheetData>
    <row r="1" spans="3:17" ht="48" customHeight="1" thickBot="1"/>
    <row r="2" spans="3:17" ht="12.75" customHeight="1">
      <c r="C2" s="138" t="s">
        <v>241</v>
      </c>
      <c r="D2" s="139"/>
      <c r="E2" s="140"/>
      <c r="F2" s="39"/>
      <c r="G2" s="172" t="s">
        <v>299</v>
      </c>
      <c r="H2" s="173"/>
      <c r="I2" s="173"/>
      <c r="J2" s="173"/>
      <c r="K2" s="173"/>
      <c r="L2" s="174"/>
    </row>
    <row r="3" spans="3:17" ht="12.75" customHeight="1">
      <c r="C3" s="141"/>
      <c r="D3" s="142"/>
      <c r="E3" s="143"/>
      <c r="F3" s="39"/>
      <c r="G3" s="175"/>
      <c r="H3" s="176"/>
      <c r="I3" s="176"/>
      <c r="J3" s="176"/>
      <c r="K3" s="176"/>
      <c r="L3" s="177"/>
    </row>
    <row r="4" spans="3:17" ht="12.75" customHeight="1" thickBot="1">
      <c r="C4" s="144"/>
      <c r="D4" s="145"/>
      <c r="E4" s="146"/>
      <c r="F4" s="39"/>
      <c r="G4" s="178"/>
      <c r="H4" s="179"/>
      <c r="I4" s="179"/>
      <c r="J4" s="179"/>
      <c r="K4" s="179"/>
      <c r="L4" s="180"/>
    </row>
    <row r="5" spans="3:17" s="40" customFormat="1" ht="41.25" customHeight="1" thickBot="1">
      <c r="C5" s="82" t="s">
        <v>240</v>
      </c>
      <c r="D5" s="83" t="s">
        <v>124</v>
      </c>
      <c r="E5" s="84" t="s">
        <v>123</v>
      </c>
      <c r="G5" s="77"/>
      <c r="H5" s="77"/>
      <c r="I5" s="77"/>
      <c r="J5" s="77"/>
      <c r="K5" s="77"/>
      <c r="L5" s="77"/>
      <c r="P5" s="79">
        <v>0</v>
      </c>
      <c r="Q5" s="81" t="s">
        <v>303</v>
      </c>
    </row>
    <row r="6" spans="3:17" ht="50.1" customHeight="1">
      <c r="C6" s="85">
        <v>8</v>
      </c>
      <c r="D6" s="86" t="s">
        <v>234</v>
      </c>
      <c r="E6" s="41">
        <f>COUNTIF(Consultores!I72:I80,"Positivo")</f>
        <v>7</v>
      </c>
      <c r="F6" s="38"/>
      <c r="G6" s="181" t="s">
        <v>300</v>
      </c>
      <c r="H6" s="182"/>
      <c r="I6" s="149" t="s">
        <v>301</v>
      </c>
      <c r="J6" s="150"/>
      <c r="K6" s="151" t="s">
        <v>302</v>
      </c>
      <c r="L6" s="151"/>
      <c r="P6" s="79">
        <v>1</v>
      </c>
      <c r="Q6" s="80" t="s">
        <v>233</v>
      </c>
    </row>
    <row r="7" spans="3:17" ht="50.1" customHeight="1">
      <c r="C7" s="87">
        <v>1</v>
      </c>
      <c r="D7" s="88" t="s">
        <v>233</v>
      </c>
      <c r="E7" s="42">
        <f>COUNTIF(Consultores!I9:I17,"Positivo")</f>
        <v>8</v>
      </c>
      <c r="F7" s="38"/>
      <c r="G7" s="183"/>
      <c r="H7" s="184"/>
      <c r="I7" s="152"/>
      <c r="J7" s="153"/>
      <c r="K7" s="158"/>
      <c r="L7" s="159"/>
      <c r="P7" s="79">
        <v>2</v>
      </c>
      <c r="Q7" s="80" t="s">
        <v>235</v>
      </c>
    </row>
    <row r="8" spans="3:17" ht="50.1" customHeight="1">
      <c r="C8" s="87">
        <v>9</v>
      </c>
      <c r="D8" s="88" t="s">
        <v>294</v>
      </c>
      <c r="E8" s="42">
        <f>COUNTIF(Consultores!I81:I89,"Positivo")</f>
        <v>6</v>
      </c>
      <c r="F8" s="38"/>
      <c r="G8" s="183"/>
      <c r="H8" s="184"/>
      <c r="I8" s="154"/>
      <c r="J8" s="155"/>
      <c r="K8" s="159"/>
      <c r="L8" s="159"/>
      <c r="P8" s="79">
        <v>3</v>
      </c>
      <c r="Q8" s="80" t="s">
        <v>236</v>
      </c>
    </row>
    <row r="9" spans="3:17" ht="50.1" customHeight="1">
      <c r="C9" s="87">
        <v>11</v>
      </c>
      <c r="D9" s="88" t="s">
        <v>238</v>
      </c>
      <c r="E9" s="42">
        <f>COUNTIF(Consultores!I99:I107,"Positivo")</f>
        <v>6</v>
      </c>
      <c r="F9" s="38"/>
      <c r="G9" s="183" t="str">
        <f>CAPA!Q3</f>
        <v>CENTRO HISTÓRICO</v>
      </c>
      <c r="H9" s="184"/>
      <c r="I9" s="154"/>
      <c r="J9" s="155"/>
      <c r="K9" s="159"/>
      <c r="L9" s="159"/>
      <c r="P9" s="79">
        <v>4</v>
      </c>
      <c r="Q9" s="80" t="s">
        <v>291</v>
      </c>
    </row>
    <row r="10" spans="3:17" ht="50.1" customHeight="1">
      <c r="C10" s="87">
        <v>10</v>
      </c>
      <c r="D10" s="88" t="s">
        <v>295</v>
      </c>
      <c r="E10" s="42">
        <f>COUNTIF(Consultores!I90:I98,"Positivo")</f>
        <v>3</v>
      </c>
      <c r="F10" s="38"/>
      <c r="G10" s="185"/>
      <c r="H10" s="186"/>
      <c r="I10" s="156"/>
      <c r="J10" s="157"/>
      <c r="K10" s="159"/>
      <c r="L10" s="159"/>
      <c r="P10" s="79">
        <v>5</v>
      </c>
      <c r="Q10" s="80" t="s">
        <v>292</v>
      </c>
    </row>
    <row r="11" spans="3:17" ht="50.1" customHeight="1">
      <c r="C11" s="87">
        <v>14</v>
      </c>
      <c r="D11" s="88" t="s">
        <v>297</v>
      </c>
      <c r="E11" s="42">
        <f>COUNTIF(Consultores!I126:I134,"Positivo")</f>
        <v>0</v>
      </c>
      <c r="F11" s="38"/>
      <c r="G11" s="77"/>
      <c r="H11" s="78"/>
      <c r="I11" s="77"/>
      <c r="J11" s="77"/>
      <c r="K11" s="77"/>
      <c r="L11" s="77"/>
      <c r="P11" s="79">
        <v>6</v>
      </c>
      <c r="Q11" s="80" t="s">
        <v>293</v>
      </c>
    </row>
    <row r="12" spans="3:17" ht="50.1" customHeight="1" thickBot="1">
      <c r="C12" s="87">
        <v>4</v>
      </c>
      <c r="D12" s="88" t="s">
        <v>291</v>
      </c>
      <c r="E12" s="42">
        <f>COUNTIF(Consultores!I36:I44,"Positivo")</f>
        <v>5</v>
      </c>
      <c r="F12" s="38"/>
      <c r="G12" s="75" t="s">
        <v>244</v>
      </c>
      <c r="H12" s="76" t="s">
        <v>245</v>
      </c>
      <c r="I12" s="160" t="s">
        <v>243</v>
      </c>
      <c r="J12" s="161"/>
      <c r="K12" s="187" t="s">
        <v>242</v>
      </c>
      <c r="L12" s="188"/>
      <c r="P12" s="79">
        <v>7</v>
      </c>
      <c r="Q12" s="80" t="s">
        <v>237</v>
      </c>
    </row>
    <row r="13" spans="3:17" ht="50.1" customHeight="1">
      <c r="C13" s="87">
        <v>15</v>
      </c>
      <c r="D13" s="88" t="s">
        <v>298</v>
      </c>
      <c r="E13" s="42">
        <f>COUNTIF(Consultores!I135:I143,"Positivo")</f>
        <v>4</v>
      </c>
      <c r="F13" s="38"/>
      <c r="G13" s="136">
        <v>0</v>
      </c>
      <c r="H13" s="137" t="str">
        <f>VLOOKUP(G13,P:Q,2,FALSE)</f>
        <v>Insira Dimensão</v>
      </c>
      <c r="I13" s="162"/>
      <c r="J13" s="163"/>
      <c r="K13" s="166"/>
      <c r="L13" s="167"/>
      <c r="P13" s="79">
        <v>8</v>
      </c>
      <c r="Q13" s="80" t="s">
        <v>234</v>
      </c>
    </row>
    <row r="14" spans="3:17" ht="50.1" customHeight="1">
      <c r="C14" s="87">
        <v>3</v>
      </c>
      <c r="D14" s="88" t="s">
        <v>236</v>
      </c>
      <c r="E14" s="42">
        <f>COUNTIF(Consultores!I27:I35,"Positivo")</f>
        <v>2</v>
      </c>
      <c r="F14" s="38"/>
      <c r="G14" s="136"/>
      <c r="H14" s="137"/>
      <c r="I14" s="164"/>
      <c r="J14" s="165"/>
      <c r="K14" s="168"/>
      <c r="L14" s="169"/>
      <c r="P14" s="79">
        <v>9</v>
      </c>
      <c r="Q14" s="80" t="s">
        <v>294</v>
      </c>
    </row>
    <row r="15" spans="3:17" ht="50.1" customHeight="1" thickBot="1">
      <c r="C15" s="87">
        <v>2</v>
      </c>
      <c r="D15" s="88" t="s">
        <v>235</v>
      </c>
      <c r="E15" s="42">
        <f>COUNTIF(Consultores!I18:I26,"Positivo")</f>
        <v>2</v>
      </c>
      <c r="F15" s="38"/>
      <c r="G15" s="136"/>
      <c r="H15" s="137"/>
      <c r="I15" s="147"/>
      <c r="J15" s="148"/>
      <c r="K15" s="170"/>
      <c r="L15" s="171"/>
      <c r="P15" s="79">
        <v>10</v>
      </c>
      <c r="Q15" s="80" t="s">
        <v>295</v>
      </c>
    </row>
    <row r="16" spans="3:17" ht="50.1" customHeight="1">
      <c r="C16" s="87">
        <v>5</v>
      </c>
      <c r="D16" s="88" t="s">
        <v>292</v>
      </c>
      <c r="E16" s="42">
        <f>COUNTIF(Consultores!I45:I53,"Positivo")</f>
        <v>6</v>
      </c>
      <c r="F16" s="38"/>
      <c r="G16" s="136">
        <v>0</v>
      </c>
      <c r="H16" s="137" t="str">
        <f>VLOOKUP(G16,P:Q,2,FALSE)</f>
        <v>Insira Dimensão</v>
      </c>
      <c r="I16" s="162"/>
      <c r="J16" s="163"/>
      <c r="K16" s="166"/>
      <c r="L16" s="167"/>
      <c r="P16" s="79">
        <v>11</v>
      </c>
      <c r="Q16" s="80" t="s">
        <v>238</v>
      </c>
    </row>
    <row r="17" spans="3:17" ht="50.1" customHeight="1">
      <c r="C17" s="87">
        <v>7</v>
      </c>
      <c r="D17" s="88" t="s">
        <v>237</v>
      </c>
      <c r="E17" s="42">
        <f>COUNTIF(Consultores!I63:I71,"Positivo")</f>
        <v>1</v>
      </c>
      <c r="F17" s="38"/>
      <c r="G17" s="136"/>
      <c r="H17" s="137"/>
      <c r="I17" s="164"/>
      <c r="J17" s="165"/>
      <c r="K17" s="168"/>
      <c r="L17" s="169"/>
      <c r="P17" s="79">
        <v>12</v>
      </c>
      <c r="Q17" s="80" t="s">
        <v>239</v>
      </c>
    </row>
    <row r="18" spans="3:17" ht="50.1" customHeight="1" thickBot="1">
      <c r="C18" s="87">
        <v>6</v>
      </c>
      <c r="D18" s="88" t="s">
        <v>293</v>
      </c>
      <c r="E18" s="42">
        <f>COUNTIF(Consultores!I54:I62,"Positivo")</f>
        <v>6</v>
      </c>
      <c r="F18" s="38"/>
      <c r="G18" s="136"/>
      <c r="H18" s="137"/>
      <c r="I18" s="147"/>
      <c r="J18" s="148"/>
      <c r="K18" s="170"/>
      <c r="L18" s="171"/>
      <c r="P18" s="79">
        <v>13</v>
      </c>
      <c r="Q18" s="80" t="s">
        <v>296</v>
      </c>
    </row>
    <row r="19" spans="3:17" ht="50.1" customHeight="1">
      <c r="C19" s="87">
        <v>13</v>
      </c>
      <c r="D19" s="88" t="s">
        <v>296</v>
      </c>
      <c r="E19" s="42">
        <f>COUNTIF(Consultores!I117:I125,"Positivo")</f>
        <v>0</v>
      </c>
      <c r="F19" s="38"/>
      <c r="G19" s="136">
        <v>0</v>
      </c>
      <c r="H19" s="137" t="str">
        <f>VLOOKUP(G19,P:Q,2,FALSE)</f>
        <v>Insira Dimensão</v>
      </c>
      <c r="I19" s="162"/>
      <c r="J19" s="163"/>
      <c r="K19" s="166"/>
      <c r="L19" s="167"/>
      <c r="P19" s="79">
        <v>14</v>
      </c>
      <c r="Q19" s="80" t="s">
        <v>297</v>
      </c>
    </row>
    <row r="20" spans="3:17" ht="50.1" customHeight="1" thickBot="1">
      <c r="C20" s="87">
        <v>12</v>
      </c>
      <c r="D20" s="89" t="s">
        <v>239</v>
      </c>
      <c r="E20" s="42">
        <f>COUNTIF(Consultores!I108:I116,"Positivo")</f>
        <v>5</v>
      </c>
      <c r="F20" s="38"/>
      <c r="G20" s="136"/>
      <c r="H20" s="137"/>
      <c r="I20" s="164"/>
      <c r="J20" s="165"/>
      <c r="K20" s="168"/>
      <c r="L20" s="169"/>
      <c r="P20" s="79">
        <v>15</v>
      </c>
      <c r="Q20" s="80" t="s">
        <v>298</v>
      </c>
    </row>
    <row r="21" spans="3:17" ht="50.1" customHeight="1" thickBot="1">
      <c r="C21" s="73"/>
      <c r="D21" s="74"/>
      <c r="E21" s="74"/>
      <c r="F21" s="38"/>
      <c r="G21" s="136"/>
      <c r="H21" s="137"/>
      <c r="I21" s="164"/>
      <c r="J21" s="165"/>
      <c r="K21" s="170"/>
      <c r="L21" s="171"/>
      <c r="P21" s="71"/>
      <c r="Q21" s="71"/>
    </row>
    <row r="22" spans="3:17">
      <c r="D22" s="37"/>
      <c r="E22" s="37"/>
      <c r="F22" s="37"/>
      <c r="P22" s="71"/>
      <c r="Q22" s="71"/>
    </row>
    <row r="23" spans="3:17">
      <c r="P23" s="71"/>
      <c r="Q23" s="71"/>
    </row>
    <row r="24" spans="3:17" ht="50.1" customHeight="1" thickBot="1">
      <c r="G24" s="75" t="s">
        <v>244</v>
      </c>
      <c r="H24" s="76" t="s">
        <v>246</v>
      </c>
      <c r="I24" s="160" t="s">
        <v>243</v>
      </c>
      <c r="J24" s="161"/>
      <c r="K24" s="187" t="s">
        <v>242</v>
      </c>
      <c r="L24" s="188"/>
    </row>
    <row r="25" spans="3:17" ht="50.1" customHeight="1">
      <c r="G25" s="136">
        <v>0</v>
      </c>
      <c r="H25" s="137" t="str">
        <f>VLOOKUP(G25,P:Q,2,FALSE)</f>
        <v>Insira Dimensão</v>
      </c>
      <c r="I25" s="162"/>
      <c r="J25" s="163"/>
      <c r="K25" s="166"/>
      <c r="L25" s="167"/>
    </row>
    <row r="26" spans="3:17" ht="50.1" customHeight="1">
      <c r="G26" s="136"/>
      <c r="H26" s="137"/>
      <c r="I26" s="164"/>
      <c r="J26" s="165"/>
      <c r="K26" s="168"/>
      <c r="L26" s="169"/>
    </row>
    <row r="27" spans="3:17" ht="50.1" customHeight="1" thickBot="1">
      <c r="G27" s="136"/>
      <c r="H27" s="137"/>
      <c r="I27" s="147"/>
      <c r="J27" s="148"/>
      <c r="K27" s="170"/>
      <c r="L27" s="171"/>
    </row>
    <row r="28" spans="3:17" ht="50.1" customHeight="1">
      <c r="G28" s="136">
        <v>0</v>
      </c>
      <c r="H28" s="137" t="str">
        <f>VLOOKUP(G28,P:Q,2,FALSE)</f>
        <v>Insira Dimensão</v>
      </c>
      <c r="I28" s="162"/>
      <c r="J28" s="163"/>
      <c r="K28" s="166"/>
      <c r="L28" s="167"/>
    </row>
    <row r="29" spans="3:17" ht="50.1" customHeight="1">
      <c r="G29" s="136"/>
      <c r="H29" s="137"/>
      <c r="I29" s="164"/>
      <c r="J29" s="165"/>
      <c r="K29" s="168"/>
      <c r="L29" s="169"/>
    </row>
    <row r="30" spans="3:17" ht="50.1" customHeight="1" thickBot="1">
      <c r="G30" s="136"/>
      <c r="H30" s="137"/>
      <c r="I30" s="147"/>
      <c r="J30" s="148"/>
      <c r="K30" s="170"/>
      <c r="L30" s="171"/>
    </row>
    <row r="31" spans="3:17" ht="50.1" customHeight="1">
      <c r="G31" s="136">
        <v>0</v>
      </c>
      <c r="H31" s="137" t="str">
        <f>VLOOKUP(G31,P:Q,2,FALSE)</f>
        <v>Insira Dimensão</v>
      </c>
      <c r="I31" s="162"/>
      <c r="J31" s="163"/>
      <c r="K31" s="166"/>
      <c r="L31" s="167"/>
    </row>
    <row r="32" spans="3:17" ht="50.1" customHeight="1">
      <c r="G32" s="136"/>
      <c r="H32" s="137"/>
      <c r="I32" s="164"/>
      <c r="J32" s="165"/>
      <c r="K32" s="168"/>
      <c r="L32" s="169"/>
    </row>
    <row r="33" spans="7:12" ht="50.1" customHeight="1" thickBot="1">
      <c r="G33" s="136"/>
      <c r="H33" s="137"/>
      <c r="I33" s="147"/>
      <c r="J33" s="148"/>
      <c r="K33" s="170"/>
      <c r="L33" s="171"/>
    </row>
  </sheetData>
  <sheetProtection algorithmName="SHA-512" hashValue="bPkNEu+p2WPq7tUghwxYq+MHQkKNbxOpnbGASK2h8qAAVj2ylDRQP7wK8mfrMeKrP0pf3eAo5M03Zyxgn46S4g==" saltValue="4dia9rrDJ5VYcnMsyXm23Q==" spinCount="100000" sheet="1" objects="1" scenarios="1" selectLockedCells="1"/>
  <sortState ref="C6:E20">
    <sortCondition descending="1" ref="E6:E20"/>
  </sortState>
  <mergeCells count="60">
    <mergeCell ref="G31:G33"/>
    <mergeCell ref="H31:H33"/>
    <mergeCell ref="I31:J31"/>
    <mergeCell ref="K31:L31"/>
    <mergeCell ref="I32:J32"/>
    <mergeCell ref="K32:L32"/>
    <mergeCell ref="I33:J33"/>
    <mergeCell ref="K33:L33"/>
    <mergeCell ref="G28:G30"/>
    <mergeCell ref="H28:H30"/>
    <mergeCell ref="I28:J28"/>
    <mergeCell ref="K28:L28"/>
    <mergeCell ref="I29:J29"/>
    <mergeCell ref="K29:L29"/>
    <mergeCell ref="I30:J30"/>
    <mergeCell ref="K30:L30"/>
    <mergeCell ref="I24:J24"/>
    <mergeCell ref="K24:L24"/>
    <mergeCell ref="G25:G27"/>
    <mergeCell ref="H25:H27"/>
    <mergeCell ref="I25:J25"/>
    <mergeCell ref="K25:L25"/>
    <mergeCell ref="I26:J26"/>
    <mergeCell ref="K26:L26"/>
    <mergeCell ref="I27:J27"/>
    <mergeCell ref="K27:L27"/>
    <mergeCell ref="K19:L19"/>
    <mergeCell ref="K20:L20"/>
    <mergeCell ref="K21:L21"/>
    <mergeCell ref="G2:L4"/>
    <mergeCell ref="G6:H8"/>
    <mergeCell ref="G9:H10"/>
    <mergeCell ref="I19:J19"/>
    <mergeCell ref="I20:J20"/>
    <mergeCell ref="I21:J21"/>
    <mergeCell ref="K12:L12"/>
    <mergeCell ref="K13:L13"/>
    <mergeCell ref="K14:L14"/>
    <mergeCell ref="K15:L15"/>
    <mergeCell ref="K16:L16"/>
    <mergeCell ref="K17:L17"/>
    <mergeCell ref="K18:L18"/>
    <mergeCell ref="I18:J18"/>
    <mergeCell ref="I6:J6"/>
    <mergeCell ref="K6:L6"/>
    <mergeCell ref="I7:J10"/>
    <mergeCell ref="K7:L10"/>
    <mergeCell ref="I12:J12"/>
    <mergeCell ref="I13:J13"/>
    <mergeCell ref="I14:J14"/>
    <mergeCell ref="I15:J15"/>
    <mergeCell ref="I16:J16"/>
    <mergeCell ref="I17:J17"/>
    <mergeCell ref="G19:G21"/>
    <mergeCell ref="H19:H21"/>
    <mergeCell ref="C2:E4"/>
    <mergeCell ref="G13:G15"/>
    <mergeCell ref="H13:H15"/>
    <mergeCell ref="G16:G18"/>
    <mergeCell ref="H16:H18"/>
  </mergeCells>
  <conditionalFormatting sqref="E6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21">
    <cfRule type="cellIs" dxfId="6" priority="2" stopIfTrue="1" operator="equal">
      <formula>#N/A</formula>
    </cfRule>
  </conditionalFormatting>
  <conditionalFormatting sqref="H25:H33">
    <cfRule type="cellIs" dxfId="5" priority="1" stopIfTrue="1" operator="equal">
      <formula>#N/A</formula>
    </cfRule>
  </conditionalFormatting>
  <dataValidations count="1">
    <dataValidation type="list" allowBlank="1" showInputMessage="1" showErrorMessage="1" sqref="G25:G33 G13:G21">
      <formula1>$P$5:$P$20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99"/>
  <sheetViews>
    <sheetView showGridLines="0" workbookViewId="0">
      <selection activeCell="AQ88" activeCellId="20" sqref="C30:J36 P12:U22 W12:AB22 AD12:AO22 AQ12:AX22 AQ31:AX41 AD31:AO41 W31:AB41 P31:U41 P50:U60 W50:AB60 AD50:AO60 AQ50:AX60 AQ69:AX79 AD69:AO79 W69:AB79 P69:U79 P88:U98 W88:AB98 AD88:AO98 AQ88:AX98"/>
    </sheetView>
  </sheetViews>
  <sheetFormatPr defaultRowHeight="12.75"/>
  <sheetData>
    <row r="1" spans="2:51" ht="13.5" thickBot="1"/>
    <row r="2" spans="2:51">
      <c r="B2" s="245" t="s">
        <v>257</v>
      </c>
      <c r="C2" s="246"/>
      <c r="D2" s="246"/>
      <c r="E2" s="246"/>
      <c r="F2" s="246"/>
      <c r="G2" s="246"/>
      <c r="H2" s="246"/>
      <c r="I2" s="246"/>
      <c r="J2" s="246"/>
      <c r="K2" s="247"/>
      <c r="O2" s="138" t="s">
        <v>304</v>
      </c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4"/>
      <c r="AY2" s="255"/>
    </row>
    <row r="3" spans="2:51">
      <c r="B3" s="248"/>
      <c r="C3" s="249"/>
      <c r="D3" s="249"/>
      <c r="E3" s="249"/>
      <c r="F3" s="249"/>
      <c r="G3" s="249"/>
      <c r="H3" s="249"/>
      <c r="I3" s="249"/>
      <c r="J3" s="249"/>
      <c r="K3" s="250"/>
      <c r="O3" s="256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7"/>
      <c r="AY3" s="258"/>
    </row>
    <row r="4" spans="2:51" ht="13.5" thickBot="1">
      <c r="B4" s="251"/>
      <c r="C4" s="252"/>
      <c r="D4" s="252"/>
      <c r="E4" s="252"/>
      <c r="F4" s="252"/>
      <c r="G4" s="252"/>
      <c r="H4" s="252"/>
      <c r="I4" s="252"/>
      <c r="J4" s="252"/>
      <c r="K4" s="253"/>
      <c r="O4" s="259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1"/>
    </row>
    <row r="6" spans="2:51" ht="13.5" thickBot="1"/>
    <row r="7" spans="2:51" ht="13.5" thickBot="1">
      <c r="B7" s="43"/>
      <c r="C7" s="44"/>
      <c r="D7" s="44"/>
      <c r="E7" s="44"/>
      <c r="F7" s="44"/>
      <c r="G7" s="44"/>
      <c r="H7" s="44"/>
      <c r="I7" s="44"/>
      <c r="J7" s="44"/>
      <c r="K7" s="45"/>
      <c r="O7" s="61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3"/>
    </row>
    <row r="8" spans="2:51" ht="12.75" customHeight="1" thickBot="1">
      <c r="B8" s="46"/>
      <c r="C8" s="47"/>
      <c r="D8" s="47"/>
      <c r="E8" s="47"/>
      <c r="F8" s="47"/>
      <c r="G8" s="47"/>
      <c r="H8" s="47"/>
      <c r="I8" s="47"/>
      <c r="J8" s="47"/>
      <c r="K8" s="48"/>
      <c r="O8" s="64"/>
      <c r="P8" s="65"/>
      <c r="Q8" s="65"/>
      <c r="R8" s="198" t="s">
        <v>249</v>
      </c>
      <c r="S8" s="199"/>
      <c r="T8" s="65"/>
      <c r="U8" s="65"/>
      <c r="V8" s="65"/>
      <c r="W8" s="65"/>
      <c r="X8" s="65"/>
      <c r="Y8" s="198" t="s">
        <v>250</v>
      </c>
      <c r="Z8" s="199"/>
      <c r="AA8" s="65"/>
      <c r="AB8" s="65"/>
      <c r="AC8" s="65"/>
      <c r="AD8" s="65"/>
      <c r="AE8" s="65"/>
      <c r="AF8" s="66"/>
      <c r="AG8" s="66"/>
      <c r="AH8" s="65"/>
      <c r="AI8" s="198" t="s">
        <v>251</v>
      </c>
      <c r="AJ8" s="199"/>
      <c r="AK8" s="65"/>
      <c r="AL8" s="65"/>
      <c r="AM8" s="65"/>
      <c r="AN8" s="65"/>
      <c r="AO8" s="65"/>
      <c r="AP8" s="65"/>
      <c r="AQ8" s="65"/>
      <c r="AR8" s="65"/>
      <c r="AS8" s="65"/>
      <c r="AT8" s="198" t="s">
        <v>252</v>
      </c>
      <c r="AU8" s="199"/>
      <c r="AV8" s="65"/>
      <c r="AW8" s="65"/>
      <c r="AX8" s="65"/>
      <c r="AY8" s="67"/>
    </row>
    <row r="9" spans="2:51" ht="13.5" customHeight="1" thickBot="1">
      <c r="B9" s="46"/>
      <c r="C9" s="202" t="s">
        <v>247</v>
      </c>
      <c r="D9" s="203"/>
      <c r="E9" s="203"/>
      <c r="F9" s="203"/>
      <c r="G9" s="203"/>
      <c r="H9" s="203"/>
      <c r="I9" s="203"/>
      <c r="J9" s="204"/>
      <c r="K9" s="48"/>
      <c r="O9" s="64"/>
      <c r="P9" s="65"/>
      <c r="Q9" s="65"/>
      <c r="R9" s="200"/>
      <c r="S9" s="201"/>
      <c r="T9" s="65"/>
      <c r="U9" s="65"/>
      <c r="V9" s="65"/>
      <c r="W9" s="65"/>
      <c r="X9" s="65"/>
      <c r="Y9" s="200"/>
      <c r="Z9" s="201"/>
      <c r="AA9" s="65"/>
      <c r="AB9" s="65"/>
      <c r="AC9" s="65"/>
      <c r="AD9" s="65"/>
      <c r="AE9" s="65"/>
      <c r="AF9" s="66"/>
      <c r="AG9" s="66"/>
      <c r="AH9" s="65"/>
      <c r="AI9" s="200"/>
      <c r="AJ9" s="201"/>
      <c r="AK9" s="65"/>
      <c r="AL9" s="65"/>
      <c r="AM9" s="65"/>
      <c r="AN9" s="65"/>
      <c r="AO9" s="65"/>
      <c r="AP9" s="65"/>
      <c r="AQ9" s="65"/>
      <c r="AR9" s="65"/>
      <c r="AS9" s="65"/>
      <c r="AT9" s="200"/>
      <c r="AU9" s="201"/>
      <c r="AV9" s="65"/>
      <c r="AW9" s="65"/>
      <c r="AX9" s="65"/>
      <c r="AY9" s="67"/>
    </row>
    <row r="10" spans="2:51">
      <c r="B10" s="46"/>
      <c r="C10" s="205"/>
      <c r="D10" s="206"/>
      <c r="E10" s="206"/>
      <c r="F10" s="206"/>
      <c r="G10" s="206"/>
      <c r="H10" s="206"/>
      <c r="I10" s="206"/>
      <c r="J10" s="207"/>
      <c r="K10" s="48"/>
      <c r="O10" s="64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7"/>
    </row>
    <row r="11" spans="2:51" ht="13.5" thickBot="1">
      <c r="B11" s="46"/>
      <c r="C11" s="208"/>
      <c r="D11" s="209"/>
      <c r="E11" s="209"/>
      <c r="F11" s="209"/>
      <c r="G11" s="209"/>
      <c r="H11" s="209"/>
      <c r="I11" s="209"/>
      <c r="J11" s="210"/>
      <c r="K11" s="48"/>
      <c r="O11" s="64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7"/>
    </row>
    <row r="12" spans="2:51" ht="13.5" thickBot="1">
      <c r="B12" s="46"/>
      <c r="C12" s="47"/>
      <c r="D12" s="47"/>
      <c r="E12" s="47"/>
      <c r="F12" s="47"/>
      <c r="G12" s="47"/>
      <c r="H12" s="47"/>
      <c r="I12" s="47"/>
      <c r="J12" s="47"/>
      <c r="K12" s="48"/>
      <c r="O12" s="64"/>
      <c r="P12" s="189"/>
      <c r="Q12" s="237"/>
      <c r="R12" s="237"/>
      <c r="S12" s="237"/>
      <c r="T12" s="237"/>
      <c r="U12" s="238"/>
      <c r="V12" s="65"/>
      <c r="W12" s="189"/>
      <c r="X12" s="237"/>
      <c r="Y12" s="237"/>
      <c r="Z12" s="237"/>
      <c r="AA12" s="237"/>
      <c r="AB12" s="238"/>
      <c r="AC12" s="65"/>
      <c r="AD12" s="189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1"/>
      <c r="AP12" s="65"/>
      <c r="AQ12" s="189"/>
      <c r="AR12" s="190"/>
      <c r="AS12" s="190"/>
      <c r="AT12" s="190"/>
      <c r="AU12" s="190"/>
      <c r="AV12" s="190"/>
      <c r="AW12" s="190"/>
      <c r="AX12" s="191"/>
      <c r="AY12" s="67"/>
    </row>
    <row r="13" spans="2:51" ht="13.5" customHeight="1">
      <c r="B13" s="46"/>
      <c r="C13" s="189"/>
      <c r="D13" s="229"/>
      <c r="E13" s="229"/>
      <c r="F13" s="229"/>
      <c r="G13" s="229"/>
      <c r="H13" s="229"/>
      <c r="I13" s="229"/>
      <c r="J13" s="230"/>
      <c r="K13" s="48"/>
      <c r="O13" s="64"/>
      <c r="P13" s="239"/>
      <c r="Q13" s="240"/>
      <c r="R13" s="240"/>
      <c r="S13" s="240"/>
      <c r="T13" s="240"/>
      <c r="U13" s="241"/>
      <c r="V13" s="65"/>
      <c r="W13" s="239"/>
      <c r="X13" s="240"/>
      <c r="Y13" s="240"/>
      <c r="Z13" s="240"/>
      <c r="AA13" s="240"/>
      <c r="AB13" s="241"/>
      <c r="AC13" s="65"/>
      <c r="AD13" s="192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4"/>
      <c r="AP13" s="65"/>
      <c r="AQ13" s="192"/>
      <c r="AR13" s="193"/>
      <c r="AS13" s="193"/>
      <c r="AT13" s="193"/>
      <c r="AU13" s="193"/>
      <c r="AV13" s="193"/>
      <c r="AW13" s="193"/>
      <c r="AX13" s="194"/>
      <c r="AY13" s="67"/>
    </row>
    <row r="14" spans="2:51">
      <c r="B14" s="46"/>
      <c r="C14" s="231"/>
      <c r="D14" s="232"/>
      <c r="E14" s="232"/>
      <c r="F14" s="232"/>
      <c r="G14" s="232"/>
      <c r="H14" s="232"/>
      <c r="I14" s="232"/>
      <c r="J14" s="233"/>
      <c r="K14" s="48"/>
      <c r="O14" s="64"/>
      <c r="P14" s="239"/>
      <c r="Q14" s="240"/>
      <c r="R14" s="240"/>
      <c r="S14" s="240"/>
      <c r="T14" s="240"/>
      <c r="U14" s="241"/>
      <c r="V14" s="65"/>
      <c r="W14" s="239"/>
      <c r="X14" s="240"/>
      <c r="Y14" s="240"/>
      <c r="Z14" s="240"/>
      <c r="AA14" s="240"/>
      <c r="AB14" s="241"/>
      <c r="AC14" s="65"/>
      <c r="AD14" s="192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4"/>
      <c r="AP14" s="65"/>
      <c r="AQ14" s="192"/>
      <c r="AR14" s="193"/>
      <c r="AS14" s="193"/>
      <c r="AT14" s="193"/>
      <c r="AU14" s="193"/>
      <c r="AV14" s="193"/>
      <c r="AW14" s="193"/>
      <c r="AX14" s="194"/>
      <c r="AY14" s="67"/>
    </row>
    <row r="15" spans="2:51">
      <c r="B15" s="46"/>
      <c r="C15" s="231"/>
      <c r="D15" s="232"/>
      <c r="E15" s="232"/>
      <c r="F15" s="232"/>
      <c r="G15" s="232"/>
      <c r="H15" s="232"/>
      <c r="I15" s="232"/>
      <c r="J15" s="233"/>
      <c r="K15" s="48"/>
      <c r="O15" s="64"/>
      <c r="P15" s="239"/>
      <c r="Q15" s="240"/>
      <c r="R15" s="240"/>
      <c r="S15" s="240"/>
      <c r="T15" s="240"/>
      <c r="U15" s="241"/>
      <c r="V15" s="65"/>
      <c r="W15" s="239"/>
      <c r="X15" s="240"/>
      <c r="Y15" s="240"/>
      <c r="Z15" s="240"/>
      <c r="AA15" s="240"/>
      <c r="AB15" s="241"/>
      <c r="AC15" s="65"/>
      <c r="AD15" s="192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4"/>
      <c r="AP15" s="65"/>
      <c r="AQ15" s="192"/>
      <c r="AR15" s="193"/>
      <c r="AS15" s="193"/>
      <c r="AT15" s="193"/>
      <c r="AU15" s="193"/>
      <c r="AV15" s="193"/>
      <c r="AW15" s="193"/>
      <c r="AX15" s="194"/>
      <c r="AY15" s="67"/>
    </row>
    <row r="16" spans="2:51">
      <c r="B16" s="46"/>
      <c r="C16" s="231"/>
      <c r="D16" s="232"/>
      <c r="E16" s="232"/>
      <c r="F16" s="232"/>
      <c r="G16" s="232"/>
      <c r="H16" s="232"/>
      <c r="I16" s="232"/>
      <c r="J16" s="233"/>
      <c r="K16" s="48"/>
      <c r="O16" s="64"/>
      <c r="P16" s="239"/>
      <c r="Q16" s="240"/>
      <c r="R16" s="240"/>
      <c r="S16" s="240"/>
      <c r="T16" s="240"/>
      <c r="U16" s="241"/>
      <c r="V16" s="65"/>
      <c r="W16" s="239"/>
      <c r="X16" s="240"/>
      <c r="Y16" s="240"/>
      <c r="Z16" s="240"/>
      <c r="AA16" s="240"/>
      <c r="AB16" s="241"/>
      <c r="AC16" s="65"/>
      <c r="AD16" s="192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4"/>
      <c r="AP16" s="65"/>
      <c r="AQ16" s="192"/>
      <c r="AR16" s="193"/>
      <c r="AS16" s="193"/>
      <c r="AT16" s="193"/>
      <c r="AU16" s="193"/>
      <c r="AV16" s="193"/>
      <c r="AW16" s="193"/>
      <c r="AX16" s="194"/>
      <c r="AY16" s="67"/>
    </row>
    <row r="17" spans="2:51">
      <c r="B17" s="46"/>
      <c r="C17" s="231"/>
      <c r="D17" s="232"/>
      <c r="E17" s="232"/>
      <c r="F17" s="232"/>
      <c r="G17" s="232"/>
      <c r="H17" s="232"/>
      <c r="I17" s="232"/>
      <c r="J17" s="233"/>
      <c r="K17" s="48"/>
      <c r="O17" s="64"/>
      <c r="P17" s="239"/>
      <c r="Q17" s="240"/>
      <c r="R17" s="240"/>
      <c r="S17" s="240"/>
      <c r="T17" s="240"/>
      <c r="U17" s="241"/>
      <c r="V17" s="65"/>
      <c r="W17" s="239"/>
      <c r="X17" s="240"/>
      <c r="Y17" s="240"/>
      <c r="Z17" s="240"/>
      <c r="AA17" s="240"/>
      <c r="AB17" s="241"/>
      <c r="AC17" s="65"/>
      <c r="AD17" s="192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4"/>
      <c r="AP17" s="65"/>
      <c r="AQ17" s="192"/>
      <c r="AR17" s="193"/>
      <c r="AS17" s="193"/>
      <c r="AT17" s="193"/>
      <c r="AU17" s="193"/>
      <c r="AV17" s="193"/>
      <c r="AW17" s="193"/>
      <c r="AX17" s="194"/>
      <c r="AY17" s="67"/>
    </row>
    <row r="18" spans="2:51">
      <c r="B18" s="46"/>
      <c r="C18" s="231"/>
      <c r="D18" s="232"/>
      <c r="E18" s="232"/>
      <c r="F18" s="232"/>
      <c r="G18" s="232"/>
      <c r="H18" s="232"/>
      <c r="I18" s="232"/>
      <c r="J18" s="233"/>
      <c r="K18" s="48"/>
      <c r="O18" s="64"/>
      <c r="P18" s="239"/>
      <c r="Q18" s="240"/>
      <c r="R18" s="240"/>
      <c r="S18" s="240"/>
      <c r="T18" s="240"/>
      <c r="U18" s="241"/>
      <c r="V18" s="65"/>
      <c r="W18" s="239"/>
      <c r="X18" s="240"/>
      <c r="Y18" s="240"/>
      <c r="Z18" s="240"/>
      <c r="AA18" s="240"/>
      <c r="AB18" s="241"/>
      <c r="AC18" s="65"/>
      <c r="AD18" s="192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4"/>
      <c r="AP18" s="65"/>
      <c r="AQ18" s="192"/>
      <c r="AR18" s="193"/>
      <c r="AS18" s="193"/>
      <c r="AT18" s="193"/>
      <c r="AU18" s="193"/>
      <c r="AV18" s="193"/>
      <c r="AW18" s="193"/>
      <c r="AX18" s="194"/>
      <c r="AY18" s="67"/>
    </row>
    <row r="19" spans="2:51" ht="13.5" thickBot="1">
      <c r="B19" s="46"/>
      <c r="C19" s="234"/>
      <c r="D19" s="235"/>
      <c r="E19" s="235"/>
      <c r="F19" s="235"/>
      <c r="G19" s="235"/>
      <c r="H19" s="235"/>
      <c r="I19" s="235"/>
      <c r="J19" s="236"/>
      <c r="K19" s="48"/>
      <c r="O19" s="64"/>
      <c r="P19" s="239"/>
      <c r="Q19" s="240"/>
      <c r="R19" s="240"/>
      <c r="S19" s="240"/>
      <c r="T19" s="240"/>
      <c r="U19" s="241"/>
      <c r="V19" s="65"/>
      <c r="W19" s="239"/>
      <c r="X19" s="240"/>
      <c r="Y19" s="240"/>
      <c r="Z19" s="240"/>
      <c r="AA19" s="240"/>
      <c r="AB19" s="241"/>
      <c r="AC19" s="65"/>
      <c r="AD19" s="192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4"/>
      <c r="AP19" s="65"/>
      <c r="AQ19" s="192"/>
      <c r="AR19" s="193"/>
      <c r="AS19" s="193"/>
      <c r="AT19" s="193"/>
      <c r="AU19" s="193"/>
      <c r="AV19" s="193"/>
      <c r="AW19" s="193"/>
      <c r="AX19" s="194"/>
      <c r="AY19" s="67"/>
    </row>
    <row r="20" spans="2:51">
      <c r="B20" s="46"/>
      <c r="C20" s="47"/>
      <c r="D20" s="47"/>
      <c r="E20" s="47"/>
      <c r="F20" s="47"/>
      <c r="G20" s="47"/>
      <c r="H20" s="47"/>
      <c r="I20" s="47"/>
      <c r="J20" s="47"/>
      <c r="K20" s="48"/>
      <c r="O20" s="64"/>
      <c r="P20" s="239"/>
      <c r="Q20" s="240"/>
      <c r="R20" s="240"/>
      <c r="S20" s="240"/>
      <c r="T20" s="240"/>
      <c r="U20" s="241"/>
      <c r="V20" s="65"/>
      <c r="W20" s="239"/>
      <c r="X20" s="240"/>
      <c r="Y20" s="240"/>
      <c r="Z20" s="240"/>
      <c r="AA20" s="240"/>
      <c r="AB20" s="241"/>
      <c r="AC20" s="65"/>
      <c r="AD20" s="192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4"/>
      <c r="AP20" s="65"/>
      <c r="AQ20" s="192"/>
      <c r="AR20" s="193"/>
      <c r="AS20" s="193"/>
      <c r="AT20" s="193"/>
      <c r="AU20" s="193"/>
      <c r="AV20" s="193"/>
      <c r="AW20" s="193"/>
      <c r="AX20" s="194"/>
      <c r="AY20" s="67"/>
    </row>
    <row r="21" spans="2:51" ht="13.5" thickBot="1">
      <c r="B21" s="49"/>
      <c r="C21" s="50"/>
      <c r="D21" s="50"/>
      <c r="E21" s="50"/>
      <c r="F21" s="50"/>
      <c r="G21" s="50"/>
      <c r="H21" s="50"/>
      <c r="I21" s="50"/>
      <c r="J21" s="50"/>
      <c r="K21" s="51"/>
      <c r="O21" s="64"/>
      <c r="P21" s="239"/>
      <c r="Q21" s="240"/>
      <c r="R21" s="240"/>
      <c r="S21" s="240"/>
      <c r="T21" s="240"/>
      <c r="U21" s="241"/>
      <c r="V21" s="65"/>
      <c r="W21" s="239"/>
      <c r="X21" s="240"/>
      <c r="Y21" s="240"/>
      <c r="Z21" s="240"/>
      <c r="AA21" s="240"/>
      <c r="AB21" s="241"/>
      <c r="AC21" s="65"/>
      <c r="AD21" s="192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4"/>
      <c r="AP21" s="65"/>
      <c r="AQ21" s="192"/>
      <c r="AR21" s="193"/>
      <c r="AS21" s="193"/>
      <c r="AT21" s="193"/>
      <c r="AU21" s="193"/>
      <c r="AV21" s="193"/>
      <c r="AW21" s="193"/>
      <c r="AX21" s="194"/>
      <c r="AY21" s="67"/>
    </row>
    <row r="22" spans="2:51" ht="13.5" thickBot="1">
      <c r="O22" s="64"/>
      <c r="P22" s="242"/>
      <c r="Q22" s="243"/>
      <c r="R22" s="243"/>
      <c r="S22" s="243"/>
      <c r="T22" s="243"/>
      <c r="U22" s="244"/>
      <c r="V22" s="65"/>
      <c r="W22" s="242"/>
      <c r="X22" s="243"/>
      <c r="Y22" s="243"/>
      <c r="Z22" s="243"/>
      <c r="AA22" s="243"/>
      <c r="AB22" s="244"/>
      <c r="AC22" s="65"/>
      <c r="AD22" s="195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7"/>
      <c r="AP22" s="65"/>
      <c r="AQ22" s="195"/>
      <c r="AR22" s="196"/>
      <c r="AS22" s="196"/>
      <c r="AT22" s="196"/>
      <c r="AU22" s="196"/>
      <c r="AV22" s="196"/>
      <c r="AW22" s="196"/>
      <c r="AX22" s="197"/>
      <c r="AY22" s="67"/>
    </row>
    <row r="23" spans="2:51" ht="13.5" thickBot="1">
      <c r="O23" s="68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70"/>
    </row>
    <row r="24" spans="2:51">
      <c r="B24" s="52"/>
      <c r="C24" s="53"/>
      <c r="D24" s="53"/>
      <c r="E24" s="53"/>
      <c r="F24" s="53"/>
      <c r="G24" s="53"/>
      <c r="H24" s="53"/>
      <c r="I24" s="53"/>
      <c r="J24" s="53"/>
      <c r="K24" s="54"/>
    </row>
    <row r="25" spans="2:51" ht="13.5" thickBot="1">
      <c r="B25" s="55"/>
      <c r="C25" s="56"/>
      <c r="D25" s="56"/>
      <c r="E25" s="56"/>
      <c r="F25" s="56"/>
      <c r="G25" s="56"/>
      <c r="H25" s="56"/>
      <c r="I25" s="56"/>
      <c r="J25" s="56"/>
      <c r="K25" s="57"/>
    </row>
    <row r="26" spans="2:51" ht="24" customHeight="1" thickBot="1">
      <c r="B26" s="55"/>
      <c r="C26" s="211" t="s">
        <v>248</v>
      </c>
      <c r="D26" s="212"/>
      <c r="E26" s="212"/>
      <c r="F26" s="212"/>
      <c r="G26" s="212"/>
      <c r="H26" s="212"/>
      <c r="I26" s="212"/>
      <c r="J26" s="213"/>
      <c r="K26" s="57"/>
      <c r="O26" s="61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3"/>
    </row>
    <row r="27" spans="2:51" ht="18">
      <c r="B27" s="55"/>
      <c r="C27" s="214"/>
      <c r="D27" s="215"/>
      <c r="E27" s="215"/>
      <c r="F27" s="215"/>
      <c r="G27" s="215"/>
      <c r="H27" s="215"/>
      <c r="I27" s="215"/>
      <c r="J27" s="216"/>
      <c r="K27" s="57"/>
      <c r="O27" s="64"/>
      <c r="P27" s="65"/>
      <c r="Q27" s="65"/>
      <c r="R27" s="198" t="s">
        <v>253</v>
      </c>
      <c r="S27" s="199"/>
      <c r="T27" s="65"/>
      <c r="U27" s="65"/>
      <c r="V27" s="65"/>
      <c r="W27" s="65"/>
      <c r="X27" s="65"/>
      <c r="Y27" s="198" t="s">
        <v>250</v>
      </c>
      <c r="Z27" s="199"/>
      <c r="AA27" s="65"/>
      <c r="AB27" s="65"/>
      <c r="AC27" s="65"/>
      <c r="AD27" s="65"/>
      <c r="AE27" s="65"/>
      <c r="AF27" s="66"/>
      <c r="AG27" s="66"/>
      <c r="AH27" s="65"/>
      <c r="AI27" s="198" t="s">
        <v>251</v>
      </c>
      <c r="AJ27" s="199"/>
      <c r="AK27" s="65"/>
      <c r="AL27" s="65"/>
      <c r="AM27" s="65"/>
      <c r="AN27" s="65"/>
      <c r="AO27" s="65"/>
      <c r="AP27" s="65"/>
      <c r="AQ27" s="65"/>
      <c r="AR27" s="65"/>
      <c r="AS27" s="65"/>
      <c r="AT27" s="198" t="s">
        <v>252</v>
      </c>
      <c r="AU27" s="199"/>
      <c r="AV27" s="65"/>
      <c r="AW27" s="65"/>
      <c r="AX27" s="65"/>
      <c r="AY27" s="67"/>
    </row>
    <row r="28" spans="2:51" ht="18.75" thickBot="1">
      <c r="B28" s="55"/>
      <c r="C28" s="217"/>
      <c r="D28" s="218"/>
      <c r="E28" s="218"/>
      <c r="F28" s="218"/>
      <c r="G28" s="218"/>
      <c r="H28" s="218"/>
      <c r="I28" s="218"/>
      <c r="J28" s="219"/>
      <c r="K28" s="57"/>
      <c r="O28" s="64"/>
      <c r="P28" s="65"/>
      <c r="Q28" s="65"/>
      <c r="R28" s="200"/>
      <c r="S28" s="201"/>
      <c r="T28" s="65"/>
      <c r="U28" s="65"/>
      <c r="V28" s="65"/>
      <c r="W28" s="65"/>
      <c r="X28" s="65"/>
      <c r="Y28" s="200"/>
      <c r="Z28" s="201"/>
      <c r="AA28" s="65"/>
      <c r="AB28" s="65"/>
      <c r="AC28" s="65"/>
      <c r="AD28" s="65"/>
      <c r="AE28" s="65"/>
      <c r="AF28" s="66"/>
      <c r="AG28" s="66"/>
      <c r="AH28" s="65"/>
      <c r="AI28" s="200"/>
      <c r="AJ28" s="201"/>
      <c r="AK28" s="65"/>
      <c r="AL28" s="65"/>
      <c r="AM28" s="65"/>
      <c r="AN28" s="65"/>
      <c r="AO28" s="65"/>
      <c r="AP28" s="65"/>
      <c r="AQ28" s="65"/>
      <c r="AR28" s="65"/>
      <c r="AS28" s="65"/>
      <c r="AT28" s="200"/>
      <c r="AU28" s="201"/>
      <c r="AV28" s="65"/>
      <c r="AW28" s="65"/>
      <c r="AX28" s="65"/>
      <c r="AY28" s="67"/>
    </row>
    <row r="29" spans="2:51" ht="13.5" thickBot="1">
      <c r="B29" s="55"/>
      <c r="C29" s="56"/>
      <c r="D29" s="56"/>
      <c r="E29" s="56"/>
      <c r="F29" s="56"/>
      <c r="G29" s="56"/>
      <c r="H29" s="56"/>
      <c r="I29" s="56"/>
      <c r="J29" s="56"/>
      <c r="K29" s="57"/>
      <c r="O29" s="64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7"/>
    </row>
    <row r="30" spans="2:51" ht="13.5" customHeight="1" thickBot="1">
      <c r="B30" s="55"/>
      <c r="C30" s="220"/>
      <c r="D30" s="221"/>
      <c r="E30" s="221"/>
      <c r="F30" s="221"/>
      <c r="G30" s="221"/>
      <c r="H30" s="221"/>
      <c r="I30" s="221"/>
      <c r="J30" s="222"/>
      <c r="K30" s="57"/>
      <c r="O30" s="64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7"/>
    </row>
    <row r="31" spans="2:51">
      <c r="B31" s="55"/>
      <c r="C31" s="223"/>
      <c r="D31" s="224"/>
      <c r="E31" s="224"/>
      <c r="F31" s="224"/>
      <c r="G31" s="224"/>
      <c r="H31" s="224"/>
      <c r="I31" s="224"/>
      <c r="J31" s="225"/>
      <c r="K31" s="57"/>
      <c r="O31" s="64"/>
      <c r="P31" s="189"/>
      <c r="Q31" s="190"/>
      <c r="R31" s="190"/>
      <c r="S31" s="190"/>
      <c r="T31" s="190"/>
      <c r="U31" s="191"/>
      <c r="V31" s="65"/>
      <c r="W31" s="189"/>
      <c r="X31" s="190"/>
      <c r="Y31" s="190"/>
      <c r="Z31" s="190"/>
      <c r="AA31" s="190"/>
      <c r="AB31" s="191"/>
      <c r="AC31" s="65"/>
      <c r="AD31" s="189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1"/>
      <c r="AP31" s="65"/>
      <c r="AQ31" s="189"/>
      <c r="AR31" s="190"/>
      <c r="AS31" s="190"/>
      <c r="AT31" s="190"/>
      <c r="AU31" s="190"/>
      <c r="AV31" s="190"/>
      <c r="AW31" s="190"/>
      <c r="AX31" s="191"/>
      <c r="AY31" s="67"/>
    </row>
    <row r="32" spans="2:51">
      <c r="B32" s="55"/>
      <c r="C32" s="223"/>
      <c r="D32" s="224"/>
      <c r="E32" s="224"/>
      <c r="F32" s="224"/>
      <c r="G32" s="224"/>
      <c r="H32" s="224"/>
      <c r="I32" s="224"/>
      <c r="J32" s="225"/>
      <c r="K32" s="57"/>
      <c r="O32" s="64"/>
      <c r="P32" s="192"/>
      <c r="Q32" s="193"/>
      <c r="R32" s="193"/>
      <c r="S32" s="193"/>
      <c r="T32" s="193"/>
      <c r="U32" s="194"/>
      <c r="V32" s="65"/>
      <c r="W32" s="192"/>
      <c r="X32" s="193"/>
      <c r="Y32" s="193"/>
      <c r="Z32" s="193"/>
      <c r="AA32" s="193"/>
      <c r="AB32" s="194"/>
      <c r="AC32" s="65"/>
      <c r="AD32" s="192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4"/>
      <c r="AP32" s="65"/>
      <c r="AQ32" s="192"/>
      <c r="AR32" s="193"/>
      <c r="AS32" s="193"/>
      <c r="AT32" s="193"/>
      <c r="AU32" s="193"/>
      <c r="AV32" s="193"/>
      <c r="AW32" s="193"/>
      <c r="AX32" s="194"/>
      <c r="AY32" s="67"/>
    </row>
    <row r="33" spans="2:51">
      <c r="B33" s="55"/>
      <c r="C33" s="223"/>
      <c r="D33" s="224"/>
      <c r="E33" s="224"/>
      <c r="F33" s="224"/>
      <c r="G33" s="224"/>
      <c r="H33" s="224"/>
      <c r="I33" s="224"/>
      <c r="J33" s="225"/>
      <c r="K33" s="57"/>
      <c r="O33" s="64"/>
      <c r="P33" s="192"/>
      <c r="Q33" s="193"/>
      <c r="R33" s="193"/>
      <c r="S33" s="193"/>
      <c r="T33" s="193"/>
      <c r="U33" s="194"/>
      <c r="V33" s="65"/>
      <c r="W33" s="192"/>
      <c r="X33" s="193"/>
      <c r="Y33" s="193"/>
      <c r="Z33" s="193"/>
      <c r="AA33" s="193"/>
      <c r="AB33" s="194"/>
      <c r="AC33" s="65"/>
      <c r="AD33" s="192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4"/>
      <c r="AP33" s="65"/>
      <c r="AQ33" s="192"/>
      <c r="AR33" s="193"/>
      <c r="AS33" s="193"/>
      <c r="AT33" s="193"/>
      <c r="AU33" s="193"/>
      <c r="AV33" s="193"/>
      <c r="AW33" s="193"/>
      <c r="AX33" s="194"/>
      <c r="AY33" s="67"/>
    </row>
    <row r="34" spans="2:51">
      <c r="B34" s="55"/>
      <c r="C34" s="223"/>
      <c r="D34" s="224"/>
      <c r="E34" s="224"/>
      <c r="F34" s="224"/>
      <c r="G34" s="224"/>
      <c r="H34" s="224"/>
      <c r="I34" s="224"/>
      <c r="J34" s="225"/>
      <c r="K34" s="57"/>
      <c r="O34" s="64"/>
      <c r="P34" s="192"/>
      <c r="Q34" s="193"/>
      <c r="R34" s="193"/>
      <c r="S34" s="193"/>
      <c r="T34" s="193"/>
      <c r="U34" s="194"/>
      <c r="V34" s="65"/>
      <c r="W34" s="192"/>
      <c r="X34" s="193"/>
      <c r="Y34" s="193"/>
      <c r="Z34" s="193"/>
      <c r="AA34" s="193"/>
      <c r="AB34" s="194"/>
      <c r="AC34" s="65"/>
      <c r="AD34" s="192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4"/>
      <c r="AP34" s="65"/>
      <c r="AQ34" s="192"/>
      <c r="AR34" s="193"/>
      <c r="AS34" s="193"/>
      <c r="AT34" s="193"/>
      <c r="AU34" s="193"/>
      <c r="AV34" s="193"/>
      <c r="AW34" s="193"/>
      <c r="AX34" s="194"/>
      <c r="AY34" s="67"/>
    </row>
    <row r="35" spans="2:51">
      <c r="B35" s="55"/>
      <c r="C35" s="223"/>
      <c r="D35" s="224"/>
      <c r="E35" s="224"/>
      <c r="F35" s="224"/>
      <c r="G35" s="224"/>
      <c r="H35" s="224"/>
      <c r="I35" s="224"/>
      <c r="J35" s="225"/>
      <c r="K35" s="57"/>
      <c r="O35" s="64"/>
      <c r="P35" s="192"/>
      <c r="Q35" s="193"/>
      <c r="R35" s="193"/>
      <c r="S35" s="193"/>
      <c r="T35" s="193"/>
      <c r="U35" s="194"/>
      <c r="V35" s="65"/>
      <c r="W35" s="192"/>
      <c r="X35" s="193"/>
      <c r="Y35" s="193"/>
      <c r="Z35" s="193"/>
      <c r="AA35" s="193"/>
      <c r="AB35" s="194"/>
      <c r="AC35" s="65"/>
      <c r="AD35" s="192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4"/>
      <c r="AP35" s="65"/>
      <c r="AQ35" s="192"/>
      <c r="AR35" s="193"/>
      <c r="AS35" s="193"/>
      <c r="AT35" s="193"/>
      <c r="AU35" s="193"/>
      <c r="AV35" s="193"/>
      <c r="AW35" s="193"/>
      <c r="AX35" s="194"/>
      <c r="AY35" s="67"/>
    </row>
    <row r="36" spans="2:51" ht="13.5" thickBot="1">
      <c r="B36" s="55"/>
      <c r="C36" s="226"/>
      <c r="D36" s="227"/>
      <c r="E36" s="227"/>
      <c r="F36" s="227"/>
      <c r="G36" s="227"/>
      <c r="H36" s="227"/>
      <c r="I36" s="227"/>
      <c r="J36" s="228"/>
      <c r="K36" s="57"/>
      <c r="O36" s="64"/>
      <c r="P36" s="192"/>
      <c r="Q36" s="193"/>
      <c r="R36" s="193"/>
      <c r="S36" s="193"/>
      <c r="T36" s="193"/>
      <c r="U36" s="194"/>
      <c r="V36" s="65"/>
      <c r="W36" s="192"/>
      <c r="X36" s="193"/>
      <c r="Y36" s="193"/>
      <c r="Z36" s="193"/>
      <c r="AA36" s="193"/>
      <c r="AB36" s="194"/>
      <c r="AC36" s="65"/>
      <c r="AD36" s="192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4"/>
      <c r="AP36" s="65"/>
      <c r="AQ36" s="192"/>
      <c r="AR36" s="193"/>
      <c r="AS36" s="193"/>
      <c r="AT36" s="193"/>
      <c r="AU36" s="193"/>
      <c r="AV36" s="193"/>
      <c r="AW36" s="193"/>
      <c r="AX36" s="194"/>
      <c r="AY36" s="67"/>
    </row>
    <row r="37" spans="2:51">
      <c r="B37" s="55"/>
      <c r="C37" s="56"/>
      <c r="D37" s="56"/>
      <c r="E37" s="56"/>
      <c r="F37" s="56"/>
      <c r="G37" s="56"/>
      <c r="H37" s="56"/>
      <c r="I37" s="56"/>
      <c r="J37" s="56"/>
      <c r="K37" s="57"/>
      <c r="O37" s="64"/>
      <c r="P37" s="192"/>
      <c r="Q37" s="193"/>
      <c r="R37" s="193"/>
      <c r="S37" s="193"/>
      <c r="T37" s="193"/>
      <c r="U37" s="194"/>
      <c r="V37" s="65"/>
      <c r="W37" s="192"/>
      <c r="X37" s="193"/>
      <c r="Y37" s="193"/>
      <c r="Z37" s="193"/>
      <c r="AA37" s="193"/>
      <c r="AB37" s="194"/>
      <c r="AC37" s="65"/>
      <c r="AD37" s="192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4"/>
      <c r="AP37" s="65"/>
      <c r="AQ37" s="192"/>
      <c r="AR37" s="193"/>
      <c r="AS37" s="193"/>
      <c r="AT37" s="193"/>
      <c r="AU37" s="193"/>
      <c r="AV37" s="193"/>
      <c r="AW37" s="193"/>
      <c r="AX37" s="194"/>
      <c r="AY37" s="67"/>
    </row>
    <row r="38" spans="2:51" ht="13.5" thickBot="1">
      <c r="B38" s="58"/>
      <c r="C38" s="59"/>
      <c r="D38" s="59"/>
      <c r="E38" s="59"/>
      <c r="F38" s="59"/>
      <c r="G38" s="59"/>
      <c r="H38" s="59"/>
      <c r="I38" s="59"/>
      <c r="J38" s="59"/>
      <c r="K38" s="60"/>
      <c r="O38" s="64"/>
      <c r="P38" s="192"/>
      <c r="Q38" s="193"/>
      <c r="R38" s="193"/>
      <c r="S38" s="193"/>
      <c r="T38" s="193"/>
      <c r="U38" s="194"/>
      <c r="V38" s="65"/>
      <c r="W38" s="192"/>
      <c r="X38" s="193"/>
      <c r="Y38" s="193"/>
      <c r="Z38" s="193"/>
      <c r="AA38" s="193"/>
      <c r="AB38" s="194"/>
      <c r="AC38" s="65"/>
      <c r="AD38" s="192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4"/>
      <c r="AP38" s="65"/>
      <c r="AQ38" s="192"/>
      <c r="AR38" s="193"/>
      <c r="AS38" s="193"/>
      <c r="AT38" s="193"/>
      <c r="AU38" s="193"/>
      <c r="AV38" s="193"/>
      <c r="AW38" s="193"/>
      <c r="AX38" s="194"/>
      <c r="AY38" s="67"/>
    </row>
    <row r="39" spans="2:51">
      <c r="O39" s="64"/>
      <c r="P39" s="192"/>
      <c r="Q39" s="193"/>
      <c r="R39" s="193"/>
      <c r="S39" s="193"/>
      <c r="T39" s="193"/>
      <c r="U39" s="194"/>
      <c r="V39" s="65"/>
      <c r="W39" s="192"/>
      <c r="X39" s="193"/>
      <c r="Y39" s="193"/>
      <c r="Z39" s="193"/>
      <c r="AA39" s="193"/>
      <c r="AB39" s="194"/>
      <c r="AC39" s="65"/>
      <c r="AD39" s="192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4"/>
      <c r="AP39" s="65"/>
      <c r="AQ39" s="192"/>
      <c r="AR39" s="193"/>
      <c r="AS39" s="193"/>
      <c r="AT39" s="193"/>
      <c r="AU39" s="193"/>
      <c r="AV39" s="193"/>
      <c r="AW39" s="193"/>
      <c r="AX39" s="194"/>
      <c r="AY39" s="67"/>
    </row>
    <row r="40" spans="2:51">
      <c r="O40" s="64"/>
      <c r="P40" s="192"/>
      <c r="Q40" s="193"/>
      <c r="R40" s="193"/>
      <c r="S40" s="193"/>
      <c r="T40" s="193"/>
      <c r="U40" s="194"/>
      <c r="V40" s="65"/>
      <c r="W40" s="192"/>
      <c r="X40" s="193"/>
      <c r="Y40" s="193"/>
      <c r="Z40" s="193"/>
      <c r="AA40" s="193"/>
      <c r="AB40" s="194"/>
      <c r="AC40" s="65"/>
      <c r="AD40" s="192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4"/>
      <c r="AP40" s="65"/>
      <c r="AQ40" s="192"/>
      <c r="AR40" s="193"/>
      <c r="AS40" s="193"/>
      <c r="AT40" s="193"/>
      <c r="AU40" s="193"/>
      <c r="AV40" s="193"/>
      <c r="AW40" s="193"/>
      <c r="AX40" s="194"/>
      <c r="AY40" s="67"/>
    </row>
    <row r="41" spans="2:51" ht="13.5" thickBot="1">
      <c r="O41" s="64"/>
      <c r="P41" s="195"/>
      <c r="Q41" s="196"/>
      <c r="R41" s="196"/>
      <c r="S41" s="196"/>
      <c r="T41" s="196"/>
      <c r="U41" s="197"/>
      <c r="V41" s="65"/>
      <c r="W41" s="195"/>
      <c r="X41" s="196"/>
      <c r="Y41" s="196"/>
      <c r="Z41" s="196"/>
      <c r="AA41" s="196"/>
      <c r="AB41" s="197"/>
      <c r="AC41" s="65"/>
      <c r="AD41" s="195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7"/>
      <c r="AP41" s="65"/>
      <c r="AQ41" s="195"/>
      <c r="AR41" s="196"/>
      <c r="AS41" s="196"/>
      <c r="AT41" s="196"/>
      <c r="AU41" s="196"/>
      <c r="AV41" s="196"/>
      <c r="AW41" s="196"/>
      <c r="AX41" s="197"/>
      <c r="AY41" s="67"/>
    </row>
    <row r="42" spans="2:51" ht="13.5" thickBot="1">
      <c r="O42" s="68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70"/>
    </row>
    <row r="44" spans="2:51" ht="13.5" thickBot="1"/>
    <row r="45" spans="2:51" ht="13.5" thickBot="1">
      <c r="O45" s="61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3"/>
    </row>
    <row r="46" spans="2:51" ht="18">
      <c r="O46" s="64"/>
      <c r="P46" s="65"/>
      <c r="Q46" s="65"/>
      <c r="R46" s="198" t="s">
        <v>254</v>
      </c>
      <c r="S46" s="199"/>
      <c r="T46" s="65"/>
      <c r="U46" s="65"/>
      <c r="V46" s="65"/>
      <c r="W46" s="65"/>
      <c r="X46" s="65"/>
      <c r="Y46" s="198" t="s">
        <v>250</v>
      </c>
      <c r="Z46" s="199"/>
      <c r="AA46" s="65"/>
      <c r="AB46" s="65"/>
      <c r="AC46" s="65"/>
      <c r="AD46" s="65"/>
      <c r="AE46" s="65"/>
      <c r="AF46" s="66"/>
      <c r="AG46" s="66"/>
      <c r="AH46" s="65"/>
      <c r="AI46" s="198" t="s">
        <v>251</v>
      </c>
      <c r="AJ46" s="199"/>
      <c r="AK46" s="65"/>
      <c r="AL46" s="65"/>
      <c r="AM46" s="65"/>
      <c r="AN46" s="65"/>
      <c r="AO46" s="65"/>
      <c r="AP46" s="65"/>
      <c r="AQ46" s="65"/>
      <c r="AR46" s="65"/>
      <c r="AS46" s="65"/>
      <c r="AT46" s="198" t="s">
        <v>252</v>
      </c>
      <c r="AU46" s="199"/>
      <c r="AV46" s="65"/>
      <c r="AW46" s="65"/>
      <c r="AX46" s="65"/>
      <c r="AY46" s="67"/>
    </row>
    <row r="47" spans="2:51" ht="18.75" thickBot="1">
      <c r="O47" s="64"/>
      <c r="P47" s="65"/>
      <c r="Q47" s="65"/>
      <c r="R47" s="200"/>
      <c r="S47" s="201"/>
      <c r="T47" s="65"/>
      <c r="U47" s="65"/>
      <c r="V47" s="65"/>
      <c r="W47" s="65"/>
      <c r="X47" s="65"/>
      <c r="Y47" s="200"/>
      <c r="Z47" s="201"/>
      <c r="AA47" s="65"/>
      <c r="AB47" s="65"/>
      <c r="AC47" s="65"/>
      <c r="AD47" s="65"/>
      <c r="AE47" s="65"/>
      <c r="AF47" s="66"/>
      <c r="AG47" s="66"/>
      <c r="AH47" s="65"/>
      <c r="AI47" s="200"/>
      <c r="AJ47" s="201"/>
      <c r="AK47" s="65"/>
      <c r="AL47" s="65"/>
      <c r="AM47" s="65"/>
      <c r="AN47" s="65"/>
      <c r="AO47" s="65"/>
      <c r="AP47" s="65"/>
      <c r="AQ47" s="65"/>
      <c r="AR47" s="65"/>
      <c r="AS47" s="65"/>
      <c r="AT47" s="200"/>
      <c r="AU47" s="201"/>
      <c r="AV47" s="65"/>
      <c r="AW47" s="65"/>
      <c r="AX47" s="65"/>
      <c r="AY47" s="67"/>
    </row>
    <row r="48" spans="2:51">
      <c r="O48" s="64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7"/>
    </row>
    <row r="49" spans="15:51" ht="13.5" thickBot="1">
      <c r="O49" s="64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7"/>
    </row>
    <row r="50" spans="15:51">
      <c r="O50" s="64"/>
      <c r="P50" s="189"/>
      <c r="Q50" s="190"/>
      <c r="R50" s="190"/>
      <c r="S50" s="190"/>
      <c r="T50" s="190"/>
      <c r="U50" s="191"/>
      <c r="V50" s="65"/>
      <c r="W50" s="189"/>
      <c r="X50" s="190"/>
      <c r="Y50" s="190"/>
      <c r="Z50" s="190"/>
      <c r="AA50" s="190"/>
      <c r="AB50" s="191"/>
      <c r="AC50" s="65"/>
      <c r="AD50" s="189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1"/>
      <c r="AP50" s="65"/>
      <c r="AQ50" s="189"/>
      <c r="AR50" s="190"/>
      <c r="AS50" s="190"/>
      <c r="AT50" s="190"/>
      <c r="AU50" s="190"/>
      <c r="AV50" s="190"/>
      <c r="AW50" s="190"/>
      <c r="AX50" s="191"/>
      <c r="AY50" s="67"/>
    </row>
    <row r="51" spans="15:51">
      <c r="O51" s="64"/>
      <c r="P51" s="192"/>
      <c r="Q51" s="193"/>
      <c r="R51" s="193"/>
      <c r="S51" s="193"/>
      <c r="T51" s="193"/>
      <c r="U51" s="194"/>
      <c r="V51" s="65"/>
      <c r="W51" s="192"/>
      <c r="X51" s="193"/>
      <c r="Y51" s="193"/>
      <c r="Z51" s="193"/>
      <c r="AA51" s="193"/>
      <c r="AB51" s="194"/>
      <c r="AC51" s="65"/>
      <c r="AD51" s="192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4"/>
      <c r="AP51" s="65"/>
      <c r="AQ51" s="192"/>
      <c r="AR51" s="193"/>
      <c r="AS51" s="193"/>
      <c r="AT51" s="193"/>
      <c r="AU51" s="193"/>
      <c r="AV51" s="193"/>
      <c r="AW51" s="193"/>
      <c r="AX51" s="194"/>
      <c r="AY51" s="67"/>
    </row>
    <row r="52" spans="15:51">
      <c r="O52" s="64"/>
      <c r="P52" s="192"/>
      <c r="Q52" s="193"/>
      <c r="R52" s="193"/>
      <c r="S52" s="193"/>
      <c r="T52" s="193"/>
      <c r="U52" s="194"/>
      <c r="V52" s="65"/>
      <c r="W52" s="192"/>
      <c r="X52" s="193"/>
      <c r="Y52" s="193"/>
      <c r="Z52" s="193"/>
      <c r="AA52" s="193"/>
      <c r="AB52" s="194"/>
      <c r="AC52" s="65"/>
      <c r="AD52" s="192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4"/>
      <c r="AP52" s="65"/>
      <c r="AQ52" s="192"/>
      <c r="AR52" s="193"/>
      <c r="AS52" s="193"/>
      <c r="AT52" s="193"/>
      <c r="AU52" s="193"/>
      <c r="AV52" s="193"/>
      <c r="AW52" s="193"/>
      <c r="AX52" s="194"/>
      <c r="AY52" s="67"/>
    </row>
    <row r="53" spans="15:51">
      <c r="O53" s="64"/>
      <c r="P53" s="192"/>
      <c r="Q53" s="193"/>
      <c r="R53" s="193"/>
      <c r="S53" s="193"/>
      <c r="T53" s="193"/>
      <c r="U53" s="194"/>
      <c r="V53" s="65"/>
      <c r="W53" s="192"/>
      <c r="X53" s="193"/>
      <c r="Y53" s="193"/>
      <c r="Z53" s="193"/>
      <c r="AA53" s="193"/>
      <c r="AB53" s="194"/>
      <c r="AC53" s="65"/>
      <c r="AD53" s="192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4"/>
      <c r="AP53" s="65"/>
      <c r="AQ53" s="192"/>
      <c r="AR53" s="193"/>
      <c r="AS53" s="193"/>
      <c r="AT53" s="193"/>
      <c r="AU53" s="193"/>
      <c r="AV53" s="193"/>
      <c r="AW53" s="193"/>
      <c r="AX53" s="194"/>
      <c r="AY53" s="67"/>
    </row>
    <row r="54" spans="15:51">
      <c r="O54" s="64"/>
      <c r="P54" s="192"/>
      <c r="Q54" s="193"/>
      <c r="R54" s="193"/>
      <c r="S54" s="193"/>
      <c r="T54" s="193"/>
      <c r="U54" s="194"/>
      <c r="V54" s="65"/>
      <c r="W54" s="192"/>
      <c r="X54" s="193"/>
      <c r="Y54" s="193"/>
      <c r="Z54" s="193"/>
      <c r="AA54" s="193"/>
      <c r="AB54" s="194"/>
      <c r="AC54" s="65"/>
      <c r="AD54" s="192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4"/>
      <c r="AP54" s="65"/>
      <c r="AQ54" s="192"/>
      <c r="AR54" s="193"/>
      <c r="AS54" s="193"/>
      <c r="AT54" s="193"/>
      <c r="AU54" s="193"/>
      <c r="AV54" s="193"/>
      <c r="AW54" s="193"/>
      <c r="AX54" s="194"/>
      <c r="AY54" s="67"/>
    </row>
    <row r="55" spans="15:51">
      <c r="O55" s="64"/>
      <c r="P55" s="192"/>
      <c r="Q55" s="193"/>
      <c r="R55" s="193"/>
      <c r="S55" s="193"/>
      <c r="T55" s="193"/>
      <c r="U55" s="194"/>
      <c r="V55" s="65"/>
      <c r="W55" s="192"/>
      <c r="X55" s="193"/>
      <c r="Y55" s="193"/>
      <c r="Z55" s="193"/>
      <c r="AA55" s="193"/>
      <c r="AB55" s="194"/>
      <c r="AC55" s="65"/>
      <c r="AD55" s="192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4"/>
      <c r="AP55" s="65"/>
      <c r="AQ55" s="192"/>
      <c r="AR55" s="193"/>
      <c r="AS55" s="193"/>
      <c r="AT55" s="193"/>
      <c r="AU55" s="193"/>
      <c r="AV55" s="193"/>
      <c r="AW55" s="193"/>
      <c r="AX55" s="194"/>
      <c r="AY55" s="67"/>
    </row>
    <row r="56" spans="15:51">
      <c r="O56" s="64"/>
      <c r="P56" s="192"/>
      <c r="Q56" s="193"/>
      <c r="R56" s="193"/>
      <c r="S56" s="193"/>
      <c r="T56" s="193"/>
      <c r="U56" s="194"/>
      <c r="V56" s="65"/>
      <c r="W56" s="192"/>
      <c r="X56" s="193"/>
      <c r="Y56" s="193"/>
      <c r="Z56" s="193"/>
      <c r="AA56" s="193"/>
      <c r="AB56" s="194"/>
      <c r="AC56" s="65"/>
      <c r="AD56" s="192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4"/>
      <c r="AP56" s="65"/>
      <c r="AQ56" s="192"/>
      <c r="AR56" s="193"/>
      <c r="AS56" s="193"/>
      <c r="AT56" s="193"/>
      <c r="AU56" s="193"/>
      <c r="AV56" s="193"/>
      <c r="AW56" s="193"/>
      <c r="AX56" s="194"/>
      <c r="AY56" s="67"/>
    </row>
    <row r="57" spans="15:51">
      <c r="O57" s="64"/>
      <c r="P57" s="192"/>
      <c r="Q57" s="193"/>
      <c r="R57" s="193"/>
      <c r="S57" s="193"/>
      <c r="T57" s="193"/>
      <c r="U57" s="194"/>
      <c r="V57" s="65"/>
      <c r="W57" s="192"/>
      <c r="X57" s="193"/>
      <c r="Y57" s="193"/>
      <c r="Z57" s="193"/>
      <c r="AA57" s="193"/>
      <c r="AB57" s="194"/>
      <c r="AC57" s="65"/>
      <c r="AD57" s="192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4"/>
      <c r="AP57" s="65"/>
      <c r="AQ57" s="192"/>
      <c r="AR57" s="193"/>
      <c r="AS57" s="193"/>
      <c r="AT57" s="193"/>
      <c r="AU57" s="193"/>
      <c r="AV57" s="193"/>
      <c r="AW57" s="193"/>
      <c r="AX57" s="194"/>
      <c r="AY57" s="67"/>
    </row>
    <row r="58" spans="15:51">
      <c r="O58" s="64"/>
      <c r="P58" s="192"/>
      <c r="Q58" s="193"/>
      <c r="R58" s="193"/>
      <c r="S58" s="193"/>
      <c r="T58" s="193"/>
      <c r="U58" s="194"/>
      <c r="V58" s="65"/>
      <c r="W58" s="192"/>
      <c r="X58" s="193"/>
      <c r="Y58" s="193"/>
      <c r="Z58" s="193"/>
      <c r="AA58" s="193"/>
      <c r="AB58" s="194"/>
      <c r="AC58" s="65"/>
      <c r="AD58" s="192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4"/>
      <c r="AP58" s="65"/>
      <c r="AQ58" s="192"/>
      <c r="AR58" s="193"/>
      <c r="AS58" s="193"/>
      <c r="AT58" s="193"/>
      <c r="AU58" s="193"/>
      <c r="AV58" s="193"/>
      <c r="AW58" s="193"/>
      <c r="AX58" s="194"/>
      <c r="AY58" s="67"/>
    </row>
    <row r="59" spans="15:51">
      <c r="O59" s="64"/>
      <c r="P59" s="192"/>
      <c r="Q59" s="193"/>
      <c r="R59" s="193"/>
      <c r="S59" s="193"/>
      <c r="T59" s="193"/>
      <c r="U59" s="194"/>
      <c r="V59" s="65"/>
      <c r="W59" s="192"/>
      <c r="X59" s="193"/>
      <c r="Y59" s="193"/>
      <c r="Z59" s="193"/>
      <c r="AA59" s="193"/>
      <c r="AB59" s="194"/>
      <c r="AC59" s="65"/>
      <c r="AD59" s="192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4"/>
      <c r="AP59" s="65"/>
      <c r="AQ59" s="192"/>
      <c r="AR59" s="193"/>
      <c r="AS59" s="193"/>
      <c r="AT59" s="193"/>
      <c r="AU59" s="193"/>
      <c r="AV59" s="193"/>
      <c r="AW59" s="193"/>
      <c r="AX59" s="194"/>
      <c r="AY59" s="67"/>
    </row>
    <row r="60" spans="15:51" ht="13.5" thickBot="1">
      <c r="O60" s="64"/>
      <c r="P60" s="195"/>
      <c r="Q60" s="196"/>
      <c r="R60" s="196"/>
      <c r="S60" s="196"/>
      <c r="T60" s="196"/>
      <c r="U60" s="197"/>
      <c r="V60" s="65"/>
      <c r="W60" s="195"/>
      <c r="X60" s="196"/>
      <c r="Y60" s="196"/>
      <c r="Z60" s="196"/>
      <c r="AA60" s="196"/>
      <c r="AB60" s="197"/>
      <c r="AC60" s="65"/>
      <c r="AD60" s="195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7"/>
      <c r="AP60" s="65"/>
      <c r="AQ60" s="195"/>
      <c r="AR60" s="196"/>
      <c r="AS60" s="196"/>
      <c r="AT60" s="196"/>
      <c r="AU60" s="196"/>
      <c r="AV60" s="196"/>
      <c r="AW60" s="196"/>
      <c r="AX60" s="197"/>
      <c r="AY60" s="67"/>
    </row>
    <row r="61" spans="15:51" ht="13.5" thickBot="1">
      <c r="O61" s="68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70"/>
    </row>
    <row r="63" spans="15:51" ht="13.5" thickBot="1"/>
    <row r="64" spans="15:51" ht="13.5" thickBot="1">
      <c r="O64" s="61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3"/>
    </row>
    <row r="65" spans="15:51" ht="18">
      <c r="O65" s="64"/>
      <c r="P65" s="65"/>
      <c r="Q65" s="65"/>
      <c r="R65" s="198" t="s">
        <v>255</v>
      </c>
      <c r="S65" s="199"/>
      <c r="T65" s="65"/>
      <c r="U65" s="65"/>
      <c r="V65" s="65"/>
      <c r="W65" s="65"/>
      <c r="X65" s="65"/>
      <c r="Y65" s="198" t="s">
        <v>250</v>
      </c>
      <c r="Z65" s="199"/>
      <c r="AA65" s="65"/>
      <c r="AB65" s="65"/>
      <c r="AC65" s="65"/>
      <c r="AD65" s="65"/>
      <c r="AE65" s="65"/>
      <c r="AF65" s="66"/>
      <c r="AG65" s="66"/>
      <c r="AH65" s="65"/>
      <c r="AI65" s="198" t="s">
        <v>251</v>
      </c>
      <c r="AJ65" s="199"/>
      <c r="AK65" s="65"/>
      <c r="AL65" s="65"/>
      <c r="AM65" s="65"/>
      <c r="AN65" s="65"/>
      <c r="AO65" s="65"/>
      <c r="AP65" s="65"/>
      <c r="AQ65" s="65"/>
      <c r="AR65" s="65"/>
      <c r="AS65" s="65"/>
      <c r="AT65" s="198" t="s">
        <v>252</v>
      </c>
      <c r="AU65" s="199"/>
      <c r="AV65" s="65"/>
      <c r="AW65" s="65"/>
      <c r="AX65" s="65"/>
      <c r="AY65" s="67"/>
    </row>
    <row r="66" spans="15:51" ht="18.75" thickBot="1">
      <c r="O66" s="64"/>
      <c r="P66" s="65"/>
      <c r="Q66" s="65"/>
      <c r="R66" s="200"/>
      <c r="S66" s="201"/>
      <c r="T66" s="65"/>
      <c r="U66" s="65"/>
      <c r="V66" s="65"/>
      <c r="W66" s="65"/>
      <c r="X66" s="65"/>
      <c r="Y66" s="200"/>
      <c r="Z66" s="201"/>
      <c r="AA66" s="65"/>
      <c r="AB66" s="65"/>
      <c r="AC66" s="65"/>
      <c r="AD66" s="65"/>
      <c r="AE66" s="65"/>
      <c r="AF66" s="66"/>
      <c r="AG66" s="66"/>
      <c r="AH66" s="65"/>
      <c r="AI66" s="200"/>
      <c r="AJ66" s="201"/>
      <c r="AK66" s="65"/>
      <c r="AL66" s="65"/>
      <c r="AM66" s="65"/>
      <c r="AN66" s="65"/>
      <c r="AO66" s="65"/>
      <c r="AP66" s="65"/>
      <c r="AQ66" s="65"/>
      <c r="AR66" s="65"/>
      <c r="AS66" s="65"/>
      <c r="AT66" s="200"/>
      <c r="AU66" s="201"/>
      <c r="AV66" s="65"/>
      <c r="AW66" s="65"/>
      <c r="AX66" s="65"/>
      <c r="AY66" s="67"/>
    </row>
    <row r="67" spans="15:51">
      <c r="O67" s="64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7"/>
    </row>
    <row r="68" spans="15:51" ht="13.5" thickBot="1">
      <c r="O68" s="64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7"/>
    </row>
    <row r="69" spans="15:51">
      <c r="O69" s="64"/>
      <c r="P69" s="189"/>
      <c r="Q69" s="190"/>
      <c r="R69" s="190"/>
      <c r="S69" s="190"/>
      <c r="T69" s="190"/>
      <c r="U69" s="191"/>
      <c r="V69" s="65"/>
      <c r="W69" s="189"/>
      <c r="X69" s="190"/>
      <c r="Y69" s="190"/>
      <c r="Z69" s="190"/>
      <c r="AA69" s="190"/>
      <c r="AB69" s="191"/>
      <c r="AC69" s="65"/>
      <c r="AD69" s="189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1"/>
      <c r="AP69" s="65"/>
      <c r="AQ69" s="189"/>
      <c r="AR69" s="190"/>
      <c r="AS69" s="190"/>
      <c r="AT69" s="190"/>
      <c r="AU69" s="190"/>
      <c r="AV69" s="190"/>
      <c r="AW69" s="190"/>
      <c r="AX69" s="191"/>
      <c r="AY69" s="67"/>
    </row>
    <row r="70" spans="15:51">
      <c r="O70" s="64"/>
      <c r="P70" s="192"/>
      <c r="Q70" s="193"/>
      <c r="R70" s="193"/>
      <c r="S70" s="193"/>
      <c r="T70" s="193"/>
      <c r="U70" s="194"/>
      <c r="V70" s="65"/>
      <c r="W70" s="192"/>
      <c r="X70" s="193"/>
      <c r="Y70" s="193"/>
      <c r="Z70" s="193"/>
      <c r="AA70" s="193"/>
      <c r="AB70" s="194"/>
      <c r="AC70" s="65"/>
      <c r="AD70" s="192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4"/>
      <c r="AP70" s="65"/>
      <c r="AQ70" s="192"/>
      <c r="AR70" s="193"/>
      <c r="AS70" s="193"/>
      <c r="AT70" s="193"/>
      <c r="AU70" s="193"/>
      <c r="AV70" s="193"/>
      <c r="AW70" s="193"/>
      <c r="AX70" s="194"/>
      <c r="AY70" s="67"/>
    </row>
    <row r="71" spans="15:51">
      <c r="O71" s="64"/>
      <c r="P71" s="192"/>
      <c r="Q71" s="193"/>
      <c r="R71" s="193"/>
      <c r="S71" s="193"/>
      <c r="T71" s="193"/>
      <c r="U71" s="194"/>
      <c r="V71" s="65"/>
      <c r="W71" s="192"/>
      <c r="X71" s="193"/>
      <c r="Y71" s="193"/>
      <c r="Z71" s="193"/>
      <c r="AA71" s="193"/>
      <c r="AB71" s="194"/>
      <c r="AC71" s="65"/>
      <c r="AD71" s="192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4"/>
      <c r="AP71" s="65"/>
      <c r="AQ71" s="192"/>
      <c r="AR71" s="193"/>
      <c r="AS71" s="193"/>
      <c r="AT71" s="193"/>
      <c r="AU71" s="193"/>
      <c r="AV71" s="193"/>
      <c r="AW71" s="193"/>
      <c r="AX71" s="194"/>
      <c r="AY71" s="67"/>
    </row>
    <row r="72" spans="15:51">
      <c r="O72" s="64"/>
      <c r="P72" s="192"/>
      <c r="Q72" s="193"/>
      <c r="R72" s="193"/>
      <c r="S72" s="193"/>
      <c r="T72" s="193"/>
      <c r="U72" s="194"/>
      <c r="V72" s="65"/>
      <c r="W72" s="192"/>
      <c r="X72" s="193"/>
      <c r="Y72" s="193"/>
      <c r="Z72" s="193"/>
      <c r="AA72" s="193"/>
      <c r="AB72" s="194"/>
      <c r="AC72" s="65"/>
      <c r="AD72" s="192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4"/>
      <c r="AP72" s="65"/>
      <c r="AQ72" s="192"/>
      <c r="AR72" s="193"/>
      <c r="AS72" s="193"/>
      <c r="AT72" s="193"/>
      <c r="AU72" s="193"/>
      <c r="AV72" s="193"/>
      <c r="AW72" s="193"/>
      <c r="AX72" s="194"/>
      <c r="AY72" s="67"/>
    </row>
    <row r="73" spans="15:51">
      <c r="O73" s="64"/>
      <c r="P73" s="192"/>
      <c r="Q73" s="193"/>
      <c r="R73" s="193"/>
      <c r="S73" s="193"/>
      <c r="T73" s="193"/>
      <c r="U73" s="194"/>
      <c r="V73" s="65"/>
      <c r="W73" s="192"/>
      <c r="X73" s="193"/>
      <c r="Y73" s="193"/>
      <c r="Z73" s="193"/>
      <c r="AA73" s="193"/>
      <c r="AB73" s="194"/>
      <c r="AC73" s="65"/>
      <c r="AD73" s="192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4"/>
      <c r="AP73" s="65"/>
      <c r="AQ73" s="192"/>
      <c r="AR73" s="193"/>
      <c r="AS73" s="193"/>
      <c r="AT73" s="193"/>
      <c r="AU73" s="193"/>
      <c r="AV73" s="193"/>
      <c r="AW73" s="193"/>
      <c r="AX73" s="194"/>
      <c r="AY73" s="67"/>
    </row>
    <row r="74" spans="15:51">
      <c r="O74" s="64"/>
      <c r="P74" s="192"/>
      <c r="Q74" s="193"/>
      <c r="R74" s="193"/>
      <c r="S74" s="193"/>
      <c r="T74" s="193"/>
      <c r="U74" s="194"/>
      <c r="V74" s="65"/>
      <c r="W74" s="192"/>
      <c r="X74" s="193"/>
      <c r="Y74" s="193"/>
      <c r="Z74" s="193"/>
      <c r="AA74" s="193"/>
      <c r="AB74" s="194"/>
      <c r="AC74" s="65"/>
      <c r="AD74" s="192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4"/>
      <c r="AP74" s="65"/>
      <c r="AQ74" s="192"/>
      <c r="AR74" s="193"/>
      <c r="AS74" s="193"/>
      <c r="AT74" s="193"/>
      <c r="AU74" s="193"/>
      <c r="AV74" s="193"/>
      <c r="AW74" s="193"/>
      <c r="AX74" s="194"/>
      <c r="AY74" s="67"/>
    </row>
    <row r="75" spans="15:51">
      <c r="O75" s="64"/>
      <c r="P75" s="192"/>
      <c r="Q75" s="193"/>
      <c r="R75" s="193"/>
      <c r="S75" s="193"/>
      <c r="T75" s="193"/>
      <c r="U75" s="194"/>
      <c r="V75" s="65"/>
      <c r="W75" s="192"/>
      <c r="X75" s="193"/>
      <c r="Y75" s="193"/>
      <c r="Z75" s="193"/>
      <c r="AA75" s="193"/>
      <c r="AB75" s="194"/>
      <c r="AC75" s="65"/>
      <c r="AD75" s="192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4"/>
      <c r="AP75" s="65"/>
      <c r="AQ75" s="192"/>
      <c r="AR75" s="193"/>
      <c r="AS75" s="193"/>
      <c r="AT75" s="193"/>
      <c r="AU75" s="193"/>
      <c r="AV75" s="193"/>
      <c r="AW75" s="193"/>
      <c r="AX75" s="194"/>
      <c r="AY75" s="67"/>
    </row>
    <row r="76" spans="15:51">
      <c r="O76" s="64"/>
      <c r="P76" s="192"/>
      <c r="Q76" s="193"/>
      <c r="R76" s="193"/>
      <c r="S76" s="193"/>
      <c r="T76" s="193"/>
      <c r="U76" s="194"/>
      <c r="V76" s="65"/>
      <c r="W76" s="192"/>
      <c r="X76" s="193"/>
      <c r="Y76" s="193"/>
      <c r="Z76" s="193"/>
      <c r="AA76" s="193"/>
      <c r="AB76" s="194"/>
      <c r="AC76" s="65"/>
      <c r="AD76" s="192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4"/>
      <c r="AP76" s="65"/>
      <c r="AQ76" s="192"/>
      <c r="AR76" s="193"/>
      <c r="AS76" s="193"/>
      <c r="AT76" s="193"/>
      <c r="AU76" s="193"/>
      <c r="AV76" s="193"/>
      <c r="AW76" s="193"/>
      <c r="AX76" s="194"/>
      <c r="AY76" s="67"/>
    </row>
    <row r="77" spans="15:51">
      <c r="O77" s="64"/>
      <c r="P77" s="192"/>
      <c r="Q77" s="193"/>
      <c r="R77" s="193"/>
      <c r="S77" s="193"/>
      <c r="T77" s="193"/>
      <c r="U77" s="194"/>
      <c r="V77" s="65"/>
      <c r="W77" s="192"/>
      <c r="X77" s="193"/>
      <c r="Y77" s="193"/>
      <c r="Z77" s="193"/>
      <c r="AA77" s="193"/>
      <c r="AB77" s="194"/>
      <c r="AC77" s="65"/>
      <c r="AD77" s="192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4"/>
      <c r="AP77" s="65"/>
      <c r="AQ77" s="192"/>
      <c r="AR77" s="193"/>
      <c r="AS77" s="193"/>
      <c r="AT77" s="193"/>
      <c r="AU77" s="193"/>
      <c r="AV77" s="193"/>
      <c r="AW77" s="193"/>
      <c r="AX77" s="194"/>
      <c r="AY77" s="67"/>
    </row>
    <row r="78" spans="15:51">
      <c r="O78" s="64"/>
      <c r="P78" s="192"/>
      <c r="Q78" s="193"/>
      <c r="R78" s="193"/>
      <c r="S78" s="193"/>
      <c r="T78" s="193"/>
      <c r="U78" s="194"/>
      <c r="V78" s="65"/>
      <c r="W78" s="192"/>
      <c r="X78" s="193"/>
      <c r="Y78" s="193"/>
      <c r="Z78" s="193"/>
      <c r="AA78" s="193"/>
      <c r="AB78" s="194"/>
      <c r="AC78" s="65"/>
      <c r="AD78" s="192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4"/>
      <c r="AP78" s="65"/>
      <c r="AQ78" s="192"/>
      <c r="AR78" s="193"/>
      <c r="AS78" s="193"/>
      <c r="AT78" s="193"/>
      <c r="AU78" s="193"/>
      <c r="AV78" s="193"/>
      <c r="AW78" s="193"/>
      <c r="AX78" s="194"/>
      <c r="AY78" s="67"/>
    </row>
    <row r="79" spans="15:51" ht="13.5" thickBot="1">
      <c r="O79" s="64"/>
      <c r="P79" s="195"/>
      <c r="Q79" s="196"/>
      <c r="R79" s="196"/>
      <c r="S79" s="196"/>
      <c r="T79" s="196"/>
      <c r="U79" s="197"/>
      <c r="V79" s="65"/>
      <c r="W79" s="195"/>
      <c r="X79" s="196"/>
      <c r="Y79" s="196"/>
      <c r="Z79" s="196"/>
      <c r="AA79" s="196"/>
      <c r="AB79" s="197"/>
      <c r="AC79" s="65"/>
      <c r="AD79" s="195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7"/>
      <c r="AP79" s="65"/>
      <c r="AQ79" s="195"/>
      <c r="AR79" s="196"/>
      <c r="AS79" s="196"/>
      <c r="AT79" s="196"/>
      <c r="AU79" s="196"/>
      <c r="AV79" s="196"/>
      <c r="AW79" s="196"/>
      <c r="AX79" s="197"/>
      <c r="AY79" s="67"/>
    </row>
    <row r="80" spans="15:51" ht="13.5" thickBot="1">
      <c r="O80" s="68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70"/>
    </row>
    <row r="82" spans="15:51" ht="13.5" thickBot="1"/>
    <row r="83" spans="15:51" ht="13.5" thickBot="1">
      <c r="O83" s="61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3"/>
    </row>
    <row r="84" spans="15:51" ht="18">
      <c r="O84" s="64"/>
      <c r="P84" s="65"/>
      <c r="Q84" s="65"/>
      <c r="R84" s="198" t="s">
        <v>256</v>
      </c>
      <c r="S84" s="199"/>
      <c r="T84" s="65"/>
      <c r="U84" s="65"/>
      <c r="V84" s="65"/>
      <c r="W84" s="65"/>
      <c r="X84" s="65"/>
      <c r="Y84" s="198" t="s">
        <v>250</v>
      </c>
      <c r="Z84" s="199"/>
      <c r="AA84" s="65"/>
      <c r="AB84" s="65"/>
      <c r="AC84" s="65"/>
      <c r="AD84" s="65"/>
      <c r="AE84" s="65"/>
      <c r="AF84" s="66"/>
      <c r="AG84" s="66"/>
      <c r="AH84" s="65"/>
      <c r="AI84" s="198" t="s">
        <v>251</v>
      </c>
      <c r="AJ84" s="199"/>
      <c r="AK84" s="65"/>
      <c r="AL84" s="65"/>
      <c r="AM84" s="65"/>
      <c r="AN84" s="65"/>
      <c r="AO84" s="65"/>
      <c r="AP84" s="65"/>
      <c r="AQ84" s="65"/>
      <c r="AR84" s="65"/>
      <c r="AS84" s="65"/>
      <c r="AT84" s="198" t="s">
        <v>252</v>
      </c>
      <c r="AU84" s="199"/>
      <c r="AV84" s="65"/>
      <c r="AW84" s="65"/>
      <c r="AX84" s="65"/>
      <c r="AY84" s="67"/>
    </row>
    <row r="85" spans="15:51" ht="18.75" thickBot="1">
      <c r="O85" s="64"/>
      <c r="P85" s="65"/>
      <c r="Q85" s="65"/>
      <c r="R85" s="200"/>
      <c r="S85" s="201"/>
      <c r="T85" s="65"/>
      <c r="U85" s="65"/>
      <c r="V85" s="65"/>
      <c r="W85" s="65"/>
      <c r="X85" s="65"/>
      <c r="Y85" s="200"/>
      <c r="Z85" s="201"/>
      <c r="AA85" s="65"/>
      <c r="AB85" s="65"/>
      <c r="AC85" s="65"/>
      <c r="AD85" s="65"/>
      <c r="AE85" s="65"/>
      <c r="AF85" s="66"/>
      <c r="AG85" s="66"/>
      <c r="AH85" s="65"/>
      <c r="AI85" s="200"/>
      <c r="AJ85" s="201"/>
      <c r="AK85" s="65"/>
      <c r="AL85" s="65"/>
      <c r="AM85" s="65"/>
      <c r="AN85" s="65"/>
      <c r="AO85" s="65"/>
      <c r="AP85" s="65"/>
      <c r="AQ85" s="65"/>
      <c r="AR85" s="65"/>
      <c r="AS85" s="65"/>
      <c r="AT85" s="200"/>
      <c r="AU85" s="201"/>
      <c r="AV85" s="65"/>
      <c r="AW85" s="65"/>
      <c r="AX85" s="65"/>
      <c r="AY85" s="67"/>
    </row>
    <row r="86" spans="15:51">
      <c r="O86" s="64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7"/>
    </row>
    <row r="87" spans="15:51" ht="13.5" thickBot="1">
      <c r="O87" s="64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7"/>
    </row>
    <row r="88" spans="15:51">
      <c r="O88" s="64"/>
      <c r="P88" s="189"/>
      <c r="Q88" s="190"/>
      <c r="R88" s="190"/>
      <c r="S88" s="190"/>
      <c r="T88" s="190"/>
      <c r="U88" s="191"/>
      <c r="V88" s="65"/>
      <c r="W88" s="189"/>
      <c r="X88" s="190"/>
      <c r="Y88" s="190"/>
      <c r="Z88" s="190"/>
      <c r="AA88" s="190"/>
      <c r="AB88" s="191"/>
      <c r="AC88" s="65"/>
      <c r="AD88" s="189"/>
      <c r="AE88" s="190"/>
      <c r="AF88" s="190"/>
      <c r="AG88" s="190"/>
      <c r="AH88" s="190"/>
      <c r="AI88" s="190"/>
      <c r="AJ88" s="190"/>
      <c r="AK88" s="190"/>
      <c r="AL88" s="190"/>
      <c r="AM88" s="190"/>
      <c r="AN88" s="190"/>
      <c r="AO88" s="191"/>
      <c r="AP88" s="65"/>
      <c r="AQ88" s="189"/>
      <c r="AR88" s="190"/>
      <c r="AS88" s="190"/>
      <c r="AT88" s="190"/>
      <c r="AU88" s="190"/>
      <c r="AV88" s="190"/>
      <c r="AW88" s="190"/>
      <c r="AX88" s="191"/>
      <c r="AY88" s="67"/>
    </row>
    <row r="89" spans="15:51">
      <c r="O89" s="64"/>
      <c r="P89" s="192"/>
      <c r="Q89" s="193"/>
      <c r="R89" s="193"/>
      <c r="S89" s="193"/>
      <c r="T89" s="193"/>
      <c r="U89" s="194"/>
      <c r="V89" s="65"/>
      <c r="W89" s="192"/>
      <c r="X89" s="193"/>
      <c r="Y89" s="193"/>
      <c r="Z89" s="193"/>
      <c r="AA89" s="193"/>
      <c r="AB89" s="194"/>
      <c r="AC89" s="65"/>
      <c r="AD89" s="192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4"/>
      <c r="AP89" s="65"/>
      <c r="AQ89" s="192"/>
      <c r="AR89" s="193"/>
      <c r="AS89" s="193"/>
      <c r="AT89" s="193"/>
      <c r="AU89" s="193"/>
      <c r="AV89" s="193"/>
      <c r="AW89" s="193"/>
      <c r="AX89" s="194"/>
      <c r="AY89" s="67"/>
    </row>
    <row r="90" spans="15:51">
      <c r="O90" s="64"/>
      <c r="P90" s="192"/>
      <c r="Q90" s="193"/>
      <c r="R90" s="193"/>
      <c r="S90" s="193"/>
      <c r="T90" s="193"/>
      <c r="U90" s="194"/>
      <c r="V90" s="65"/>
      <c r="W90" s="192"/>
      <c r="X90" s="193"/>
      <c r="Y90" s="193"/>
      <c r="Z90" s="193"/>
      <c r="AA90" s="193"/>
      <c r="AB90" s="194"/>
      <c r="AC90" s="65"/>
      <c r="AD90" s="192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4"/>
      <c r="AP90" s="65"/>
      <c r="AQ90" s="192"/>
      <c r="AR90" s="193"/>
      <c r="AS90" s="193"/>
      <c r="AT90" s="193"/>
      <c r="AU90" s="193"/>
      <c r="AV90" s="193"/>
      <c r="AW90" s="193"/>
      <c r="AX90" s="194"/>
      <c r="AY90" s="67"/>
    </row>
    <row r="91" spans="15:51">
      <c r="O91" s="64"/>
      <c r="P91" s="192"/>
      <c r="Q91" s="193"/>
      <c r="R91" s="193"/>
      <c r="S91" s="193"/>
      <c r="T91" s="193"/>
      <c r="U91" s="194"/>
      <c r="V91" s="65"/>
      <c r="W91" s="192"/>
      <c r="X91" s="193"/>
      <c r="Y91" s="193"/>
      <c r="Z91" s="193"/>
      <c r="AA91" s="193"/>
      <c r="AB91" s="194"/>
      <c r="AC91" s="65"/>
      <c r="AD91" s="192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4"/>
      <c r="AP91" s="65"/>
      <c r="AQ91" s="192"/>
      <c r="AR91" s="193"/>
      <c r="AS91" s="193"/>
      <c r="AT91" s="193"/>
      <c r="AU91" s="193"/>
      <c r="AV91" s="193"/>
      <c r="AW91" s="193"/>
      <c r="AX91" s="194"/>
      <c r="AY91" s="67"/>
    </row>
    <row r="92" spans="15:51">
      <c r="O92" s="64"/>
      <c r="P92" s="192"/>
      <c r="Q92" s="193"/>
      <c r="R92" s="193"/>
      <c r="S92" s="193"/>
      <c r="T92" s="193"/>
      <c r="U92" s="194"/>
      <c r="V92" s="65"/>
      <c r="W92" s="192"/>
      <c r="X92" s="193"/>
      <c r="Y92" s="193"/>
      <c r="Z92" s="193"/>
      <c r="AA92" s="193"/>
      <c r="AB92" s="194"/>
      <c r="AC92" s="65"/>
      <c r="AD92" s="192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4"/>
      <c r="AP92" s="65"/>
      <c r="AQ92" s="192"/>
      <c r="AR92" s="193"/>
      <c r="AS92" s="193"/>
      <c r="AT92" s="193"/>
      <c r="AU92" s="193"/>
      <c r="AV92" s="193"/>
      <c r="AW92" s="193"/>
      <c r="AX92" s="194"/>
      <c r="AY92" s="67"/>
    </row>
    <row r="93" spans="15:51">
      <c r="O93" s="64"/>
      <c r="P93" s="192"/>
      <c r="Q93" s="193"/>
      <c r="R93" s="193"/>
      <c r="S93" s="193"/>
      <c r="T93" s="193"/>
      <c r="U93" s="194"/>
      <c r="V93" s="65"/>
      <c r="W93" s="192"/>
      <c r="X93" s="193"/>
      <c r="Y93" s="193"/>
      <c r="Z93" s="193"/>
      <c r="AA93" s="193"/>
      <c r="AB93" s="194"/>
      <c r="AC93" s="65"/>
      <c r="AD93" s="192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4"/>
      <c r="AP93" s="65"/>
      <c r="AQ93" s="192"/>
      <c r="AR93" s="193"/>
      <c r="AS93" s="193"/>
      <c r="AT93" s="193"/>
      <c r="AU93" s="193"/>
      <c r="AV93" s="193"/>
      <c r="AW93" s="193"/>
      <c r="AX93" s="194"/>
      <c r="AY93" s="67"/>
    </row>
    <row r="94" spans="15:51">
      <c r="O94" s="64"/>
      <c r="P94" s="192"/>
      <c r="Q94" s="193"/>
      <c r="R94" s="193"/>
      <c r="S94" s="193"/>
      <c r="T94" s="193"/>
      <c r="U94" s="194"/>
      <c r="V94" s="65"/>
      <c r="W94" s="192"/>
      <c r="X94" s="193"/>
      <c r="Y94" s="193"/>
      <c r="Z94" s="193"/>
      <c r="AA94" s="193"/>
      <c r="AB94" s="194"/>
      <c r="AC94" s="65"/>
      <c r="AD94" s="192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4"/>
      <c r="AP94" s="65"/>
      <c r="AQ94" s="192"/>
      <c r="AR94" s="193"/>
      <c r="AS94" s="193"/>
      <c r="AT94" s="193"/>
      <c r="AU94" s="193"/>
      <c r="AV94" s="193"/>
      <c r="AW94" s="193"/>
      <c r="AX94" s="194"/>
      <c r="AY94" s="67"/>
    </row>
    <row r="95" spans="15:51">
      <c r="O95" s="64"/>
      <c r="P95" s="192"/>
      <c r="Q95" s="193"/>
      <c r="R95" s="193"/>
      <c r="S95" s="193"/>
      <c r="T95" s="193"/>
      <c r="U95" s="194"/>
      <c r="V95" s="65"/>
      <c r="W95" s="192"/>
      <c r="X95" s="193"/>
      <c r="Y95" s="193"/>
      <c r="Z95" s="193"/>
      <c r="AA95" s="193"/>
      <c r="AB95" s="194"/>
      <c r="AC95" s="65"/>
      <c r="AD95" s="192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4"/>
      <c r="AP95" s="65"/>
      <c r="AQ95" s="192"/>
      <c r="AR95" s="193"/>
      <c r="AS95" s="193"/>
      <c r="AT95" s="193"/>
      <c r="AU95" s="193"/>
      <c r="AV95" s="193"/>
      <c r="AW95" s="193"/>
      <c r="AX95" s="194"/>
      <c r="AY95" s="67"/>
    </row>
    <row r="96" spans="15:51">
      <c r="O96" s="64"/>
      <c r="P96" s="192"/>
      <c r="Q96" s="193"/>
      <c r="R96" s="193"/>
      <c r="S96" s="193"/>
      <c r="T96" s="193"/>
      <c r="U96" s="194"/>
      <c r="V96" s="65"/>
      <c r="W96" s="192"/>
      <c r="X96" s="193"/>
      <c r="Y96" s="193"/>
      <c r="Z96" s="193"/>
      <c r="AA96" s="193"/>
      <c r="AB96" s="194"/>
      <c r="AC96" s="65"/>
      <c r="AD96" s="192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4"/>
      <c r="AP96" s="65"/>
      <c r="AQ96" s="192"/>
      <c r="AR96" s="193"/>
      <c r="AS96" s="193"/>
      <c r="AT96" s="193"/>
      <c r="AU96" s="193"/>
      <c r="AV96" s="193"/>
      <c r="AW96" s="193"/>
      <c r="AX96" s="194"/>
      <c r="AY96" s="67"/>
    </row>
    <row r="97" spans="15:51">
      <c r="O97" s="64"/>
      <c r="P97" s="192"/>
      <c r="Q97" s="193"/>
      <c r="R97" s="193"/>
      <c r="S97" s="193"/>
      <c r="T97" s="193"/>
      <c r="U97" s="194"/>
      <c r="V97" s="65"/>
      <c r="W97" s="192"/>
      <c r="X97" s="193"/>
      <c r="Y97" s="193"/>
      <c r="Z97" s="193"/>
      <c r="AA97" s="193"/>
      <c r="AB97" s="194"/>
      <c r="AC97" s="65"/>
      <c r="AD97" s="192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4"/>
      <c r="AP97" s="65"/>
      <c r="AQ97" s="192"/>
      <c r="AR97" s="193"/>
      <c r="AS97" s="193"/>
      <c r="AT97" s="193"/>
      <c r="AU97" s="193"/>
      <c r="AV97" s="193"/>
      <c r="AW97" s="193"/>
      <c r="AX97" s="194"/>
      <c r="AY97" s="67"/>
    </row>
    <row r="98" spans="15:51" ht="13.5" thickBot="1">
      <c r="O98" s="64"/>
      <c r="P98" s="195"/>
      <c r="Q98" s="196"/>
      <c r="R98" s="196"/>
      <c r="S98" s="196"/>
      <c r="T98" s="196"/>
      <c r="U98" s="197"/>
      <c r="V98" s="65"/>
      <c r="W98" s="195"/>
      <c r="X98" s="196"/>
      <c r="Y98" s="196"/>
      <c r="Z98" s="196"/>
      <c r="AA98" s="196"/>
      <c r="AB98" s="197"/>
      <c r="AC98" s="65"/>
      <c r="AD98" s="195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7"/>
      <c r="AP98" s="65"/>
      <c r="AQ98" s="195"/>
      <c r="AR98" s="196"/>
      <c r="AS98" s="196"/>
      <c r="AT98" s="196"/>
      <c r="AU98" s="196"/>
      <c r="AV98" s="196"/>
      <c r="AW98" s="196"/>
      <c r="AX98" s="197"/>
      <c r="AY98" s="67"/>
    </row>
    <row r="99" spans="15:51" ht="13.5" thickBot="1">
      <c r="O99" s="68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70"/>
    </row>
  </sheetData>
  <sheetProtection algorithmName="SHA-512" hashValue="fBvblkzKMnPxjfYdqBNFGMaKYQNpqOAh9T0L10De/byP/b5immodGedjg+gDkbfy5tIkLWSYkPobiT7hO4Lx/A==" saltValue="vm0C5iSYUMtrR4N/5LLeWA==" spinCount="100000" sheet="1" objects="1" scenarios="1" selectLockedCells="1"/>
  <mergeCells count="46">
    <mergeCell ref="B2:K4"/>
    <mergeCell ref="O2:AY4"/>
    <mergeCell ref="AD12:AO22"/>
    <mergeCell ref="AQ69:AX79"/>
    <mergeCell ref="AQ88:AX98"/>
    <mergeCell ref="AQ50:AX60"/>
    <mergeCell ref="AQ31:AX41"/>
    <mergeCell ref="AQ12:AX22"/>
    <mergeCell ref="P12:U22"/>
    <mergeCell ref="AI46:AJ47"/>
    <mergeCell ref="AT8:AU9"/>
    <mergeCell ref="R27:S28"/>
    <mergeCell ref="Y27:Z28"/>
    <mergeCell ref="AI27:AJ28"/>
    <mergeCell ref="AT27:AU28"/>
    <mergeCell ref="R8:S9"/>
    <mergeCell ref="Y46:Z47"/>
    <mergeCell ref="Y8:Z9"/>
    <mergeCell ref="AI8:AJ9"/>
    <mergeCell ref="AI65:AJ66"/>
    <mergeCell ref="AT46:AU47"/>
    <mergeCell ref="AD31:AO41"/>
    <mergeCell ref="AT65:AU66"/>
    <mergeCell ref="AI84:AJ85"/>
    <mergeCell ref="AT84:AU85"/>
    <mergeCell ref="AD88:AO98"/>
    <mergeCell ref="P88:U98"/>
    <mergeCell ref="W88:AB98"/>
    <mergeCell ref="R84:S85"/>
    <mergeCell ref="Y84:Z85"/>
    <mergeCell ref="AD69:AO79"/>
    <mergeCell ref="P69:U79"/>
    <mergeCell ref="W69:AB79"/>
    <mergeCell ref="R65:S66"/>
    <mergeCell ref="C9:J11"/>
    <mergeCell ref="C26:J28"/>
    <mergeCell ref="C30:J36"/>
    <mergeCell ref="C13:J19"/>
    <mergeCell ref="W12:AB22"/>
    <mergeCell ref="Y65:Z66"/>
    <mergeCell ref="P31:U41"/>
    <mergeCell ref="W31:AB41"/>
    <mergeCell ref="AD50:AO60"/>
    <mergeCell ref="P50:U60"/>
    <mergeCell ref="W50:AB60"/>
    <mergeCell ref="R46:S47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showGridLines="0" workbookViewId="0">
      <selection activeCell="F9" sqref="F9:J10"/>
    </sheetView>
  </sheetViews>
  <sheetFormatPr defaultRowHeight="12.75"/>
  <cols>
    <col min="5" max="5" width="21" customWidth="1"/>
    <col min="8" max="8" width="18.7109375" customWidth="1"/>
    <col min="9" max="9" width="13" customWidth="1"/>
    <col min="10" max="10" width="13.85546875" customWidth="1"/>
    <col min="11" max="11" width="13.28515625" customWidth="1"/>
    <col min="12" max="12" width="11.5703125" customWidth="1"/>
    <col min="13" max="13" width="17.7109375" customWidth="1"/>
  </cols>
  <sheetData>
    <row r="1" spans="1:17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7" ht="13.5" thickBo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7">
      <c r="A3" s="19"/>
      <c r="B3" s="295" t="s">
        <v>249</v>
      </c>
      <c r="C3" s="296"/>
      <c r="D3" s="297"/>
      <c r="E3" s="304">
        <f>'Direcionamento Estratégico'!P12</f>
        <v>0</v>
      </c>
      <c r="F3" s="305"/>
      <c r="G3" s="305"/>
      <c r="H3" s="305"/>
      <c r="I3" s="305"/>
      <c r="J3" s="305"/>
      <c r="K3" s="305"/>
      <c r="L3" s="305"/>
      <c r="M3" s="306"/>
      <c r="N3" s="19"/>
      <c r="Q3" s="71" t="s">
        <v>270</v>
      </c>
    </row>
    <row r="4" spans="1:17">
      <c r="A4" s="19"/>
      <c r="B4" s="298"/>
      <c r="C4" s="299"/>
      <c r="D4" s="300"/>
      <c r="E4" s="307"/>
      <c r="F4" s="308"/>
      <c r="G4" s="308"/>
      <c r="H4" s="308"/>
      <c r="I4" s="308"/>
      <c r="J4" s="308"/>
      <c r="K4" s="308"/>
      <c r="L4" s="308"/>
      <c r="M4" s="309"/>
      <c r="N4" s="19"/>
      <c r="Q4" s="71" t="s">
        <v>271</v>
      </c>
    </row>
    <row r="5" spans="1:17" ht="13.5" thickBot="1">
      <c r="A5" s="19"/>
      <c r="B5" s="301"/>
      <c r="C5" s="302"/>
      <c r="D5" s="303"/>
      <c r="E5" s="310"/>
      <c r="F5" s="311"/>
      <c r="G5" s="311"/>
      <c r="H5" s="311"/>
      <c r="I5" s="311"/>
      <c r="J5" s="311"/>
      <c r="K5" s="311"/>
      <c r="L5" s="311"/>
      <c r="M5" s="312"/>
      <c r="N5" s="19"/>
      <c r="Q5" s="71" t="s">
        <v>272</v>
      </c>
    </row>
    <row r="6" spans="1:17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7">
      <c r="A7" s="19"/>
      <c r="B7" s="272" t="s">
        <v>258</v>
      </c>
      <c r="C7" s="272"/>
      <c r="D7" s="313">
        <f>'Direcionamento Estratégico'!AD12</f>
        <v>0</v>
      </c>
      <c r="E7" s="313"/>
      <c r="F7" s="313"/>
      <c r="G7" s="313"/>
      <c r="H7" s="313"/>
      <c r="I7" s="313"/>
      <c r="J7" s="313"/>
      <c r="K7" s="313"/>
      <c r="L7" s="313"/>
      <c r="M7" s="313"/>
      <c r="N7" s="19"/>
    </row>
    <row r="8" spans="1:17">
      <c r="A8" s="19"/>
      <c r="B8" s="272"/>
      <c r="C8" s="272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19"/>
    </row>
    <row r="9" spans="1:17" ht="12.75" customHeight="1">
      <c r="A9" s="19"/>
      <c r="B9" s="272" t="s">
        <v>259</v>
      </c>
      <c r="C9" s="272"/>
      <c r="D9" s="280" t="s">
        <v>260</v>
      </c>
      <c r="E9" s="281"/>
      <c r="F9" s="284" t="s">
        <v>273</v>
      </c>
      <c r="G9" s="285"/>
      <c r="H9" s="285"/>
      <c r="I9" s="285"/>
      <c r="J9" s="286"/>
      <c r="K9" s="272" t="s">
        <v>262</v>
      </c>
      <c r="L9" s="273" t="s">
        <v>275</v>
      </c>
      <c r="M9" s="273"/>
      <c r="N9" s="19"/>
    </row>
    <row r="10" spans="1:17" ht="12.75" customHeight="1">
      <c r="A10" s="19"/>
      <c r="B10" s="272"/>
      <c r="C10" s="272"/>
      <c r="D10" s="282"/>
      <c r="E10" s="283"/>
      <c r="F10" s="290"/>
      <c r="G10" s="291"/>
      <c r="H10" s="291"/>
      <c r="I10" s="291"/>
      <c r="J10" s="292"/>
      <c r="K10" s="272"/>
      <c r="L10" s="273"/>
      <c r="M10" s="273"/>
      <c r="N10" s="19"/>
    </row>
    <row r="11" spans="1:17" ht="12.75" customHeight="1">
      <c r="A11" s="19"/>
      <c r="B11" s="272"/>
      <c r="C11" s="272"/>
      <c r="D11" s="265" t="s">
        <v>261</v>
      </c>
      <c r="E11" s="267"/>
      <c r="F11" s="284" t="s">
        <v>274</v>
      </c>
      <c r="G11" s="285"/>
      <c r="H11" s="285"/>
      <c r="I11" s="285"/>
      <c r="J11" s="286"/>
      <c r="K11" s="272"/>
      <c r="L11" s="273"/>
      <c r="M11" s="273"/>
      <c r="N11" s="19"/>
    </row>
    <row r="12" spans="1:17" ht="12.75" customHeight="1">
      <c r="A12" s="19"/>
      <c r="B12" s="272"/>
      <c r="C12" s="272"/>
      <c r="D12" s="268"/>
      <c r="E12" s="270"/>
      <c r="F12" s="290"/>
      <c r="G12" s="291"/>
      <c r="H12" s="291"/>
      <c r="I12" s="291"/>
      <c r="J12" s="292"/>
      <c r="K12" s="272"/>
      <c r="L12" s="273"/>
      <c r="M12" s="273"/>
      <c r="N12" s="19"/>
    </row>
    <row r="13" spans="1:17">
      <c r="A13" s="19"/>
      <c r="B13" s="279" t="s">
        <v>263</v>
      </c>
      <c r="C13" s="279"/>
      <c r="D13" s="294" t="s">
        <v>264</v>
      </c>
      <c r="E13" s="294"/>
      <c r="F13" s="273" t="s">
        <v>276</v>
      </c>
      <c r="G13" s="274"/>
      <c r="H13" s="274"/>
      <c r="I13" s="294" t="s">
        <v>264</v>
      </c>
      <c r="J13" s="294"/>
      <c r="K13" s="273" t="s">
        <v>279</v>
      </c>
      <c r="L13" s="274"/>
      <c r="M13" s="274"/>
      <c r="N13" s="19"/>
    </row>
    <row r="14" spans="1:17">
      <c r="A14" s="19"/>
      <c r="B14" s="279"/>
      <c r="C14" s="279"/>
      <c r="D14" s="294"/>
      <c r="E14" s="294"/>
      <c r="F14" s="274"/>
      <c r="G14" s="274"/>
      <c r="H14" s="274"/>
      <c r="I14" s="294"/>
      <c r="J14" s="294"/>
      <c r="K14" s="274"/>
      <c r="L14" s="274"/>
      <c r="M14" s="274"/>
      <c r="N14" s="19"/>
    </row>
    <row r="15" spans="1:17">
      <c r="A15" s="19"/>
      <c r="B15" s="279"/>
      <c r="C15" s="279"/>
      <c r="D15" s="294" t="s">
        <v>265</v>
      </c>
      <c r="E15" s="294"/>
      <c r="F15" s="273" t="s">
        <v>277</v>
      </c>
      <c r="G15" s="274"/>
      <c r="H15" s="274"/>
      <c r="I15" s="294" t="s">
        <v>265</v>
      </c>
      <c r="J15" s="294"/>
      <c r="K15" s="293" t="s">
        <v>278</v>
      </c>
      <c r="L15" s="274"/>
      <c r="M15" s="274"/>
      <c r="N15" s="19"/>
    </row>
    <row r="16" spans="1:17">
      <c r="A16" s="19"/>
      <c r="B16" s="279"/>
      <c r="C16" s="279"/>
      <c r="D16" s="294"/>
      <c r="E16" s="294"/>
      <c r="F16" s="274"/>
      <c r="G16" s="274"/>
      <c r="H16" s="274"/>
      <c r="I16" s="294"/>
      <c r="J16" s="294"/>
      <c r="K16" s="274"/>
      <c r="L16" s="274"/>
      <c r="M16" s="274"/>
      <c r="N16" s="19"/>
    </row>
    <row r="17" spans="1:14">
      <c r="A17" s="19"/>
      <c r="B17" s="272" t="s">
        <v>266</v>
      </c>
      <c r="C17" s="272"/>
      <c r="D17" s="273" t="s">
        <v>280</v>
      </c>
      <c r="E17" s="274"/>
      <c r="F17" s="274"/>
      <c r="G17" s="274"/>
      <c r="H17" s="274"/>
      <c r="I17" s="274"/>
      <c r="J17" s="274"/>
      <c r="K17" s="274"/>
      <c r="L17" s="274"/>
      <c r="M17" s="274"/>
      <c r="N17" s="19"/>
    </row>
    <row r="18" spans="1:14">
      <c r="A18" s="19"/>
      <c r="B18" s="272"/>
      <c r="C18" s="272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19"/>
    </row>
    <row r="19" spans="1:14">
      <c r="A19" s="19"/>
      <c r="B19" s="272"/>
      <c r="C19" s="272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19"/>
    </row>
    <row r="20" spans="1:14">
      <c r="A20" s="19"/>
      <c r="B20" s="272"/>
      <c r="C20" s="272"/>
      <c r="D20" s="274"/>
      <c r="E20" s="274"/>
      <c r="F20" s="274"/>
      <c r="G20" s="274"/>
      <c r="H20" s="274"/>
      <c r="I20" s="274"/>
      <c r="J20" s="274"/>
      <c r="K20" s="274"/>
      <c r="L20" s="274"/>
      <c r="M20" s="274"/>
      <c r="N20" s="19"/>
    </row>
    <row r="21" spans="1:14">
      <c r="A21" s="19"/>
      <c r="B21" s="272"/>
      <c r="C21" s="272"/>
      <c r="D21" s="274"/>
      <c r="E21" s="274"/>
      <c r="F21" s="274"/>
      <c r="G21" s="274"/>
      <c r="H21" s="274"/>
      <c r="I21" s="274"/>
      <c r="J21" s="274"/>
      <c r="K21" s="274"/>
      <c r="L21" s="274"/>
      <c r="M21" s="274"/>
      <c r="N21" s="19"/>
    </row>
    <row r="22" spans="1:14">
      <c r="A22" s="19"/>
      <c r="B22" s="272"/>
      <c r="C22" s="272"/>
      <c r="D22" s="274"/>
      <c r="E22" s="274"/>
      <c r="F22" s="274"/>
      <c r="G22" s="274"/>
      <c r="H22" s="274"/>
      <c r="I22" s="274"/>
      <c r="J22" s="274"/>
      <c r="K22" s="274"/>
      <c r="L22" s="274"/>
      <c r="M22" s="274"/>
      <c r="N22" s="19"/>
    </row>
    <row r="23" spans="1:14">
      <c r="A23" s="19"/>
      <c r="B23" s="272"/>
      <c r="C23" s="272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19"/>
    </row>
    <row r="24" spans="1:14">
      <c r="A24" s="19"/>
      <c r="B24" s="272"/>
      <c r="C24" s="272"/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19"/>
    </row>
    <row r="25" spans="1:14">
      <c r="A25" s="19"/>
      <c r="B25" s="272"/>
      <c r="C25" s="272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19"/>
    </row>
    <row r="26" spans="1:14">
      <c r="A26" s="19"/>
      <c r="B26" s="272"/>
      <c r="C26" s="272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19"/>
    </row>
    <row r="27" spans="1:14">
      <c r="A27" s="19"/>
      <c r="B27" s="279" t="s">
        <v>267</v>
      </c>
      <c r="C27" s="279"/>
      <c r="D27" s="273" t="s">
        <v>281</v>
      </c>
      <c r="E27" s="274"/>
      <c r="F27" s="274"/>
      <c r="G27" s="274"/>
      <c r="H27" s="274"/>
      <c r="I27" s="274"/>
      <c r="J27" s="274"/>
      <c r="K27" s="274"/>
      <c r="L27" s="274"/>
      <c r="M27" s="274"/>
      <c r="N27" s="19"/>
    </row>
    <row r="28" spans="1:14">
      <c r="A28" s="19"/>
      <c r="B28" s="279"/>
      <c r="C28" s="279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19"/>
    </row>
    <row r="29" spans="1:14">
      <c r="A29" s="19"/>
      <c r="B29" s="279"/>
      <c r="C29" s="279"/>
      <c r="D29" s="274"/>
      <c r="E29" s="274"/>
      <c r="F29" s="274"/>
      <c r="G29" s="274"/>
      <c r="H29" s="274"/>
      <c r="I29" s="274"/>
      <c r="J29" s="274"/>
      <c r="K29" s="274"/>
      <c r="L29" s="274"/>
      <c r="M29" s="274"/>
      <c r="N29" s="19"/>
    </row>
    <row r="30" spans="1:14">
      <c r="A30" s="19"/>
      <c r="B30" s="279"/>
      <c r="C30" s="279"/>
      <c r="D30" s="274"/>
      <c r="E30" s="274"/>
      <c r="F30" s="274"/>
      <c r="G30" s="274"/>
      <c r="H30" s="274"/>
      <c r="I30" s="274"/>
      <c r="J30" s="274"/>
      <c r="K30" s="274"/>
      <c r="L30" s="274"/>
      <c r="M30" s="274"/>
      <c r="N30" s="19"/>
    </row>
    <row r="31" spans="1:14">
      <c r="A31" s="19"/>
      <c r="B31" s="272" t="s">
        <v>268</v>
      </c>
      <c r="C31" s="272"/>
      <c r="D31" s="273" t="s">
        <v>282</v>
      </c>
      <c r="E31" s="274"/>
      <c r="F31" s="274"/>
      <c r="G31" s="274"/>
      <c r="H31" s="274"/>
      <c r="I31" s="274"/>
      <c r="J31" s="274"/>
      <c r="K31" s="274"/>
      <c r="L31" s="274"/>
      <c r="M31" s="274"/>
      <c r="N31" s="19"/>
    </row>
    <row r="32" spans="1:14">
      <c r="A32" s="19"/>
      <c r="B32" s="272"/>
      <c r="C32" s="272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19"/>
    </row>
    <row r="33" spans="1:14">
      <c r="A33" s="19"/>
      <c r="B33" s="272"/>
      <c r="C33" s="272"/>
      <c r="D33" s="274"/>
      <c r="E33" s="274"/>
      <c r="F33" s="274"/>
      <c r="G33" s="274"/>
      <c r="H33" s="274"/>
      <c r="I33" s="274"/>
      <c r="J33" s="274"/>
      <c r="K33" s="274"/>
      <c r="L33" s="274"/>
      <c r="M33" s="274"/>
      <c r="N33" s="19"/>
    </row>
    <row r="34" spans="1:14">
      <c r="A34" s="19"/>
      <c r="B34" s="272"/>
      <c r="C34" s="272"/>
      <c r="D34" s="274"/>
      <c r="E34" s="274"/>
      <c r="F34" s="274"/>
      <c r="G34" s="274"/>
      <c r="H34" s="274"/>
      <c r="I34" s="274"/>
      <c r="J34" s="274"/>
      <c r="K34" s="274"/>
      <c r="L34" s="274"/>
      <c r="M34" s="274"/>
      <c r="N34" s="19"/>
    </row>
    <row r="35" spans="1:14" ht="12.75" customHeight="1">
      <c r="A35" s="19"/>
      <c r="B35" s="279" t="s">
        <v>269</v>
      </c>
      <c r="C35" s="279"/>
      <c r="D35" s="284" t="s">
        <v>283</v>
      </c>
      <c r="E35" s="285"/>
      <c r="F35" s="285"/>
      <c r="G35" s="285"/>
      <c r="H35" s="285"/>
      <c r="I35" s="285"/>
      <c r="J35" s="285"/>
      <c r="K35" s="285"/>
      <c r="L35" s="285"/>
      <c r="M35" s="286"/>
      <c r="N35" s="19"/>
    </row>
    <row r="36" spans="1:14" ht="12.75" customHeight="1">
      <c r="A36" s="19"/>
      <c r="B36" s="279"/>
      <c r="C36" s="279"/>
      <c r="D36" s="287"/>
      <c r="E36" s="288"/>
      <c r="F36" s="288"/>
      <c r="G36" s="288"/>
      <c r="H36" s="288"/>
      <c r="I36" s="288"/>
      <c r="J36" s="288"/>
      <c r="K36" s="288"/>
      <c r="L36" s="288"/>
      <c r="M36" s="289"/>
      <c r="N36" s="19"/>
    </row>
    <row r="37" spans="1:14" ht="12.75" customHeight="1">
      <c r="A37" s="19"/>
      <c r="B37" s="279"/>
      <c r="C37" s="279"/>
      <c r="D37" s="287"/>
      <c r="E37" s="288"/>
      <c r="F37" s="288"/>
      <c r="G37" s="288"/>
      <c r="H37" s="288"/>
      <c r="I37" s="288"/>
      <c r="J37" s="288"/>
      <c r="K37" s="288"/>
      <c r="L37" s="288"/>
      <c r="M37" s="289"/>
      <c r="N37" s="19"/>
    </row>
    <row r="38" spans="1:14" ht="12.75" customHeight="1">
      <c r="A38" s="19"/>
      <c r="B38" s="279"/>
      <c r="C38" s="279"/>
      <c r="D38" s="287"/>
      <c r="E38" s="288"/>
      <c r="F38" s="288"/>
      <c r="G38" s="288"/>
      <c r="H38" s="288"/>
      <c r="I38" s="288"/>
      <c r="J38" s="288"/>
      <c r="K38" s="288"/>
      <c r="L38" s="288"/>
      <c r="M38" s="289"/>
      <c r="N38" s="19"/>
    </row>
    <row r="39" spans="1:14" ht="12.75" customHeight="1">
      <c r="A39" s="19"/>
      <c r="B39" s="279"/>
      <c r="C39" s="279"/>
      <c r="D39" s="287"/>
      <c r="E39" s="288"/>
      <c r="F39" s="288"/>
      <c r="G39" s="288"/>
      <c r="H39" s="288"/>
      <c r="I39" s="288"/>
      <c r="J39" s="288"/>
      <c r="K39" s="288"/>
      <c r="L39" s="288"/>
      <c r="M39" s="289"/>
      <c r="N39" s="19"/>
    </row>
    <row r="40" spans="1:14" ht="12.75" customHeight="1">
      <c r="A40" s="19"/>
      <c r="B40" s="279"/>
      <c r="C40" s="279"/>
      <c r="D40" s="287"/>
      <c r="E40" s="288"/>
      <c r="F40" s="288"/>
      <c r="G40" s="288"/>
      <c r="H40" s="288"/>
      <c r="I40" s="288"/>
      <c r="J40" s="288"/>
      <c r="K40" s="288"/>
      <c r="L40" s="288"/>
      <c r="M40" s="289"/>
      <c r="N40" s="19"/>
    </row>
    <row r="41" spans="1:14" ht="12.75" customHeight="1">
      <c r="A41" s="19"/>
      <c r="B41" s="279"/>
      <c r="C41" s="279"/>
      <c r="D41" s="287"/>
      <c r="E41" s="288"/>
      <c r="F41" s="288"/>
      <c r="G41" s="288"/>
      <c r="H41" s="288"/>
      <c r="I41" s="288"/>
      <c r="J41" s="288"/>
      <c r="K41" s="288"/>
      <c r="L41" s="288"/>
      <c r="M41" s="289"/>
      <c r="N41" s="19"/>
    </row>
    <row r="42" spans="1:14" ht="12.75" customHeight="1">
      <c r="A42" s="19"/>
      <c r="B42" s="279"/>
      <c r="C42" s="279"/>
      <c r="D42" s="287"/>
      <c r="E42" s="288"/>
      <c r="F42" s="288"/>
      <c r="G42" s="288"/>
      <c r="H42" s="288"/>
      <c r="I42" s="288"/>
      <c r="J42" s="288"/>
      <c r="K42" s="288"/>
      <c r="L42" s="288"/>
      <c r="M42" s="289"/>
      <c r="N42" s="19"/>
    </row>
    <row r="43" spans="1:14" ht="12.75" customHeight="1">
      <c r="A43" s="19"/>
      <c r="B43" s="279"/>
      <c r="C43" s="279"/>
      <c r="D43" s="287"/>
      <c r="E43" s="288"/>
      <c r="F43" s="288"/>
      <c r="G43" s="288"/>
      <c r="H43" s="288"/>
      <c r="I43" s="288"/>
      <c r="J43" s="288"/>
      <c r="K43" s="288"/>
      <c r="L43" s="288"/>
      <c r="M43" s="289"/>
      <c r="N43" s="19"/>
    </row>
    <row r="44" spans="1:14" ht="12.75" customHeight="1">
      <c r="A44" s="19"/>
      <c r="B44" s="279"/>
      <c r="C44" s="279"/>
      <c r="D44" s="290"/>
      <c r="E44" s="291"/>
      <c r="F44" s="291"/>
      <c r="G44" s="291"/>
      <c r="H44" s="291"/>
      <c r="I44" s="291"/>
      <c r="J44" s="291"/>
      <c r="K44" s="291"/>
      <c r="L44" s="291"/>
      <c r="M44" s="292"/>
      <c r="N44" s="19"/>
    </row>
    <row r="45" spans="1:1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1:1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 ht="30" customHeight="1">
      <c r="A48" s="19"/>
      <c r="B48" s="271" t="s">
        <v>284</v>
      </c>
      <c r="C48" s="271"/>
      <c r="D48" s="265" t="s">
        <v>285</v>
      </c>
      <c r="E48" s="266"/>
      <c r="F48" s="266"/>
      <c r="G48" s="267"/>
      <c r="H48" s="277" t="s">
        <v>260</v>
      </c>
      <c r="I48" s="275" t="s">
        <v>286</v>
      </c>
      <c r="J48" s="276"/>
      <c r="K48" s="275" t="s">
        <v>287</v>
      </c>
      <c r="L48" s="276"/>
      <c r="M48" s="277" t="s">
        <v>288</v>
      </c>
      <c r="N48" s="19"/>
    </row>
    <row r="49" spans="1:14" ht="27" customHeight="1">
      <c r="A49" s="19"/>
      <c r="B49" s="271"/>
      <c r="C49" s="271"/>
      <c r="D49" s="268"/>
      <c r="E49" s="269"/>
      <c r="F49" s="269"/>
      <c r="G49" s="270"/>
      <c r="H49" s="278"/>
      <c r="I49" s="92" t="s">
        <v>289</v>
      </c>
      <c r="J49" s="92" t="s">
        <v>290</v>
      </c>
      <c r="K49" s="92" t="s">
        <v>289</v>
      </c>
      <c r="L49" s="92" t="s">
        <v>290</v>
      </c>
      <c r="M49" s="278"/>
      <c r="N49" s="19"/>
    </row>
    <row r="50" spans="1:14" ht="30" customHeight="1">
      <c r="A50" s="19"/>
      <c r="B50" s="271"/>
      <c r="C50" s="271"/>
      <c r="D50" s="262"/>
      <c r="E50" s="263"/>
      <c r="F50" s="263"/>
      <c r="G50" s="264"/>
      <c r="H50" s="95"/>
      <c r="I50" s="96"/>
      <c r="J50" s="97"/>
      <c r="K50" s="96"/>
      <c r="L50" s="96"/>
      <c r="M50" s="93" t="b">
        <f>IF(L50&lt;&gt;"",IF(L50&lt;=K50,"Concluído no Prazo","Concluído com Atraso"),IF(J50&lt;&gt;"",IF(J50&lt;=I50,"Iniciado no Prazo","Iniciado com Atraso")))</f>
        <v>0</v>
      </c>
      <c r="N50" s="19"/>
    </row>
    <row r="51" spans="1:14" ht="30" customHeight="1">
      <c r="A51" s="19"/>
      <c r="B51" s="271"/>
      <c r="C51" s="271"/>
      <c r="D51" s="262"/>
      <c r="E51" s="263"/>
      <c r="F51" s="263"/>
      <c r="G51" s="264"/>
      <c r="H51" s="95"/>
      <c r="I51" s="95"/>
      <c r="J51" s="95"/>
      <c r="K51" s="95"/>
      <c r="L51" s="95"/>
      <c r="M51" s="93" t="b">
        <f t="shared" ref="M51:M67" si="0">IF(L51&lt;&gt;"",IF(L51&lt;=K51,"Concluído no Prazo","Concluído com Atraso"),IF(J51&lt;&gt;"",IF(J51&lt;=I51,"Iniciado no Prazo","IniciadocomAtraso")))</f>
        <v>0</v>
      </c>
      <c r="N51" s="19"/>
    </row>
    <row r="52" spans="1:14" ht="30" customHeight="1">
      <c r="A52" s="19"/>
      <c r="B52" s="271"/>
      <c r="C52" s="271"/>
      <c r="D52" s="262"/>
      <c r="E52" s="263"/>
      <c r="F52" s="263"/>
      <c r="G52" s="264"/>
      <c r="H52" s="95"/>
      <c r="I52" s="95"/>
      <c r="J52" s="95"/>
      <c r="K52" s="95"/>
      <c r="L52" s="95"/>
      <c r="M52" s="93" t="b">
        <f t="shared" si="0"/>
        <v>0</v>
      </c>
      <c r="N52" s="19"/>
    </row>
    <row r="53" spans="1:14" ht="30" customHeight="1">
      <c r="A53" s="19"/>
      <c r="B53" s="271"/>
      <c r="C53" s="271"/>
      <c r="D53" s="262"/>
      <c r="E53" s="263"/>
      <c r="F53" s="263"/>
      <c r="G53" s="264"/>
      <c r="H53" s="95"/>
      <c r="I53" s="95"/>
      <c r="J53" s="95"/>
      <c r="K53" s="95"/>
      <c r="L53" s="95"/>
      <c r="M53" s="93" t="b">
        <f t="shared" si="0"/>
        <v>0</v>
      </c>
      <c r="N53" s="19"/>
    </row>
    <row r="54" spans="1:14" ht="30" customHeight="1">
      <c r="A54" s="19"/>
      <c r="B54" s="271"/>
      <c r="C54" s="271"/>
      <c r="D54" s="262"/>
      <c r="E54" s="263"/>
      <c r="F54" s="263"/>
      <c r="G54" s="264"/>
      <c r="H54" s="95"/>
      <c r="I54" s="95"/>
      <c r="J54" s="95"/>
      <c r="K54" s="95"/>
      <c r="L54" s="95"/>
      <c r="M54" s="93" t="b">
        <f t="shared" si="0"/>
        <v>0</v>
      </c>
      <c r="N54" s="19"/>
    </row>
    <row r="55" spans="1:14" ht="30" customHeight="1">
      <c r="A55" s="19"/>
      <c r="B55" s="271"/>
      <c r="C55" s="271"/>
      <c r="D55" s="262"/>
      <c r="E55" s="263"/>
      <c r="F55" s="263"/>
      <c r="G55" s="264"/>
      <c r="H55" s="95"/>
      <c r="I55" s="95"/>
      <c r="J55" s="95"/>
      <c r="K55" s="95"/>
      <c r="L55" s="95"/>
      <c r="M55" s="93" t="b">
        <f t="shared" si="0"/>
        <v>0</v>
      </c>
      <c r="N55" s="19"/>
    </row>
    <row r="56" spans="1:14" ht="30" customHeight="1">
      <c r="A56" s="19"/>
      <c r="B56" s="271"/>
      <c r="C56" s="271"/>
      <c r="D56" s="262"/>
      <c r="E56" s="263"/>
      <c r="F56" s="263"/>
      <c r="G56" s="264"/>
      <c r="H56" s="95"/>
      <c r="I56" s="95"/>
      <c r="J56" s="95"/>
      <c r="K56" s="95"/>
      <c r="L56" s="95"/>
      <c r="M56" s="93" t="b">
        <f t="shared" si="0"/>
        <v>0</v>
      </c>
      <c r="N56" s="19"/>
    </row>
    <row r="57" spans="1:14" ht="30" customHeight="1">
      <c r="A57" s="19"/>
      <c r="B57" s="271"/>
      <c r="C57" s="271"/>
      <c r="D57" s="262"/>
      <c r="E57" s="263"/>
      <c r="F57" s="263"/>
      <c r="G57" s="264"/>
      <c r="H57" s="95"/>
      <c r="I57" s="95"/>
      <c r="J57" s="95"/>
      <c r="K57" s="95"/>
      <c r="L57" s="95"/>
      <c r="M57" s="93" t="b">
        <f t="shared" si="0"/>
        <v>0</v>
      </c>
      <c r="N57" s="19"/>
    </row>
    <row r="58" spans="1:14" ht="30" customHeight="1">
      <c r="A58" s="19"/>
      <c r="B58" s="271"/>
      <c r="C58" s="271"/>
      <c r="D58" s="262"/>
      <c r="E58" s="263"/>
      <c r="F58" s="263"/>
      <c r="G58" s="264"/>
      <c r="H58" s="95"/>
      <c r="I58" s="95"/>
      <c r="J58" s="95"/>
      <c r="K58" s="95"/>
      <c r="L58" s="95"/>
      <c r="M58" s="93" t="b">
        <f t="shared" si="0"/>
        <v>0</v>
      </c>
      <c r="N58" s="19"/>
    </row>
    <row r="59" spans="1:14" ht="30" customHeight="1">
      <c r="A59" s="19"/>
      <c r="B59" s="271"/>
      <c r="C59" s="271"/>
      <c r="D59" s="262"/>
      <c r="E59" s="263"/>
      <c r="F59" s="263"/>
      <c r="G59" s="264"/>
      <c r="H59" s="95"/>
      <c r="I59" s="95"/>
      <c r="J59" s="95"/>
      <c r="K59" s="95"/>
      <c r="L59" s="95"/>
      <c r="M59" s="93" t="b">
        <f t="shared" si="0"/>
        <v>0</v>
      </c>
      <c r="N59" s="19"/>
    </row>
    <row r="60" spans="1:14" ht="30" customHeight="1">
      <c r="A60" s="19"/>
      <c r="B60" s="271"/>
      <c r="C60" s="271"/>
      <c r="D60" s="262"/>
      <c r="E60" s="263"/>
      <c r="F60" s="263"/>
      <c r="G60" s="264"/>
      <c r="H60" s="95"/>
      <c r="I60" s="95"/>
      <c r="J60" s="95"/>
      <c r="K60" s="95"/>
      <c r="L60" s="95"/>
      <c r="M60" s="93" t="b">
        <f t="shared" si="0"/>
        <v>0</v>
      </c>
      <c r="N60" s="19"/>
    </row>
    <row r="61" spans="1:14" ht="30" customHeight="1">
      <c r="A61" s="19"/>
      <c r="B61" s="271"/>
      <c r="C61" s="271"/>
      <c r="D61" s="262"/>
      <c r="E61" s="263"/>
      <c r="F61" s="263"/>
      <c r="G61" s="264"/>
      <c r="H61" s="95"/>
      <c r="I61" s="95"/>
      <c r="J61" s="95"/>
      <c r="K61" s="95"/>
      <c r="L61" s="95"/>
      <c r="M61" s="93" t="b">
        <f t="shared" si="0"/>
        <v>0</v>
      </c>
      <c r="N61" s="19"/>
    </row>
    <row r="62" spans="1:14" ht="30" customHeight="1">
      <c r="A62" s="19"/>
      <c r="B62" s="271"/>
      <c r="C62" s="271"/>
      <c r="D62" s="262"/>
      <c r="E62" s="263"/>
      <c r="F62" s="263"/>
      <c r="G62" s="264"/>
      <c r="H62" s="95"/>
      <c r="I62" s="95"/>
      <c r="J62" s="95"/>
      <c r="K62" s="95"/>
      <c r="L62" s="95"/>
      <c r="M62" s="93" t="b">
        <f t="shared" si="0"/>
        <v>0</v>
      </c>
      <c r="N62" s="19"/>
    </row>
    <row r="63" spans="1:14" ht="30" customHeight="1">
      <c r="A63" s="19"/>
      <c r="B63" s="271"/>
      <c r="C63" s="271"/>
      <c r="D63" s="262"/>
      <c r="E63" s="263"/>
      <c r="F63" s="263"/>
      <c r="G63" s="264"/>
      <c r="H63" s="95"/>
      <c r="I63" s="95"/>
      <c r="J63" s="95"/>
      <c r="K63" s="95"/>
      <c r="L63" s="95"/>
      <c r="M63" s="93" t="b">
        <f t="shared" si="0"/>
        <v>0</v>
      </c>
      <c r="N63" s="19"/>
    </row>
    <row r="64" spans="1:14" ht="30" customHeight="1">
      <c r="A64" s="19"/>
      <c r="B64" s="271"/>
      <c r="C64" s="271"/>
      <c r="D64" s="262"/>
      <c r="E64" s="263"/>
      <c r="F64" s="263"/>
      <c r="G64" s="264"/>
      <c r="H64" s="95"/>
      <c r="I64" s="95"/>
      <c r="J64" s="95"/>
      <c r="K64" s="95"/>
      <c r="L64" s="95"/>
      <c r="M64" s="93" t="b">
        <f t="shared" si="0"/>
        <v>0</v>
      </c>
      <c r="N64" s="19"/>
    </row>
    <row r="65" spans="1:14" ht="30" customHeight="1">
      <c r="A65" s="19"/>
      <c r="B65" s="271"/>
      <c r="C65" s="271"/>
      <c r="D65" s="262"/>
      <c r="E65" s="263"/>
      <c r="F65" s="263"/>
      <c r="G65" s="264"/>
      <c r="H65" s="95"/>
      <c r="I65" s="95"/>
      <c r="J65" s="95"/>
      <c r="K65" s="95"/>
      <c r="L65" s="95"/>
      <c r="M65" s="93" t="b">
        <f t="shared" si="0"/>
        <v>0</v>
      </c>
      <c r="N65" s="19"/>
    </row>
    <row r="66" spans="1:14" ht="30" customHeight="1">
      <c r="A66" s="19"/>
      <c r="B66" s="271"/>
      <c r="C66" s="271"/>
      <c r="D66" s="262"/>
      <c r="E66" s="263"/>
      <c r="F66" s="263"/>
      <c r="G66" s="264"/>
      <c r="H66" s="95"/>
      <c r="I66" s="95"/>
      <c r="J66" s="95"/>
      <c r="K66" s="95"/>
      <c r="L66" s="95"/>
      <c r="M66" s="93" t="b">
        <f t="shared" si="0"/>
        <v>0</v>
      </c>
      <c r="N66" s="19"/>
    </row>
    <row r="67" spans="1:14" ht="30" customHeight="1">
      <c r="A67" s="19"/>
      <c r="B67" s="271"/>
      <c r="C67" s="271"/>
      <c r="D67" s="262"/>
      <c r="E67" s="263"/>
      <c r="F67" s="263"/>
      <c r="G67" s="264"/>
      <c r="H67" s="95"/>
      <c r="I67" s="95"/>
      <c r="J67" s="95"/>
      <c r="K67" s="95"/>
      <c r="L67" s="95"/>
      <c r="M67" s="93" t="b">
        <f t="shared" si="0"/>
        <v>0</v>
      </c>
      <c r="N67" s="19"/>
    </row>
    <row r="68" spans="1:14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94"/>
      <c r="L68" s="19"/>
      <c r="M68" s="19"/>
      <c r="N68" s="19"/>
    </row>
    <row r="69" spans="1:14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94"/>
      <c r="L69" s="19"/>
      <c r="M69" s="19"/>
      <c r="N69" s="19"/>
    </row>
  </sheetData>
  <sheetProtection algorithmName="SHA-512" hashValue="d3zq5ZlBczcLQPz2JSsdJbQQp0ofywq0jaBNIKKj0fWj+9zjgVwW/OLmaJvNXLaTTDUFu8jqntne8oXptsLOWw==" saltValue="6QfbyRofJ0cjZL6tYQ5bSg==" spinCount="100000" sheet="1" objects="1" scenarios="1" selectLockedCells="1"/>
  <mergeCells count="52">
    <mergeCell ref="D13:E14"/>
    <mergeCell ref="I13:J14"/>
    <mergeCell ref="F15:H16"/>
    <mergeCell ref="B3:D5"/>
    <mergeCell ref="E3:M5"/>
    <mergeCell ref="B7:C8"/>
    <mergeCell ref="D7:M8"/>
    <mergeCell ref="B9:C12"/>
    <mergeCell ref="B35:C44"/>
    <mergeCell ref="D9:E10"/>
    <mergeCell ref="D11:E12"/>
    <mergeCell ref="D35:M44"/>
    <mergeCell ref="F9:J10"/>
    <mergeCell ref="F11:J12"/>
    <mergeCell ref="K13:M14"/>
    <mergeCell ref="K15:M16"/>
    <mergeCell ref="I15:J16"/>
    <mergeCell ref="F13:H14"/>
    <mergeCell ref="K9:K12"/>
    <mergeCell ref="L9:M12"/>
    <mergeCell ref="B27:C30"/>
    <mergeCell ref="D27:M30"/>
    <mergeCell ref="B13:C16"/>
    <mergeCell ref="D15:E16"/>
    <mergeCell ref="B48:C67"/>
    <mergeCell ref="D67:G67"/>
    <mergeCell ref="B17:C26"/>
    <mergeCell ref="D17:M26"/>
    <mergeCell ref="D62:G62"/>
    <mergeCell ref="D63:G63"/>
    <mergeCell ref="I48:J48"/>
    <mergeCell ref="K48:L48"/>
    <mergeCell ref="B31:C34"/>
    <mergeCell ref="D31:M34"/>
    <mergeCell ref="M48:M49"/>
    <mergeCell ref="D64:G64"/>
    <mergeCell ref="H48:H49"/>
    <mergeCell ref="D57:G57"/>
    <mergeCell ref="D58:G58"/>
    <mergeCell ref="D59:G59"/>
    <mergeCell ref="D60:G60"/>
    <mergeCell ref="D61:G61"/>
    <mergeCell ref="D65:G65"/>
    <mergeCell ref="D66:G66"/>
    <mergeCell ref="D48:G49"/>
    <mergeCell ref="D54:G54"/>
    <mergeCell ref="D55:G55"/>
    <mergeCell ref="D56:G56"/>
    <mergeCell ref="D50:G50"/>
    <mergeCell ref="D51:G51"/>
    <mergeCell ref="D52:G52"/>
    <mergeCell ref="D53:G53"/>
  </mergeCells>
  <conditionalFormatting sqref="M50:M67">
    <cfRule type="cellIs" dxfId="4" priority="1" stopIfTrue="1" operator="equal">
      <formula>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workbookViewId="0">
      <selection activeCell="D50" sqref="D50:L67"/>
    </sheetView>
  </sheetViews>
  <sheetFormatPr defaultRowHeight="12.75"/>
  <cols>
    <col min="5" max="5" width="21" customWidth="1"/>
    <col min="8" max="8" width="18.7109375" customWidth="1"/>
    <col min="9" max="9" width="13" customWidth="1"/>
    <col min="10" max="10" width="13.85546875" customWidth="1"/>
    <col min="11" max="11" width="13.28515625" customWidth="1"/>
    <col min="12" max="12" width="11.5703125" customWidth="1"/>
    <col min="13" max="13" width="17.7109375" customWidth="1"/>
    <col min="16" max="16" width="18.5703125" customWidth="1"/>
    <col min="17" max="17" width="9.140625" hidden="1" customWidth="1"/>
  </cols>
  <sheetData>
    <row r="1" spans="1:17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7" ht="13.5" thickBo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7">
      <c r="A3" s="19"/>
      <c r="B3" s="295" t="s">
        <v>253</v>
      </c>
      <c r="C3" s="296"/>
      <c r="D3" s="297"/>
      <c r="E3" s="314">
        <f>'Direcionamento Estratégico'!P31</f>
        <v>0</v>
      </c>
      <c r="F3" s="315"/>
      <c r="G3" s="315"/>
      <c r="H3" s="315"/>
      <c r="I3" s="315"/>
      <c r="J3" s="315"/>
      <c r="K3" s="315"/>
      <c r="L3" s="315"/>
      <c r="M3" s="316"/>
      <c r="Q3" s="71" t="s">
        <v>270</v>
      </c>
    </row>
    <row r="4" spans="1:17">
      <c r="A4" s="19"/>
      <c r="B4" s="298"/>
      <c r="C4" s="299"/>
      <c r="D4" s="300"/>
      <c r="E4" s="317"/>
      <c r="F4" s="318"/>
      <c r="G4" s="318"/>
      <c r="H4" s="318"/>
      <c r="I4" s="318"/>
      <c r="J4" s="318"/>
      <c r="K4" s="318"/>
      <c r="L4" s="318"/>
      <c r="M4" s="319"/>
      <c r="Q4" s="71" t="s">
        <v>271</v>
      </c>
    </row>
    <row r="5" spans="1:17" ht="13.5" thickBot="1">
      <c r="A5" s="19"/>
      <c r="B5" s="301"/>
      <c r="C5" s="302"/>
      <c r="D5" s="303"/>
      <c r="E5" s="320"/>
      <c r="F5" s="321"/>
      <c r="G5" s="321"/>
      <c r="H5" s="321"/>
      <c r="I5" s="321"/>
      <c r="J5" s="321"/>
      <c r="K5" s="321"/>
      <c r="L5" s="321"/>
      <c r="M5" s="322"/>
      <c r="Q5" s="71" t="s">
        <v>272</v>
      </c>
    </row>
    <row r="6" spans="1:17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7">
      <c r="A7" s="19"/>
      <c r="B7" s="272" t="s">
        <v>258</v>
      </c>
      <c r="C7" s="272"/>
      <c r="D7" s="313">
        <f>'Direcionamento Estratégico'!AD31</f>
        <v>0</v>
      </c>
      <c r="E7" s="313"/>
      <c r="F7" s="313"/>
      <c r="G7" s="313"/>
      <c r="H7" s="313"/>
      <c r="I7" s="313"/>
      <c r="J7" s="313"/>
      <c r="K7" s="313"/>
      <c r="L7" s="313"/>
      <c r="M7" s="313"/>
    </row>
    <row r="8" spans="1:17">
      <c r="A8" s="19"/>
      <c r="B8" s="272"/>
      <c r="C8" s="272"/>
      <c r="D8" s="313"/>
      <c r="E8" s="313"/>
      <c r="F8" s="313"/>
      <c r="G8" s="313"/>
      <c r="H8" s="313"/>
      <c r="I8" s="313"/>
      <c r="J8" s="313"/>
      <c r="K8" s="313"/>
      <c r="L8" s="313"/>
      <c r="M8" s="313"/>
    </row>
    <row r="9" spans="1:17" ht="12.75" customHeight="1">
      <c r="A9" s="19"/>
      <c r="B9" s="272" t="s">
        <v>259</v>
      </c>
      <c r="C9" s="272"/>
      <c r="D9" s="280" t="s">
        <v>260</v>
      </c>
      <c r="E9" s="281"/>
      <c r="F9" s="284" t="s">
        <v>273</v>
      </c>
      <c r="G9" s="285"/>
      <c r="H9" s="285"/>
      <c r="I9" s="285"/>
      <c r="J9" s="286"/>
      <c r="K9" s="272" t="s">
        <v>262</v>
      </c>
      <c r="L9" s="273" t="s">
        <v>275</v>
      </c>
      <c r="M9" s="273"/>
    </row>
    <row r="10" spans="1:17" ht="12.75" customHeight="1">
      <c r="A10" s="19"/>
      <c r="B10" s="272"/>
      <c r="C10" s="272"/>
      <c r="D10" s="282"/>
      <c r="E10" s="283"/>
      <c r="F10" s="290"/>
      <c r="G10" s="291"/>
      <c r="H10" s="291"/>
      <c r="I10" s="291"/>
      <c r="J10" s="292"/>
      <c r="K10" s="272"/>
      <c r="L10" s="273"/>
      <c r="M10" s="273"/>
    </row>
    <row r="11" spans="1:17" ht="12.75" customHeight="1">
      <c r="A11" s="19"/>
      <c r="B11" s="272"/>
      <c r="C11" s="272"/>
      <c r="D11" s="265" t="s">
        <v>261</v>
      </c>
      <c r="E11" s="267"/>
      <c r="F11" s="284" t="s">
        <v>274</v>
      </c>
      <c r="G11" s="285"/>
      <c r="H11" s="285"/>
      <c r="I11" s="285"/>
      <c r="J11" s="286"/>
      <c r="K11" s="272"/>
      <c r="L11" s="273"/>
      <c r="M11" s="273"/>
    </row>
    <row r="12" spans="1:17" ht="12.75" customHeight="1">
      <c r="A12" s="19"/>
      <c r="B12" s="272"/>
      <c r="C12" s="272"/>
      <c r="D12" s="268"/>
      <c r="E12" s="270"/>
      <c r="F12" s="290"/>
      <c r="G12" s="291"/>
      <c r="H12" s="291"/>
      <c r="I12" s="291"/>
      <c r="J12" s="292"/>
      <c r="K12" s="272"/>
      <c r="L12" s="273"/>
      <c r="M12" s="273"/>
    </row>
    <row r="13" spans="1:17">
      <c r="A13" s="19"/>
      <c r="B13" s="279" t="s">
        <v>263</v>
      </c>
      <c r="C13" s="279"/>
      <c r="D13" s="294" t="s">
        <v>264</v>
      </c>
      <c r="E13" s="294"/>
      <c r="F13" s="273" t="s">
        <v>276</v>
      </c>
      <c r="G13" s="274"/>
      <c r="H13" s="274"/>
      <c r="I13" s="294" t="s">
        <v>264</v>
      </c>
      <c r="J13" s="294"/>
      <c r="K13" s="273" t="s">
        <v>279</v>
      </c>
      <c r="L13" s="274"/>
      <c r="M13" s="274"/>
    </row>
    <row r="14" spans="1:17">
      <c r="A14" s="19"/>
      <c r="B14" s="279"/>
      <c r="C14" s="279"/>
      <c r="D14" s="294"/>
      <c r="E14" s="294"/>
      <c r="F14" s="274"/>
      <c r="G14" s="274"/>
      <c r="H14" s="274"/>
      <c r="I14" s="294"/>
      <c r="J14" s="294"/>
      <c r="K14" s="274"/>
      <c r="L14" s="274"/>
      <c r="M14" s="274"/>
    </row>
    <row r="15" spans="1:17">
      <c r="A15" s="19"/>
      <c r="B15" s="279"/>
      <c r="C15" s="279"/>
      <c r="D15" s="294" t="s">
        <v>265</v>
      </c>
      <c r="E15" s="294"/>
      <c r="F15" s="273" t="s">
        <v>277</v>
      </c>
      <c r="G15" s="274"/>
      <c r="H15" s="274"/>
      <c r="I15" s="294" t="s">
        <v>265</v>
      </c>
      <c r="J15" s="294"/>
      <c r="K15" s="293" t="s">
        <v>278</v>
      </c>
      <c r="L15" s="274"/>
      <c r="M15" s="274"/>
    </row>
    <row r="16" spans="1:17">
      <c r="A16" s="19"/>
      <c r="B16" s="279"/>
      <c r="C16" s="279"/>
      <c r="D16" s="294"/>
      <c r="E16" s="294"/>
      <c r="F16" s="274"/>
      <c r="G16" s="274"/>
      <c r="H16" s="274"/>
      <c r="I16" s="294"/>
      <c r="J16" s="294"/>
      <c r="K16" s="274"/>
      <c r="L16" s="274"/>
      <c r="M16" s="274"/>
    </row>
    <row r="17" spans="1:13">
      <c r="A17" s="19"/>
      <c r="B17" s="272" t="s">
        <v>266</v>
      </c>
      <c r="C17" s="272"/>
      <c r="D17" s="273" t="s">
        <v>280</v>
      </c>
      <c r="E17" s="274"/>
      <c r="F17" s="274"/>
      <c r="G17" s="274"/>
      <c r="H17" s="274"/>
      <c r="I17" s="274"/>
      <c r="J17" s="274"/>
      <c r="K17" s="274"/>
      <c r="L17" s="274"/>
      <c r="M17" s="274"/>
    </row>
    <row r="18" spans="1:13">
      <c r="A18" s="19"/>
      <c r="B18" s="272"/>
      <c r="C18" s="272"/>
      <c r="D18" s="274"/>
      <c r="E18" s="274"/>
      <c r="F18" s="274"/>
      <c r="G18" s="274"/>
      <c r="H18" s="274"/>
      <c r="I18" s="274"/>
      <c r="J18" s="274"/>
      <c r="K18" s="274"/>
      <c r="L18" s="274"/>
      <c r="M18" s="274"/>
    </row>
    <row r="19" spans="1:13">
      <c r="A19" s="19"/>
      <c r="B19" s="272"/>
      <c r="C19" s="272"/>
      <c r="D19" s="274"/>
      <c r="E19" s="274"/>
      <c r="F19" s="274"/>
      <c r="G19" s="274"/>
      <c r="H19" s="274"/>
      <c r="I19" s="274"/>
      <c r="J19" s="274"/>
      <c r="K19" s="274"/>
      <c r="L19" s="274"/>
      <c r="M19" s="274"/>
    </row>
    <row r="20" spans="1:13">
      <c r="A20" s="19"/>
      <c r="B20" s="272"/>
      <c r="C20" s="272"/>
      <c r="D20" s="274"/>
      <c r="E20" s="274"/>
      <c r="F20" s="274"/>
      <c r="G20" s="274"/>
      <c r="H20" s="274"/>
      <c r="I20" s="274"/>
      <c r="J20" s="274"/>
      <c r="K20" s="274"/>
      <c r="L20" s="274"/>
      <c r="M20" s="274"/>
    </row>
    <row r="21" spans="1:13">
      <c r="A21" s="19"/>
      <c r="B21" s="272"/>
      <c r="C21" s="272"/>
      <c r="D21" s="274"/>
      <c r="E21" s="274"/>
      <c r="F21" s="274"/>
      <c r="G21" s="274"/>
      <c r="H21" s="274"/>
      <c r="I21" s="274"/>
      <c r="J21" s="274"/>
      <c r="K21" s="274"/>
      <c r="L21" s="274"/>
      <c r="M21" s="274"/>
    </row>
    <row r="22" spans="1:13">
      <c r="A22" s="19"/>
      <c r="B22" s="272"/>
      <c r="C22" s="272"/>
      <c r="D22" s="274"/>
      <c r="E22" s="274"/>
      <c r="F22" s="274"/>
      <c r="G22" s="274"/>
      <c r="H22" s="274"/>
      <c r="I22" s="274"/>
      <c r="J22" s="274"/>
      <c r="K22" s="274"/>
      <c r="L22" s="274"/>
      <c r="M22" s="274"/>
    </row>
    <row r="23" spans="1:13">
      <c r="A23" s="19"/>
      <c r="B23" s="272"/>
      <c r="C23" s="272"/>
      <c r="D23" s="274"/>
      <c r="E23" s="274"/>
      <c r="F23" s="274"/>
      <c r="G23" s="274"/>
      <c r="H23" s="274"/>
      <c r="I23" s="274"/>
      <c r="J23" s="274"/>
      <c r="K23" s="274"/>
      <c r="L23" s="274"/>
      <c r="M23" s="274"/>
    </row>
    <row r="24" spans="1:13">
      <c r="A24" s="19"/>
      <c r="B24" s="272"/>
      <c r="C24" s="272"/>
      <c r="D24" s="274"/>
      <c r="E24" s="274"/>
      <c r="F24" s="274"/>
      <c r="G24" s="274"/>
      <c r="H24" s="274"/>
      <c r="I24" s="274"/>
      <c r="J24" s="274"/>
      <c r="K24" s="274"/>
      <c r="L24" s="274"/>
      <c r="M24" s="274"/>
    </row>
    <row r="25" spans="1:13">
      <c r="A25" s="19"/>
      <c r="B25" s="272"/>
      <c r="C25" s="272"/>
      <c r="D25" s="274"/>
      <c r="E25" s="274"/>
      <c r="F25" s="274"/>
      <c r="G25" s="274"/>
      <c r="H25" s="274"/>
      <c r="I25" s="274"/>
      <c r="J25" s="274"/>
      <c r="K25" s="274"/>
      <c r="L25" s="274"/>
      <c r="M25" s="274"/>
    </row>
    <row r="26" spans="1:13">
      <c r="A26" s="19"/>
      <c r="B26" s="272"/>
      <c r="C26" s="272"/>
      <c r="D26" s="274"/>
      <c r="E26" s="274"/>
      <c r="F26" s="274"/>
      <c r="G26" s="274"/>
      <c r="H26" s="274"/>
      <c r="I26" s="274"/>
      <c r="J26" s="274"/>
      <c r="K26" s="274"/>
      <c r="L26" s="274"/>
      <c r="M26" s="274"/>
    </row>
    <row r="27" spans="1:13">
      <c r="A27" s="19"/>
      <c r="B27" s="279" t="s">
        <v>267</v>
      </c>
      <c r="C27" s="279"/>
      <c r="D27" s="273" t="s">
        <v>281</v>
      </c>
      <c r="E27" s="274"/>
      <c r="F27" s="274"/>
      <c r="G27" s="274"/>
      <c r="H27" s="274"/>
      <c r="I27" s="274"/>
      <c r="J27" s="274"/>
      <c r="K27" s="274"/>
      <c r="L27" s="274"/>
      <c r="M27" s="274"/>
    </row>
    <row r="28" spans="1:13">
      <c r="A28" s="19"/>
      <c r="B28" s="279"/>
      <c r="C28" s="279"/>
      <c r="D28" s="274"/>
      <c r="E28" s="274"/>
      <c r="F28" s="274"/>
      <c r="G28" s="274"/>
      <c r="H28" s="274"/>
      <c r="I28" s="274"/>
      <c r="J28" s="274"/>
      <c r="K28" s="274"/>
      <c r="L28" s="274"/>
      <c r="M28" s="274"/>
    </row>
    <row r="29" spans="1:13">
      <c r="A29" s="19"/>
      <c r="B29" s="279"/>
      <c r="C29" s="279"/>
      <c r="D29" s="274"/>
      <c r="E29" s="274"/>
      <c r="F29" s="274"/>
      <c r="G29" s="274"/>
      <c r="H29" s="274"/>
      <c r="I29" s="274"/>
      <c r="J29" s="274"/>
      <c r="K29" s="274"/>
      <c r="L29" s="274"/>
      <c r="M29" s="274"/>
    </row>
    <row r="30" spans="1:13">
      <c r="A30" s="19"/>
      <c r="B30" s="279"/>
      <c r="C30" s="279"/>
      <c r="D30" s="274"/>
      <c r="E30" s="274"/>
      <c r="F30" s="274"/>
      <c r="G30" s="274"/>
      <c r="H30" s="274"/>
      <c r="I30" s="274"/>
      <c r="J30" s="274"/>
      <c r="K30" s="274"/>
      <c r="L30" s="274"/>
      <c r="M30" s="274"/>
    </row>
    <row r="31" spans="1:13">
      <c r="A31" s="19"/>
      <c r="B31" s="272" t="s">
        <v>268</v>
      </c>
      <c r="C31" s="272"/>
      <c r="D31" s="273" t="s">
        <v>282</v>
      </c>
      <c r="E31" s="274"/>
      <c r="F31" s="274"/>
      <c r="G31" s="274"/>
      <c r="H31" s="274"/>
      <c r="I31" s="274"/>
      <c r="J31" s="274"/>
      <c r="K31" s="274"/>
      <c r="L31" s="274"/>
      <c r="M31" s="274"/>
    </row>
    <row r="32" spans="1:13">
      <c r="A32" s="19"/>
      <c r="B32" s="272"/>
      <c r="C32" s="272"/>
      <c r="D32" s="274"/>
      <c r="E32" s="274"/>
      <c r="F32" s="274"/>
      <c r="G32" s="274"/>
      <c r="H32" s="274"/>
      <c r="I32" s="274"/>
      <c r="J32" s="274"/>
      <c r="K32" s="274"/>
      <c r="L32" s="274"/>
      <c r="M32" s="274"/>
    </row>
    <row r="33" spans="1:13">
      <c r="A33" s="19"/>
      <c r="B33" s="272"/>
      <c r="C33" s="272"/>
      <c r="D33" s="274"/>
      <c r="E33" s="274"/>
      <c r="F33" s="274"/>
      <c r="G33" s="274"/>
      <c r="H33" s="274"/>
      <c r="I33" s="274"/>
      <c r="J33" s="274"/>
      <c r="K33" s="274"/>
      <c r="L33" s="274"/>
      <c r="M33" s="274"/>
    </row>
    <row r="34" spans="1:13">
      <c r="A34" s="19"/>
      <c r="B34" s="272"/>
      <c r="C34" s="272"/>
      <c r="D34" s="274"/>
      <c r="E34" s="274"/>
      <c r="F34" s="274"/>
      <c r="G34" s="274"/>
      <c r="H34" s="274"/>
      <c r="I34" s="274"/>
      <c r="J34" s="274"/>
      <c r="K34" s="274"/>
      <c r="L34" s="274"/>
      <c r="M34" s="274"/>
    </row>
    <row r="35" spans="1:13" ht="12.75" customHeight="1">
      <c r="A35" s="19"/>
      <c r="B35" s="279" t="s">
        <v>269</v>
      </c>
      <c r="C35" s="279"/>
      <c r="D35" s="284" t="s">
        <v>283</v>
      </c>
      <c r="E35" s="285"/>
      <c r="F35" s="285"/>
      <c r="G35" s="285"/>
      <c r="H35" s="285"/>
      <c r="I35" s="285"/>
      <c r="J35" s="285"/>
      <c r="K35" s="285"/>
      <c r="L35" s="285"/>
      <c r="M35" s="286"/>
    </row>
    <row r="36" spans="1:13" ht="12.75" customHeight="1">
      <c r="A36" s="19"/>
      <c r="B36" s="279"/>
      <c r="C36" s="279"/>
      <c r="D36" s="287"/>
      <c r="E36" s="288"/>
      <c r="F36" s="288"/>
      <c r="G36" s="288"/>
      <c r="H36" s="288"/>
      <c r="I36" s="288"/>
      <c r="J36" s="288"/>
      <c r="K36" s="288"/>
      <c r="L36" s="288"/>
      <c r="M36" s="289"/>
    </row>
    <row r="37" spans="1:13" ht="12.75" customHeight="1">
      <c r="A37" s="19"/>
      <c r="B37" s="279"/>
      <c r="C37" s="279"/>
      <c r="D37" s="287"/>
      <c r="E37" s="288"/>
      <c r="F37" s="288"/>
      <c r="G37" s="288"/>
      <c r="H37" s="288"/>
      <c r="I37" s="288"/>
      <c r="J37" s="288"/>
      <c r="K37" s="288"/>
      <c r="L37" s="288"/>
      <c r="M37" s="289"/>
    </row>
    <row r="38" spans="1:13" ht="12.75" customHeight="1">
      <c r="A38" s="19"/>
      <c r="B38" s="279"/>
      <c r="C38" s="279"/>
      <c r="D38" s="287"/>
      <c r="E38" s="288"/>
      <c r="F38" s="288"/>
      <c r="G38" s="288"/>
      <c r="H38" s="288"/>
      <c r="I38" s="288"/>
      <c r="J38" s="288"/>
      <c r="K38" s="288"/>
      <c r="L38" s="288"/>
      <c r="M38" s="289"/>
    </row>
    <row r="39" spans="1:13" ht="12.75" customHeight="1">
      <c r="A39" s="19"/>
      <c r="B39" s="279"/>
      <c r="C39" s="279"/>
      <c r="D39" s="287"/>
      <c r="E39" s="288"/>
      <c r="F39" s="288"/>
      <c r="G39" s="288"/>
      <c r="H39" s="288"/>
      <c r="I39" s="288"/>
      <c r="J39" s="288"/>
      <c r="K39" s="288"/>
      <c r="L39" s="288"/>
      <c r="M39" s="289"/>
    </row>
    <row r="40" spans="1:13" ht="12.75" customHeight="1">
      <c r="A40" s="19"/>
      <c r="B40" s="279"/>
      <c r="C40" s="279"/>
      <c r="D40" s="287"/>
      <c r="E40" s="288"/>
      <c r="F40" s="288"/>
      <c r="G40" s="288"/>
      <c r="H40" s="288"/>
      <c r="I40" s="288"/>
      <c r="J40" s="288"/>
      <c r="K40" s="288"/>
      <c r="L40" s="288"/>
      <c r="M40" s="289"/>
    </row>
    <row r="41" spans="1:13" ht="12.75" customHeight="1">
      <c r="A41" s="19"/>
      <c r="B41" s="279"/>
      <c r="C41" s="279"/>
      <c r="D41" s="287"/>
      <c r="E41" s="288"/>
      <c r="F41" s="288"/>
      <c r="G41" s="288"/>
      <c r="H41" s="288"/>
      <c r="I41" s="288"/>
      <c r="J41" s="288"/>
      <c r="K41" s="288"/>
      <c r="L41" s="288"/>
      <c r="M41" s="289"/>
    </row>
    <row r="42" spans="1:13" ht="12.75" customHeight="1">
      <c r="A42" s="19"/>
      <c r="B42" s="279"/>
      <c r="C42" s="279"/>
      <c r="D42" s="287"/>
      <c r="E42" s="288"/>
      <c r="F42" s="288"/>
      <c r="G42" s="288"/>
      <c r="H42" s="288"/>
      <c r="I42" s="288"/>
      <c r="J42" s="288"/>
      <c r="K42" s="288"/>
      <c r="L42" s="288"/>
      <c r="M42" s="289"/>
    </row>
    <row r="43" spans="1:13" ht="12.75" customHeight="1">
      <c r="A43" s="19"/>
      <c r="B43" s="279"/>
      <c r="C43" s="279"/>
      <c r="D43" s="287"/>
      <c r="E43" s="288"/>
      <c r="F43" s="288"/>
      <c r="G43" s="288"/>
      <c r="H43" s="288"/>
      <c r="I43" s="288"/>
      <c r="J43" s="288"/>
      <c r="K43" s="288"/>
      <c r="L43" s="288"/>
      <c r="M43" s="289"/>
    </row>
    <row r="44" spans="1:13" ht="12.75" customHeight="1">
      <c r="A44" s="19"/>
      <c r="B44" s="279"/>
      <c r="C44" s="279"/>
      <c r="D44" s="290"/>
      <c r="E44" s="291"/>
      <c r="F44" s="291"/>
      <c r="G44" s="291"/>
      <c r="H44" s="291"/>
      <c r="I44" s="291"/>
      <c r="J44" s="291"/>
      <c r="K44" s="291"/>
      <c r="L44" s="291"/>
      <c r="M44" s="292"/>
    </row>
    <row r="45" spans="1:1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1:1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1:1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1:13" ht="30" customHeight="1">
      <c r="A48" s="19"/>
      <c r="B48" s="271" t="s">
        <v>284</v>
      </c>
      <c r="C48" s="271"/>
      <c r="D48" s="265" t="s">
        <v>285</v>
      </c>
      <c r="E48" s="266"/>
      <c r="F48" s="266"/>
      <c r="G48" s="267"/>
      <c r="H48" s="277" t="s">
        <v>260</v>
      </c>
      <c r="I48" s="275" t="s">
        <v>286</v>
      </c>
      <c r="J48" s="276"/>
      <c r="K48" s="275" t="s">
        <v>287</v>
      </c>
      <c r="L48" s="276"/>
      <c r="M48" s="277" t="s">
        <v>288</v>
      </c>
    </row>
    <row r="49" spans="1:13" ht="27" customHeight="1">
      <c r="A49" s="19"/>
      <c r="B49" s="271"/>
      <c r="C49" s="271"/>
      <c r="D49" s="268"/>
      <c r="E49" s="269"/>
      <c r="F49" s="269"/>
      <c r="G49" s="270"/>
      <c r="H49" s="278"/>
      <c r="I49" s="92" t="s">
        <v>289</v>
      </c>
      <c r="J49" s="92" t="s">
        <v>290</v>
      </c>
      <c r="K49" s="92" t="s">
        <v>289</v>
      </c>
      <c r="L49" s="92" t="s">
        <v>290</v>
      </c>
      <c r="M49" s="278"/>
    </row>
    <row r="50" spans="1:13" ht="30" customHeight="1">
      <c r="A50" s="19"/>
      <c r="B50" s="271"/>
      <c r="C50" s="271"/>
      <c r="D50" s="262"/>
      <c r="E50" s="263"/>
      <c r="F50" s="263"/>
      <c r="G50" s="264"/>
      <c r="H50" s="95"/>
      <c r="I50" s="96"/>
      <c r="J50" s="97"/>
      <c r="K50" s="96"/>
      <c r="L50" s="96"/>
      <c r="M50" s="93" t="b">
        <f>IF(L50&lt;&gt;"",IF(L50&lt;=K50,"Concluído no Prazo","Concluído com Atraso"),IF(J50&lt;&gt;"",IF(J50&lt;=I50,"Iniciado no Prazo","Iniciado com Atraso")))</f>
        <v>0</v>
      </c>
    </row>
    <row r="51" spans="1:13" ht="30" customHeight="1">
      <c r="A51" s="19"/>
      <c r="B51" s="271"/>
      <c r="C51" s="271"/>
      <c r="D51" s="262"/>
      <c r="E51" s="263"/>
      <c r="F51" s="263"/>
      <c r="G51" s="264"/>
      <c r="H51" s="95"/>
      <c r="I51" s="95"/>
      <c r="J51" s="95"/>
      <c r="K51" s="95"/>
      <c r="L51" s="95"/>
      <c r="M51" s="93" t="b">
        <f t="shared" ref="M51:M67" si="0">IF(L51&lt;&gt;"",IF(L51&lt;=K51,"Concluído no Prazo","Concluído com Atraso"),IF(J51&lt;&gt;"",IF(J51&lt;=I51,"Iniciado no Prazo","IniciadocomAtraso")))</f>
        <v>0</v>
      </c>
    </row>
    <row r="52" spans="1:13" ht="30" customHeight="1">
      <c r="A52" s="19"/>
      <c r="B52" s="271"/>
      <c r="C52" s="271"/>
      <c r="D52" s="262"/>
      <c r="E52" s="263"/>
      <c r="F52" s="263"/>
      <c r="G52" s="264"/>
      <c r="H52" s="95"/>
      <c r="I52" s="95"/>
      <c r="J52" s="95"/>
      <c r="K52" s="95"/>
      <c r="L52" s="95"/>
      <c r="M52" s="93" t="b">
        <f t="shared" si="0"/>
        <v>0</v>
      </c>
    </row>
    <row r="53" spans="1:13" ht="30" customHeight="1">
      <c r="A53" s="19"/>
      <c r="B53" s="271"/>
      <c r="C53" s="271"/>
      <c r="D53" s="262"/>
      <c r="E53" s="263"/>
      <c r="F53" s="263"/>
      <c r="G53" s="264"/>
      <c r="H53" s="95"/>
      <c r="I53" s="95"/>
      <c r="J53" s="95"/>
      <c r="K53" s="95"/>
      <c r="L53" s="95"/>
      <c r="M53" s="93" t="b">
        <f t="shared" si="0"/>
        <v>0</v>
      </c>
    </row>
    <row r="54" spans="1:13" ht="30" customHeight="1">
      <c r="A54" s="19"/>
      <c r="B54" s="271"/>
      <c r="C54" s="271"/>
      <c r="D54" s="262"/>
      <c r="E54" s="263"/>
      <c r="F54" s="263"/>
      <c r="G54" s="264"/>
      <c r="H54" s="95"/>
      <c r="I54" s="95"/>
      <c r="J54" s="95"/>
      <c r="K54" s="95"/>
      <c r="L54" s="95"/>
      <c r="M54" s="93" t="b">
        <f t="shared" si="0"/>
        <v>0</v>
      </c>
    </row>
    <row r="55" spans="1:13" ht="30" customHeight="1">
      <c r="A55" s="19"/>
      <c r="B55" s="271"/>
      <c r="C55" s="271"/>
      <c r="D55" s="262"/>
      <c r="E55" s="263"/>
      <c r="F55" s="263"/>
      <c r="G55" s="264"/>
      <c r="H55" s="95"/>
      <c r="I55" s="95"/>
      <c r="J55" s="95"/>
      <c r="K55" s="95"/>
      <c r="L55" s="95"/>
      <c r="M55" s="93" t="b">
        <f t="shared" si="0"/>
        <v>0</v>
      </c>
    </row>
    <row r="56" spans="1:13" ht="30" customHeight="1">
      <c r="A56" s="19"/>
      <c r="B56" s="271"/>
      <c r="C56" s="271"/>
      <c r="D56" s="262"/>
      <c r="E56" s="263"/>
      <c r="F56" s="263"/>
      <c r="G56" s="264"/>
      <c r="H56" s="95"/>
      <c r="I56" s="95"/>
      <c r="J56" s="95"/>
      <c r="K56" s="95"/>
      <c r="L56" s="95"/>
      <c r="M56" s="93" t="b">
        <f t="shared" si="0"/>
        <v>0</v>
      </c>
    </row>
    <row r="57" spans="1:13" ht="30" customHeight="1">
      <c r="A57" s="19"/>
      <c r="B57" s="271"/>
      <c r="C57" s="271"/>
      <c r="D57" s="262"/>
      <c r="E57" s="263"/>
      <c r="F57" s="263"/>
      <c r="G57" s="264"/>
      <c r="H57" s="95"/>
      <c r="I57" s="95"/>
      <c r="J57" s="95"/>
      <c r="K57" s="95"/>
      <c r="L57" s="95"/>
      <c r="M57" s="93" t="b">
        <f t="shared" si="0"/>
        <v>0</v>
      </c>
    </row>
    <row r="58" spans="1:13" ht="30" customHeight="1">
      <c r="A58" s="19"/>
      <c r="B58" s="271"/>
      <c r="C58" s="271"/>
      <c r="D58" s="262"/>
      <c r="E58" s="263"/>
      <c r="F58" s="263"/>
      <c r="G58" s="264"/>
      <c r="H58" s="95"/>
      <c r="I58" s="95"/>
      <c r="J58" s="95"/>
      <c r="K58" s="95"/>
      <c r="L58" s="95"/>
      <c r="M58" s="93" t="b">
        <f t="shared" si="0"/>
        <v>0</v>
      </c>
    </row>
    <row r="59" spans="1:13" ht="30" customHeight="1">
      <c r="A59" s="19"/>
      <c r="B59" s="271"/>
      <c r="C59" s="271"/>
      <c r="D59" s="262"/>
      <c r="E59" s="263"/>
      <c r="F59" s="263"/>
      <c r="G59" s="264"/>
      <c r="H59" s="95"/>
      <c r="I59" s="95"/>
      <c r="J59" s="95"/>
      <c r="K59" s="95"/>
      <c r="L59" s="95"/>
      <c r="M59" s="93" t="b">
        <f t="shared" si="0"/>
        <v>0</v>
      </c>
    </row>
    <row r="60" spans="1:13" ht="30" customHeight="1">
      <c r="A60" s="19"/>
      <c r="B60" s="271"/>
      <c r="C60" s="271"/>
      <c r="D60" s="262"/>
      <c r="E60" s="263"/>
      <c r="F60" s="263"/>
      <c r="G60" s="264"/>
      <c r="H60" s="95"/>
      <c r="I60" s="95"/>
      <c r="J60" s="95"/>
      <c r="K60" s="95"/>
      <c r="L60" s="95"/>
      <c r="M60" s="93" t="b">
        <f t="shared" si="0"/>
        <v>0</v>
      </c>
    </row>
    <row r="61" spans="1:13" ht="30" customHeight="1">
      <c r="A61" s="19"/>
      <c r="B61" s="271"/>
      <c r="C61" s="271"/>
      <c r="D61" s="262"/>
      <c r="E61" s="263"/>
      <c r="F61" s="263"/>
      <c r="G61" s="264"/>
      <c r="H61" s="95"/>
      <c r="I61" s="95"/>
      <c r="J61" s="95"/>
      <c r="K61" s="95"/>
      <c r="L61" s="95"/>
      <c r="M61" s="93" t="b">
        <f t="shared" si="0"/>
        <v>0</v>
      </c>
    </row>
    <row r="62" spans="1:13" ht="30" customHeight="1">
      <c r="A62" s="19"/>
      <c r="B62" s="271"/>
      <c r="C62" s="271"/>
      <c r="D62" s="262"/>
      <c r="E62" s="263"/>
      <c r="F62" s="263"/>
      <c r="G62" s="264"/>
      <c r="H62" s="95"/>
      <c r="I62" s="95"/>
      <c r="J62" s="95"/>
      <c r="K62" s="95"/>
      <c r="L62" s="95"/>
      <c r="M62" s="93" t="b">
        <f t="shared" si="0"/>
        <v>0</v>
      </c>
    </row>
    <row r="63" spans="1:13" ht="30" customHeight="1">
      <c r="A63" s="19"/>
      <c r="B63" s="271"/>
      <c r="C63" s="271"/>
      <c r="D63" s="262"/>
      <c r="E63" s="263"/>
      <c r="F63" s="263"/>
      <c r="G63" s="264"/>
      <c r="H63" s="95"/>
      <c r="I63" s="95"/>
      <c r="J63" s="95"/>
      <c r="K63" s="95"/>
      <c r="L63" s="95"/>
      <c r="M63" s="93" t="b">
        <f t="shared" si="0"/>
        <v>0</v>
      </c>
    </row>
    <row r="64" spans="1:13" ht="30" customHeight="1">
      <c r="A64" s="19"/>
      <c r="B64" s="271"/>
      <c r="C64" s="271"/>
      <c r="D64" s="262"/>
      <c r="E64" s="263"/>
      <c r="F64" s="263"/>
      <c r="G64" s="264"/>
      <c r="H64" s="95"/>
      <c r="I64" s="95"/>
      <c r="J64" s="95"/>
      <c r="K64" s="95"/>
      <c r="L64" s="95"/>
      <c r="M64" s="93" t="b">
        <f t="shared" si="0"/>
        <v>0</v>
      </c>
    </row>
    <row r="65" spans="1:13" ht="30" customHeight="1">
      <c r="A65" s="19"/>
      <c r="B65" s="271"/>
      <c r="C65" s="271"/>
      <c r="D65" s="262"/>
      <c r="E65" s="263"/>
      <c r="F65" s="263"/>
      <c r="G65" s="264"/>
      <c r="H65" s="95"/>
      <c r="I65" s="95"/>
      <c r="J65" s="95"/>
      <c r="K65" s="95"/>
      <c r="L65" s="95"/>
      <c r="M65" s="93" t="b">
        <f t="shared" si="0"/>
        <v>0</v>
      </c>
    </row>
    <row r="66" spans="1:13" ht="30" customHeight="1">
      <c r="A66" s="19"/>
      <c r="B66" s="271"/>
      <c r="C66" s="271"/>
      <c r="D66" s="262"/>
      <c r="E66" s="263"/>
      <c r="F66" s="263"/>
      <c r="G66" s="264"/>
      <c r="H66" s="95"/>
      <c r="I66" s="95"/>
      <c r="J66" s="95"/>
      <c r="K66" s="95"/>
      <c r="L66" s="95"/>
      <c r="M66" s="93" t="b">
        <f t="shared" si="0"/>
        <v>0</v>
      </c>
    </row>
    <row r="67" spans="1:13" ht="30" customHeight="1">
      <c r="A67" s="19"/>
      <c r="B67" s="271"/>
      <c r="C67" s="271"/>
      <c r="D67" s="262"/>
      <c r="E67" s="263"/>
      <c r="F67" s="263"/>
      <c r="G67" s="264"/>
      <c r="H67" s="95"/>
      <c r="I67" s="95"/>
      <c r="J67" s="95"/>
      <c r="K67" s="95"/>
      <c r="L67" s="95"/>
      <c r="M67" s="93" t="b">
        <f t="shared" si="0"/>
        <v>0</v>
      </c>
    </row>
    <row r="68" spans="1:1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94"/>
      <c r="L68" s="19"/>
      <c r="M68" s="19"/>
    </row>
    <row r="69" spans="1:1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94"/>
      <c r="L69" s="19"/>
      <c r="M69" s="19"/>
    </row>
    <row r="70" spans="1:1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</sheetData>
  <sheetProtection algorithmName="SHA-512" hashValue="8IRaOdMCGzK1YoXu50u1hvrm8Y0xQMmMvwt1rcs7gDqW8KanbyC1oZIOQoeCkT9RV6z+8PQEK/FXc7FUx1m/5Q==" saltValue="69qivBWgDslvo/AbaMXH2A==" spinCount="100000" sheet="1" objects="1" scenarios="1" selectLockedCells="1"/>
  <mergeCells count="52">
    <mergeCell ref="B3:D5"/>
    <mergeCell ref="E3:M5"/>
    <mergeCell ref="B7:C8"/>
    <mergeCell ref="D7:M8"/>
    <mergeCell ref="B9:C12"/>
    <mergeCell ref="K9:K12"/>
    <mergeCell ref="L9:M12"/>
    <mergeCell ref="K13:M14"/>
    <mergeCell ref="D15:E16"/>
    <mergeCell ref="F15:H16"/>
    <mergeCell ref="I15:J16"/>
    <mergeCell ref="K15:M16"/>
    <mergeCell ref="B35:C44"/>
    <mergeCell ref="D9:E10"/>
    <mergeCell ref="D11:E12"/>
    <mergeCell ref="F9:J10"/>
    <mergeCell ref="F11:J12"/>
    <mergeCell ref="D35:M44"/>
    <mergeCell ref="B17:C26"/>
    <mergeCell ref="D17:M26"/>
    <mergeCell ref="B27:C30"/>
    <mergeCell ref="D27:M30"/>
    <mergeCell ref="B31:C34"/>
    <mergeCell ref="D31:M34"/>
    <mergeCell ref="B13:C16"/>
    <mergeCell ref="D13:E14"/>
    <mergeCell ref="F13:H14"/>
    <mergeCell ref="I13:J14"/>
    <mergeCell ref="B48:C67"/>
    <mergeCell ref="D48:G49"/>
    <mergeCell ref="H48:H49"/>
    <mergeCell ref="I48:J48"/>
    <mergeCell ref="K48:L48"/>
    <mergeCell ref="D54:G54"/>
    <mergeCell ref="D55:G55"/>
    <mergeCell ref="D56:G56"/>
    <mergeCell ref="D57:G57"/>
    <mergeCell ref="D58:G58"/>
    <mergeCell ref="D59:G59"/>
    <mergeCell ref="D66:G66"/>
    <mergeCell ref="D67:G67"/>
    <mergeCell ref="D60:G60"/>
    <mergeCell ref="D61:G61"/>
    <mergeCell ref="D62:G62"/>
    <mergeCell ref="D63:G63"/>
    <mergeCell ref="D64:G64"/>
    <mergeCell ref="D65:G65"/>
    <mergeCell ref="M48:M49"/>
    <mergeCell ref="D50:G50"/>
    <mergeCell ref="D51:G51"/>
    <mergeCell ref="D52:G52"/>
    <mergeCell ref="D53:G53"/>
  </mergeCells>
  <conditionalFormatting sqref="M50:M67">
    <cfRule type="cellIs" dxfId="3" priority="1" stopIfTrue="1" operator="equal">
      <formula>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Respostas ao formulário 1</vt:lpstr>
      <vt:lpstr>CAPA</vt:lpstr>
      <vt:lpstr>Avaliação Qualitativa</vt:lpstr>
      <vt:lpstr>Avaliação Descritiva</vt:lpstr>
      <vt:lpstr>Consultores</vt:lpstr>
      <vt:lpstr>Análise Estratégica</vt:lpstr>
      <vt:lpstr>Direcionamento Estratégico</vt:lpstr>
      <vt:lpstr>Ações - Objetivo 1</vt:lpstr>
      <vt:lpstr>Ações - Objetivo 2</vt:lpstr>
      <vt:lpstr>Ações - Objetivo 3</vt:lpstr>
      <vt:lpstr>Ações - Objetivo 4</vt:lpstr>
      <vt:lpstr>Ações - Objetivo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BMI02</dc:creator>
  <cp:lastModifiedBy>Martha Schoeler</cp:lastModifiedBy>
  <dcterms:created xsi:type="dcterms:W3CDTF">2016-03-09T19:53:23Z</dcterms:created>
  <dcterms:modified xsi:type="dcterms:W3CDTF">2016-07-15T20:08:24Z</dcterms:modified>
</cp:coreProperties>
</file>