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ame\Documents\MEEC\Hackerschool\PicoSynth\pico-synth\hardware\electronics\"/>
    </mc:Choice>
  </mc:AlternateContent>
  <xr:revisionPtr revIDLastSave="0" documentId="13_ncr:1_{7213CB20-5514-41CB-8A0C-793210701744}" xr6:coauthVersionLast="47" xr6:coauthVersionMax="47" xr10:uidLastSave="{00000000-0000-0000-0000-000000000000}"/>
  <bookViews>
    <workbookView xWindow="-108" yWindow="-108" windowWidth="23256" windowHeight="12456" xr2:uid="{D2EBFBF8-8DB4-4F18-9325-C88CF28441A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F27" i="1"/>
  <c r="F24" i="1"/>
  <c r="F25" i="1"/>
  <c r="F26" i="1"/>
  <c r="F23" i="1"/>
  <c r="F22" i="1"/>
  <c r="F21" i="1"/>
  <c r="D26" i="1"/>
  <c r="D25" i="1"/>
  <c r="D24" i="1"/>
  <c r="D23" i="1"/>
  <c r="D22" i="1"/>
  <c r="D21" i="1"/>
  <c r="F19" i="1"/>
  <c r="D19" i="1"/>
  <c r="F31" i="1"/>
  <c r="H1" i="1" s="1"/>
  <c r="D31" i="1"/>
  <c r="D32" i="1"/>
  <c r="F32" i="1" s="1"/>
  <c r="F30" i="1"/>
  <c r="F20" i="1"/>
  <c r="D30" i="1"/>
  <c r="D20" i="1"/>
  <c r="D18" i="1"/>
  <c r="F18" i="1" s="1"/>
  <c r="F17" i="1"/>
  <c r="D17" i="1"/>
  <c r="D16" i="1"/>
  <c r="F16" i="1" s="1"/>
  <c r="F12" i="1"/>
  <c r="D10" i="1"/>
  <c r="F10" i="1" s="1"/>
  <c r="D11" i="1"/>
  <c r="F11" i="1" s="1"/>
  <c r="D12" i="1"/>
  <c r="D9" i="1"/>
  <c r="F9" i="1" s="1"/>
  <c r="H2" i="1" l="1"/>
</calcChain>
</file>

<file path=xl/sharedStrings.xml><?xml version="1.0" encoding="utf-8"?>
<sst xmlns="http://schemas.openxmlformats.org/spreadsheetml/2006/main" count="74" uniqueCount="63">
  <si>
    <t>Ref</t>
  </si>
  <si>
    <t>Modules</t>
  </si>
  <si>
    <t>Name</t>
  </si>
  <si>
    <t xml:space="preserve">Qty </t>
  </si>
  <si>
    <t>Price</t>
  </si>
  <si>
    <t>Total Price</t>
  </si>
  <si>
    <t>Link</t>
  </si>
  <si>
    <t>U1</t>
  </si>
  <si>
    <t>Raspberry Pi Pico</t>
  </si>
  <si>
    <t>Total Qty</t>
  </si>
  <si>
    <t>Qty Multiplier</t>
  </si>
  <si>
    <t>i.e multiplier for the number of boards</t>
  </si>
  <si>
    <t>I2S Audio Dac</t>
  </si>
  <si>
    <t>SD Card Module</t>
  </si>
  <si>
    <t>OLED Display</t>
  </si>
  <si>
    <t>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</t>
  </si>
  <si>
    <t>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</t>
  </si>
  <si>
    <t>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</t>
  </si>
  <si>
    <t>Cor:</t>
  </si>
  <si>
    <t>Só encomendar caso acabe stock no lab</t>
  </si>
  <si>
    <t>Components</t>
  </si>
  <si>
    <t>U5,U6,U7</t>
  </si>
  <si>
    <t>PCF8574</t>
  </si>
  <si>
    <t>U8</t>
  </si>
  <si>
    <t>AMS1117-3.3</t>
  </si>
  <si>
    <t>SW1,SW2,SW3,SW4</t>
  </si>
  <si>
    <t>RotaryEncoder_Switch_MP</t>
  </si>
  <si>
    <t>D2,D3,D4,D5,D6,D7,D8,D9,D10,D11,D12,D13,D14,D15,D16,D17</t>
  </si>
  <si>
    <t>1N4148WS SOD-323</t>
  </si>
  <si>
    <t>Kailh Hot Swap</t>
  </si>
  <si>
    <t>Switches</t>
  </si>
  <si>
    <t>Outemu Switches</t>
  </si>
  <si>
    <t>Total Price (5 Boards)</t>
  </si>
  <si>
    <t>Price Per Board</t>
  </si>
  <si>
    <t>Keycaps (10pcs)</t>
  </si>
  <si>
    <t>https://pt.aliexpress.com/item/1005007683242914.html?spm=a2g0o.productlist.main.6.2273SqBFSqBFUi&amp;algo_pvid=139ac1b6-e31e-43e0-990b-de7a21d44e07&amp;algo_exp_id=139ac1b6-e31e-43e0-990b-de7a21d44e07-5&amp;pdp_ext_f=%7B%22order%22%3A%22287%22%2C%22eval%22%3A%221%22%7D&amp;pdp_npi=4%40dis%21EUR%214.01%214.01%21%21%2132.05%2132.05%21%402103917f17461888106431601edc00%2112000041809447181%21sea%21PT%214183817438%21X&amp;curPageLogUid=AIE02fvuBhpD&amp;utparam-url=scene%3Asearch%7Cquery_from%3A</t>
  </si>
  <si>
    <t>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</t>
  </si>
  <si>
    <t>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</t>
  </si>
  <si>
    <t>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</t>
  </si>
  <si>
    <t>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</t>
  </si>
  <si>
    <t>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</t>
  </si>
  <si>
    <t>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</t>
  </si>
  <si>
    <t>https://pt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&amp;gatewayAdapt=glo2bra</t>
  </si>
  <si>
    <t>D18,D19,D20,D21,D22,D23,D24,D25,D26,D27,D28,D29,D30,D31,D32,D33</t>
  </si>
  <si>
    <t>LED SMD</t>
  </si>
  <si>
    <t>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</t>
  </si>
  <si>
    <t>C15,C17,C18,C19,C20,C21,C22,C23,C24,C25,C26,C27,C28,C30,C32,C36</t>
  </si>
  <si>
    <t>C16,C29,C31,C35</t>
  </si>
  <si>
    <t>C37</t>
  </si>
  <si>
    <t>100nF</t>
  </si>
  <si>
    <t>2.2uF</t>
  </si>
  <si>
    <t>10uF</t>
  </si>
  <si>
    <t>R7,R8,R21,R22</t>
  </si>
  <si>
    <t>R9,R10,R11,R12,R13,R14,R15,R16,R17,R18,R19,R20,R23,R24,R25,R26,R27,R28,R29,R30,R33,R34,R35,R36,R37,R38,R39,R40</t>
  </si>
  <si>
    <t>R31,R32,R45,R46,R47,R48,R49,R50,R51,R52,R53,R54</t>
  </si>
  <si>
    <t>4.7k</t>
  </si>
  <si>
    <t>1k</t>
  </si>
  <si>
    <t>10k</t>
  </si>
  <si>
    <t>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</t>
  </si>
  <si>
    <t>https://pt.aliexpress.com/item/1005006996501198.html?spm=a2g0o.productlist.main.5.67aa1f98dOM2tc&amp;algo_pvid=44ec9463-727e-44f1-90e8-d7a7f6851d63&amp;algo_exp_id=44ec9463-727e-44f1-90e8-d7a7f6851d63-4&amp;pdp_ext_f=%7B%22order%22%3A%222370%22%2C%22spu_best_type%22%3A%22price%22%2C%22eval%22%3A%221%22%2C%22orig_sl_item_id%22%3A%221005006996501198%22%2C%22orig_item_id%22%3A%221005005600798857%22%7D&amp;pdp_npi=4%40dis%21EUR%212.49%211.24%21%21%2119.93%219.96%21%402103894417461926479525959eaa11%2112000038988519898%21sea%21PT%214183817438%21X&amp;curPageLogUid=NrjT2zSSTJlR&amp;utparam-url=scene%3Asearch%7Cquery_from%3A</t>
  </si>
  <si>
    <t>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</t>
  </si>
  <si>
    <t>Header Female (2.54 pitch)</t>
  </si>
  <si>
    <t>Encomendado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</si>
</sst>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0" xfId="0" applyFill="1"/>
    <xf numFmtId="0" fontId="0" fillId="4" borderId="2" xfId="0" applyFill="1" applyBorder="1"/>
    <xf numFmtId="0" fontId="0" fillId="4" borderId="1" xfId="0" applyFill="1" applyBorder="1"/>
    <xf numFmtId="0" fontId="1" fillId="0" borderId="1" xfId="1" applyBorder="1" applyAlignment="1"/>
    <xf numFmtId="0" fontId="1" fillId="2" borderId="1" xfId="1" applyFill="1" applyBorder="1" applyAlignment="1"/>
    <xf numFmtId="0" fontId="1" fillId="0" borderId="1" xfId="1" applyBorder="1"/>
    <xf numFmtId="0" fontId="1" fillId="2" borderId="1" xfId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" TargetMode="External"/><Relationship Id="rId13" Type="http://schemas.openxmlformats.org/officeDocument/2006/relationships/hyperlink" Target="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" TargetMode="External"/><Relationship Id="rId3" Type="http://schemas.openxmlformats.org/officeDocument/2006/relationships/hyperlink" Target="https://www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" TargetMode="External"/><Relationship Id="rId7" Type="http://schemas.openxmlformats.org/officeDocument/2006/relationships/hyperlink" Target="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" TargetMode="External"/><Relationship Id="rId12" Type="http://schemas.openxmlformats.org/officeDocument/2006/relationships/hyperlink" Target="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" TargetMode="External"/><Relationship Id="rId2" Type="http://schemas.openxmlformats.org/officeDocument/2006/relationships/hyperlink" Target="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" TargetMode="External"/><Relationship Id="rId1" Type="http://schemas.openxmlformats.org/officeDocument/2006/relationships/hyperlink" Target="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" TargetMode="External"/><Relationship Id="rId6" Type="http://schemas.openxmlformats.org/officeDocument/2006/relationships/hyperlink" Target="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" TargetMode="External"/><Relationship Id="rId11" Type="http://schemas.openxmlformats.org/officeDocument/2006/relationships/hyperlink" Target="https://pt.aliexpress.com/item/1005005513800132.html?spm=a2g0o.productlist.main.13.1ddb5712aZ1qyB&amp;algo_pvid=081313fc-3ad1-4561-ae3a-5ecb4ca37e48&amp;algo_exp_id=081313fc-3ad1-4561-ae3a-5ecb4ca37e48-6&amp;pdp_ext_f=%7B%22order%22%3A%2247%22%2C%22eval%22%3A%221%22%7D&amp;pdp_npi=4%40dis!EUR!2.21!2.21!!!2.44!2.44!%40211b6a7a17461885656978643eb593!12000033370341350!sea!PT!3335508336!X&amp;curPageLogUid=jYIpBjBk6XxZ&amp;utparam-url=scene%3Asearch%7Cquery_from%3A" TargetMode="External"/><Relationship Id="rId5" Type="http://schemas.openxmlformats.org/officeDocument/2006/relationships/hyperlink" Target="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" TargetMode="External"/><Relationship Id="rId10" Type="http://schemas.openxmlformats.org/officeDocument/2006/relationships/hyperlink" Target="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" TargetMode="External"/><Relationship Id="rId4" Type="http://schemas.openxmlformats.org/officeDocument/2006/relationships/hyperlink" Target="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" TargetMode="External"/><Relationship Id="rId9" Type="http://schemas.openxmlformats.org/officeDocument/2006/relationships/hyperlink" Target="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" TargetMode="External"/><Relationship Id="rId14" Type="http://schemas.openxmlformats.org/officeDocument/2006/relationships/hyperlink" Target="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574A-FDD2-4F9F-9C8A-1461A5028890}">
  <dimension ref="A1:H32"/>
  <sheetViews>
    <sheetView tabSelected="1" workbookViewId="0">
      <selection activeCell="G32" sqref="G32"/>
    </sheetView>
  </sheetViews>
  <sheetFormatPr defaultRowHeight="14.4" x14ac:dyDescent="0.3"/>
  <cols>
    <col min="1" max="1" width="19" customWidth="1"/>
    <col min="2" max="2" width="15.21875" customWidth="1"/>
    <col min="3" max="4" width="12" customWidth="1"/>
    <col min="6" max="6" width="10.33203125" customWidth="1"/>
    <col min="7" max="7" width="25" customWidth="1"/>
  </cols>
  <sheetData>
    <row r="1" spans="1:8" x14ac:dyDescent="0.3">
      <c r="A1" s="5" t="s">
        <v>10</v>
      </c>
      <c r="B1" s="6">
        <v>5</v>
      </c>
      <c r="C1" s="11" t="s">
        <v>11</v>
      </c>
      <c r="D1" s="11"/>
      <c r="E1" s="11"/>
      <c r="G1" t="s">
        <v>32</v>
      </c>
      <c r="H1">
        <f>SUM(F9:F12)+SUM(F16:F26)+SUM(F30:F32)</f>
        <v>99.66</v>
      </c>
    </row>
    <row r="2" spans="1:8" x14ac:dyDescent="0.3">
      <c r="A2" s="2" t="s">
        <v>18</v>
      </c>
      <c r="B2" s="4"/>
      <c r="G2" t="s">
        <v>33</v>
      </c>
      <c r="H2">
        <f>H1/B1</f>
        <v>19.931999999999999</v>
      </c>
    </row>
    <row r="3" spans="1:8" x14ac:dyDescent="0.3">
      <c r="A3" s="3"/>
      <c r="B3" s="12" t="s">
        <v>19</v>
      </c>
      <c r="C3" s="12"/>
      <c r="D3" s="12"/>
    </row>
    <row r="4" spans="1:8" x14ac:dyDescent="0.3">
      <c r="A4" s="16"/>
      <c r="B4" s="13" t="s">
        <v>62</v>
      </c>
      <c r="C4" s="14"/>
      <c r="D4" s="15"/>
    </row>
    <row r="5" spans="1:8" x14ac:dyDescent="0.3">
      <c r="A5" s="1"/>
      <c r="B5" s="13"/>
      <c r="C5" s="14"/>
      <c r="D5" s="15"/>
    </row>
    <row r="7" spans="1:8" x14ac:dyDescent="0.3">
      <c r="A7" s="5" t="s">
        <v>1</v>
      </c>
    </row>
    <row r="8" spans="1:8" x14ac:dyDescent="0.3">
      <c r="A8" s="1" t="s">
        <v>0</v>
      </c>
      <c r="B8" s="1" t="s">
        <v>2</v>
      </c>
      <c r="C8" s="1" t="s">
        <v>3</v>
      </c>
      <c r="D8" s="1" t="s">
        <v>9</v>
      </c>
      <c r="E8" s="1" t="s">
        <v>4</v>
      </c>
      <c r="F8" s="1" t="s">
        <v>5</v>
      </c>
      <c r="G8" s="1" t="s">
        <v>6</v>
      </c>
    </row>
    <row r="9" spans="1:8" x14ac:dyDescent="0.3">
      <c r="A9" s="16" t="s">
        <v>7</v>
      </c>
      <c r="B9" s="1" t="s">
        <v>8</v>
      </c>
      <c r="C9" s="1">
        <v>1</v>
      </c>
      <c r="D9" s="1">
        <f>C9*$B$1</f>
        <v>5</v>
      </c>
      <c r="E9" s="1">
        <v>2.19</v>
      </c>
      <c r="F9" s="1">
        <f>D9*E9</f>
        <v>10.95</v>
      </c>
      <c r="G9" s="7" t="s">
        <v>15</v>
      </c>
    </row>
    <row r="10" spans="1:8" x14ac:dyDescent="0.3">
      <c r="A10" s="16"/>
      <c r="B10" s="1" t="s">
        <v>12</v>
      </c>
      <c r="C10" s="1">
        <v>1</v>
      </c>
      <c r="D10" s="1">
        <f t="shared" ref="D10:D12" si="0">C10*$B$1</f>
        <v>5</v>
      </c>
      <c r="E10" s="1">
        <v>2.19</v>
      </c>
      <c r="F10" s="1">
        <f t="shared" ref="F10:F12" si="1">D10*E10</f>
        <v>10.95</v>
      </c>
      <c r="G10" s="7" t="s">
        <v>16</v>
      </c>
    </row>
    <row r="11" spans="1:8" x14ac:dyDescent="0.3">
      <c r="A11" s="16"/>
      <c r="B11" s="1" t="s">
        <v>13</v>
      </c>
      <c r="C11" s="1">
        <v>1</v>
      </c>
      <c r="D11" s="1">
        <f t="shared" si="0"/>
        <v>5</v>
      </c>
      <c r="E11" s="1">
        <v>0.92</v>
      </c>
      <c r="F11" s="1">
        <f t="shared" si="1"/>
        <v>4.6000000000000005</v>
      </c>
      <c r="G11" s="7" t="s">
        <v>42</v>
      </c>
    </row>
    <row r="12" spans="1:8" x14ac:dyDescent="0.3">
      <c r="A12" s="3"/>
      <c r="B12" s="3" t="s">
        <v>14</v>
      </c>
      <c r="C12" s="3">
        <v>1</v>
      </c>
      <c r="D12" s="3">
        <f t="shared" si="0"/>
        <v>5</v>
      </c>
      <c r="E12" s="3">
        <v>1.59</v>
      </c>
      <c r="F12" s="3">
        <f t="shared" si="1"/>
        <v>7.95</v>
      </c>
      <c r="G12" s="8" t="s">
        <v>17</v>
      </c>
    </row>
    <row r="14" spans="1:8" x14ac:dyDescent="0.3">
      <c r="A14" s="5" t="s">
        <v>20</v>
      </c>
    </row>
    <row r="15" spans="1:8" x14ac:dyDescent="0.3">
      <c r="A15" s="1" t="s">
        <v>0</v>
      </c>
      <c r="B15" s="1" t="s">
        <v>2</v>
      </c>
      <c r="C15" s="1" t="s">
        <v>3</v>
      </c>
      <c r="D15" s="1" t="s">
        <v>9</v>
      </c>
      <c r="E15" s="1" t="s">
        <v>4</v>
      </c>
      <c r="F15" s="1" t="s">
        <v>5</v>
      </c>
      <c r="G15" s="1" t="s">
        <v>6</v>
      </c>
    </row>
    <row r="16" spans="1:8" x14ac:dyDescent="0.3">
      <c r="A16" s="16" t="s">
        <v>21</v>
      </c>
      <c r="B16" s="1" t="s">
        <v>22</v>
      </c>
      <c r="C16" s="1">
        <v>3</v>
      </c>
      <c r="D16" s="1">
        <f>C16*$B$1</f>
        <v>15</v>
      </c>
      <c r="E16" s="1">
        <v>1.97</v>
      </c>
      <c r="F16" s="1">
        <f>E16*D16/5</f>
        <v>5.91</v>
      </c>
      <c r="G16" s="9" t="s">
        <v>41</v>
      </c>
    </row>
    <row r="17" spans="1:7" x14ac:dyDescent="0.3">
      <c r="A17" s="16" t="s">
        <v>23</v>
      </c>
      <c r="B17" s="1" t="s">
        <v>24</v>
      </c>
      <c r="C17" s="1">
        <v>1</v>
      </c>
      <c r="D17" s="1">
        <f>C17*$B$1</f>
        <v>5</v>
      </c>
      <c r="E17" s="1">
        <v>2.11</v>
      </c>
      <c r="F17" s="1">
        <f>E17</f>
        <v>2.11</v>
      </c>
      <c r="G17" s="9" t="s">
        <v>40</v>
      </c>
    </row>
    <row r="18" spans="1:7" x14ac:dyDescent="0.3">
      <c r="A18" s="16" t="s">
        <v>25</v>
      </c>
      <c r="B18" s="1" t="s">
        <v>26</v>
      </c>
      <c r="C18" s="1">
        <v>4</v>
      </c>
      <c r="D18" s="1">
        <f>C18*$B$1</f>
        <v>20</v>
      </c>
      <c r="E18" s="1">
        <v>2.4700000000000002</v>
      </c>
      <c r="F18" s="1">
        <f>E18*D18/5</f>
        <v>9.8800000000000008</v>
      </c>
      <c r="G18" s="9" t="s">
        <v>39</v>
      </c>
    </row>
    <row r="19" spans="1:7" x14ac:dyDescent="0.3">
      <c r="A19" s="16" t="s">
        <v>43</v>
      </c>
      <c r="B19" s="1" t="s">
        <v>44</v>
      </c>
      <c r="C19" s="1">
        <v>16</v>
      </c>
      <c r="D19" s="1">
        <f>C19*$B$1</f>
        <v>80</v>
      </c>
      <c r="E19" s="1">
        <v>1.44</v>
      </c>
      <c r="F19" s="1">
        <f t="shared" ref="F19:F24" si="2">E19</f>
        <v>1.44</v>
      </c>
      <c r="G19" s="9" t="s">
        <v>45</v>
      </c>
    </row>
    <row r="20" spans="1:7" x14ac:dyDescent="0.3">
      <c r="A20" s="16" t="s">
        <v>27</v>
      </c>
      <c r="B20" s="1" t="s">
        <v>28</v>
      </c>
      <c r="C20" s="1">
        <v>16</v>
      </c>
      <c r="D20" s="1">
        <f t="shared" ref="D20:D27" si="3">C20*$B$1</f>
        <v>80</v>
      </c>
      <c r="E20" s="1">
        <v>1.81</v>
      </c>
      <c r="F20" s="1">
        <f t="shared" si="2"/>
        <v>1.81</v>
      </c>
      <c r="G20" s="9" t="s">
        <v>38</v>
      </c>
    </row>
    <row r="21" spans="1:7" x14ac:dyDescent="0.3">
      <c r="A21" s="16" t="s">
        <v>46</v>
      </c>
      <c r="B21" s="1" t="s">
        <v>49</v>
      </c>
      <c r="C21" s="1">
        <v>16</v>
      </c>
      <c r="D21" s="1">
        <f t="shared" si="3"/>
        <v>80</v>
      </c>
      <c r="E21" s="1">
        <v>1.39</v>
      </c>
      <c r="F21" s="1">
        <f t="shared" si="2"/>
        <v>1.39</v>
      </c>
      <c r="G21" s="9" t="s">
        <v>58</v>
      </c>
    </row>
    <row r="22" spans="1:7" x14ac:dyDescent="0.3">
      <c r="A22" s="16" t="s">
        <v>47</v>
      </c>
      <c r="B22" s="1" t="s">
        <v>50</v>
      </c>
      <c r="C22" s="1">
        <v>4</v>
      </c>
      <c r="D22" s="1">
        <f t="shared" si="3"/>
        <v>20</v>
      </c>
      <c r="E22" s="1">
        <v>1.47</v>
      </c>
      <c r="F22" s="1">
        <f t="shared" si="2"/>
        <v>1.47</v>
      </c>
      <c r="G22" s="1" t="s">
        <v>58</v>
      </c>
    </row>
    <row r="23" spans="1:7" x14ac:dyDescent="0.3">
      <c r="A23" s="16" t="s">
        <v>48</v>
      </c>
      <c r="B23" s="1" t="s">
        <v>51</v>
      </c>
      <c r="C23" s="1">
        <v>1</v>
      </c>
      <c r="D23" s="1">
        <f t="shared" si="3"/>
        <v>5</v>
      </c>
      <c r="E23" s="1">
        <v>1.46</v>
      </c>
      <c r="F23" s="1">
        <f t="shared" si="2"/>
        <v>1.46</v>
      </c>
      <c r="G23" s="1" t="s">
        <v>58</v>
      </c>
    </row>
    <row r="24" spans="1:7" x14ac:dyDescent="0.3">
      <c r="A24" s="16" t="s">
        <v>52</v>
      </c>
      <c r="B24" s="1" t="s">
        <v>55</v>
      </c>
      <c r="C24" s="1">
        <v>4</v>
      </c>
      <c r="D24" s="1">
        <f t="shared" si="3"/>
        <v>20</v>
      </c>
      <c r="E24" s="1">
        <v>1.24</v>
      </c>
      <c r="F24" s="1">
        <f t="shared" si="2"/>
        <v>1.24</v>
      </c>
      <c r="G24" s="1" t="s">
        <v>59</v>
      </c>
    </row>
    <row r="25" spans="1:7" x14ac:dyDescent="0.3">
      <c r="A25" s="16" t="s">
        <v>53</v>
      </c>
      <c r="B25" s="1" t="s">
        <v>56</v>
      </c>
      <c r="C25" s="1">
        <v>28</v>
      </c>
      <c r="D25" s="1">
        <f t="shared" si="3"/>
        <v>140</v>
      </c>
      <c r="E25" s="1">
        <v>1.24</v>
      </c>
      <c r="F25" s="1">
        <f>E25*2</f>
        <v>2.48</v>
      </c>
      <c r="G25" s="1" t="s">
        <v>59</v>
      </c>
    </row>
    <row r="26" spans="1:7" x14ac:dyDescent="0.3">
      <c r="A26" s="16" t="s">
        <v>54</v>
      </c>
      <c r="B26" s="1" t="s">
        <v>57</v>
      </c>
      <c r="C26" s="1">
        <v>12</v>
      </c>
      <c r="D26" s="1">
        <f t="shared" si="3"/>
        <v>60</v>
      </c>
      <c r="E26" s="1">
        <v>1.33</v>
      </c>
      <c r="F26" s="1">
        <f>E26</f>
        <v>1.33</v>
      </c>
      <c r="G26" s="1" t="s">
        <v>59</v>
      </c>
    </row>
    <row r="27" spans="1:7" x14ac:dyDescent="0.3">
      <c r="A27" s="3"/>
      <c r="B27" s="3" t="s">
        <v>61</v>
      </c>
      <c r="C27" s="3">
        <v>69</v>
      </c>
      <c r="D27" s="3">
        <f t="shared" si="3"/>
        <v>345</v>
      </c>
      <c r="E27" s="3">
        <v>1.79</v>
      </c>
      <c r="F27" s="3">
        <f>E27</f>
        <v>1.79</v>
      </c>
      <c r="G27" s="10" t="s">
        <v>60</v>
      </c>
    </row>
    <row r="29" spans="1:7" x14ac:dyDescent="0.3">
      <c r="A29" s="5" t="s">
        <v>30</v>
      </c>
    </row>
    <row r="30" spans="1:7" x14ac:dyDescent="0.3">
      <c r="A30" s="16"/>
      <c r="B30" s="1" t="s">
        <v>29</v>
      </c>
      <c r="C30" s="1">
        <v>16</v>
      </c>
      <c r="D30" s="1">
        <f>C30*$B$1</f>
        <v>80</v>
      </c>
      <c r="E30" s="1">
        <v>5.54</v>
      </c>
      <c r="F30" s="1">
        <f>E30</f>
        <v>5.54</v>
      </c>
      <c r="G30" s="9" t="s">
        <v>37</v>
      </c>
    </row>
    <row r="31" spans="1:7" x14ac:dyDescent="0.3">
      <c r="A31" s="16"/>
      <c r="B31" s="1" t="s">
        <v>31</v>
      </c>
      <c r="C31" s="1">
        <v>16</v>
      </c>
      <c r="D31" s="1">
        <f t="shared" ref="D31:D32" si="4">C31*$B$1</f>
        <v>80</v>
      </c>
      <c r="E31" s="1">
        <v>12.99</v>
      </c>
      <c r="F31" s="1">
        <f>E31</f>
        <v>12.99</v>
      </c>
      <c r="G31" s="9" t="s">
        <v>36</v>
      </c>
    </row>
    <row r="32" spans="1:7" x14ac:dyDescent="0.3">
      <c r="A32" s="1"/>
      <c r="B32" s="1" t="s">
        <v>34</v>
      </c>
      <c r="C32" s="1">
        <v>16</v>
      </c>
      <c r="D32" s="1">
        <f t="shared" si="4"/>
        <v>80</v>
      </c>
      <c r="E32" s="1">
        <v>4.04</v>
      </c>
      <c r="F32" s="1">
        <f>E32*D32/20</f>
        <v>16.16</v>
      </c>
      <c r="G32" s="9" t="s">
        <v>35</v>
      </c>
    </row>
  </sheetData>
  <mergeCells count="4">
    <mergeCell ref="C1:E1"/>
    <mergeCell ref="B3:D3"/>
    <mergeCell ref="B4:D4"/>
    <mergeCell ref="B5:D5"/>
  </mergeCells>
  <hyperlinks>
    <hyperlink ref="G9" r:id="rId1" display="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" xr:uid="{C11627E4-3497-43E1-98DE-9D843C953E6C}"/>
    <hyperlink ref="G10" r:id="rId2" display="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" xr:uid="{48276AEE-13CE-446B-8838-BC7B33AF92FB}"/>
    <hyperlink ref="G11" r:id="rId3" display="https://www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" xr:uid="{63CB4836-DB33-429F-89D3-BBA7CA9154EE}"/>
    <hyperlink ref="G12" r:id="rId4" display="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" xr:uid="{E6DFBDB3-1128-4CEB-A7D0-7BEC9A2FE1C4}"/>
    <hyperlink ref="G16" r:id="rId5" display="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" xr:uid="{CC9386BE-7C40-43C0-97C5-B67AF07ABBEA}"/>
    <hyperlink ref="G17" r:id="rId6" display="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" xr:uid="{8C76D1C6-2778-48AA-8D62-C845E3B3A3C6}"/>
    <hyperlink ref="G18" r:id="rId7" display="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" xr:uid="{1B0ABC47-0303-456A-B04C-04A3445D3F56}"/>
    <hyperlink ref="G20" r:id="rId8" display="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" xr:uid="{36C9E067-743B-4CE6-87C2-AC6DE6A96B2F}"/>
    <hyperlink ref="G30" r:id="rId9" display="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" xr:uid="{45E4910D-5228-4734-B39B-047BE3DEBCF2}"/>
    <hyperlink ref="G31" r:id="rId10" display="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" xr:uid="{4FDD73D4-6C2B-4073-885B-A9BD54A7B5A2}"/>
    <hyperlink ref="G32" r:id="rId11" display="https://pt.aliexpress.com/item/1005005513800132.html?spm=a2g0o.productlist.main.13.1ddb5712aZ1qyB&amp;algo_pvid=081313fc-3ad1-4561-ae3a-5ecb4ca37e48&amp;algo_exp_id=081313fc-3ad1-4561-ae3a-5ecb4ca37e48-6&amp;pdp_ext_f=%7B%22order%22%3A%2247%22%2C%22eval%22%3A%221%22%7D&amp;pdp_npi=4%40dis!EUR!2.21!2.21!!!2.44!2.44!%40211b6a7a17461885656978643eb593!12000033370341350!sea!PT!3335508336!X&amp;curPageLogUid=jYIpBjBk6XxZ&amp;utparam-url=scene%3Asearch%7Cquery_from%3A" xr:uid="{C77127B5-2AE9-4A15-8F8D-7609ACF4D529}"/>
    <hyperlink ref="G19" r:id="rId12" display="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" xr:uid="{AFC3F0B3-8120-4515-A88F-E1CE7CF8D0FB}"/>
    <hyperlink ref="G21" r:id="rId13" display="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" xr:uid="{A983C75F-5F4C-4F67-A2DD-A53C171A1558}"/>
    <hyperlink ref="G27" r:id="rId14" display="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" xr:uid="{3B4451F7-54DC-4563-967B-BE10D27908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Lameiras</dc:creator>
  <cp:lastModifiedBy>Miguel Lameiras</cp:lastModifiedBy>
  <dcterms:created xsi:type="dcterms:W3CDTF">2025-05-02T11:20:28Z</dcterms:created>
  <dcterms:modified xsi:type="dcterms:W3CDTF">2025-05-02T19:20:41Z</dcterms:modified>
</cp:coreProperties>
</file>