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eb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LFIX\Desktop\Work folder\Trackers\"/>
    </mc:Choice>
  </mc:AlternateContent>
  <bookViews>
    <workbookView xWindow="0" yWindow="0" windowWidth="23040" windowHeight="8808"/>
  </bookViews>
  <sheets>
    <sheet name=" OCTOBER SALES TRACKER" sheetId="1" r:id="rId1"/>
    <sheet name="Incentiv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3" i="1" l="1"/>
  <c r="G30" i="1"/>
  <c r="C30" i="1"/>
  <c r="D22" i="1"/>
  <c r="D13" i="1"/>
  <c r="F30" i="1" l="1"/>
  <c r="G22" i="1"/>
  <c r="G13" i="1"/>
  <c r="F13" i="1" l="1"/>
  <c r="A2" i="1" l="1"/>
  <c r="E30" i="1" l="1"/>
  <c r="H26" i="1" l="1"/>
  <c r="H28" i="1"/>
  <c r="H29" i="1"/>
  <c r="D28" i="1"/>
  <c r="D29" i="1"/>
  <c r="D27" i="1"/>
  <c r="I9" i="1"/>
  <c r="I12" i="1"/>
  <c r="I11" i="1"/>
  <c r="I20" i="1"/>
  <c r="I21" i="1"/>
  <c r="I19" i="1"/>
  <c r="E20" i="1"/>
  <c r="E21" i="1"/>
  <c r="E19" i="1"/>
  <c r="E10" i="1"/>
  <c r="E11" i="1"/>
  <c r="E12" i="1"/>
  <c r="E18" i="1" l="1"/>
  <c r="E22" i="1" s="1"/>
  <c r="E9" i="1"/>
  <c r="E13" i="1" s="1"/>
  <c r="D26" i="1"/>
  <c r="D30" i="1" s="1"/>
  <c r="H27" i="1"/>
  <c r="I18" i="1"/>
  <c r="I10" i="1"/>
  <c r="B30" i="1" l="1"/>
  <c r="J10" i="1" l="1"/>
  <c r="J11" i="1"/>
  <c r="J12" i="1"/>
  <c r="J19" i="1"/>
  <c r="J20" i="1"/>
  <c r="J21" i="1"/>
  <c r="E27" i="1"/>
  <c r="E28" i="1"/>
  <c r="E29" i="1"/>
  <c r="I27" i="1"/>
  <c r="I28" i="1"/>
  <c r="I29" i="1"/>
  <c r="I26" i="1" l="1"/>
  <c r="I30" i="1" s="1"/>
  <c r="H30" i="1"/>
  <c r="E26" i="1"/>
  <c r="H22" i="1"/>
  <c r="C22" i="1"/>
  <c r="B22" i="1"/>
  <c r="F21" i="1"/>
  <c r="F20" i="1"/>
  <c r="F19" i="1"/>
  <c r="J18" i="1"/>
  <c r="J22" i="1" s="1"/>
  <c r="F18" i="1"/>
  <c r="I22" i="1" l="1"/>
  <c r="F22" i="1"/>
  <c r="F12" i="1"/>
  <c r="B5" i="2" l="1"/>
  <c r="H13" i="1" l="1"/>
  <c r="B13" i="1"/>
  <c r="J9" i="1" l="1"/>
  <c r="J13" i="1" s="1"/>
  <c r="I13" i="1" l="1"/>
  <c r="F10" i="1"/>
  <c r="F11" i="1"/>
  <c r="F9" i="1"/>
  <c r="C6" i="1"/>
</calcChain>
</file>

<file path=xl/sharedStrings.xml><?xml version="1.0" encoding="utf-8"?>
<sst xmlns="http://schemas.openxmlformats.org/spreadsheetml/2006/main" count="68" uniqueCount="31">
  <si>
    <t>TOTAL WORKING DAYS</t>
  </si>
  <si>
    <t>DAYS ELAPSED</t>
  </si>
  <si>
    <t>REMAINING DAYS</t>
  </si>
  <si>
    <t>FSR</t>
  </si>
  <si>
    <t xml:space="preserve">PJP </t>
  </si>
  <si>
    <t>TARGET</t>
  </si>
  <si>
    <t xml:space="preserve">ACTUALS </t>
  </si>
  <si>
    <t>%ACHV</t>
  </si>
  <si>
    <t>MOSES NGUGI</t>
  </si>
  <si>
    <t>JEDIDHA KEMUNTO</t>
  </si>
  <si>
    <t>LENAH CHELOTI</t>
  </si>
  <si>
    <t>ACHV(%)</t>
  </si>
  <si>
    <t>BAL</t>
  </si>
  <si>
    <t>ECO TARGET</t>
  </si>
  <si>
    <t>ECO PERFORMANCE</t>
  </si>
  <si>
    <t>Marble</t>
  </si>
  <si>
    <t>Retail</t>
  </si>
  <si>
    <t>BAL TO GO</t>
  </si>
  <si>
    <t>KD TOTALS</t>
  </si>
  <si>
    <t>INCENTIVE</t>
  </si>
  <si>
    <t>AMOUNT</t>
  </si>
  <si>
    <t>IMS</t>
  </si>
  <si>
    <t xml:space="preserve">ECO </t>
  </si>
  <si>
    <t>ASSORTMENT</t>
  </si>
  <si>
    <t>TOTAL</t>
  </si>
  <si>
    <t>CHARLES OCHIENG</t>
  </si>
  <si>
    <t>DABUR SALES PERFORMANCES</t>
  </si>
  <si>
    <t>KIMBERLY CLARK PERFORMANCES</t>
  </si>
  <si>
    <t xml:space="preserve"> SALES PERFORMANCES</t>
  </si>
  <si>
    <t>KOTEX ECO</t>
  </si>
  <si>
    <t>HUGGIES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</si>
</sst>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[$-F800]dddd\,\ mmmm\ dd\,\ yyyy"/>
    <numFmt numFmtId="166" formatCode="_(* #,##0.00_);_(* \(#,##0.0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n">
        <color rgb="FFABABAB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4" borderId="1" xfId="0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9" fontId="0" fillId="4" borderId="8" xfId="2" applyFont="1" applyFill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4" fillId="0" borderId="9" xfId="0" applyFont="1" applyBorder="1"/>
    <xf numFmtId="164" fontId="0" fillId="0" borderId="9" xfId="1" applyNumberFormat="1" applyFont="1" applyBorder="1"/>
    <xf numFmtId="0" fontId="5" fillId="0" borderId="9" xfId="0" applyFont="1" applyFill="1" applyBorder="1"/>
    <xf numFmtId="164" fontId="0" fillId="0" borderId="9" xfId="0" applyNumberFormat="1" applyBorder="1"/>
    <xf numFmtId="43" fontId="4" fillId="5" borderId="14" xfId="0" applyNumberFormat="1" applyFont="1" applyFill="1" applyBorder="1" applyAlignment="1">
      <alignment horizontal="center" vertical="center"/>
    </xf>
    <xf numFmtId="43" fontId="4" fillId="5" borderId="15" xfId="0" applyNumberFormat="1" applyFont="1" applyFill="1" applyBorder="1" applyAlignment="1">
      <alignment vertical="center"/>
    </xf>
    <xf numFmtId="10" fontId="4" fillId="5" borderId="16" xfId="0" applyNumberFormat="1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8" xfId="0" applyBorder="1"/>
    <xf numFmtId="0" fontId="0" fillId="0" borderId="13" xfId="0" applyBorder="1"/>
    <xf numFmtId="43" fontId="4" fillId="5" borderId="1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8" xfId="0" applyFill="1" applyBorder="1" applyAlignment="1">
      <alignment horizontal="center"/>
    </xf>
    <xf numFmtId="164" fontId="0" fillId="0" borderId="23" xfId="1" applyNumberFormat="1" applyFont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43" fontId="0" fillId="0" borderId="26" xfId="0" applyNumberForma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43" fontId="4" fillId="5" borderId="29" xfId="0" applyNumberFormat="1" applyFont="1" applyFill="1" applyBorder="1" applyAlignment="1">
      <alignment horizontal="center" vertical="center"/>
    </xf>
    <xf numFmtId="43" fontId="4" fillId="5" borderId="30" xfId="0" applyNumberFormat="1" applyFont="1" applyFill="1" applyBorder="1" applyAlignment="1">
      <alignment vertical="center"/>
    </xf>
    <xf numFmtId="9" fontId="4" fillId="5" borderId="30" xfId="0" applyNumberFormat="1" applyFont="1" applyFill="1" applyBorder="1" applyAlignment="1">
      <alignment horizontal="center" vertical="center"/>
    </xf>
    <xf numFmtId="43" fontId="4" fillId="5" borderId="30" xfId="0" applyNumberFormat="1" applyFont="1" applyFill="1" applyBorder="1" applyAlignment="1">
      <alignment horizontal="center" vertical="center"/>
    </xf>
    <xf numFmtId="10" fontId="4" fillId="5" borderId="31" xfId="0" applyNumberFormat="1" applyFont="1" applyFill="1" applyBorder="1" applyAlignment="1">
      <alignment vertical="center"/>
    </xf>
    <xf numFmtId="43" fontId="4" fillId="5" borderId="3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43" fontId="4" fillId="6" borderId="21" xfId="0" applyNumberFormat="1" applyFont="1" applyFill="1" applyBorder="1" applyAlignment="1">
      <alignment horizontal="center" vertical="center"/>
    </xf>
    <xf numFmtId="43" fontId="4" fillId="7" borderId="21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/>
    <xf numFmtId="1" fontId="0" fillId="0" borderId="33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Border="1"/>
    <xf numFmtId="9" fontId="4" fillId="5" borderId="42" xfId="0" applyNumberFormat="1" applyFont="1" applyFill="1" applyBorder="1" applyAlignment="1">
      <alignment horizontal="center" vertical="center"/>
    </xf>
    <xf numFmtId="43" fontId="4" fillId="5" borderId="31" xfId="0" applyNumberFormat="1" applyFont="1" applyFill="1" applyBorder="1" applyAlignment="1">
      <alignment vertical="center"/>
    </xf>
    <xf numFmtId="43" fontId="4" fillId="5" borderId="42" xfId="0" applyNumberFormat="1" applyFont="1" applyFill="1" applyBorder="1" applyAlignment="1">
      <alignment vertical="center"/>
    </xf>
    <xf numFmtId="0" fontId="0" fillId="0" borderId="43" xfId="0" applyBorder="1"/>
    <xf numFmtId="0" fontId="0" fillId="7" borderId="45" xfId="0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1" fontId="0" fillId="7" borderId="35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1" fontId="0" fillId="6" borderId="33" xfId="0" applyNumberFormat="1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7" borderId="42" xfId="0" applyFill="1" applyBorder="1"/>
    <xf numFmtId="0" fontId="0" fillId="6" borderId="29" xfId="0" applyFill="1" applyBorder="1"/>
    <xf numFmtId="0" fontId="0" fillId="6" borderId="29" xfId="0" applyFill="1" applyBorder="1" applyAlignment="1">
      <alignment horizontal="center"/>
    </xf>
    <xf numFmtId="0" fontId="0" fillId="6" borderId="42" xfId="0" applyFill="1" applyBorder="1"/>
    <xf numFmtId="0" fontId="0" fillId="7" borderId="29" xfId="0" applyFill="1" applyBorder="1"/>
    <xf numFmtId="0" fontId="0" fillId="7" borderId="31" xfId="0" applyFill="1" applyBorder="1" applyAlignment="1">
      <alignment horizontal="center"/>
    </xf>
    <xf numFmtId="164" fontId="0" fillId="0" borderId="55" xfId="1" applyNumberFormat="1" applyFont="1" applyBorder="1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164" fontId="0" fillId="0" borderId="56" xfId="1" applyNumberFormat="1" applyFont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16" xfId="0" applyBorder="1"/>
    <xf numFmtId="0" fontId="0" fillId="0" borderId="42" xfId="0" applyBorder="1"/>
    <xf numFmtId="0" fontId="0" fillId="0" borderId="13" xfId="0" applyFill="1" applyBorder="1"/>
    <xf numFmtId="0" fontId="0" fillId="0" borderId="13" xfId="0" applyFill="1" applyBorder="1" applyAlignment="1">
      <alignment vertical="center"/>
    </xf>
    <xf numFmtId="0" fontId="0" fillId="0" borderId="16" xfId="0" applyFill="1" applyBorder="1" applyAlignment="1">
      <alignment horizontal="left" vertical="center"/>
    </xf>
    <xf numFmtId="43" fontId="4" fillId="5" borderId="31" xfId="0" applyNumberFormat="1" applyFont="1" applyFill="1" applyBorder="1" applyAlignment="1">
      <alignment horizontal="center" vertical="center"/>
    </xf>
    <xf numFmtId="0" fontId="0" fillId="0" borderId="41" xfId="0" applyFill="1" applyBorder="1" applyAlignment="1">
      <alignment horizontal="left" vertical="center"/>
    </xf>
    <xf numFmtId="0" fontId="0" fillId="0" borderId="43" xfId="0" applyFill="1" applyBorder="1" applyAlignment="1">
      <alignment horizontal="left" vertical="center"/>
    </xf>
    <xf numFmtId="0" fontId="0" fillId="0" borderId="59" xfId="0" applyFill="1" applyBorder="1" applyAlignment="1">
      <alignment horizontal="left" vertical="center"/>
    </xf>
    <xf numFmtId="164" fontId="0" fillId="0" borderId="36" xfId="1" applyNumberFormat="1" applyFont="1" applyBorder="1" applyAlignment="1">
      <alignment horizontal="center" vertical="center"/>
    </xf>
    <xf numFmtId="43" fontId="4" fillId="6" borderId="22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10" fontId="4" fillId="6" borderId="44" xfId="0" applyNumberFormat="1" applyFont="1" applyFill="1" applyBorder="1" applyAlignment="1">
      <alignment horizontal="center" vertical="center"/>
    </xf>
    <xf numFmtId="43" fontId="4" fillId="7" borderId="22" xfId="0" applyNumberFormat="1" applyFont="1" applyFill="1" applyBorder="1" applyAlignment="1">
      <alignment horizontal="center" vertical="center"/>
    </xf>
    <xf numFmtId="43" fontId="4" fillId="7" borderId="5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4" fillId="6" borderId="22" xfId="0" applyNumberFormat="1" applyFont="1" applyFill="1" applyBorder="1" applyAlignment="1">
      <alignment horizontal="center" vertical="top"/>
    </xf>
    <xf numFmtId="43" fontId="0" fillId="0" borderId="0" xfId="0" applyNumberFormat="1"/>
    <xf numFmtId="43" fontId="0" fillId="0" borderId="0" xfId="0" applyNumberFormat="1" applyFill="1" applyBorder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166" fontId="0" fillId="7" borderId="35" xfId="0" applyNumberFormat="1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166" fontId="0" fillId="0" borderId="63" xfId="0" applyNumberFormat="1" applyBorder="1" applyAlignment="1">
      <alignment horizontal="center"/>
    </xf>
    <xf numFmtId="9" fontId="0" fillId="0" borderId="62" xfId="2" applyFont="1" applyFill="1" applyBorder="1" applyAlignment="1">
      <alignment horizontal="center"/>
    </xf>
    <xf numFmtId="166" fontId="0" fillId="0" borderId="65" xfId="0" applyNumberFormat="1" applyBorder="1" applyAlignment="1">
      <alignment horizontal="center"/>
    </xf>
    <xf numFmtId="9" fontId="0" fillId="0" borderId="64" xfId="2" applyFont="1" applyFill="1" applyBorder="1" applyAlignment="1">
      <alignment horizontal="center"/>
    </xf>
    <xf numFmtId="166" fontId="0" fillId="0" borderId="67" xfId="0" applyNumberFormat="1" applyBorder="1" applyAlignment="1">
      <alignment horizontal="center"/>
    </xf>
    <xf numFmtId="9" fontId="0" fillId="0" borderId="66" xfId="2" applyFont="1" applyFill="1" applyBorder="1" applyAlignment="1">
      <alignment horizontal="center"/>
    </xf>
    <xf numFmtId="9" fontId="0" fillId="7" borderId="62" xfId="2" applyFont="1" applyFill="1" applyBorder="1" applyAlignment="1">
      <alignment horizontal="center"/>
    </xf>
    <xf numFmtId="9" fontId="0" fillId="7" borderId="64" xfId="2" applyFont="1" applyFill="1" applyBorder="1" applyAlignment="1">
      <alignment horizontal="center"/>
    </xf>
    <xf numFmtId="10" fontId="4" fillId="7" borderId="44" xfId="0" applyNumberFormat="1" applyFont="1" applyFill="1" applyBorder="1" applyAlignment="1">
      <alignment horizontal="center" vertical="center"/>
    </xf>
    <xf numFmtId="9" fontId="0" fillId="7" borderId="66" xfId="2" applyFont="1" applyFill="1" applyBorder="1" applyAlignment="1">
      <alignment horizontal="center"/>
    </xf>
    <xf numFmtId="166" fontId="0" fillId="0" borderId="69" xfId="0" applyNumberFormat="1" applyBorder="1" applyAlignment="1">
      <alignment horizontal="center"/>
    </xf>
    <xf numFmtId="9" fontId="0" fillId="0" borderId="68" xfId="2" applyFont="1" applyBorder="1" applyAlignment="1">
      <alignment horizontal="center"/>
    </xf>
    <xf numFmtId="9" fontId="0" fillId="0" borderId="64" xfId="2" applyFont="1" applyBorder="1" applyAlignment="1">
      <alignment horizontal="center"/>
    </xf>
    <xf numFmtId="9" fontId="0" fillId="0" borderId="66" xfId="2" applyFont="1" applyBorder="1" applyAlignment="1">
      <alignment horizontal="center"/>
    </xf>
    <xf numFmtId="166" fontId="0" fillId="6" borderId="70" xfId="0" applyNumberFormat="1" applyFill="1" applyBorder="1" applyAlignment="1">
      <alignment horizontal="center"/>
    </xf>
    <xf numFmtId="9" fontId="0" fillId="6" borderId="62" xfId="2" applyFont="1" applyFill="1" applyBorder="1" applyAlignment="1">
      <alignment horizontal="center"/>
    </xf>
    <xf numFmtId="166" fontId="0" fillId="6" borderId="35" xfId="0" applyNumberFormat="1" applyFill="1" applyBorder="1" applyAlignment="1">
      <alignment horizontal="center"/>
    </xf>
    <xf numFmtId="9" fontId="0" fillId="6" borderId="64" xfId="2" applyFont="1" applyFill="1" applyBorder="1" applyAlignment="1">
      <alignment horizontal="center"/>
    </xf>
    <xf numFmtId="166" fontId="0" fillId="6" borderId="48" xfId="0" applyNumberFormat="1" applyFill="1" applyBorder="1" applyAlignment="1">
      <alignment horizontal="center"/>
    </xf>
    <xf numFmtId="9" fontId="0" fillId="6" borderId="66" xfId="2" applyFont="1" applyFill="1" applyBorder="1" applyAlignment="1">
      <alignment horizontal="center"/>
    </xf>
    <xf numFmtId="166" fontId="3" fillId="0" borderId="63" xfId="1" applyNumberFormat="1" applyFont="1" applyBorder="1" applyAlignment="1">
      <alignment horizontal="center" vertical="center"/>
    </xf>
    <xf numFmtId="9" fontId="0" fillId="0" borderId="62" xfId="2" applyFont="1" applyFill="1" applyBorder="1" applyAlignment="1">
      <alignment horizontal="center" vertical="center"/>
    </xf>
    <xf numFmtId="166" fontId="3" fillId="0" borderId="65" xfId="1" applyNumberFormat="1" applyFont="1" applyBorder="1" applyAlignment="1">
      <alignment horizontal="center" vertical="center"/>
    </xf>
    <xf numFmtId="9" fontId="0" fillId="0" borderId="64" xfId="2" applyFont="1" applyFill="1" applyBorder="1" applyAlignment="1">
      <alignment horizontal="center" vertical="center"/>
    </xf>
    <xf numFmtId="9" fontId="0" fillId="0" borderId="66" xfId="2" applyFont="1" applyFill="1" applyBorder="1" applyAlignment="1">
      <alignment horizontal="center" vertical="center"/>
    </xf>
    <xf numFmtId="9" fontId="0" fillId="0" borderId="71" xfId="2" applyFont="1" applyBorder="1" applyAlignment="1">
      <alignment horizontal="center" vertical="center"/>
    </xf>
    <xf numFmtId="166" fontId="3" fillId="0" borderId="58" xfId="1" applyNumberFormat="1" applyFont="1" applyBorder="1" applyAlignment="1">
      <alignment horizontal="center" vertical="center"/>
    </xf>
    <xf numFmtId="9" fontId="0" fillId="0" borderId="74" xfId="2" applyFont="1" applyBorder="1" applyAlignment="1">
      <alignment horizontal="center" vertical="center"/>
    </xf>
    <xf numFmtId="0" fontId="0" fillId="0" borderId="72" xfId="0" applyBorder="1" applyAlignment="1">
      <alignment horizontal="center"/>
    </xf>
    <xf numFmtId="9" fontId="0" fillId="0" borderId="46" xfId="2" applyFont="1" applyBorder="1" applyAlignment="1">
      <alignment horizontal="center" vertical="center"/>
    </xf>
    <xf numFmtId="0" fontId="0" fillId="0" borderId="73" xfId="0" applyBorder="1" applyAlignment="1">
      <alignment horizontal="center"/>
    </xf>
    <xf numFmtId="9" fontId="0" fillId="0" borderId="47" xfId="2" applyFont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75" xfId="0" applyBorder="1"/>
    <xf numFmtId="0" fontId="0" fillId="0" borderId="17" xfId="0" applyBorder="1"/>
    <xf numFmtId="43" fontId="0" fillId="0" borderId="76" xfId="1" applyFont="1" applyBorder="1"/>
    <xf numFmtId="0" fontId="5" fillId="7" borderId="54" xfId="0" applyFont="1" applyFill="1" applyBorder="1" applyAlignment="1">
      <alignment horizontal="center" vertical="center"/>
    </xf>
    <xf numFmtId="0" fontId="5" fillId="7" borderId="53" xfId="0" applyFont="1" applyFill="1" applyBorder="1" applyAlignment="1">
      <alignment horizontal="center" vertical="center"/>
    </xf>
    <xf numFmtId="0" fontId="5" fillId="7" borderId="52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5" xfId="0" applyNumberFormat="1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rgb="FFFF5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896471</xdr:colOff>
      <xdr:row>0</xdr:row>
      <xdr:rowOff>0</xdr:rowOff>
    </xdr:from>
    <xdr:to>
      <xdr:col>7</xdr:col>
      <xdr:colOff>306294</xdr:colOff>
      <xdr:row>7</xdr:row>
      <xdr:rowOff>44823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153" y="0"/>
          <a:ext cx="2161988" cy="1470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85" zoomScaleNormal="85" workbookViewId="0">
      <pane ySplit="6" topLeftCell="A7" activePane="bottomLeft" state="frozen"/>
      <selection pane="bottomLeft" activeCell="A15" sqref="A15:J15"/>
    </sheetView>
  </sheetViews>
  <sheetFormatPr defaultRowHeight="14.4" x14ac:dyDescent="0.3"/>
  <cols>
    <col min="1" max="1" width="18.5546875" customWidth="1"/>
    <col min="2" max="2" width="9.109375" customWidth="1"/>
    <col min="3" max="3" width="14.77734375" customWidth="1"/>
    <col min="4" max="4" width="14.21875" customWidth="1"/>
    <col min="5" max="5" width="14.21875" bestFit="1" customWidth="1"/>
    <col min="6" max="6" width="14.5546875" customWidth="1"/>
    <col min="7" max="7" width="11.33203125" bestFit="1" customWidth="1"/>
    <col min="8" max="8" width="12.6640625" customWidth="1"/>
    <col min="11" max="11" width="12.44140625" customWidth="1"/>
    <col min="12" max="12" width="13.88671875" customWidth="1"/>
    <col min="13" max="14" width="13.21875" bestFit="1" customWidth="1"/>
  </cols>
  <sheetData>
    <row r="1" spans="1:18" ht="15" thickBot="1" x14ac:dyDescent="0.35"/>
    <row r="2" spans="1:18" ht="19.8" thickTop="1" thickBot="1" x14ac:dyDescent="0.35">
      <c r="A2" s="148">
        <f ca="1">TODAY()</f>
        <v>45733</v>
      </c>
      <c r="B2" s="149"/>
      <c r="C2" s="150"/>
    </row>
    <row r="3" spans="1:18" ht="15.6" thickTop="1" thickBot="1" x14ac:dyDescent="0.35">
      <c r="A3" s="154" t="s">
        <v>0</v>
      </c>
      <c r="B3" s="155"/>
      <c r="C3" s="5">
        <v>26</v>
      </c>
      <c r="D3" s="2"/>
      <c r="E3" s="7"/>
    </row>
    <row r="4" spans="1:18" ht="15.6" thickTop="1" thickBot="1" x14ac:dyDescent="0.35">
      <c r="A4" s="156" t="s">
        <v>1</v>
      </c>
      <c r="B4" s="157"/>
      <c r="C4" s="4">
        <v>15</v>
      </c>
      <c r="H4" s="98"/>
    </row>
    <row r="5" spans="1:18" ht="15.6" thickTop="1" thickBot="1" x14ac:dyDescent="0.35">
      <c r="A5" s="156" t="s">
        <v>2</v>
      </c>
      <c r="B5" s="157"/>
      <c r="C5" s="4">
        <f>C3-C4</f>
        <v>11</v>
      </c>
      <c r="E5" s="98"/>
      <c r="F5" s="98"/>
    </row>
    <row r="6" spans="1:18" ht="15.6" customHeight="1" thickTop="1" thickBot="1" x14ac:dyDescent="0.35">
      <c r="A6" s="151" t="s">
        <v>11</v>
      </c>
      <c r="B6" s="152"/>
      <c r="C6" s="6">
        <f>C4/C3</f>
        <v>0.57692307692307687</v>
      </c>
    </row>
    <row r="7" spans="1:18" ht="15.6" thickTop="1" thickBot="1" x14ac:dyDescent="0.35">
      <c r="A7" s="158" t="s">
        <v>26</v>
      </c>
      <c r="B7" s="159"/>
      <c r="C7" s="159"/>
      <c r="D7" s="159"/>
      <c r="E7" s="159"/>
      <c r="F7" s="160"/>
      <c r="G7" s="153" t="s">
        <v>14</v>
      </c>
      <c r="H7" s="153"/>
      <c r="I7" s="153"/>
      <c r="J7" s="153"/>
      <c r="K7" s="2"/>
    </row>
    <row r="8" spans="1:18" ht="15.6" thickTop="1" thickBot="1" x14ac:dyDescent="0.35">
      <c r="A8" s="1" t="s">
        <v>3</v>
      </c>
      <c r="B8" s="3" t="s">
        <v>4</v>
      </c>
      <c r="C8" s="48" t="s">
        <v>5</v>
      </c>
      <c r="D8" s="3" t="s">
        <v>6</v>
      </c>
      <c r="E8" s="3" t="s">
        <v>17</v>
      </c>
      <c r="F8" s="1" t="s">
        <v>7</v>
      </c>
      <c r="G8" s="1" t="s">
        <v>13</v>
      </c>
      <c r="H8" s="22" t="s">
        <v>6</v>
      </c>
      <c r="I8" s="51" t="s">
        <v>12</v>
      </c>
      <c r="J8" s="1" t="s">
        <v>7</v>
      </c>
    </row>
    <row r="9" spans="1:18" ht="15" thickTop="1" x14ac:dyDescent="0.3">
      <c r="A9" s="89" t="s">
        <v>8</v>
      </c>
      <c r="B9" s="79" t="s">
        <v>15</v>
      </c>
      <c r="C9" s="76">
        <v>1700000</v>
      </c>
      <c r="D9" s="77">
        <v>191440</v>
      </c>
      <c r="E9" s="100">
        <f>D9-C9</f>
        <v>-1508560</v>
      </c>
      <c r="F9" s="131">
        <f>D9/C9*100%</f>
        <v>0.11261176470588236</v>
      </c>
      <c r="G9" s="132">
        <v>250</v>
      </c>
      <c r="H9" s="50">
        <v>40</v>
      </c>
      <c r="I9" s="114">
        <f t="shared" ref="I9:I12" si="0">H9-G9</f>
        <v>-210</v>
      </c>
      <c r="J9" s="115">
        <f>H9/G9*100%</f>
        <v>0.16</v>
      </c>
      <c r="L9" s="98"/>
    </row>
    <row r="10" spans="1:18" x14ac:dyDescent="0.3">
      <c r="A10" s="88" t="s">
        <v>9</v>
      </c>
      <c r="B10" s="80" t="s">
        <v>16</v>
      </c>
      <c r="C10" s="77">
        <v>800000</v>
      </c>
      <c r="D10" s="77">
        <v>130102.29</v>
      </c>
      <c r="E10" s="130">
        <f t="shared" ref="E10:E12" si="1">D10-C10</f>
        <v>-669897.71</v>
      </c>
      <c r="F10" s="129">
        <f t="shared" ref="F10:F12" si="2">D10/C10*100%</f>
        <v>0.1626278625</v>
      </c>
      <c r="G10" s="134">
        <v>250</v>
      </c>
      <c r="H10" s="49">
        <v>62</v>
      </c>
      <c r="I10" s="114">
        <f t="shared" si="0"/>
        <v>-188</v>
      </c>
      <c r="J10" s="116">
        <f t="shared" ref="J10:J12" si="3">H10/G10*100%</f>
        <v>0.248</v>
      </c>
      <c r="L10" s="98"/>
    </row>
    <row r="11" spans="1:18" x14ac:dyDescent="0.3">
      <c r="A11" s="88" t="s">
        <v>10</v>
      </c>
      <c r="B11" s="80" t="s">
        <v>16</v>
      </c>
      <c r="C11" s="78">
        <v>600000</v>
      </c>
      <c r="D11" s="77">
        <v>45423</v>
      </c>
      <c r="E11" s="100">
        <f t="shared" si="1"/>
        <v>-554577</v>
      </c>
      <c r="F11" s="133">
        <f t="shared" si="2"/>
        <v>7.5704999999999995E-2</v>
      </c>
      <c r="G11" s="134">
        <v>250</v>
      </c>
      <c r="H11" s="47">
        <v>59</v>
      </c>
      <c r="I11" s="114">
        <f t="shared" si="0"/>
        <v>-191</v>
      </c>
      <c r="J11" s="116">
        <f t="shared" si="3"/>
        <v>0.23599999999999999</v>
      </c>
      <c r="L11" s="98"/>
    </row>
    <row r="12" spans="1:18" ht="15" thickBot="1" x14ac:dyDescent="0.35">
      <c r="A12" s="87" t="s">
        <v>25</v>
      </c>
      <c r="B12" s="81" t="s">
        <v>16</v>
      </c>
      <c r="C12" s="90">
        <v>900000</v>
      </c>
      <c r="D12" s="77">
        <v>136260</v>
      </c>
      <c r="E12" s="100">
        <f t="shared" si="1"/>
        <v>-763740</v>
      </c>
      <c r="F12" s="135">
        <f t="shared" si="2"/>
        <v>0.15140000000000001</v>
      </c>
      <c r="G12" s="136">
        <v>250</v>
      </c>
      <c r="H12" s="46">
        <v>71</v>
      </c>
      <c r="I12" s="114">
        <f t="shared" si="0"/>
        <v>-179</v>
      </c>
      <c r="J12" s="117">
        <f t="shared" si="3"/>
        <v>0.28399999999999997</v>
      </c>
      <c r="K12" s="46"/>
      <c r="L12" s="98"/>
    </row>
    <row r="13" spans="1:18" ht="15" thickBot="1" x14ac:dyDescent="0.35">
      <c r="A13" s="36" t="s">
        <v>18</v>
      </c>
      <c r="B13" s="37">
        <f t="shared" ref="B13" si="4">SUM(B9:B11)</f>
        <v>0</v>
      </c>
      <c r="C13" s="37">
        <f>SUM(C9:C12)</f>
        <v>4000000</v>
      </c>
      <c r="D13" s="37">
        <f>SUM(D9:D12)</f>
        <v>503225.29</v>
      </c>
      <c r="E13" s="41">
        <f>SUM(E9:E12)</f>
        <v>-3496774.71</v>
      </c>
      <c r="F13" s="38">
        <f>D13/C13*100%</f>
        <v>0.12580632249999998</v>
      </c>
      <c r="G13" s="39">
        <f>SUM(G9:G12)</f>
        <v>1000</v>
      </c>
      <c r="H13" s="37">
        <f>SUM(H9:H11)</f>
        <v>161</v>
      </c>
      <c r="I13" s="37">
        <f>SUM(I9:I11)</f>
        <v>-589</v>
      </c>
      <c r="J13" s="40">
        <f>AVERAGE(J9:J11)</f>
        <v>0.21466666666666667</v>
      </c>
      <c r="M13" s="98"/>
    </row>
    <row r="14" spans="1:18" ht="15" thickBot="1" x14ac:dyDescent="0.35">
      <c r="K14" s="7"/>
      <c r="L14" s="7"/>
      <c r="M14" s="7"/>
      <c r="N14" s="7"/>
      <c r="O14" s="7"/>
      <c r="P14" s="7"/>
      <c r="Q14" s="7"/>
      <c r="R14" s="7"/>
    </row>
    <row r="15" spans="1:18" ht="15.6" thickTop="1" thickBot="1" x14ac:dyDescent="0.35">
      <c r="A15" s="161" t="s">
        <v>27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84"/>
      <c r="L15" s="99"/>
      <c r="M15" s="99"/>
      <c r="N15" s="99"/>
      <c r="O15" s="42"/>
      <c r="P15" s="42"/>
      <c r="Q15" s="42"/>
      <c r="R15" s="42"/>
    </row>
    <row r="16" spans="1:18" ht="15.6" thickTop="1" thickBot="1" x14ac:dyDescent="0.35">
      <c r="A16" s="16"/>
      <c r="B16" s="20"/>
      <c r="C16" s="163" t="s">
        <v>28</v>
      </c>
      <c r="D16" s="164"/>
      <c r="E16" s="165"/>
      <c r="F16" s="166"/>
      <c r="G16" s="146" t="s">
        <v>14</v>
      </c>
      <c r="H16" s="147"/>
      <c r="I16" s="147"/>
      <c r="J16" s="147"/>
      <c r="K16" s="83"/>
      <c r="L16" s="43"/>
      <c r="M16" s="43"/>
      <c r="N16" s="43"/>
      <c r="O16" s="43"/>
      <c r="P16" s="43"/>
      <c r="Q16" s="43"/>
      <c r="R16" s="43"/>
    </row>
    <row r="17" spans="1:13" ht="15.6" thickTop="1" thickBot="1" x14ac:dyDescent="0.35">
      <c r="A17" s="3" t="s">
        <v>3</v>
      </c>
      <c r="B17" s="17" t="s">
        <v>4</v>
      </c>
      <c r="C17" s="137" t="s">
        <v>5</v>
      </c>
      <c r="D17" s="82" t="s">
        <v>6</v>
      </c>
      <c r="E17" s="138" t="s">
        <v>17</v>
      </c>
      <c r="F17" s="23" t="s">
        <v>7</v>
      </c>
      <c r="G17" s="21" t="s">
        <v>13</v>
      </c>
      <c r="H17" s="22" t="s">
        <v>6</v>
      </c>
      <c r="I17" s="24" t="s">
        <v>12</v>
      </c>
      <c r="J17" s="23" t="s">
        <v>7</v>
      </c>
      <c r="L17" s="98"/>
      <c r="M17" s="98"/>
    </row>
    <row r="18" spans="1:13" ht="15" thickTop="1" x14ac:dyDescent="0.3">
      <c r="A18" s="89" t="s">
        <v>8</v>
      </c>
      <c r="B18" s="18" t="s">
        <v>15</v>
      </c>
      <c r="C18" s="25">
        <v>1300000</v>
      </c>
      <c r="D18" s="139">
        <v>186657</v>
      </c>
      <c r="E18" s="124">
        <f>D18-C18</f>
        <v>-1113343</v>
      </c>
      <c r="F18" s="125">
        <f>D18/C18*100%</f>
        <v>0.1435823076923077</v>
      </c>
      <c r="G18" s="29">
        <v>250</v>
      </c>
      <c r="H18" s="30">
        <v>19</v>
      </c>
      <c r="I18" s="104">
        <f>H18-G18</f>
        <v>-231</v>
      </c>
      <c r="J18" s="105">
        <f>H18/G18*100%</f>
        <v>7.5999999999999998E-2</v>
      </c>
    </row>
    <row r="19" spans="1:13" x14ac:dyDescent="0.3">
      <c r="A19" s="88" t="s">
        <v>9</v>
      </c>
      <c r="B19" s="18" t="s">
        <v>16</v>
      </c>
      <c r="C19" s="26">
        <v>1200000</v>
      </c>
      <c r="D19" s="27">
        <v>112480</v>
      </c>
      <c r="E19" s="126">
        <f t="shared" ref="E19:E21" si="5">D19-C19</f>
        <v>-1087520</v>
      </c>
      <c r="F19" s="127">
        <f t="shared" ref="F19:F21" si="6">D19/C19*100%</f>
        <v>9.3733333333333335E-2</v>
      </c>
      <c r="G19" s="31">
        <v>250</v>
      </c>
      <c r="H19" s="32">
        <v>53</v>
      </c>
      <c r="I19" s="106">
        <f t="shared" ref="I19:I21" si="7">H19-G19</f>
        <v>-197</v>
      </c>
      <c r="J19" s="107">
        <f t="shared" ref="J19:J21" si="8">H19/G19*100%</f>
        <v>0.21199999999999999</v>
      </c>
    </row>
    <row r="20" spans="1:13" x14ac:dyDescent="0.3">
      <c r="A20" s="88" t="s">
        <v>10</v>
      </c>
      <c r="B20" s="18" t="s">
        <v>16</v>
      </c>
      <c r="C20" s="26">
        <v>700000</v>
      </c>
      <c r="D20" s="27">
        <v>53879</v>
      </c>
      <c r="E20" s="126">
        <f t="shared" si="5"/>
        <v>-646121</v>
      </c>
      <c r="F20" s="127">
        <f t="shared" si="6"/>
        <v>7.6969999999999997E-2</v>
      </c>
      <c r="G20" s="31">
        <v>250</v>
      </c>
      <c r="H20" s="33">
        <v>27</v>
      </c>
      <c r="I20" s="106">
        <f t="shared" si="7"/>
        <v>-223</v>
      </c>
      <c r="J20" s="107">
        <f t="shared" si="8"/>
        <v>0.108</v>
      </c>
    </row>
    <row r="21" spans="1:13" ht="15" thickBot="1" x14ac:dyDescent="0.35">
      <c r="A21" s="85" t="s">
        <v>25</v>
      </c>
      <c r="B21" s="52" t="s">
        <v>16</v>
      </c>
      <c r="C21" s="28">
        <v>800000</v>
      </c>
      <c r="D21" s="27">
        <v>96658</v>
      </c>
      <c r="E21" s="126">
        <f t="shared" si="5"/>
        <v>-703342</v>
      </c>
      <c r="F21" s="128">
        <f t="shared" si="6"/>
        <v>0.1208225</v>
      </c>
      <c r="G21" s="34">
        <v>250</v>
      </c>
      <c r="H21" s="35">
        <v>42</v>
      </c>
      <c r="I21" s="108">
        <f t="shared" si="7"/>
        <v>-208</v>
      </c>
      <c r="J21" s="109">
        <f t="shared" si="8"/>
        <v>0.16800000000000001</v>
      </c>
    </row>
    <row r="22" spans="1:13" ht="15" thickBot="1" x14ac:dyDescent="0.35">
      <c r="A22" s="86" t="s">
        <v>18</v>
      </c>
      <c r="B22" s="19">
        <f t="shared" ref="B22" si="9">SUM(B18:B20)</f>
        <v>0</v>
      </c>
      <c r="C22" s="55">
        <f>SUM(C18:C21)</f>
        <v>4000000</v>
      </c>
      <c r="D22" s="54">
        <f>SUM(D18:D21)</f>
        <v>449674</v>
      </c>
      <c r="E22" s="14">
        <f>SUM(E18:E21)</f>
        <v>-3550326</v>
      </c>
      <c r="F22" s="53">
        <f>AVERAGE(F18:F20)</f>
        <v>0.10476188034188035</v>
      </c>
      <c r="G22" s="13">
        <f>SUM(G18:G21)</f>
        <v>1000</v>
      </c>
      <c r="H22" s="14">
        <f>SUM(H18:H20)</f>
        <v>99</v>
      </c>
      <c r="I22" s="37">
        <f>SUM(I18:I20)</f>
        <v>-651</v>
      </c>
      <c r="J22" s="15">
        <f>AVERAGE(J18:J20)</f>
        <v>0.13199999999999998</v>
      </c>
    </row>
    <row r="23" spans="1:13" ht="15" thickBot="1" x14ac:dyDescent="0.35"/>
    <row r="24" spans="1:13" ht="15" thickBot="1" x14ac:dyDescent="0.35">
      <c r="A24" s="82"/>
      <c r="B24" s="143" t="s">
        <v>30</v>
      </c>
      <c r="C24" s="144"/>
      <c r="D24" s="144"/>
      <c r="E24" s="145"/>
      <c r="F24" s="140" t="s">
        <v>29</v>
      </c>
      <c r="G24" s="141"/>
      <c r="H24" s="141"/>
      <c r="I24" s="142"/>
    </row>
    <row r="25" spans="1:13" ht="15" thickBot="1" x14ac:dyDescent="0.35">
      <c r="A25" s="82" t="s">
        <v>3</v>
      </c>
      <c r="B25" s="73" t="s">
        <v>13</v>
      </c>
      <c r="C25" s="71" t="s">
        <v>6</v>
      </c>
      <c r="D25" s="72" t="s">
        <v>12</v>
      </c>
      <c r="E25" s="73" t="s">
        <v>7</v>
      </c>
      <c r="F25" s="74" t="s">
        <v>13</v>
      </c>
      <c r="G25" s="70" t="s">
        <v>6</v>
      </c>
      <c r="H25" s="75" t="s">
        <v>12</v>
      </c>
      <c r="I25" s="70" t="s">
        <v>7</v>
      </c>
    </row>
    <row r="26" spans="1:13" x14ac:dyDescent="0.3">
      <c r="A26" s="56" t="s">
        <v>8</v>
      </c>
      <c r="B26" s="65">
        <v>100</v>
      </c>
      <c r="C26" s="64">
        <v>2</v>
      </c>
      <c r="D26" s="118">
        <f>C26-B26</f>
        <v>-98</v>
      </c>
      <c r="E26" s="119">
        <f>C26/B26*100%</f>
        <v>0.02</v>
      </c>
      <c r="F26" s="57">
        <v>150</v>
      </c>
      <c r="G26" s="59">
        <v>39</v>
      </c>
      <c r="H26" s="101">
        <f t="shared" ref="H26:H29" si="10">G26-726</f>
        <v>-687</v>
      </c>
      <c r="I26" s="110">
        <f>G26/F26*100%</f>
        <v>0.26</v>
      </c>
    </row>
    <row r="27" spans="1:13" x14ac:dyDescent="0.3">
      <c r="A27" s="56" t="s">
        <v>9</v>
      </c>
      <c r="B27" s="66">
        <v>100</v>
      </c>
      <c r="C27" s="67">
        <v>2</v>
      </c>
      <c r="D27" s="120">
        <f t="shared" ref="D27:D29" si="11">C27-B27</f>
        <v>-98</v>
      </c>
      <c r="E27" s="121">
        <f t="shared" ref="E27:E29" si="12">C27/B27*100%</f>
        <v>0.02</v>
      </c>
      <c r="F27" s="58">
        <v>150</v>
      </c>
      <c r="G27" s="60">
        <v>60</v>
      </c>
      <c r="H27" s="101">
        <f t="shared" si="10"/>
        <v>-666</v>
      </c>
      <c r="I27" s="111">
        <f t="shared" ref="I27:I29" si="13">G27/F27*100%</f>
        <v>0.4</v>
      </c>
    </row>
    <row r="28" spans="1:13" x14ac:dyDescent="0.3">
      <c r="A28" s="56" t="s">
        <v>10</v>
      </c>
      <c r="B28" s="66">
        <v>100</v>
      </c>
      <c r="C28" s="63">
        <v>1</v>
      </c>
      <c r="D28" s="120">
        <f t="shared" si="11"/>
        <v>-99</v>
      </c>
      <c r="E28" s="121">
        <f t="shared" si="12"/>
        <v>0.01</v>
      </c>
      <c r="F28" s="102">
        <v>150</v>
      </c>
      <c r="G28" s="61">
        <v>59</v>
      </c>
      <c r="H28" s="101">
        <f t="shared" si="10"/>
        <v>-667</v>
      </c>
      <c r="I28" s="111">
        <f t="shared" si="13"/>
        <v>0.39333333333333331</v>
      </c>
    </row>
    <row r="29" spans="1:13" ht="15" thickBot="1" x14ac:dyDescent="0.35">
      <c r="A29" s="52" t="s">
        <v>25</v>
      </c>
      <c r="B29" s="68">
        <v>100</v>
      </c>
      <c r="C29" s="69">
        <v>19</v>
      </c>
      <c r="D29" s="122">
        <f t="shared" si="11"/>
        <v>-81</v>
      </c>
      <c r="E29" s="123">
        <f t="shared" si="12"/>
        <v>0.19</v>
      </c>
      <c r="F29" s="103">
        <v>150</v>
      </c>
      <c r="G29" s="62">
        <v>94</v>
      </c>
      <c r="H29" s="101">
        <f t="shared" si="10"/>
        <v>-632</v>
      </c>
      <c r="I29" s="113">
        <f t="shared" si="13"/>
        <v>0.62666666666666671</v>
      </c>
    </row>
    <row r="30" spans="1:13" s="96" customFormat="1" ht="15" thickBot="1" x14ac:dyDescent="0.35">
      <c r="A30" s="92"/>
      <c r="B30" s="44">
        <f>SUM(B26:B29)</f>
        <v>400</v>
      </c>
      <c r="C30" s="97">
        <f>SUM(C26:C29)</f>
        <v>24</v>
      </c>
      <c r="D30" s="91">
        <f>SUM(D26:D29)</f>
        <v>-376</v>
      </c>
      <c r="E30" s="93">
        <f>C30/B30*100%</f>
        <v>0.06</v>
      </c>
      <c r="F30" s="45">
        <f>SUM(F26:F29)</f>
        <v>600</v>
      </c>
      <c r="G30" s="94">
        <f>SUM(G26:G29)</f>
        <v>252</v>
      </c>
      <c r="H30" s="95">
        <f>SUM(H26:H29)</f>
        <v>-2652</v>
      </c>
      <c r="I30" s="112">
        <f>AVERAGE(I26:I29)</f>
        <v>0.42</v>
      </c>
    </row>
  </sheetData>
  <mergeCells count="12">
    <mergeCell ref="F24:I24"/>
    <mergeCell ref="B24:E24"/>
    <mergeCell ref="G16:J16"/>
    <mergeCell ref="A2:C2"/>
    <mergeCell ref="A6:B6"/>
    <mergeCell ref="G7:J7"/>
    <mergeCell ref="A3:B3"/>
    <mergeCell ref="A4:B4"/>
    <mergeCell ref="A7:F7"/>
    <mergeCell ref="A5:B5"/>
    <mergeCell ref="A15:J15"/>
    <mergeCell ref="C16:F16"/>
  </mergeCells>
  <conditionalFormatting sqref="F9:F12 J9:J12 J18:J21 F18:F21 E26:E29 I26:I29">
    <cfRule type="cellIs" dxfId="1" priority="1" operator="greaterThanOrEqual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5:B5"/>
    </sheetView>
  </sheetViews>
  <sheetFormatPr defaultRowHeight="14.4" x14ac:dyDescent="0.3"/>
  <cols>
    <col min="1" max="1" width="12.33203125" bestFit="1" customWidth="1"/>
    <col min="2" max="2" width="9.33203125" bestFit="1" customWidth="1"/>
  </cols>
  <sheetData>
    <row r="1" spans="1:2" x14ac:dyDescent="0.3">
      <c r="A1" s="9" t="s">
        <v>19</v>
      </c>
      <c r="B1" s="9" t="s">
        <v>20</v>
      </c>
    </row>
    <row r="2" spans="1:2" x14ac:dyDescent="0.3">
      <c r="A2" s="8" t="s">
        <v>21</v>
      </c>
      <c r="B2" s="10">
        <v>5000</v>
      </c>
    </row>
    <row r="3" spans="1:2" x14ac:dyDescent="0.3">
      <c r="A3" s="8" t="s">
        <v>22</v>
      </c>
      <c r="B3" s="10">
        <v>2000</v>
      </c>
    </row>
    <row r="4" spans="1:2" x14ac:dyDescent="0.3">
      <c r="A4" s="8" t="s">
        <v>23</v>
      </c>
      <c r="B4" s="10">
        <v>3000</v>
      </c>
    </row>
    <row r="5" spans="1:2" x14ac:dyDescent="0.3">
      <c r="A5" s="11" t="s">
        <v>24</v>
      </c>
      <c r="B5" s="12">
        <f>SUM(B2:B4)</f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OCTOBER SALES TRACKER</vt:lpstr>
      <vt:lpstr>Incentives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MOLFIX</dc:creator>
  <cp:lastModifiedBy>MOLFIX</cp:lastModifiedBy>
  <dcterms:created xsi:type="dcterms:W3CDTF">2024-10-31T05:48:00Z</dcterms:created>
  <dcterms:modified xsi:type="dcterms:W3CDTF">2025-03-17T06:58:50Z</dcterms:modified>
</cp:coreProperties>
</file>