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an\Downloads\New folder (2)\Assignment 6 - 10\New folder\"/>
    </mc:Choice>
  </mc:AlternateContent>
  <xr:revisionPtr revIDLastSave="0" documentId="8_{36750D56-FD9F-4708-85AF-AA4850B7E015}" xr6:coauthVersionLast="47" xr6:coauthVersionMax="47" xr10:uidLastSave="{00000000-0000-0000-0000-000000000000}"/>
  <bookViews>
    <workbookView xWindow="-108" yWindow="-108" windowWidth="23256" windowHeight="13176" xr2:uid="{D14B7BE8-1E54-4109-9113-C398103D0411}"/>
  </bookViews>
  <sheets>
    <sheet name="Assignment_Data7 to 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98" i="1" l="1"/>
  <c r="G97" i="1"/>
  <c r="G91" i="1"/>
  <c r="G87" i="1"/>
  <c r="G86" i="1"/>
  <c r="G85" i="1"/>
  <c r="G81" i="1"/>
  <c r="G80" i="1"/>
  <c r="G79" i="1"/>
  <c r="G76" i="1"/>
  <c r="G75" i="1"/>
  <c r="G74" i="1"/>
  <c r="G60" i="1" l="1"/>
  <c r="G59" i="1"/>
  <c r="G58" i="1"/>
  <c r="G57" i="1"/>
  <c r="H51" i="1"/>
  <c r="H50" i="1"/>
  <c r="H49" i="1"/>
</calcChain>
</file>

<file path=xl/sharedStrings.xml><?xml version="1.0" encoding="utf-8"?>
<sst xmlns="http://schemas.openxmlformats.org/spreadsheetml/2006/main" count="128" uniqueCount="48">
  <si>
    <t>Age</t>
  </si>
  <si>
    <t>Salary</t>
  </si>
  <si>
    <t>Purchase_Count</t>
  </si>
  <si>
    <t>Satisfaction_Score</t>
  </si>
  <si>
    <t>Visit_Frequency</t>
  </si>
  <si>
    <t>Mean,Median,Mode For Age</t>
  </si>
  <si>
    <t>standard deviation and variance of 'Salary'</t>
  </si>
  <si>
    <t>Visit Frequency</t>
  </si>
  <si>
    <t>Mean</t>
  </si>
  <si>
    <t>Stdev</t>
  </si>
  <si>
    <t>Median</t>
  </si>
  <si>
    <t>Var</t>
  </si>
  <si>
    <t>Mode</t>
  </si>
  <si>
    <t>The skew ness is near to 0 its mean the distribution is normal.</t>
  </si>
  <si>
    <t>skewness and kurtosis of 'Purchase_Count'</t>
  </si>
  <si>
    <t>Skew</t>
  </si>
  <si>
    <t>kurtosis</t>
  </si>
  <si>
    <t>correlation between 'Salary' and 'Satisfaction_Score'</t>
  </si>
  <si>
    <t>Standard Error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</si>
  <si>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</si>
  <si>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</si>
  <si>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</si>
  <si>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</si>
  <si>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</si>
  <si>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</si>
  <si>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</si>
  <si>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</si>
  <si>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</si>
  <si>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Satisfaction Score</t>
  </si>
  <si>
    <t>Standered Daviation</t>
  </si>
  <si>
    <t xml:space="preserve">High </t>
  </si>
  <si>
    <t>Low</t>
  </si>
  <si>
    <t>Outlier for high</t>
  </si>
  <si>
    <t>Outlier for low</t>
  </si>
  <si>
    <t>Sd</t>
  </si>
  <si>
    <t>Coefficient of varience</t>
  </si>
  <si>
    <t>Irq Of Purchase count.</t>
  </si>
  <si>
    <t>Q1</t>
  </si>
  <si>
    <t>Q2</t>
  </si>
  <si>
    <t>Q3</t>
  </si>
  <si>
    <t>IQR</t>
  </si>
  <si>
    <t>Max</t>
  </si>
  <si>
    <t>Min</t>
  </si>
  <si>
    <t>range</t>
  </si>
  <si>
    <t>Mix</t>
  </si>
  <si>
    <t>covariance between 'Salary' and 'Visit_Frequency'.</t>
  </si>
  <si>
    <t>krut</t>
  </si>
  <si>
    <t>So its roughly symetric with slight tilt on left and the peak is slight flatter.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</si>
</sst>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9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E6A4-22CD-4AB1-B116-98A0D03D29DD}">
  <dimension ref="A1:V101"/>
  <sheetViews>
    <sheetView tabSelected="1" workbookViewId="0">
      <selection activeCell="D9" sqref="D9"/>
    </sheetView>
  </sheetViews>
  <sheetFormatPr defaultRowHeight="14.4" x14ac:dyDescent="0.3"/>
  <cols>
    <col min="1" max="1" width="10.77734375" customWidth="1"/>
    <col min="2" max="2" width="12.33203125" customWidth="1"/>
    <col min="3" max="3" width="10.5546875" customWidth="1"/>
    <col min="4" max="4" width="11.21875" customWidth="1"/>
    <col min="5" max="5" width="10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2" x14ac:dyDescent="0.3">
      <c r="A2">
        <v>56</v>
      </c>
      <c r="B2">
        <v>158767</v>
      </c>
      <c r="C2">
        <v>17</v>
      </c>
      <c r="D2">
        <v>1.9759585740000001</v>
      </c>
      <c r="E2">
        <v>7</v>
      </c>
      <c r="G2" t="s">
        <v>5</v>
      </c>
      <c r="J2" t="s">
        <v>6</v>
      </c>
    </row>
    <row r="3" spans="1:22" x14ac:dyDescent="0.3">
      <c r="A3">
        <v>46</v>
      </c>
      <c r="B3">
        <v>149375</v>
      </c>
      <c r="C3">
        <v>38</v>
      </c>
      <c r="D3">
        <v>4.8920422190000004</v>
      </c>
      <c r="E3">
        <v>5</v>
      </c>
      <c r="G3">
        <v>40.880000000000003</v>
      </c>
      <c r="H3" t="s">
        <v>8</v>
      </c>
      <c r="J3">
        <v>44418.09</v>
      </c>
      <c r="K3" t="s">
        <v>9</v>
      </c>
    </row>
    <row r="4" spans="1:22" x14ac:dyDescent="0.3">
      <c r="A4">
        <v>32</v>
      </c>
      <c r="B4">
        <v>161330</v>
      </c>
      <c r="C4">
        <v>24</v>
      </c>
      <c r="D4">
        <v>2.5723908990000002</v>
      </c>
      <c r="E4">
        <v>3</v>
      </c>
      <c r="G4">
        <v>41</v>
      </c>
      <c r="H4" t="s">
        <v>10</v>
      </c>
      <c r="J4">
        <v>1972966393</v>
      </c>
      <c r="K4" t="s">
        <v>11</v>
      </c>
      <c r="U4" t="s">
        <v>7</v>
      </c>
    </row>
    <row r="5" spans="1:22" x14ac:dyDescent="0.3">
      <c r="A5">
        <v>60</v>
      </c>
      <c r="B5">
        <v>64504</v>
      </c>
      <c r="C5">
        <v>5</v>
      </c>
      <c r="D5">
        <v>4.5681862210000004</v>
      </c>
      <c r="E5">
        <v>12</v>
      </c>
      <c r="G5">
        <v>61</v>
      </c>
      <c r="H5" t="s">
        <v>12</v>
      </c>
      <c r="U5">
        <v>0.04</v>
      </c>
      <c r="V5" t="s">
        <v>13</v>
      </c>
    </row>
    <row r="6" spans="1:22" x14ac:dyDescent="0.3">
      <c r="A6">
        <v>25</v>
      </c>
      <c r="B6">
        <v>38986</v>
      </c>
      <c r="C6">
        <v>34</v>
      </c>
      <c r="D6">
        <v>3.5245545040000001</v>
      </c>
      <c r="E6">
        <v>16</v>
      </c>
    </row>
    <row r="7" spans="1:22" x14ac:dyDescent="0.3">
      <c r="A7">
        <v>38</v>
      </c>
      <c r="B7">
        <v>86858</v>
      </c>
      <c r="C7">
        <v>6</v>
      </c>
      <c r="D7">
        <v>4.1792452139999998</v>
      </c>
      <c r="E7">
        <v>19</v>
      </c>
      <c r="G7" t="s">
        <v>14</v>
      </c>
    </row>
    <row r="8" spans="1:22" x14ac:dyDescent="0.3">
      <c r="A8">
        <v>56</v>
      </c>
      <c r="B8">
        <v>154312</v>
      </c>
      <c r="C8">
        <v>22</v>
      </c>
      <c r="D8">
        <v>3.0105483720000001</v>
      </c>
      <c r="E8">
        <v>5</v>
      </c>
      <c r="G8">
        <v>0.05</v>
      </c>
      <c r="H8" t="s">
        <v>15</v>
      </c>
    </row>
    <row r="9" spans="1:22" x14ac:dyDescent="0.3">
      <c r="A9">
        <v>36</v>
      </c>
      <c r="B9">
        <v>37666</v>
      </c>
      <c r="C9">
        <v>11</v>
      </c>
      <c r="D9">
        <v>3.3076155389999999</v>
      </c>
      <c r="E9">
        <v>14</v>
      </c>
      <c r="G9">
        <v>-1.1000000000000001</v>
      </c>
      <c r="H9" t="s">
        <v>16</v>
      </c>
    </row>
    <row r="10" spans="1:22" x14ac:dyDescent="0.3">
      <c r="A10">
        <v>40</v>
      </c>
      <c r="B10">
        <v>63660</v>
      </c>
      <c r="C10">
        <v>48</v>
      </c>
      <c r="D10">
        <v>2.9700707749999999</v>
      </c>
      <c r="E10">
        <v>5</v>
      </c>
    </row>
    <row r="11" spans="1:22" x14ac:dyDescent="0.3">
      <c r="A11">
        <v>28</v>
      </c>
      <c r="B11">
        <v>159633</v>
      </c>
      <c r="C11">
        <v>16</v>
      </c>
      <c r="D11">
        <v>1.7809719509999999</v>
      </c>
      <c r="E11">
        <v>15</v>
      </c>
    </row>
    <row r="12" spans="1:22" x14ac:dyDescent="0.3">
      <c r="A12">
        <v>28</v>
      </c>
      <c r="B12">
        <v>51854</v>
      </c>
      <c r="C12">
        <v>33</v>
      </c>
      <c r="D12">
        <v>3.8898084609999999</v>
      </c>
      <c r="E12">
        <v>17</v>
      </c>
    </row>
    <row r="13" spans="1:22" x14ac:dyDescent="0.3">
      <c r="A13">
        <v>41</v>
      </c>
      <c r="B13">
        <v>89505</v>
      </c>
      <c r="C13">
        <v>9</v>
      </c>
      <c r="D13">
        <v>2.1230894500000002</v>
      </c>
      <c r="E13">
        <v>14</v>
      </c>
      <c r="G13" t="s">
        <v>17</v>
      </c>
    </row>
    <row r="14" spans="1:22" x14ac:dyDescent="0.3">
      <c r="A14">
        <v>53</v>
      </c>
      <c r="B14">
        <v>129488</v>
      </c>
      <c r="C14">
        <v>6</v>
      </c>
      <c r="D14">
        <v>1.097263866</v>
      </c>
      <c r="E14">
        <v>5</v>
      </c>
      <c r="G14">
        <v>-0.16</v>
      </c>
    </row>
    <row r="15" spans="1:22" x14ac:dyDescent="0.3">
      <c r="A15">
        <v>57</v>
      </c>
      <c r="B15">
        <v>47662</v>
      </c>
      <c r="C15">
        <v>16</v>
      </c>
      <c r="D15">
        <v>3.581889184</v>
      </c>
      <c r="E15">
        <v>12</v>
      </c>
    </row>
    <row r="16" spans="1:22" x14ac:dyDescent="0.3">
      <c r="A16">
        <v>41</v>
      </c>
      <c r="B16">
        <v>33392</v>
      </c>
      <c r="C16">
        <v>29</v>
      </c>
      <c r="D16">
        <v>1.7084427179999999</v>
      </c>
      <c r="E16">
        <v>16</v>
      </c>
    </row>
    <row r="17" spans="1:16" x14ac:dyDescent="0.3">
      <c r="A17">
        <v>20</v>
      </c>
      <c r="B17">
        <v>55535</v>
      </c>
      <c r="C17">
        <v>3</v>
      </c>
      <c r="D17">
        <v>4.7618343369999998</v>
      </c>
      <c r="E17">
        <v>16</v>
      </c>
    </row>
    <row r="18" spans="1:16" x14ac:dyDescent="0.3">
      <c r="A18">
        <v>39</v>
      </c>
      <c r="B18">
        <v>138569</v>
      </c>
      <c r="C18">
        <v>20</v>
      </c>
      <c r="D18">
        <v>4.8157143080000004</v>
      </c>
      <c r="E18">
        <v>7</v>
      </c>
    </row>
    <row r="19" spans="1:16" x14ac:dyDescent="0.3">
      <c r="A19">
        <v>19</v>
      </c>
      <c r="B19">
        <v>77256</v>
      </c>
      <c r="C19">
        <v>36</v>
      </c>
      <c r="D19">
        <v>4.659457561</v>
      </c>
      <c r="E19">
        <v>4</v>
      </c>
    </row>
    <row r="20" spans="1:16" x14ac:dyDescent="0.3">
      <c r="A20">
        <v>41</v>
      </c>
      <c r="B20">
        <v>114135</v>
      </c>
      <c r="C20">
        <v>19</v>
      </c>
      <c r="D20">
        <v>2.4806348009999999</v>
      </c>
      <c r="E20">
        <v>1</v>
      </c>
      <c r="G20" t="s">
        <v>0</v>
      </c>
      <c r="I20" t="s">
        <v>1</v>
      </c>
      <c r="K20" t="s">
        <v>2</v>
      </c>
      <c r="M20" t="s">
        <v>3</v>
      </c>
      <c r="O20" t="s">
        <v>4</v>
      </c>
    </row>
    <row r="21" spans="1:16" x14ac:dyDescent="0.3">
      <c r="A21">
        <v>61</v>
      </c>
      <c r="B21">
        <v>152478</v>
      </c>
      <c r="C21">
        <v>26</v>
      </c>
      <c r="D21">
        <v>1.0618264660000001</v>
      </c>
      <c r="E21">
        <v>5</v>
      </c>
    </row>
    <row r="22" spans="1:16" x14ac:dyDescent="0.3">
      <c r="A22">
        <v>47</v>
      </c>
      <c r="B22">
        <v>60222</v>
      </c>
      <c r="C22">
        <v>3</v>
      </c>
      <c r="D22">
        <v>4.7132742500000004</v>
      </c>
      <c r="E22">
        <v>10</v>
      </c>
      <c r="G22" t="s">
        <v>8</v>
      </c>
      <c r="H22">
        <v>40.880000000000003</v>
      </c>
      <c r="I22" t="s">
        <v>8</v>
      </c>
      <c r="J22">
        <v>109321.51</v>
      </c>
      <c r="K22" t="s">
        <v>8</v>
      </c>
      <c r="L22">
        <v>24.47</v>
      </c>
      <c r="M22" t="s">
        <v>8</v>
      </c>
      <c r="N22">
        <v>3.1356482990000001</v>
      </c>
      <c r="O22" t="s">
        <v>8</v>
      </c>
      <c r="P22">
        <v>9.9600000000000009</v>
      </c>
    </row>
    <row r="23" spans="1:16" x14ac:dyDescent="0.3">
      <c r="A23">
        <v>55</v>
      </c>
      <c r="B23">
        <v>102373</v>
      </c>
      <c r="C23">
        <v>19</v>
      </c>
      <c r="D23">
        <v>2.7127365929999998</v>
      </c>
      <c r="E23">
        <v>5</v>
      </c>
      <c r="G23" t="s">
        <v>18</v>
      </c>
      <c r="H23">
        <v>1.39908195</v>
      </c>
      <c r="I23" t="s">
        <v>18</v>
      </c>
      <c r="J23">
        <v>4441.8086320000002</v>
      </c>
      <c r="K23" t="s">
        <v>18</v>
      </c>
      <c r="L23">
        <v>1.399455522</v>
      </c>
      <c r="M23" t="s">
        <v>18</v>
      </c>
      <c r="N23">
        <v>0.117128013</v>
      </c>
      <c r="O23" t="s">
        <v>18</v>
      </c>
      <c r="P23">
        <v>0.58204099300000001</v>
      </c>
    </row>
    <row r="24" spans="1:16" x14ac:dyDescent="0.3">
      <c r="A24">
        <v>19</v>
      </c>
      <c r="B24">
        <v>148684</v>
      </c>
      <c r="C24">
        <v>20</v>
      </c>
      <c r="D24">
        <v>4.8666192759999998</v>
      </c>
      <c r="E24">
        <v>4</v>
      </c>
      <c r="G24" t="s">
        <v>10</v>
      </c>
      <c r="H24">
        <v>41</v>
      </c>
      <c r="I24" t="s">
        <v>10</v>
      </c>
      <c r="J24">
        <v>118025.5</v>
      </c>
      <c r="K24" t="s">
        <v>10</v>
      </c>
      <c r="L24">
        <v>24</v>
      </c>
      <c r="M24" t="s">
        <v>10</v>
      </c>
      <c r="N24">
        <v>3.1837425989999999</v>
      </c>
      <c r="O24" t="s">
        <v>10</v>
      </c>
      <c r="P24">
        <v>10</v>
      </c>
    </row>
    <row r="25" spans="1:16" x14ac:dyDescent="0.3">
      <c r="A25">
        <v>38</v>
      </c>
      <c r="B25">
        <v>35965</v>
      </c>
      <c r="C25">
        <v>32</v>
      </c>
      <c r="D25">
        <v>4.8544799080000001</v>
      </c>
      <c r="E25">
        <v>2</v>
      </c>
      <c r="G25" t="s">
        <v>12</v>
      </c>
      <c r="H25">
        <v>61</v>
      </c>
      <c r="I25" t="s">
        <v>12</v>
      </c>
      <c r="J25" t="e">
        <v>#N/A</v>
      </c>
      <c r="K25" t="s">
        <v>12</v>
      </c>
      <c r="L25">
        <v>48</v>
      </c>
      <c r="M25" t="s">
        <v>12</v>
      </c>
      <c r="N25" t="e">
        <v>#N/A</v>
      </c>
      <c r="O25" t="s">
        <v>12</v>
      </c>
      <c r="P25">
        <v>5</v>
      </c>
    </row>
    <row r="26" spans="1:16" x14ac:dyDescent="0.3">
      <c r="A26">
        <v>50</v>
      </c>
      <c r="B26">
        <v>49538</v>
      </c>
      <c r="C26">
        <v>7</v>
      </c>
      <c r="D26">
        <v>4.4120378220000003</v>
      </c>
      <c r="E26">
        <v>10</v>
      </c>
      <c r="G26" t="s">
        <v>19</v>
      </c>
      <c r="H26">
        <v>13.990819500000001</v>
      </c>
      <c r="I26" t="s">
        <v>19</v>
      </c>
      <c r="J26">
        <v>44418.086320000002</v>
      </c>
      <c r="K26" t="s">
        <v>19</v>
      </c>
      <c r="L26">
        <v>13.994555220000001</v>
      </c>
      <c r="M26" t="s">
        <v>19</v>
      </c>
      <c r="N26">
        <v>1.1712801310000001</v>
      </c>
      <c r="O26" t="s">
        <v>19</v>
      </c>
      <c r="P26">
        <v>5.820409927</v>
      </c>
    </row>
    <row r="27" spans="1:16" x14ac:dyDescent="0.3">
      <c r="A27">
        <v>29</v>
      </c>
      <c r="B27">
        <v>133066</v>
      </c>
      <c r="C27">
        <v>41</v>
      </c>
      <c r="D27">
        <v>2.1777955680000001</v>
      </c>
      <c r="E27">
        <v>19</v>
      </c>
      <c r="G27" t="s">
        <v>20</v>
      </c>
      <c r="H27">
        <v>195.74303029999999</v>
      </c>
      <c r="I27" t="s">
        <v>20</v>
      </c>
      <c r="J27">
        <v>1972966393</v>
      </c>
      <c r="K27" t="s">
        <v>20</v>
      </c>
      <c r="L27">
        <v>195.84757579999999</v>
      </c>
      <c r="M27" t="s">
        <v>20</v>
      </c>
      <c r="N27">
        <v>1.3718971449999999</v>
      </c>
      <c r="O27" t="s">
        <v>20</v>
      </c>
      <c r="P27">
        <v>33.87717172</v>
      </c>
    </row>
    <row r="28" spans="1:16" x14ac:dyDescent="0.3">
      <c r="A28">
        <v>39</v>
      </c>
      <c r="B28">
        <v>138252</v>
      </c>
      <c r="C28">
        <v>33</v>
      </c>
      <c r="D28">
        <v>2.5403909140000001</v>
      </c>
      <c r="E28">
        <v>1</v>
      </c>
      <c r="G28" t="s">
        <v>21</v>
      </c>
      <c r="H28">
        <v>-1.1665488559999999</v>
      </c>
      <c r="I28" t="s">
        <v>21</v>
      </c>
      <c r="J28">
        <v>-1.223623489</v>
      </c>
      <c r="K28" t="s">
        <v>21</v>
      </c>
      <c r="L28">
        <v>-1.055159062</v>
      </c>
      <c r="M28" t="s">
        <v>21</v>
      </c>
      <c r="N28">
        <v>-1.1378841239999999</v>
      </c>
      <c r="O28" t="s">
        <v>21</v>
      </c>
      <c r="P28">
        <v>-1.3664910960000001</v>
      </c>
    </row>
    <row r="29" spans="1:16" x14ac:dyDescent="0.3">
      <c r="A29">
        <v>61</v>
      </c>
      <c r="B29">
        <v>164182</v>
      </c>
      <c r="C29">
        <v>40</v>
      </c>
      <c r="D29">
        <v>4.4045466859999998</v>
      </c>
      <c r="E29">
        <v>5</v>
      </c>
      <c r="G29" t="s">
        <v>22</v>
      </c>
      <c r="H29">
        <v>7.9166331000000006E-2</v>
      </c>
      <c r="I29" t="s">
        <v>22</v>
      </c>
      <c r="J29">
        <v>-0.25307872199999998</v>
      </c>
      <c r="K29" t="s">
        <v>22</v>
      </c>
      <c r="L29">
        <v>4.8663602E-2</v>
      </c>
      <c r="M29" t="s">
        <v>22</v>
      </c>
      <c r="N29">
        <v>-0.16614507000000001</v>
      </c>
      <c r="O29" t="s">
        <v>22</v>
      </c>
      <c r="P29">
        <v>3.7765579000000001E-2</v>
      </c>
    </row>
    <row r="30" spans="1:16" x14ac:dyDescent="0.3">
      <c r="A30">
        <v>42</v>
      </c>
      <c r="B30">
        <v>123806</v>
      </c>
      <c r="C30">
        <v>39</v>
      </c>
      <c r="D30">
        <v>2.2676880210000001</v>
      </c>
      <c r="E30">
        <v>13</v>
      </c>
      <c r="G30" t="s">
        <v>23</v>
      </c>
      <c r="H30">
        <v>46</v>
      </c>
      <c r="I30" t="s">
        <v>23</v>
      </c>
      <c r="J30">
        <v>152043</v>
      </c>
      <c r="K30" t="s">
        <v>23</v>
      </c>
      <c r="L30">
        <v>48</v>
      </c>
      <c r="M30" t="s">
        <v>23</v>
      </c>
      <c r="N30">
        <v>3.8983889340000002</v>
      </c>
      <c r="O30" t="s">
        <v>23</v>
      </c>
      <c r="P30">
        <v>18</v>
      </c>
    </row>
    <row r="31" spans="1:16" x14ac:dyDescent="0.3">
      <c r="A31">
        <v>44</v>
      </c>
      <c r="B31">
        <v>162982</v>
      </c>
      <c r="C31">
        <v>18</v>
      </c>
      <c r="D31">
        <v>1.6779709869999999</v>
      </c>
      <c r="E31">
        <v>4</v>
      </c>
      <c r="G31" t="s">
        <v>24</v>
      </c>
      <c r="H31">
        <v>18</v>
      </c>
      <c r="I31" t="s">
        <v>24</v>
      </c>
      <c r="J31">
        <v>27693</v>
      </c>
      <c r="K31" t="s">
        <v>24</v>
      </c>
      <c r="L31">
        <v>1</v>
      </c>
      <c r="M31" t="s">
        <v>24</v>
      </c>
      <c r="N31">
        <v>1.0618264660000001</v>
      </c>
      <c r="O31" t="s">
        <v>24</v>
      </c>
      <c r="P31">
        <v>1</v>
      </c>
    </row>
    <row r="32" spans="1:16" x14ac:dyDescent="0.3">
      <c r="A32">
        <v>59</v>
      </c>
      <c r="B32">
        <v>135989</v>
      </c>
      <c r="C32">
        <v>40</v>
      </c>
      <c r="D32">
        <v>3.2272050499999998</v>
      </c>
      <c r="E32">
        <v>16</v>
      </c>
      <c r="G32" t="s">
        <v>25</v>
      </c>
      <c r="H32">
        <v>64</v>
      </c>
      <c r="I32" t="s">
        <v>25</v>
      </c>
      <c r="J32">
        <v>179736</v>
      </c>
      <c r="K32" t="s">
        <v>25</v>
      </c>
      <c r="L32">
        <v>49</v>
      </c>
      <c r="M32" t="s">
        <v>25</v>
      </c>
      <c r="N32">
        <v>4.9602154000000001</v>
      </c>
      <c r="O32" t="s">
        <v>25</v>
      </c>
      <c r="P32">
        <v>19</v>
      </c>
    </row>
    <row r="33" spans="1:16" x14ac:dyDescent="0.3">
      <c r="A33">
        <v>45</v>
      </c>
      <c r="B33">
        <v>115982</v>
      </c>
      <c r="C33">
        <v>1</v>
      </c>
      <c r="D33">
        <v>4.7446190970000002</v>
      </c>
      <c r="E33">
        <v>16</v>
      </c>
      <c r="G33" t="s">
        <v>26</v>
      </c>
      <c r="H33">
        <v>4088</v>
      </c>
      <c r="I33" t="s">
        <v>26</v>
      </c>
      <c r="J33">
        <v>10932151</v>
      </c>
      <c r="K33" t="s">
        <v>26</v>
      </c>
      <c r="L33">
        <v>2447</v>
      </c>
      <c r="M33" t="s">
        <v>26</v>
      </c>
      <c r="N33">
        <v>313.56482990000001</v>
      </c>
      <c r="O33" t="s">
        <v>26</v>
      </c>
      <c r="P33">
        <v>996</v>
      </c>
    </row>
    <row r="34" spans="1:16" x14ac:dyDescent="0.3">
      <c r="A34">
        <v>33</v>
      </c>
      <c r="B34">
        <v>146626</v>
      </c>
      <c r="C34">
        <v>11</v>
      </c>
      <c r="D34">
        <v>3.7841191869999999</v>
      </c>
      <c r="E34">
        <v>2</v>
      </c>
      <c r="G34" t="s">
        <v>27</v>
      </c>
      <c r="H34">
        <v>100</v>
      </c>
      <c r="I34" t="s">
        <v>27</v>
      </c>
      <c r="J34">
        <v>100</v>
      </c>
      <c r="K34" t="s">
        <v>27</v>
      </c>
      <c r="L34">
        <v>100</v>
      </c>
      <c r="M34" t="s">
        <v>27</v>
      </c>
      <c r="N34">
        <v>100</v>
      </c>
      <c r="O34" t="s">
        <v>27</v>
      </c>
      <c r="P34">
        <v>100</v>
      </c>
    </row>
    <row r="35" spans="1:16" x14ac:dyDescent="0.3">
      <c r="A35">
        <v>32</v>
      </c>
      <c r="B35">
        <v>144176</v>
      </c>
      <c r="C35">
        <v>28</v>
      </c>
      <c r="D35">
        <v>3.28024468</v>
      </c>
      <c r="E35">
        <v>17</v>
      </c>
    </row>
    <row r="36" spans="1:16" x14ac:dyDescent="0.3">
      <c r="A36">
        <v>64</v>
      </c>
      <c r="B36">
        <v>156278</v>
      </c>
      <c r="C36">
        <v>25</v>
      </c>
      <c r="D36">
        <v>1.3887059749999999</v>
      </c>
      <c r="E36">
        <v>12</v>
      </c>
    </row>
    <row r="37" spans="1:16" x14ac:dyDescent="0.3">
      <c r="A37">
        <v>61</v>
      </c>
      <c r="B37">
        <v>147409</v>
      </c>
      <c r="C37">
        <v>23</v>
      </c>
      <c r="D37">
        <v>3.4600289069999999</v>
      </c>
      <c r="E37">
        <v>18</v>
      </c>
    </row>
    <row r="38" spans="1:16" x14ac:dyDescent="0.3">
      <c r="A38">
        <v>20</v>
      </c>
      <c r="B38">
        <v>48419</v>
      </c>
      <c r="C38">
        <v>31</v>
      </c>
      <c r="D38">
        <v>4.9602154000000001</v>
      </c>
      <c r="E38">
        <v>3</v>
      </c>
      <c r="G38" t="s">
        <v>28</v>
      </c>
    </row>
    <row r="39" spans="1:16" x14ac:dyDescent="0.3">
      <c r="A39">
        <v>54</v>
      </c>
      <c r="B39">
        <v>75015</v>
      </c>
      <c r="C39">
        <v>30</v>
      </c>
      <c r="D39">
        <v>1.5603360610000001</v>
      </c>
      <c r="E39">
        <v>1</v>
      </c>
      <c r="G39">
        <v>1.2</v>
      </c>
      <c r="H39" t="s">
        <v>29</v>
      </c>
    </row>
    <row r="40" spans="1:16" x14ac:dyDescent="0.3">
      <c r="A40">
        <v>24</v>
      </c>
      <c r="B40">
        <v>147096</v>
      </c>
      <c r="C40">
        <v>42</v>
      </c>
      <c r="D40">
        <v>3.0733186090000002</v>
      </c>
      <c r="E40">
        <v>1</v>
      </c>
      <c r="G40">
        <v>3.14</v>
      </c>
      <c r="H40" t="s">
        <v>8</v>
      </c>
    </row>
    <row r="41" spans="1:16" x14ac:dyDescent="0.3">
      <c r="A41">
        <v>38</v>
      </c>
      <c r="B41">
        <v>132059</v>
      </c>
      <c r="C41">
        <v>35</v>
      </c>
      <c r="D41">
        <v>4.5094922879999997</v>
      </c>
      <c r="E41">
        <v>19</v>
      </c>
    </row>
    <row r="42" spans="1:16" x14ac:dyDescent="0.3">
      <c r="A42">
        <v>26</v>
      </c>
      <c r="B42">
        <v>135687</v>
      </c>
      <c r="C42">
        <v>7</v>
      </c>
      <c r="D42">
        <v>3.9630744710000001</v>
      </c>
      <c r="E42">
        <v>11</v>
      </c>
      <c r="G42" t="s">
        <v>30</v>
      </c>
      <c r="H42">
        <v>6.6</v>
      </c>
    </row>
    <row r="43" spans="1:16" x14ac:dyDescent="0.3">
      <c r="A43">
        <v>56</v>
      </c>
      <c r="B43">
        <v>112939</v>
      </c>
      <c r="C43">
        <v>16</v>
      </c>
      <c r="D43">
        <v>3.7880629639999999</v>
      </c>
      <c r="E43">
        <v>5</v>
      </c>
      <c r="G43" t="s">
        <v>31</v>
      </c>
      <c r="H43">
        <v>-0.4</v>
      </c>
    </row>
    <row r="44" spans="1:16" x14ac:dyDescent="0.3">
      <c r="A44">
        <v>35</v>
      </c>
      <c r="B44">
        <v>174213</v>
      </c>
      <c r="C44">
        <v>26</v>
      </c>
      <c r="D44">
        <v>3.8099363359999998</v>
      </c>
      <c r="E44">
        <v>12</v>
      </c>
    </row>
    <row r="45" spans="1:16" x14ac:dyDescent="0.3">
      <c r="A45">
        <v>21</v>
      </c>
      <c r="B45">
        <v>130878</v>
      </c>
      <c r="C45">
        <v>48</v>
      </c>
      <c r="D45">
        <v>2.4379646049999999</v>
      </c>
      <c r="E45">
        <v>3</v>
      </c>
      <c r="G45" t="s">
        <v>32</v>
      </c>
      <c r="H45">
        <v>0</v>
      </c>
    </row>
    <row r="46" spans="1:16" x14ac:dyDescent="0.3">
      <c r="A46">
        <v>42</v>
      </c>
      <c r="B46">
        <v>87623</v>
      </c>
      <c r="C46">
        <v>49</v>
      </c>
      <c r="D46">
        <v>2.1743673769999998</v>
      </c>
      <c r="E46">
        <v>1</v>
      </c>
      <c r="G46" t="s">
        <v>33</v>
      </c>
      <c r="H46">
        <v>0</v>
      </c>
    </row>
    <row r="47" spans="1:16" x14ac:dyDescent="0.3">
      <c r="A47">
        <v>31</v>
      </c>
      <c r="B47">
        <v>100450</v>
      </c>
      <c r="C47">
        <v>2</v>
      </c>
      <c r="D47">
        <v>4.2374446219999999</v>
      </c>
      <c r="E47">
        <v>1</v>
      </c>
    </row>
    <row r="48" spans="1:16" x14ac:dyDescent="0.3">
      <c r="A48">
        <v>26</v>
      </c>
      <c r="B48">
        <v>118426</v>
      </c>
      <c r="C48">
        <v>1</v>
      </c>
      <c r="D48">
        <v>4.2404535790000004</v>
      </c>
      <c r="E48">
        <v>8</v>
      </c>
    </row>
    <row r="49" spans="1:12" x14ac:dyDescent="0.3">
      <c r="A49">
        <v>43</v>
      </c>
      <c r="B49">
        <v>142845</v>
      </c>
      <c r="C49">
        <v>48</v>
      </c>
      <c r="D49">
        <v>4.468289274</v>
      </c>
      <c r="E49">
        <v>10</v>
      </c>
      <c r="G49" t="s">
        <v>1</v>
      </c>
      <c r="H49">
        <f>AVERAGE(B2:B101)</f>
        <v>109321.51</v>
      </c>
      <c r="I49" t="s">
        <v>8</v>
      </c>
    </row>
    <row r="50" spans="1:12" x14ac:dyDescent="0.3">
      <c r="A50">
        <v>19</v>
      </c>
      <c r="B50">
        <v>178371</v>
      </c>
      <c r="C50">
        <v>12</v>
      </c>
      <c r="D50">
        <v>4.6529622100000001</v>
      </c>
      <c r="E50">
        <v>11</v>
      </c>
      <c r="H50">
        <f>_xlfn.STDEV.S(B2:B101)</f>
        <v>44418.086324573604</v>
      </c>
      <c r="I50" t="s">
        <v>34</v>
      </c>
    </row>
    <row r="51" spans="1:12" x14ac:dyDescent="0.3">
      <c r="A51">
        <v>37</v>
      </c>
      <c r="B51">
        <v>68585</v>
      </c>
      <c r="C51">
        <v>5</v>
      </c>
      <c r="D51">
        <v>3.0453695949999999</v>
      </c>
      <c r="E51">
        <v>12</v>
      </c>
      <c r="H51" s="1">
        <f>H50/H49*100%</f>
        <v>0.40630692280570957</v>
      </c>
      <c r="I51" t="s">
        <v>35</v>
      </c>
    </row>
    <row r="52" spans="1:12" x14ac:dyDescent="0.3">
      <c r="A52">
        <v>45</v>
      </c>
      <c r="B52">
        <v>134225</v>
      </c>
      <c r="C52">
        <v>37</v>
      </c>
      <c r="D52">
        <v>3.0060651790000001</v>
      </c>
      <c r="E52">
        <v>13</v>
      </c>
    </row>
    <row r="53" spans="1:12" x14ac:dyDescent="0.3">
      <c r="A53">
        <v>64</v>
      </c>
      <c r="B53">
        <v>89044</v>
      </c>
      <c r="C53">
        <v>32</v>
      </c>
      <c r="D53">
        <v>4.1931807159999996</v>
      </c>
      <c r="E53">
        <v>12</v>
      </c>
    </row>
    <row r="54" spans="1:12" x14ac:dyDescent="0.3">
      <c r="A54">
        <v>24</v>
      </c>
      <c r="B54">
        <v>134556</v>
      </c>
      <c r="C54">
        <v>9</v>
      </c>
      <c r="D54">
        <v>3.5998557230000001</v>
      </c>
      <c r="E54">
        <v>14</v>
      </c>
    </row>
    <row r="55" spans="1:12" x14ac:dyDescent="0.3">
      <c r="A55">
        <v>61</v>
      </c>
      <c r="B55">
        <v>27693</v>
      </c>
      <c r="C55">
        <v>41</v>
      </c>
      <c r="D55">
        <v>3.8078675089999998</v>
      </c>
      <c r="E55">
        <v>2</v>
      </c>
      <c r="G55" t="s">
        <v>36</v>
      </c>
    </row>
    <row r="56" spans="1:12" x14ac:dyDescent="0.3">
      <c r="A56">
        <v>25</v>
      </c>
      <c r="B56">
        <v>120259</v>
      </c>
      <c r="C56">
        <v>35</v>
      </c>
      <c r="D56">
        <v>4.1831706779999998</v>
      </c>
      <c r="E56">
        <v>19</v>
      </c>
    </row>
    <row r="57" spans="1:12" x14ac:dyDescent="0.3">
      <c r="A57">
        <v>64</v>
      </c>
      <c r="B57">
        <v>50939</v>
      </c>
      <c r="C57">
        <v>19</v>
      </c>
      <c r="D57">
        <v>4.560021367</v>
      </c>
      <c r="E57">
        <v>18</v>
      </c>
      <c r="G57">
        <f>QUARTILE(C2:C101,1)</f>
        <v>13.5</v>
      </c>
      <c r="H57" t="s">
        <v>37</v>
      </c>
    </row>
    <row r="58" spans="1:12" x14ac:dyDescent="0.3">
      <c r="A58">
        <v>52</v>
      </c>
      <c r="B58">
        <v>177906</v>
      </c>
      <c r="C58">
        <v>48</v>
      </c>
      <c r="D58">
        <v>2.3519806270000001</v>
      </c>
      <c r="E58">
        <v>3</v>
      </c>
      <c r="G58">
        <f>QUARTILE(C2:C101,2)</f>
        <v>24</v>
      </c>
      <c r="H58" t="s">
        <v>38</v>
      </c>
    </row>
    <row r="59" spans="1:12" x14ac:dyDescent="0.3">
      <c r="A59">
        <v>31</v>
      </c>
      <c r="B59">
        <v>43047</v>
      </c>
      <c r="C59">
        <v>16</v>
      </c>
      <c r="D59">
        <v>2.5023318109999999</v>
      </c>
      <c r="E59">
        <v>17</v>
      </c>
      <c r="G59">
        <f>QUARTILE(C2:C101,3)</f>
        <v>35</v>
      </c>
      <c r="H59" t="s">
        <v>39</v>
      </c>
    </row>
    <row r="60" spans="1:12" x14ac:dyDescent="0.3">
      <c r="A60">
        <v>34</v>
      </c>
      <c r="B60">
        <v>51105</v>
      </c>
      <c r="C60">
        <v>3</v>
      </c>
      <c r="D60">
        <v>1.3759277590000001</v>
      </c>
      <c r="E60">
        <v>8</v>
      </c>
      <c r="G60">
        <f>G59-G57</f>
        <v>21.5</v>
      </c>
      <c r="H60" t="s">
        <v>40</v>
      </c>
    </row>
    <row r="61" spans="1:12" x14ac:dyDescent="0.3">
      <c r="A61">
        <v>53</v>
      </c>
      <c r="B61">
        <v>100766</v>
      </c>
      <c r="C61">
        <v>20</v>
      </c>
      <c r="D61">
        <v>3.3131205640000001</v>
      </c>
      <c r="E61">
        <v>10</v>
      </c>
    </row>
    <row r="62" spans="1:12" ht="15" thickBot="1" x14ac:dyDescent="0.35">
      <c r="A62">
        <v>57</v>
      </c>
      <c r="B62">
        <v>171779</v>
      </c>
      <c r="C62">
        <v>24</v>
      </c>
      <c r="D62">
        <v>1.1437690949999999</v>
      </c>
      <c r="E62">
        <v>2</v>
      </c>
    </row>
    <row r="63" spans="1:12" x14ac:dyDescent="0.3">
      <c r="A63">
        <v>21</v>
      </c>
      <c r="B63">
        <v>178048</v>
      </c>
      <c r="C63">
        <v>33</v>
      </c>
      <c r="D63">
        <v>2.8623920730000001</v>
      </c>
      <c r="E63">
        <v>19</v>
      </c>
      <c r="G63" s="4"/>
      <c r="H63" s="4" t="s">
        <v>0</v>
      </c>
      <c r="I63" s="4" t="s">
        <v>1</v>
      </c>
      <c r="J63" s="4" t="s">
        <v>2</v>
      </c>
      <c r="K63" s="4" t="s">
        <v>3</v>
      </c>
      <c r="L63" s="4" t="s">
        <v>4</v>
      </c>
    </row>
    <row r="64" spans="1:12" x14ac:dyDescent="0.3">
      <c r="A64">
        <v>19</v>
      </c>
      <c r="B64">
        <v>69262</v>
      </c>
      <c r="C64">
        <v>24</v>
      </c>
      <c r="D64">
        <v>3.1705785390000001</v>
      </c>
      <c r="E64">
        <v>9</v>
      </c>
      <c r="G64" s="2" t="s">
        <v>0</v>
      </c>
      <c r="H64" s="2">
        <v>1</v>
      </c>
      <c r="I64" s="2"/>
      <c r="J64" s="2"/>
      <c r="K64" s="2"/>
      <c r="L64" s="2"/>
    </row>
    <row r="65" spans="1:12" x14ac:dyDescent="0.3">
      <c r="A65">
        <v>23</v>
      </c>
      <c r="B65">
        <v>150117</v>
      </c>
      <c r="C65">
        <v>11</v>
      </c>
      <c r="D65">
        <v>2.1461650090000002</v>
      </c>
      <c r="E65">
        <v>7</v>
      </c>
      <c r="G65" s="2" t="s">
        <v>1</v>
      </c>
      <c r="H65" s="2">
        <v>-1.76583580121575E-2</v>
      </c>
      <c r="I65" s="2">
        <v>1</v>
      </c>
      <c r="J65" s="2"/>
      <c r="K65" s="2"/>
      <c r="L65" s="2"/>
    </row>
    <row r="66" spans="1:12" x14ac:dyDescent="0.3">
      <c r="A66">
        <v>59</v>
      </c>
      <c r="B66">
        <v>48776</v>
      </c>
      <c r="C66">
        <v>49</v>
      </c>
      <c r="D66">
        <v>3.3633330419999998</v>
      </c>
      <c r="E66">
        <v>4</v>
      </c>
      <c r="G66" s="2" t="s">
        <v>2</v>
      </c>
      <c r="H66" s="2">
        <v>6.1269927716477567E-2</v>
      </c>
      <c r="I66" s="2">
        <v>-1.5562351235101841E-3</v>
      </c>
      <c r="J66" s="2">
        <v>1</v>
      </c>
      <c r="K66" s="2"/>
      <c r="L66" s="2"/>
    </row>
    <row r="67" spans="1:12" x14ac:dyDescent="0.3">
      <c r="A67">
        <v>21</v>
      </c>
      <c r="B67">
        <v>153376</v>
      </c>
      <c r="C67">
        <v>8</v>
      </c>
      <c r="D67">
        <v>1.122001</v>
      </c>
      <c r="E67">
        <v>18</v>
      </c>
      <c r="G67" s="2" t="s">
        <v>3</v>
      </c>
      <c r="H67" s="2">
        <v>-0.10558671521200913</v>
      </c>
      <c r="I67" s="2">
        <v>-0.16429646343729251</v>
      </c>
      <c r="J67" s="2">
        <v>2.4925181778336872E-2</v>
      </c>
      <c r="K67" s="2">
        <v>1</v>
      </c>
      <c r="L67" s="2"/>
    </row>
    <row r="68" spans="1:12" ht="15" thickBot="1" x14ac:dyDescent="0.35">
      <c r="A68">
        <v>46</v>
      </c>
      <c r="B68">
        <v>162848</v>
      </c>
      <c r="C68">
        <v>36</v>
      </c>
      <c r="D68">
        <v>1.149392755</v>
      </c>
      <c r="E68">
        <v>13</v>
      </c>
      <c r="G68" s="3" t="s">
        <v>4</v>
      </c>
      <c r="H68" s="3">
        <v>-1.2339678809961185E-2</v>
      </c>
      <c r="I68" s="3">
        <v>-7.8238758975678377E-2</v>
      </c>
      <c r="J68" s="3">
        <v>-0.16184622628463602</v>
      </c>
      <c r="K68" s="3">
        <v>8.8200793786690324E-2</v>
      </c>
      <c r="L68" s="3">
        <v>1</v>
      </c>
    </row>
    <row r="69" spans="1:12" x14ac:dyDescent="0.3">
      <c r="A69">
        <v>35</v>
      </c>
      <c r="B69">
        <v>117787</v>
      </c>
      <c r="C69">
        <v>38</v>
      </c>
      <c r="D69">
        <v>4.2904022429999999</v>
      </c>
      <c r="E69">
        <v>11</v>
      </c>
    </row>
    <row r="70" spans="1:12" x14ac:dyDescent="0.3">
      <c r="A70">
        <v>43</v>
      </c>
      <c r="B70">
        <v>152948</v>
      </c>
      <c r="C70">
        <v>40</v>
      </c>
      <c r="D70">
        <v>2.4407625660000001</v>
      </c>
      <c r="E70">
        <v>4</v>
      </c>
    </row>
    <row r="71" spans="1:12" x14ac:dyDescent="0.3">
      <c r="A71">
        <v>61</v>
      </c>
      <c r="B71">
        <v>80016</v>
      </c>
      <c r="C71">
        <v>20</v>
      </c>
      <c r="D71">
        <v>1.5082420510000001</v>
      </c>
      <c r="E71">
        <v>4</v>
      </c>
    </row>
    <row r="72" spans="1:12" x14ac:dyDescent="0.3">
      <c r="A72">
        <v>51</v>
      </c>
      <c r="B72">
        <v>165546</v>
      </c>
      <c r="C72">
        <v>35</v>
      </c>
      <c r="D72">
        <v>3.0889730399999999</v>
      </c>
      <c r="E72">
        <v>10</v>
      </c>
    </row>
    <row r="73" spans="1:12" x14ac:dyDescent="0.3">
      <c r="A73">
        <v>27</v>
      </c>
      <c r="B73">
        <v>46959</v>
      </c>
      <c r="C73">
        <v>48</v>
      </c>
      <c r="D73">
        <v>4.0799742119999998</v>
      </c>
      <c r="E73">
        <v>5</v>
      </c>
      <c r="G73" t="s">
        <v>0</v>
      </c>
    </row>
    <row r="74" spans="1:12" x14ac:dyDescent="0.3">
      <c r="A74">
        <v>53</v>
      </c>
      <c r="B74">
        <v>161602</v>
      </c>
      <c r="C74">
        <v>25</v>
      </c>
      <c r="D74">
        <v>1.8632841099999999</v>
      </c>
      <c r="E74">
        <v>9</v>
      </c>
      <c r="G74">
        <f>MAX(A2:A101)</f>
        <v>64</v>
      </c>
      <c r="H74" t="s">
        <v>41</v>
      </c>
    </row>
    <row r="75" spans="1:12" x14ac:dyDescent="0.3">
      <c r="A75">
        <v>31</v>
      </c>
      <c r="B75">
        <v>144101</v>
      </c>
      <c r="C75">
        <v>35</v>
      </c>
      <c r="D75">
        <v>3.491561903</v>
      </c>
      <c r="E75">
        <v>3</v>
      </c>
      <c r="G75">
        <f>MIN(A2:A101)</f>
        <v>18</v>
      </c>
      <c r="H75" t="s">
        <v>42</v>
      </c>
    </row>
    <row r="76" spans="1:12" x14ac:dyDescent="0.3">
      <c r="A76">
        <v>48</v>
      </c>
      <c r="B76">
        <v>28748</v>
      </c>
      <c r="C76">
        <v>25</v>
      </c>
      <c r="D76">
        <v>1.34138986</v>
      </c>
      <c r="E76">
        <v>17</v>
      </c>
      <c r="G76">
        <f>G74-G75</f>
        <v>46</v>
      </c>
      <c r="H76" t="s">
        <v>43</v>
      </c>
    </row>
    <row r="77" spans="1:12" x14ac:dyDescent="0.3">
      <c r="A77">
        <v>32</v>
      </c>
      <c r="B77">
        <v>38545</v>
      </c>
      <c r="C77">
        <v>29</v>
      </c>
      <c r="D77">
        <v>1.2067268849999999</v>
      </c>
      <c r="E77">
        <v>3</v>
      </c>
    </row>
    <row r="78" spans="1:12" x14ac:dyDescent="0.3">
      <c r="A78">
        <v>25</v>
      </c>
      <c r="B78">
        <v>152659</v>
      </c>
      <c r="C78">
        <v>18</v>
      </c>
      <c r="D78">
        <v>3.1254185259999998</v>
      </c>
      <c r="E78">
        <v>16</v>
      </c>
      <c r="G78" t="s">
        <v>1</v>
      </c>
    </row>
    <row r="79" spans="1:12" x14ac:dyDescent="0.3">
      <c r="A79">
        <v>31</v>
      </c>
      <c r="B79">
        <v>98530</v>
      </c>
      <c r="C79">
        <v>46</v>
      </c>
      <c r="D79">
        <v>3.1625404860000002</v>
      </c>
      <c r="E79">
        <v>4</v>
      </c>
      <c r="G79">
        <f>MAX(B2:B101)</f>
        <v>179736</v>
      </c>
      <c r="H79" t="s">
        <v>41</v>
      </c>
    </row>
    <row r="80" spans="1:12" x14ac:dyDescent="0.3">
      <c r="A80">
        <v>40</v>
      </c>
      <c r="B80">
        <v>118557</v>
      </c>
      <c r="C80">
        <v>18</v>
      </c>
      <c r="D80">
        <v>3.549719606</v>
      </c>
      <c r="E80">
        <v>18</v>
      </c>
      <c r="G80">
        <f>MIN(B2:B101)</f>
        <v>27693</v>
      </c>
      <c r="H80" t="s">
        <v>44</v>
      </c>
    </row>
    <row r="81" spans="1:8" x14ac:dyDescent="0.3">
      <c r="A81">
        <v>57</v>
      </c>
      <c r="B81">
        <v>86087</v>
      </c>
      <c r="C81">
        <v>2</v>
      </c>
      <c r="D81">
        <v>3.904365335</v>
      </c>
      <c r="E81">
        <v>17</v>
      </c>
      <c r="G81">
        <f>G79-G80</f>
        <v>152043</v>
      </c>
      <c r="H81" t="s">
        <v>43</v>
      </c>
    </row>
    <row r="82" spans="1:8" x14ac:dyDescent="0.3">
      <c r="A82">
        <v>38</v>
      </c>
      <c r="B82">
        <v>93840</v>
      </c>
      <c r="C82">
        <v>35</v>
      </c>
      <c r="D82">
        <v>4.9034083180000003</v>
      </c>
      <c r="E82">
        <v>7</v>
      </c>
    </row>
    <row r="83" spans="1:8" x14ac:dyDescent="0.3">
      <c r="A83">
        <v>33</v>
      </c>
      <c r="B83">
        <v>143451</v>
      </c>
      <c r="C83">
        <v>16</v>
      </c>
      <c r="D83">
        <v>3.0652013930000002</v>
      </c>
      <c r="E83">
        <v>5</v>
      </c>
    </row>
    <row r="84" spans="1:8" x14ac:dyDescent="0.3">
      <c r="A84">
        <v>62</v>
      </c>
      <c r="B84">
        <v>76005</v>
      </c>
      <c r="C84">
        <v>41</v>
      </c>
      <c r="D84">
        <v>2.2918258919999999</v>
      </c>
      <c r="E84">
        <v>12</v>
      </c>
      <c r="G84" t="s">
        <v>2</v>
      </c>
    </row>
    <row r="85" spans="1:8" x14ac:dyDescent="0.3">
      <c r="A85">
        <v>35</v>
      </c>
      <c r="B85">
        <v>64353</v>
      </c>
      <c r="C85">
        <v>36</v>
      </c>
      <c r="D85">
        <v>4.1807447790000003</v>
      </c>
      <c r="E85">
        <v>17</v>
      </c>
      <c r="G85">
        <f>PERCENTILE(C2:C101,0.25)</f>
        <v>13.5</v>
      </c>
      <c r="H85" s="5">
        <v>0.25</v>
      </c>
    </row>
    <row r="86" spans="1:8" x14ac:dyDescent="0.3">
      <c r="A86">
        <v>64</v>
      </c>
      <c r="B86">
        <v>77733</v>
      </c>
      <c r="C86">
        <v>33</v>
      </c>
      <c r="D86">
        <v>2.083329005</v>
      </c>
      <c r="E86">
        <v>13</v>
      </c>
      <c r="G86">
        <f>PERCENTILE(C3:C102,0.5)</f>
        <v>24</v>
      </c>
      <c r="H86" s="5">
        <v>0.5</v>
      </c>
    </row>
    <row r="87" spans="1:8" x14ac:dyDescent="0.3">
      <c r="A87">
        <v>41</v>
      </c>
      <c r="B87">
        <v>90318</v>
      </c>
      <c r="C87">
        <v>4</v>
      </c>
      <c r="D87">
        <v>2.7558856829999998</v>
      </c>
      <c r="E87">
        <v>3</v>
      </c>
      <c r="G87">
        <f>PERCENTILE(C4:C103,0.75)</f>
        <v>35</v>
      </c>
      <c r="H87" s="5">
        <v>0.75</v>
      </c>
    </row>
    <row r="88" spans="1:8" x14ac:dyDescent="0.3">
      <c r="A88">
        <v>43</v>
      </c>
      <c r="B88">
        <v>179736</v>
      </c>
      <c r="C88">
        <v>33</v>
      </c>
      <c r="D88">
        <v>1.3138255249999999</v>
      </c>
      <c r="E88">
        <v>9</v>
      </c>
    </row>
    <row r="89" spans="1:8" x14ac:dyDescent="0.3">
      <c r="A89">
        <v>42</v>
      </c>
      <c r="B89">
        <v>92172</v>
      </c>
      <c r="C89">
        <v>14</v>
      </c>
      <c r="D89">
        <v>1.101402974</v>
      </c>
      <c r="E89">
        <v>17</v>
      </c>
    </row>
    <row r="90" spans="1:8" x14ac:dyDescent="0.3">
      <c r="A90">
        <v>62</v>
      </c>
      <c r="B90">
        <v>118264</v>
      </c>
      <c r="C90">
        <v>21</v>
      </c>
      <c r="D90">
        <v>4.8505936590000003</v>
      </c>
      <c r="E90">
        <v>17</v>
      </c>
      <c r="G90" t="s">
        <v>45</v>
      </c>
    </row>
    <row r="91" spans="1:8" x14ac:dyDescent="0.3">
      <c r="A91">
        <v>58</v>
      </c>
      <c r="B91">
        <v>51736</v>
      </c>
      <c r="C91">
        <v>48</v>
      </c>
      <c r="D91">
        <v>4.3439204819999997</v>
      </c>
      <c r="E91">
        <v>16</v>
      </c>
      <c r="G91">
        <f>_xlfn.COVARIANCE.S(B2:B101,E2:E101)</f>
        <v>-20227.181414141414</v>
      </c>
    </row>
    <row r="92" spans="1:8" x14ac:dyDescent="0.3">
      <c r="A92">
        <v>46</v>
      </c>
      <c r="B92">
        <v>137859</v>
      </c>
      <c r="C92">
        <v>20</v>
      </c>
      <c r="D92">
        <v>3.7838968240000002</v>
      </c>
      <c r="E92">
        <v>13</v>
      </c>
    </row>
    <row r="93" spans="1:8" x14ac:dyDescent="0.3">
      <c r="A93">
        <v>32</v>
      </c>
      <c r="B93">
        <v>137181</v>
      </c>
      <c r="C93">
        <v>8</v>
      </c>
      <c r="D93">
        <v>2.6358117779999999</v>
      </c>
      <c r="E93">
        <v>19</v>
      </c>
    </row>
    <row r="94" spans="1:8" x14ac:dyDescent="0.3">
      <c r="A94">
        <v>62</v>
      </c>
      <c r="B94">
        <v>156926</v>
      </c>
      <c r="C94">
        <v>7</v>
      </c>
      <c r="D94">
        <v>1.69317728</v>
      </c>
      <c r="E94">
        <v>17</v>
      </c>
    </row>
    <row r="95" spans="1:8" x14ac:dyDescent="0.3">
      <c r="A95">
        <v>18</v>
      </c>
      <c r="B95">
        <v>115084</v>
      </c>
      <c r="C95">
        <v>3</v>
      </c>
      <c r="D95">
        <v>1.6257481709999999</v>
      </c>
      <c r="E95">
        <v>4</v>
      </c>
    </row>
    <row r="96" spans="1:8" x14ac:dyDescent="0.3">
      <c r="A96">
        <v>42</v>
      </c>
      <c r="B96">
        <v>32392</v>
      </c>
      <c r="C96">
        <v>17</v>
      </c>
      <c r="D96">
        <v>2.000971593</v>
      </c>
      <c r="E96">
        <v>12</v>
      </c>
      <c r="G96" t="s">
        <v>1</v>
      </c>
    </row>
    <row r="97" spans="1:8" x14ac:dyDescent="0.3">
      <c r="A97">
        <v>24</v>
      </c>
      <c r="B97">
        <v>80680</v>
      </c>
      <c r="C97">
        <v>33</v>
      </c>
      <c r="D97">
        <v>3.1969066590000002</v>
      </c>
      <c r="E97">
        <v>9</v>
      </c>
      <c r="G97" s="6">
        <f>SKEW(B2:B101)</f>
        <v>-0.25307872181127566</v>
      </c>
      <c r="H97" t="s">
        <v>15</v>
      </c>
    </row>
    <row r="98" spans="1:8" x14ac:dyDescent="0.3">
      <c r="A98">
        <v>26</v>
      </c>
      <c r="B98">
        <v>75859</v>
      </c>
      <c r="C98">
        <v>48</v>
      </c>
      <c r="D98">
        <v>3.8583836909999998</v>
      </c>
      <c r="E98">
        <v>19</v>
      </c>
      <c r="G98" s="6">
        <f>KURT(B2:B101)</f>
        <v>-1.2236234886974053</v>
      </c>
      <c r="H98" t="s">
        <v>46</v>
      </c>
    </row>
    <row r="99" spans="1:8" x14ac:dyDescent="0.3">
      <c r="A99">
        <v>41</v>
      </c>
      <c r="B99">
        <v>150657</v>
      </c>
      <c r="C99">
        <v>12</v>
      </c>
      <c r="D99">
        <v>3.640789507</v>
      </c>
      <c r="E99">
        <v>12</v>
      </c>
      <c r="G99" t="s">
        <v>47</v>
      </c>
    </row>
    <row r="100" spans="1:8" x14ac:dyDescent="0.3">
      <c r="A100">
        <v>18</v>
      </c>
      <c r="B100">
        <v>95467</v>
      </c>
      <c r="C100">
        <v>22</v>
      </c>
      <c r="D100">
        <v>2.1197355880000002</v>
      </c>
      <c r="E100">
        <v>9</v>
      </c>
    </row>
    <row r="101" spans="1:8" x14ac:dyDescent="0.3">
      <c r="A101">
        <v>61</v>
      </c>
      <c r="B101">
        <v>123506</v>
      </c>
      <c r="C101">
        <v>22</v>
      </c>
      <c r="D101">
        <v>4.819461123</v>
      </c>
      <c r="E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Assignment_Data7 to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bhaskar</dc:creator>
  <cp:lastModifiedBy>sayan bhaskar</cp:lastModifiedBy>
  <dcterms:created xsi:type="dcterms:W3CDTF">2025-09-02T04:01:40Z</dcterms:created>
  <dcterms:modified xsi:type="dcterms:W3CDTF">2025-09-02T04:01:40Z</dcterms:modified>
</cp:coreProperties>
</file>