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ycharmProjects\host_check\"/>
    </mc:Choice>
  </mc:AlternateContent>
  <bookViews>
    <workbookView xWindow="0" yWindow="0" windowWidth="12456" windowHeight="9048"/>
  </bookViews>
  <sheets>
    <sheet name="巡检明细" sheetId="4" r:id="rId1"/>
    <sheet name="巡检说明" sheetId="5" r:id="rId2"/>
    <sheet name="异常部分" sheetId="6" r:id="rId3"/>
    <sheet name="Sheet1" sheetId="7" r:id="rId4"/>
  </sheets>
  <definedNames>
    <definedName name="_xlnm._FilterDatabase" localSheetId="0" hidden="1">巡检明细!$A$1:$G$119</definedName>
    <definedName name="_Toc217811004" localSheetId="0">#REF!</definedName>
  </definedNames>
  <calcPr calcId="162913" concurrentCalc="0"/>
</workbook>
</file>

<file path=xl/calcChain.xml><?xml version="1.0" encoding="utf-8"?>
<calcChain xmlns="http://schemas.openxmlformats.org/spreadsheetml/2006/main">
  <c r="E18" i="4" l="1"/>
  <c r="E2" i="4"/>
  <c r="E3" i="4"/>
  <c r="E4" i="4"/>
  <c r="E5" i="4"/>
  <c r="E6" i="4"/>
  <c r="E7" i="4"/>
  <c r="E8" i="4"/>
  <c r="E9" i="4"/>
  <c r="E10" i="4"/>
  <c r="E11" i="4"/>
  <c r="E12" i="4"/>
  <c r="E13" i="4"/>
  <c r="E15" i="4"/>
  <c r="E16" i="4"/>
  <c r="E17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2" i="6"/>
</calcChain>
</file>

<file path=xl/sharedStrings.xml><?xml version="1.0" encoding="utf-8"?>
<sst xmlns="http://schemas.openxmlformats.org/spreadsheetml/2006/main" count="463" uniqueCount="152">
  <si>
    <t>巡检服务</t>
  </si>
  <si>
    <t>主机名/实例名</t>
  </si>
  <si>
    <t>检查项目</t>
  </si>
  <si>
    <t>检查结果</t>
  </si>
  <si>
    <t>是否正常</t>
  </si>
  <si>
    <t>检查方法</t>
  </si>
  <si>
    <t>判断标准</t>
  </si>
  <si>
    <t>文件系统空间</t>
  </si>
  <si>
    <t>df -h</t>
  </si>
  <si>
    <t>使用率&lt; 85%</t>
  </si>
  <si>
    <t>CPU负载</t>
  </si>
  <si>
    <t>sar -u 2 5 |awk 'END{print $3"%";}'</t>
  </si>
  <si>
    <r>
      <t xml:space="preserve">使用率&lt; </t>
    </r>
    <r>
      <rPr>
        <sz val="9"/>
        <rFont val="宋体"/>
        <family val="3"/>
        <charset val="134"/>
      </rPr>
      <t>85</t>
    </r>
    <r>
      <rPr>
        <sz val="9"/>
        <rFont val="宋体"/>
        <family val="3"/>
        <charset val="134"/>
      </rPr>
      <t>%</t>
    </r>
  </si>
  <si>
    <t>内存负载</t>
  </si>
  <si>
    <t>free|awk 'NR==3{pmem=$3/($3+$4)*100;print pmem"%";}'</t>
  </si>
  <si>
    <t>IO负载</t>
  </si>
  <si>
    <t>iostat 3 2|sed -n '/iowait/{n;p;}'|awk 'NR==2 {print $4"%";}'</t>
  </si>
  <si>
    <t>iowait&lt; 5%</t>
  </si>
  <si>
    <t>WLWJFX2</t>
  </si>
  <si>
    <t>WLWJFX3</t>
  </si>
  <si>
    <t>正常</t>
  </si>
  <si>
    <t>WLWJFX5</t>
  </si>
  <si>
    <t>WLWJFX6</t>
  </si>
  <si>
    <t>WLWDXX1</t>
  </si>
  <si>
    <t>WLWBYX1</t>
  </si>
  <si>
    <t>WLWBYX2</t>
  </si>
  <si>
    <r>
      <t>W</t>
    </r>
    <r>
      <rPr>
        <sz val="12"/>
        <rFont val="宋体"/>
        <family val="3"/>
        <charset val="134"/>
      </rPr>
      <t>LWCCX1</t>
    </r>
  </si>
  <si>
    <r>
      <t>W</t>
    </r>
    <r>
      <rPr>
        <sz val="12"/>
        <rFont val="宋体"/>
        <family val="3"/>
        <charset val="134"/>
      </rPr>
      <t>LWCCX2</t>
    </r>
  </si>
  <si>
    <r>
      <t>W</t>
    </r>
    <r>
      <rPr>
        <sz val="12"/>
        <rFont val="宋体"/>
        <family val="3"/>
        <charset val="134"/>
      </rPr>
      <t>LWCCX3</t>
    </r>
  </si>
  <si>
    <t>wlwjs7</t>
  </si>
  <si>
    <t>wlwjs8</t>
  </si>
  <si>
    <t>WLWJS1</t>
  </si>
  <si>
    <t>WLWJS2</t>
  </si>
  <si>
    <t>WLWJS5</t>
  </si>
  <si>
    <t>WLWJKX1</t>
  </si>
  <si>
    <t>WLWJKX3</t>
  </si>
  <si>
    <t>WLWJKX4</t>
  </si>
  <si>
    <t>WLWJKX5</t>
  </si>
  <si>
    <t>CBBSDB3_10.255.233.62</t>
  </si>
  <si>
    <t>索引状态</t>
  </si>
  <si>
    <t>select owner,
       object_name,
       subobject_name,
       status,
       object_type "obj_type/ts_name"
  from dba_objects
 where (owner in ('CBBS_CDR','CBBS_RST','CTXSYS','DBSNMP','DIP','DMSYS','EXFSYS','FLOWS_FILES','GPRS_CDR2','GPRS_CDR4','GPRS_RST4'))
   and object_type in
       ('index', 'index partition', 'table', 'table partition')
   and status &lt;&gt; 'VALID'
union all
select index_owner, index_name, partition_name, status, tablespace_name
  from dba_ind_partitions
 where (index_owner in ('CBBS_CDR','CBBS_RST','CTXSYS','DBSNMP','DIP','DMSYS','EXFSYS','FLOWS_FILES','GPRS_CDR2','GPRS_CDR4','GPRS_RST4'))
   and status &lt;&gt; 'USABLE'
   and status &lt;&gt; 'N/A'
union all
select owner, index_name, '' partition_name, status, tablespace_name
  from dba_indexes
 where (owner in ('CBBS_CDR','CBBS_RST','CTXSYS','DBSNMP','DIP','DMSYS','EXFSYS','FLOWS_FILES','GPRS_CDR2','GPRS_CDR4','GPRS_RST4'))
   and status = 'UNUSABLE';</t>
  </si>
  <si>
    <t>输出结果为空表示索引状态正常</t>
  </si>
  <si>
    <t>数据库连接数检查</t>
  </si>
  <si>
    <t>select inst_id, OSUSER, username, machine, program, count(*)
  from gv$session
 where status = 'ACTIVE'
 group by inst_id, OSUSER, username, machine, program
having count(*) &gt; 100
 order by 4;</t>
  </si>
  <si>
    <t>输出结果为空表示正常</t>
  </si>
  <si>
    <t>检查表空间</t>
  </si>
  <si>
    <t>SELECT a.tablespace_name "tablespace_name",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
       ('TS_IOTJF_CDR_1', 'TS_IOTJF_CDR_2', 'TS_IOTJF_CDR_3');</t>
  </si>
  <si>
    <r>
      <t>使用率小于8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%或能支持30天表示正常如果是temp表空间则忽略</t>
    </r>
  </si>
  <si>
    <t>检查按时间生成的分区表是否正常</t>
  </si>
  <si>
    <t>select table_owner,table_name,count(*),
case count(*)
         when 1 then
             'partition by month is normal'
              else 'partition by month is not normal'
                end  as warning
  from DBA_TAB_PARTITIONS
 WHERE table_name in ('CBBS_RST_DAILY_GRIC','CBBS_RST_DAILY_IPCARD','CBBS_RST_DAILY_MISC','CBBS_RST_DAILY_MMK',
 'CBBS_RST_DAILY_MREAD','CBBS_RST_DAILY_PIM','CBBS_RST_DAILY_QMMS','CBBS_RST_DAILY_SMS','CBBS_RST_DAILY_STREAM',
 'CBBS_RST_DAILY_SUB','CBBS_RST_DAILY_UMSG','CBBS_RST_DAILY_UMSG_MMS','CBBS_RST_DAILY_UMSG_SMS','CBBS_RST_DAILY_USSD',
 'CBBS_RST_DAILY_VIDEO','CBBS_RST_DAILY_WLAN','CBBS_RST_ERR_CRING','CBBS_RST_ERR_CRING','CBBS_RST_ERR_DED','CBBS_RST_ERR_GD',
 'CBBS_RST_ERR_GPRS','CBBS_RST_ERR_GPRS_SERVICE','CBBS_RST_ERR_GRIC','CBBS_RST_ERR_IMP','CBBS_RST_ERR_IPCARD','CBBS_RST_ERR_MISC',
 'CBBS_RST_ERR_MMK','CBBS_RST_ERR_MMS','CBBS_RST_ERR_MREAD','CBBS_RST_ERR_PIM','CBBS_RST_ERR_SMS','CBBS_RST_ERR_STREAM','CBBS_RST_ERR_SUB',
 'CBBS_RST_ERR_UMSG','CBBS_RST_ERR_USSD','CBBS_RST_ERR_VIDEO','CBBS_RST_ERR_WLAN','CBBS_RST_FILE_SUB','CBBS_RST_ERR_BSMS','CBBS_RST_DAILY_BSMS',
 'CBBS_RST_BALANCE_BSMS') and partition_name='M_201611' group by table_owner, table_name;</t>
  </si>
  <si>
    <t>按日生成分区表需要有未来三天的分区表，按月生成分区表需要有未来一个月的分区表</t>
  </si>
  <si>
    <t>PSMSDB1_10.255.233.64</t>
  </si>
  <si>
    <t>select owner,
       object_name,
       subobject_name,
       status,
       object_type "obj_type/ts_name"
  from dba_objects
 where (owner in ('INTER', 'WJF', 'WJS', 'WZG','WCP'))
   and object_type in
       ('index', 'index partition', 'table', 'table partition')
   and status &lt;&gt; 'VALID'
union all
select index_owner, index_name, partition_name, status, tablespace_name
  from dba_ind_partitions
 where (index_owner in ('INTER', 'WJF', 'WJS', 'WZG'))
   and status &lt;&gt; 'USABLE'
   and status &lt;&gt; 'N/A'
union all
select owner, index_name, '' partition_name, status, tablespace_name
  from dba_indexes
 where (owner in ('INTER', 'WJF', 'WJS', 'WZG'))
   and status = 'UNUSABLE';</t>
  </si>
  <si>
    <t>SELECT a.tablespace_name "tablespacename",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 ('TS_IOTJK_DAT',
                             'TS_IOTJK_IDX',
                             'TS_IOTJF_DAT',
                             'TS_IOTJS_IDX',
                             'TS_IOTJS_DAT',
                             'TS_IOTJS_STA',
                             'TS_IOTJF_IDX');</t>
  </si>
  <si>
    <t>select table_owner,table_name,count(*),
case count(*)
         when 3 then
             'partition by day is normal'
              else 'partition by day is not normal'
                end  as warning
  from DBA_TAB_PARTITIONS
 WHERE table_name = 'STAT_PB_SJ_PS_DAILY'
   and partition_name in ('P_20161008', 'P_20161009', 'P_20161010') group by table_owner, table_name
union all
   select table_owner,table_name,count(*),
case count(*)
         when 1 then
             'partition by month is normal'
              else 'partition by month is not normal'
                end  as warning
  from DBA_TAB_PARTITIONS
 WHERE table_name in ('CBBS_LOG_SMSC_FILE_INFO','CBBS_RST_BALANCE_BSMS','CBBS_RST_DAILY_BSMS',
 'CBBS_RST_ERR_BSMS_1114','CBBS_RST_BALANCE_BSMS','CBBS_RST_DAILY_BSMS','CBBS_RST_ERR_BSMS','CBBS_LOG_MODULE','CBBS_RST_BALANCE_BSMS',
 'CBBS_RST_BALANCE_BSMS_2','CBBS_RST_DAILY_BSMS','CBBS_RST_DAILY_BSMS_2','CBBS_RST_ERR_BSMS','CBBS_RST_ERR_BSMS_2')
   and partition_name='M_201611' group by table_owner, table_name
   union all
   select table_owner,table_name,count(*),
case count(*)
         when 1 then
             'partition by month is normal'
              else 'partition by month is not normal'
                end  as warning
  from DBA_TAB_PARTITIONS
 WHERE table_name='DPS_MODULE_LOG'
   and partition_name='PM_201611' group by table_owner, table_name
   union all
   select table_owner,table_name,count(*),
case count(*)
         when 1 then
             'partition by month is normal'
              else 'partition by month is not normal'
                end  as warning
  from DBA_TAB_PARTITIONS
 WHERE table_name in ('STAT_PB_SJ_PS_DAILY_RES')
   and partition_name='YM_201611' group by table_owner, table_name;</t>
  </si>
  <si>
    <t>应用检查</t>
  </si>
  <si>
    <r>
      <t>J</t>
    </r>
    <r>
      <rPr>
        <sz val="9"/>
        <rFont val="宋体"/>
        <family val="3"/>
        <charset val="134"/>
      </rPr>
      <t>FX1</t>
    </r>
    <r>
      <rPr>
        <sz val="9"/>
        <rFont val="宋体"/>
        <family val="3"/>
        <charset val="134"/>
      </rPr>
      <t>计费进程检查</t>
    </r>
  </si>
  <si>
    <t>判断进程数量</t>
  </si>
  <si>
    <t>根据进程数量检查服务是否正常</t>
  </si>
  <si>
    <r>
      <t>J</t>
    </r>
    <r>
      <rPr>
        <sz val="9"/>
        <rFont val="宋体"/>
        <family val="3"/>
        <charset val="134"/>
      </rPr>
      <t>FX2</t>
    </r>
    <r>
      <rPr>
        <sz val="9"/>
        <rFont val="宋体"/>
        <family val="3"/>
        <charset val="134"/>
      </rPr>
      <t>计费进程检查</t>
    </r>
  </si>
  <si>
    <r>
      <t>J</t>
    </r>
    <r>
      <rPr>
        <sz val="9"/>
        <rFont val="宋体"/>
        <family val="3"/>
        <charset val="134"/>
      </rPr>
      <t>FX3</t>
    </r>
    <r>
      <rPr>
        <sz val="9"/>
        <rFont val="宋体"/>
        <family val="3"/>
        <charset val="134"/>
      </rPr>
      <t>计费进程检查</t>
    </r>
  </si>
  <si>
    <r>
      <t>J</t>
    </r>
    <r>
      <rPr>
        <sz val="9"/>
        <rFont val="宋体"/>
        <family val="3"/>
        <charset val="134"/>
      </rPr>
      <t>FX4</t>
    </r>
    <r>
      <rPr>
        <sz val="9"/>
        <rFont val="宋体"/>
        <family val="3"/>
        <charset val="134"/>
      </rPr>
      <t>计费进程检查</t>
    </r>
  </si>
  <si>
    <r>
      <t>JFX5</t>
    </r>
    <r>
      <rPr>
        <sz val="9"/>
        <rFont val="宋体"/>
        <family val="3"/>
        <charset val="134"/>
      </rPr>
      <t>计费进程检查</t>
    </r>
  </si>
  <si>
    <r>
      <t>JFX6</t>
    </r>
    <r>
      <rPr>
        <sz val="9"/>
        <rFont val="宋体"/>
        <family val="3"/>
        <charset val="134"/>
      </rPr>
      <t>计费进程检查</t>
    </r>
  </si>
  <si>
    <r>
      <t>DXX1</t>
    </r>
    <r>
      <rPr>
        <sz val="9"/>
        <rFont val="宋体"/>
        <family val="3"/>
        <charset val="134"/>
      </rPr>
      <t>计费进程检查</t>
    </r>
  </si>
  <si>
    <r>
      <t>DXX2</t>
    </r>
    <r>
      <rPr>
        <sz val="9"/>
        <rFont val="宋体"/>
        <family val="3"/>
        <charset val="134"/>
      </rPr>
      <t>计费进程检查</t>
    </r>
  </si>
  <si>
    <r>
      <rPr>
        <sz val="9"/>
        <rFont val="宋体"/>
        <family val="3"/>
        <charset val="134"/>
      </rPr>
      <t>B</t>
    </r>
    <r>
      <rPr>
        <sz val="9"/>
        <rFont val="宋体"/>
        <family val="3"/>
        <charset val="134"/>
      </rPr>
      <t>YX1</t>
    </r>
    <r>
      <rPr>
        <sz val="9"/>
        <rFont val="宋体"/>
        <family val="3"/>
        <charset val="134"/>
      </rPr>
      <t>计费进程检查</t>
    </r>
  </si>
  <si>
    <t>应用</t>
  </si>
  <si>
    <r>
      <t>BYX2</t>
    </r>
    <r>
      <rPr>
        <sz val="9"/>
        <rFont val="宋体"/>
        <family val="3"/>
        <charset val="134"/>
      </rPr>
      <t>计费进程检查</t>
    </r>
  </si>
  <si>
    <t>BES服务端检查</t>
  </si>
  <si>
    <t>接口客户端进程检查</t>
  </si>
  <si>
    <t>结算进程检查</t>
  </si>
  <si>
    <t>//缺少结算进程，待补充</t>
  </si>
  <si>
    <t>网络</t>
  </si>
  <si>
    <t>外部接口</t>
  </si>
  <si>
    <r>
      <t>外部接口检查(网状网</t>
    </r>
    <r>
      <rPr>
        <sz val="9"/>
        <rFont val="宋体"/>
        <family val="3"/>
        <charset val="134"/>
      </rPr>
      <t>)</t>
    </r>
  </si>
  <si>
    <t>http://10.255.242.71:1103/Trans/Receiver  OK</t>
  </si>
  <si>
    <t>curl -d -o /dev/null -s -w  %{time_connect} http://10.255.242.71:1103/Trans/Receiver |awk -F . '{print $NF*1}'</t>
  </si>
  <si>
    <t>接口正常</t>
  </si>
  <si>
    <t xml:space="preserve">_x000D_
</t>
  </si>
  <si>
    <t>1.巡检执行方式</t>
  </si>
  <si>
    <r>
      <t>1.内容计费的巡检，登录10.255.2</t>
    </r>
    <r>
      <rPr>
        <sz val="10"/>
        <rFont val="宋体"/>
        <family val="3"/>
        <charset val="134"/>
      </rPr>
      <t>33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112</t>
    </r>
    <r>
      <rPr>
        <sz val="10"/>
        <rFont val="宋体"/>
        <family val="3"/>
        <charset val="134"/>
      </rPr>
      <t>服务器，</t>
    </r>
    <r>
      <rPr>
        <sz val="10"/>
        <rFont val="宋体"/>
        <family val="3"/>
        <charset val="134"/>
      </rPr>
      <t>/besbase/bes82/scripts/checksys；</t>
    </r>
    <r>
      <rPr>
        <sz val="10"/>
        <rFont val="宋体"/>
        <family val="3"/>
        <charset val="134"/>
      </rPr>
      <t xml:space="preserve">
2.巡检脚本为</t>
    </r>
    <r>
      <rPr>
        <sz val="10"/>
        <rFont val="宋体"/>
        <family val="3"/>
        <charset val="134"/>
      </rPr>
      <t>StartMonitor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.sh</t>
    </r>
    <r>
      <rPr>
        <sz val="10"/>
        <rFont val="宋体"/>
        <family val="3"/>
        <charset val="134"/>
      </rPr>
      <t>，检查结果可以直接查看结果文件</t>
    </r>
    <r>
      <rPr>
        <sz val="10"/>
        <rFont val="宋体"/>
        <family val="3"/>
        <charset val="134"/>
      </rPr>
      <t xml:space="preserve">cd </t>
    </r>
    <r>
      <rPr>
        <sz val="10"/>
        <rFont val="宋体"/>
        <family val="3"/>
        <charset val="134"/>
      </rPr>
      <t>/besbase/bes82/scripts/checksys/log/machine_performance_data/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cat </t>
    </r>
    <r>
      <rPr>
        <sz val="10"/>
        <rFont val="宋体"/>
        <family val="3"/>
        <charset val="134"/>
      </rPr>
      <t>check_result_</t>
    </r>
    <r>
      <rPr>
        <sz val="10"/>
        <rFont val="宋体"/>
        <family val="3"/>
        <charset val="134"/>
      </rPr>
      <t>年月日时分.txt，然后粘贴到"巡检明细"的模板中；
3.巡检执行，</t>
    </r>
    <r>
      <rPr>
        <sz val="10"/>
        <rFont val="宋体"/>
        <family val="3"/>
        <charset val="134"/>
      </rPr>
      <t>StartMonitor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.sh</t>
    </r>
    <r>
      <rPr>
        <sz val="10"/>
        <rFont val="宋体"/>
        <family val="3"/>
        <charset val="134"/>
      </rPr>
      <t xml:space="preserve">即可；
4.检查应用的状态：
</t>
    </r>
    <r>
      <rPr>
        <sz val="10"/>
        <rFont val="宋体"/>
        <family val="3"/>
        <charset val="134"/>
      </rPr>
      <t xml:space="preserve">5.检查数据库备份：
</t>
    </r>
  </si>
  <si>
    <t>2.主机巡检说明</t>
  </si>
  <si>
    <t>备注</t>
  </si>
  <si>
    <t>df -Pk 2&gt;/dev/null |awk -v host=WLWBYX1 'sub("%","",$5) {used=$5+0;if(used&gt;=80){print host" disk "$5"%"$6}}END{if(used&lt;80)print "disk normal"}'</t>
  </si>
  <si>
    <t>磁盘空间满，会造成无法读写磁盘，日志无法输出、应用程序无法执行</t>
  </si>
  <si>
    <t xml:space="preserve">sar -u 1 5 |awk -v host=WLWBYX1 'END{print host " cpu " $3" %";}' </t>
  </si>
  <si>
    <t>CPU过高，会加快硬件的老化，造成进程无法运行顺畅，应用程序执行缓慢，严重造成宕机等。</t>
  </si>
  <si>
    <t>iostat 3 2|sed -n '/iowait/{n;p;}'|awk -v host=WLWBYX1 'NR==2{print host " io "  $4"%";}'</t>
  </si>
  <si>
    <t>造成系统运行不畅，应用程序无法正常创建或异常退出</t>
  </si>
  <si>
    <t>free|awk -v host=WLWBYX1 'NR==3{pmem=$3/($3+$4)*100;print host " mem " pmem "%";}'</t>
  </si>
  <si>
    <t>IO负载过高，影响磁盘寿命，造成磁盘读写缓慢</t>
  </si>
  <si>
    <t>3.数据库巡检说明</t>
  </si>
  <si>
    <t>索引状态异常，影响索引功能和数据库查询的速度。出现异常需要人工重建索引。</t>
  </si>
  <si>
    <t>程序帐号有效期检查</t>
  </si>
  <si>
    <t>select * from dba_users where (username like '__YY%' or username in ('NGCRM_JM','LOGON','NGCRM_JMXN','NGCRM_COMM'))  and ACCOUNT_STATUS &lt;&gt;'OPEN';</t>
  </si>
  <si>
    <t>tomcat服务异常，影响pboss后台业务处理和接口服务。服务异常需要人工干预，重启服务并分析异常原因</t>
  </si>
  <si>
    <t>检查是否有10个以上活动进程出现同样的等待事件</t>
  </si>
  <si>
    <t>select inst_id, event,count(*) from gv$session where status='ACTIVE' and wait_class#&lt;&gt; 6 and EVENT not like 'SQL%' group by inst_id, event having count(*)&gt;19;</t>
  </si>
  <si>
    <t>接口服务异常，将影响与外界系统的报文正常交互，进而影响业务。出现异常需要人工干预，重启服务并分析异常原因</t>
  </si>
  <si>
    <t>连接数超出范围，将导致应用程序无法连接数据库。</t>
  </si>
  <si>
    <r>
      <t>使用率小于8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%或能支持30天表示正常如果是temp表空间则忽略</t>
    </r>
  </si>
  <si>
    <t>表空间超出范围，影响数据的正常写入。需要人工创建新的表空间。</t>
  </si>
  <si>
    <t>检查按日生成的分区表未来三天是否正常</t>
  </si>
  <si>
    <t>缺少分区表影响数据入库，需要及时补充分区表。</t>
  </si>
  <si>
    <t xml:space="preserve">check carddb backup:_x000D_
_x000D_
</t>
  </si>
  <si>
    <t>主机</t>
  </si>
  <si>
    <t>内存负载</t>
    <phoneticPr fontId="8" type="noConversion"/>
  </si>
  <si>
    <t>文件系统空间</t>
    <phoneticPr fontId="8" type="noConversion"/>
  </si>
  <si>
    <t>WLWDXX2</t>
    <phoneticPr fontId="8" type="noConversion"/>
  </si>
  <si>
    <t>文件系统空间</t>
    <phoneticPr fontId="8" type="noConversion"/>
  </si>
  <si>
    <t>IO负载</t>
    <phoneticPr fontId="8" type="noConversion"/>
  </si>
  <si>
    <t>WLWJFX4</t>
    <phoneticPr fontId="8" type="noConversion"/>
  </si>
  <si>
    <t>CPU负载</t>
    <phoneticPr fontId="8" type="noConversion"/>
  </si>
  <si>
    <t>检查按时间生成的分区表是否正常</t>
    <phoneticPr fontId="8" type="noConversion"/>
  </si>
  <si>
    <t>SELECT a.tablespace_name "tablespacename",
       round((total - free) / total, 4) * 100 "use_percent %"
  FROM (SELECT tablespace_name, SUM(bytes) free, MAX(bytes) max_bytes
          FROM dba_free_space
         GROUP BY tablespace_name) a,
       (SELECT tablespace_name, SUM(bytes) total
          FROM dba_data_files
         GROUP BY tablespace_name) b
 WHERE a.tablespace_name = b.tablespace_name
   and a.tablespace_name in ('TS_IOTJK_DAT',
                             'TS_IOTJK_IDX',
                             'TS_IOTJF_DAT',
                             'TS_IOTJS_IDX',
                             'TS_IOTJS_DAT',
                             'TS_IOTJS_STA',
                             'TS_IOTJF_IDX');</t>
    <phoneticPr fontId="8" type="noConversion"/>
  </si>
  <si>
    <t>检查表空间</t>
    <phoneticPr fontId="8" type="noConversion"/>
  </si>
  <si>
    <t>内存负载</t>
    <phoneticPr fontId="8" type="noConversion"/>
  </si>
  <si>
    <t>PSMSDB1_10.255.233.64</t>
    <phoneticPr fontId="8" type="noConversion"/>
  </si>
  <si>
    <t>数据库</t>
    <phoneticPr fontId="8" type="noConversion"/>
  </si>
  <si>
    <t>文件系统空间</t>
    <phoneticPr fontId="8" type="noConversion"/>
  </si>
  <si>
    <t>内存负载</t>
    <phoneticPr fontId="8" type="noConversion"/>
  </si>
  <si>
    <t>内存负载</t>
    <phoneticPr fontId="8" type="noConversion"/>
  </si>
  <si>
    <t>数据库连接数检查</t>
    <phoneticPr fontId="8" type="noConversion"/>
  </si>
  <si>
    <t>CPU负载</t>
    <phoneticPr fontId="8" type="noConversion"/>
  </si>
  <si>
    <t>WJS                     ;IDX_STAT_DAILY_FINAL_201705                                                                                            ;P100                 ;UNUSABLE;TS_IOTJS_IDX
WJS                     ;IDX_STAT_DAILY_FINAL_201705                                                                                            ;P200                 ;UNUSABLE;TS_IOTJS_IDX
WJS                     ;IDX_STAT_DAILY_FINAL_201705                                                                                            ;P210                 ;UNUSABLE;TS_IOTJS_IDX
WJS                     ;IDX_STAT_DAILY_FINAL_201705                                                                                            ;P250                 ;UNUSABLE;TS_IOTJS_IDX</t>
    <phoneticPr fontId="8" type="noConversion"/>
  </si>
  <si>
    <t>文件系统空间</t>
    <phoneticPr fontId="8" type="noConversion"/>
  </si>
  <si>
    <t>WLWJS4</t>
    <phoneticPr fontId="8" type="noConversion"/>
  </si>
  <si>
    <t>文件系统空间</t>
    <phoneticPr fontId="8" type="noConversion"/>
  </si>
  <si>
    <t>文件系统空间</t>
    <phoneticPr fontId="8" type="noConversion"/>
  </si>
  <si>
    <t>文件系统空间</t>
    <phoneticPr fontId="8" type="noConversion"/>
  </si>
  <si>
    <t>WLWJKX2</t>
    <phoneticPr fontId="8" type="noConversion"/>
  </si>
  <si>
    <t>文件系统空间</t>
    <phoneticPr fontId="8" type="noConversion"/>
  </si>
  <si>
    <t>CPU负载</t>
    <phoneticPr fontId="8" type="noConversion"/>
  </si>
  <si>
    <t>CPU负载</t>
    <phoneticPr fontId="8" type="noConversion"/>
  </si>
  <si>
    <t>文件系统空间</t>
    <phoneticPr fontId="8" type="noConversion"/>
  </si>
  <si>
    <t>内存负载</t>
    <phoneticPr fontId="8" type="noConversion"/>
  </si>
  <si>
    <t>文件系统空间</t>
    <phoneticPr fontId="8" type="noConversion"/>
  </si>
  <si>
    <t>文件系统空间</t>
    <phoneticPr fontId="8" type="noConversion"/>
  </si>
  <si>
    <t>CPU负载</t>
    <phoneticPr fontId="8" type="noConversion"/>
  </si>
  <si>
    <t>服务器</t>
    <phoneticPr fontId="8" type="noConversion"/>
  </si>
  <si>
    <t>文件系统空间</t>
    <phoneticPr fontId="8" type="noConversion"/>
  </si>
  <si>
    <t>文件系统空间</t>
    <phoneticPr fontId="8" type="noConversion"/>
  </si>
  <si>
    <t>使用率&lt; 85%</t>
    <phoneticPr fontId="8" type="noConversion"/>
  </si>
  <si>
    <t>select owner,
       object_name,
       subobject_name,
       status,
       object_type "obj_type/ts_name"
  from dba_objects
 where (owner in ('INTER', 'WJF', 'WJS', 'WZG','WCP'))
   and object_type in
       ('index', 'index partition', 'table', 'table partition')
   and status &lt;&gt; 'VALID'
union all
select index_owner, index_name, partition_name, status, tablespace_name
  from dba_ind_partitions
 where (index_owner in ('INTER', 'WJF', 'WJS', 'WZG'))
   and status &lt;&gt; 'USABLE'
   and status &lt;&gt; 'N/A'
union all
select owner, index_name, '' partition_name, status, tablespace_name
  from dba_indexes
 where (owner in ('INTER', 'WJF', 'WJS', 'WZG'))
   and status = 'UNUSABLE';</t>
    <phoneticPr fontId="8" type="noConversion"/>
  </si>
  <si>
    <t>WLWJFX1</t>
    <phoneticPr fontId="8" type="noConversion"/>
  </si>
  <si>
    <t>文件系统空间</t>
    <phoneticPr fontId="8" type="noConversion"/>
  </si>
  <si>
    <t>数据库连接数检查</t>
    <phoneticPr fontId="8" type="noConversion"/>
  </si>
  <si>
    <t>文件系统空间</t>
    <phoneticPr fontId="8" type="noConversion"/>
  </si>
  <si>
    <t>索引状态</t>
    <phoneticPr fontId="8" type="noConversion"/>
  </si>
  <si>
    <t>文件系统空间</t>
    <phoneticPr fontId="8" type="noConversion"/>
  </si>
  <si>
    <t>CPU负载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</si>
</sst>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7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2"/>
      <name val="宋体"/>
      <family val="3"/>
      <charset val="134"/>
    </font>
    <font>
      <u/>
      <sz val="12"/>
      <color indexed="12"/>
      <name val="隶书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  <font>
      <sz val="9"/>
      <color indexed="4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>
      <protection locked="0"/>
    </xf>
  </cellStyleXfs>
  <cellXfs count="105">
    <xf numFmtId="0" fontId="0" fillId="0" borderId="0" xfId="0">
      <alignment vertical="center"/>
    </xf>
    <xf numFmtId="0" fontId="1" fillId="0" borderId="0" xfId="1" applyNumberFormat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left" vertical="center" wrapText="1"/>
    </xf>
    <xf numFmtId="176" fontId="4" fillId="0" borderId="2" xfId="1" applyNumberFormat="1" applyFont="1" applyFill="1" applyBorder="1" applyAlignment="1">
      <alignment horizontal="left" vertical="top" wrapText="1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vertical="top" wrapText="1"/>
    </xf>
    <xf numFmtId="0" fontId="3" fillId="0" borderId="2" xfId="1" applyNumberFormat="1" applyFont="1" applyFill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2" fillId="2" borderId="2" xfId="1" applyNumberFormat="1" applyFont="1" applyFill="1" applyBorder="1" applyAlignment="1">
      <alignment horizontal="center" wrapText="1"/>
    </xf>
    <xf numFmtId="0" fontId="1" fillId="0" borderId="2" xfId="1" applyNumberFormat="1" applyFont="1" applyFill="1" applyBorder="1" applyAlignment="1">
      <alignment horizontal="left" vertical="center" wrapText="1"/>
    </xf>
    <xf numFmtId="0" fontId="3" fillId="0" borderId="3" xfId="1" applyNumberFormat="1" applyFont="1" applyFill="1" applyBorder="1" applyAlignment="1">
      <alignment vertical="center" wrapText="1"/>
    </xf>
    <xf numFmtId="0" fontId="3" fillId="0" borderId="2" xfId="1" applyNumberFormat="1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4" xfId="1" applyNumberFormat="1" applyFont="1" applyFill="1" applyBorder="1" applyAlignment="1">
      <alignment vertical="center" wrapText="1"/>
    </xf>
    <xf numFmtId="0" fontId="1" fillId="0" borderId="2" xfId="1" applyNumberFormat="1" applyFont="1" applyFill="1" applyBorder="1" applyAlignment="1">
      <alignment vertical="top" wrapText="1"/>
    </xf>
    <xf numFmtId="0" fontId="1" fillId="0" borderId="2" xfId="1" applyNumberFormat="1" applyFont="1" applyFill="1" applyBorder="1" applyAlignment="1">
      <alignment horizontal="justify" vertical="center" wrapText="1"/>
    </xf>
    <xf numFmtId="0" fontId="1" fillId="0" borderId="2" xfId="1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5" fillId="0" borderId="0" xfId="1" applyNumberFormat="1" applyFont="1" applyFill="1" applyBorder="1" applyAlignment="1"/>
    <xf numFmtId="0" fontId="1" fillId="0" borderId="0" xfId="1" applyNumberFormat="1" applyFont="1" applyFill="1" applyBorder="1" applyAlignment="1"/>
    <xf numFmtId="0" fontId="7" fillId="0" borderId="0" xfId="1"/>
    <xf numFmtId="176" fontId="0" fillId="0" borderId="0" xfId="1" applyNumberFormat="1" applyFont="1" applyFill="1" applyBorder="1" applyAlignment="1">
      <alignment horizontal="left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176" fontId="4" fillId="0" borderId="2" xfId="1" applyNumberFormat="1" applyFont="1" applyFill="1" applyBorder="1" applyAlignment="1">
      <alignment horizontal="left" vertical="center" wrapText="1"/>
    </xf>
    <xf numFmtId="0" fontId="3" fillId="4" borderId="2" xfId="1" applyNumberFormat="1" applyFont="1" applyFill="1" applyBorder="1" applyAlignment="1">
      <alignment horizontal="left" vertical="center" wrapText="1"/>
    </xf>
    <xf numFmtId="176" fontId="4" fillId="4" borderId="2" xfId="1" applyNumberFormat="1" applyFont="1" applyFill="1" applyBorder="1" applyAlignment="1">
      <alignment horizontal="left" vertical="top" wrapText="1"/>
    </xf>
    <xf numFmtId="176" fontId="4" fillId="4" borderId="2" xfId="1" applyNumberFormat="1" applyFont="1" applyFill="1" applyBorder="1" applyAlignment="1">
      <alignment horizontal="left" vertical="center" wrapText="1"/>
    </xf>
    <xf numFmtId="0" fontId="3" fillId="3" borderId="2" xfId="1" applyNumberFormat="1" applyFont="1" applyFill="1" applyBorder="1" applyAlignment="1">
      <alignment vertical="top" wrapText="1"/>
    </xf>
    <xf numFmtId="0" fontId="3" fillId="3" borderId="2" xfId="1" applyNumberFormat="1" applyFont="1" applyFill="1" applyBorder="1" applyAlignment="1">
      <alignment vertical="center" wrapText="1"/>
    </xf>
    <xf numFmtId="0" fontId="3" fillId="3" borderId="2" xfId="1" applyNumberFormat="1" applyFont="1" applyFill="1" applyBorder="1" applyAlignment="1">
      <alignment horizontal="left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vertical="center"/>
      <protection locked="0"/>
    </xf>
    <xf numFmtId="0" fontId="6" fillId="0" borderId="0" xfId="2">
      <protection locked="0"/>
    </xf>
    <xf numFmtId="176" fontId="0" fillId="0" borderId="0" xfId="1" applyNumberFormat="1" applyFont="1" applyFill="1" applyBorder="1" applyAlignment="1">
      <alignment horizontal="left" vertical="center" wrapText="1"/>
    </xf>
    <xf numFmtId="0" fontId="10" fillId="0" borderId="2" xfId="1" applyNumberFormat="1" applyFont="1" applyFill="1" applyBorder="1" applyAlignment="1">
      <alignment horizontal="left" vertical="center" wrapText="1"/>
    </xf>
    <xf numFmtId="176" fontId="11" fillId="0" borderId="2" xfId="1" applyNumberFormat="1" applyFont="1" applyFill="1" applyBorder="1" applyAlignment="1">
      <alignment horizontal="left" vertical="top" wrapText="1"/>
    </xf>
    <xf numFmtId="0" fontId="12" fillId="0" borderId="2" xfId="1" applyNumberFormat="1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0" fontId="14" fillId="0" borderId="2" xfId="1" applyNumberFormat="1" applyFont="1" applyFill="1" applyBorder="1" applyAlignment="1">
      <alignment horizontal="left" vertical="center" wrapText="1"/>
    </xf>
    <xf numFmtId="0" fontId="15" fillId="0" borderId="2" xfId="1" applyNumberFormat="1" applyFont="1" applyFill="1" applyBorder="1" applyAlignment="1">
      <alignment horizontal="left" vertical="center" wrapText="1"/>
    </xf>
    <xf numFmtId="0" fontId="17" fillId="0" borderId="2" xfId="1" applyNumberFormat="1" applyFont="1" applyFill="1" applyBorder="1" applyAlignment="1">
      <alignment horizontal="left" vertical="center" wrapText="1"/>
    </xf>
    <xf numFmtId="0" fontId="18" fillId="0" borderId="2" xfId="1" applyNumberFormat="1" applyFont="1" applyFill="1" applyBorder="1" applyAlignment="1">
      <alignment horizontal="left" vertical="center" wrapText="1"/>
    </xf>
    <xf numFmtId="176" fontId="19" fillId="0" borderId="2" xfId="1" applyNumberFormat="1" applyFont="1" applyFill="1" applyBorder="1" applyAlignment="1">
      <alignment horizontal="left" vertical="top" wrapText="1"/>
    </xf>
    <xf numFmtId="0" fontId="20" fillId="0" borderId="2" xfId="1" applyNumberFormat="1" applyFont="1" applyFill="1" applyBorder="1" applyAlignment="1">
      <alignment horizontal="left" vertical="center" wrapText="1"/>
    </xf>
    <xf numFmtId="0" fontId="21" fillId="0" borderId="2" xfId="1" applyNumberFormat="1" applyFont="1" applyFill="1" applyBorder="1" applyAlignment="1">
      <alignment horizontal="left" vertical="center" wrapText="1"/>
    </xf>
    <xf numFmtId="0" fontId="22" fillId="0" borderId="2" xfId="1" applyNumberFormat="1" applyFont="1" applyFill="1" applyBorder="1" applyAlignment="1">
      <alignment horizontal="left" vertical="center" wrapText="1"/>
    </xf>
    <xf numFmtId="0" fontId="24" fillId="0" borderId="2" xfId="1" applyNumberFormat="1" applyFont="1" applyFill="1" applyBorder="1" applyAlignment="1">
      <alignment horizontal="left" vertical="center" wrapText="1"/>
    </xf>
    <xf numFmtId="0" fontId="25" fillId="0" borderId="2" xfId="1" applyNumberFormat="1" applyFont="1" applyFill="1" applyBorder="1" applyAlignment="1">
      <alignment horizontal="left" vertical="center" wrapText="1"/>
    </xf>
    <xf numFmtId="0" fontId="26" fillId="0" borderId="2" xfId="1" applyNumberFormat="1" applyFont="1" applyFill="1" applyBorder="1" applyAlignment="1">
      <alignment horizontal="left" vertical="center" wrapText="1"/>
    </xf>
    <xf numFmtId="0" fontId="26" fillId="4" borderId="2" xfId="1" applyNumberFormat="1" applyFont="1" applyFill="1" applyBorder="1" applyAlignment="1">
      <alignment horizontal="left" vertical="center" wrapText="1"/>
    </xf>
    <xf numFmtId="0" fontId="28" fillId="0" borderId="2" xfId="1" applyNumberFormat="1" applyFont="1" applyFill="1" applyBorder="1" applyAlignment="1">
      <alignment horizontal="left" vertical="center" wrapText="1"/>
    </xf>
    <xf numFmtId="176" fontId="27" fillId="0" borderId="2" xfId="1" applyNumberFormat="1" applyFont="1" applyFill="1" applyBorder="1" applyAlignment="1">
      <alignment horizontal="left" vertical="center" wrapText="1"/>
    </xf>
    <xf numFmtId="0" fontId="30" fillId="0" borderId="2" xfId="1" applyNumberFormat="1" applyFont="1" applyFill="1" applyBorder="1" applyAlignment="1">
      <alignment vertical="center" wrapText="1"/>
    </xf>
    <xf numFmtId="0" fontId="30" fillId="0" borderId="2" xfId="1" applyNumberFormat="1" applyFont="1" applyFill="1" applyBorder="1" applyAlignment="1">
      <alignment horizontal="left" vertical="center" wrapText="1"/>
    </xf>
    <xf numFmtId="0" fontId="30" fillId="0" borderId="2" xfId="1" applyNumberFormat="1" applyFont="1" applyFill="1" applyBorder="1" applyAlignment="1">
      <alignment vertical="top" wrapText="1"/>
    </xf>
    <xf numFmtId="0" fontId="31" fillId="0" borderId="2" xfId="1" applyNumberFormat="1" applyFont="1" applyFill="1" applyBorder="1" applyAlignment="1">
      <alignment horizontal="left" vertical="center" wrapText="1"/>
    </xf>
    <xf numFmtId="0" fontId="32" fillId="0" borderId="2" xfId="1" applyNumberFormat="1" applyFont="1" applyFill="1" applyBorder="1" applyAlignment="1">
      <alignment horizontal="left" vertical="center" wrapText="1"/>
    </xf>
    <xf numFmtId="176" fontId="33" fillId="0" borderId="2" xfId="1" applyNumberFormat="1" applyFont="1" applyFill="1" applyBorder="1" applyAlignment="1">
      <alignment horizontal="left" vertical="top" wrapText="1"/>
    </xf>
    <xf numFmtId="0" fontId="34" fillId="0" borderId="2" xfId="1" applyNumberFormat="1" applyFont="1" applyFill="1" applyBorder="1" applyAlignment="1">
      <alignment horizontal="left" vertical="center" wrapText="1"/>
    </xf>
    <xf numFmtId="176" fontId="35" fillId="0" borderId="2" xfId="1" applyNumberFormat="1" applyFont="1" applyFill="1" applyBorder="1" applyAlignment="1">
      <alignment horizontal="left" vertical="top" wrapText="1"/>
    </xf>
    <xf numFmtId="0" fontId="36" fillId="0" borderId="2" xfId="1" applyNumberFormat="1" applyFont="1" applyFill="1" applyBorder="1" applyAlignment="1">
      <alignment horizontal="left" vertical="center" wrapText="1"/>
    </xf>
    <xf numFmtId="176" fontId="35" fillId="4" borderId="2" xfId="1" applyNumberFormat="1" applyFont="1" applyFill="1" applyBorder="1" applyAlignment="1">
      <alignment horizontal="left" vertical="top" wrapText="1"/>
    </xf>
    <xf numFmtId="176" fontId="35" fillId="0" borderId="2" xfId="1" applyNumberFormat="1" applyFont="1" applyFill="1" applyBorder="1" applyAlignment="1">
      <alignment horizontal="left" vertical="center" wrapText="1"/>
    </xf>
    <xf numFmtId="0" fontId="7" fillId="0" borderId="0" xfId="1" applyAlignment="1">
      <alignment horizont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0" fontId="29" fillId="0" borderId="2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13" fillId="0" borderId="2" xfId="0" applyFont="1" applyBorder="1" applyProtection="1">
      <alignment vertical="center"/>
      <protection locked="0"/>
    </xf>
    <xf numFmtId="0" fontId="0" fillId="4" borderId="2" xfId="0" applyFont="1" applyFill="1" applyBorder="1" applyProtection="1">
      <alignment vertical="center"/>
      <protection locked="0"/>
    </xf>
    <xf numFmtId="0" fontId="0" fillId="4" borderId="2" xfId="0" applyFill="1" applyBorder="1" applyProtection="1">
      <alignment vertical="center"/>
      <protection locked="0"/>
    </xf>
    <xf numFmtId="0" fontId="9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3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Protection="1">
      <alignment vertical="center"/>
      <protection locked="0"/>
    </xf>
    <xf numFmtId="0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3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</cellXfs>
  <cellStyles count="3">
    <cellStyle name="常规" xfId="0" builtinId="0"/>
    <cellStyle name="常规_巡检明细" xfId="1"/>
    <cellStyle name="超链接" xfId="2" builtinId="8"/>
  </cellStyles>
  <dxfs count="99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167640</xdr:colOff>
      <xdr:row>7</xdr:row>
      <xdr:rowOff>68580</xdr:rowOff>
    </xdr:to>
    <xdr:pic>
      <xdr:nvPicPr>
        <xdr:cNvPr id="6500" name="图片 2">
          <a:extLst>
            <a:ext uri="{FF2B5EF4-FFF2-40B4-BE49-F238E27FC236}">
              <a16:creationId xmlns:a16="http://schemas.microsoft.com/office/drawing/2014/main" id="{00000000-0008-0000-0300-000064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2624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55.242.71:1103/Trans/Receiver%20%20O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showGridLines="0" tabSelected="1" zoomScaleNormal="100" zoomScaleSheetLayoutView="100" workbookViewId="0">
      <pane ySplit="1" topLeftCell="A11" activePane="bottomLeft" state="frozen"/>
      <selection pane="bottomLeft" sqref="A1:XFD1"/>
    </sheetView>
  </sheetViews>
  <sheetFormatPr defaultColWidth="9" defaultRowHeight="14.25" customHeight="1" x14ac:dyDescent="0.25"/>
  <cols>
    <col min="1" max="1" width="7.8984375" style="24" customWidth="1"/>
    <col min="2" max="2" width="13.59765625" style="25" customWidth="1"/>
    <col min="3" max="3" width="14.09765625" style="26" customWidth="1"/>
    <col min="4" max="4" width="48.5" style="27" customWidth="1"/>
    <col min="5" max="5" width="12.5" style="70" customWidth="1"/>
    <col min="6" max="6" width="32.59765625" style="26" customWidth="1"/>
    <col min="7" max="7" width="15.8984375" style="26" customWidth="1"/>
    <col min="8" max="8" width="9" style="26" customWidth="1"/>
    <col min="9" max="16384" width="9" style="26"/>
  </cols>
  <sheetData>
    <row r="1" spans="1:7" s="1" customFormat="1" ht="15" customHeight="1" x14ac:dyDescent="0.25">
      <c r="A1" s="71" t="s">
        <v>0</v>
      </c>
      <c r="B1" s="29" t="s">
        <v>1</v>
      </c>
      <c r="C1" s="29" t="s">
        <v>2</v>
      </c>
      <c r="D1" s="28" t="s">
        <v>3</v>
      </c>
      <c r="E1" s="29" t="s">
        <v>4</v>
      </c>
      <c r="F1" s="29" t="s">
        <v>5</v>
      </c>
      <c r="G1" s="29" t="s">
        <v>6</v>
      </c>
    </row>
    <row r="2" spans="1:7" s="1" customFormat="1" ht="171.6" customHeight="1" x14ac:dyDescent="0.25">
      <c r="A2" s="72" t="s">
        <v>140</v>
      </c>
      <c r="B2" s="73" t="s">
        <v>145</v>
      </c>
      <c r="C2" s="52" t="s">
        <v>129</v>
      </c>
      <c r="D2" s="66"/>
      <c r="E2" s="7" t="str">
        <f>IF(AND(ISERROR(SEARCH("85%",D2)),ISERROR(SEARCH("86%",D2)),ISERROR(SEARCH("87%",D2)),ISERROR(SEARCH("88%",D2)),ISERROR(SEARCH("89%",D2)),ISERROR(SEARCH("9?%",D2)),ISERROR(SEARCH("0?%",D2))),"正常","异常")</f>
        <v>正常</v>
      </c>
      <c r="F2" s="15" t="s">
        <v>8</v>
      </c>
      <c r="G2" s="59" t="s">
        <v>143</v>
      </c>
    </row>
    <row r="3" spans="1:7" s="1" customFormat="1" ht="13.5" customHeight="1" x14ac:dyDescent="0.25">
      <c r="A3" s="72"/>
      <c r="B3" s="74"/>
      <c r="C3" s="5" t="s">
        <v>10</v>
      </c>
      <c r="D3" s="6"/>
      <c r="E3" s="7" t="str">
        <f>IF(D3&lt;85%,"正常","异常")</f>
        <v>正常</v>
      </c>
      <c r="F3" s="15" t="s">
        <v>11</v>
      </c>
      <c r="G3" s="15" t="s">
        <v>12</v>
      </c>
    </row>
    <row r="4" spans="1:7" s="1" customFormat="1" ht="13.5" customHeight="1" x14ac:dyDescent="0.25">
      <c r="A4" s="72"/>
      <c r="B4" s="74"/>
      <c r="C4" s="5" t="s">
        <v>13</v>
      </c>
      <c r="D4" s="6"/>
      <c r="E4" s="7" t="str">
        <f>IF(D4&lt;85%,"正常","异常")</f>
        <v>正常</v>
      </c>
      <c r="F4" s="15" t="s">
        <v>14</v>
      </c>
      <c r="G4" s="15" t="s">
        <v>12</v>
      </c>
    </row>
    <row r="5" spans="1:7" s="1" customFormat="1" ht="13.5" customHeight="1" x14ac:dyDescent="0.25">
      <c r="A5" s="72"/>
      <c r="B5" s="74"/>
      <c r="C5" s="5" t="s">
        <v>15</v>
      </c>
      <c r="D5" s="30"/>
      <c r="E5" s="7" t="str">
        <f>IF(D5&lt;5%,"正常","异常")</f>
        <v>正常</v>
      </c>
      <c r="F5" s="15" t="s">
        <v>16</v>
      </c>
      <c r="G5" s="15" t="s">
        <v>17</v>
      </c>
    </row>
    <row r="6" spans="1:7" s="1" customFormat="1" ht="168" customHeight="1" x14ac:dyDescent="0.25">
      <c r="A6" s="72"/>
      <c r="B6" s="75" t="s">
        <v>18</v>
      </c>
      <c r="C6" s="51" t="s">
        <v>126</v>
      </c>
      <c r="D6" s="66"/>
      <c r="E6" s="7" t="str">
        <f>IF(AND(ISERROR(SEARCH("85%",D6)),ISERROR(SEARCH("86%",D6)),ISERROR(SEARCH("87%",D6)),ISERROR(SEARCH("88%",D6)),ISERROR(SEARCH("89%",D6)),ISERROR(SEARCH("9?%",D6)),ISERROR(SEARCH("0?%",D6))),"正常","异常")</f>
        <v>正常</v>
      </c>
      <c r="F6" s="15" t="s">
        <v>8</v>
      </c>
      <c r="G6" s="15" t="s">
        <v>9</v>
      </c>
    </row>
    <row r="7" spans="1:7" s="1" customFormat="1" ht="12.75" customHeight="1" x14ac:dyDescent="0.25">
      <c r="A7" s="72"/>
      <c r="B7" s="74"/>
      <c r="C7" s="5" t="s">
        <v>10</v>
      </c>
      <c r="D7" s="6"/>
      <c r="E7" s="7" t="str">
        <f>IF(D7&lt;85%,"正常","异常")</f>
        <v>正常</v>
      </c>
      <c r="F7" s="15" t="s">
        <v>11</v>
      </c>
      <c r="G7" s="15" t="s">
        <v>12</v>
      </c>
    </row>
    <row r="8" spans="1:7" s="1" customFormat="1" ht="13.5" customHeight="1" x14ac:dyDescent="0.25">
      <c r="A8" s="72"/>
      <c r="B8" s="74"/>
      <c r="C8" s="5" t="s">
        <v>13</v>
      </c>
      <c r="D8" s="6"/>
      <c r="E8" s="7" t="str">
        <f>IF(D8&lt;85%,"正常","异常")</f>
        <v>正常</v>
      </c>
      <c r="F8" s="15" t="s">
        <v>14</v>
      </c>
      <c r="G8" s="15" t="s">
        <v>12</v>
      </c>
    </row>
    <row r="9" spans="1:7" s="1" customFormat="1" ht="13.5" customHeight="1" x14ac:dyDescent="0.25">
      <c r="A9" s="72"/>
      <c r="B9" s="74"/>
      <c r="C9" s="5" t="s">
        <v>15</v>
      </c>
      <c r="D9" s="30"/>
      <c r="E9" s="7" t="str">
        <f>IF(D9&lt;5%,"正常","异常")</f>
        <v>正常</v>
      </c>
      <c r="F9" s="15" t="s">
        <v>16</v>
      </c>
      <c r="G9" s="15" t="s">
        <v>17</v>
      </c>
    </row>
    <row r="10" spans="1:7" s="1" customFormat="1" ht="169.8" customHeight="1" x14ac:dyDescent="0.25">
      <c r="A10" s="72"/>
      <c r="B10" s="74" t="s">
        <v>19</v>
      </c>
      <c r="C10" s="5" t="s">
        <v>120</v>
      </c>
      <c r="D10" s="66"/>
      <c r="E10" s="7" t="str">
        <f>IF(AND(ISERROR(SEARCH("85%",D10)),ISERROR(SEARCH("86%",D10)),ISERROR(SEARCH("87%",D10)),ISERROR(SEARCH("88%",D10)),ISERROR(SEARCH("89%",D10)),ISERROR(SEARCH("9?%",D10)),ISERROR(SEARCH("0?%",D10))),"正常","异常")</f>
        <v>正常</v>
      </c>
      <c r="F10" s="15" t="s">
        <v>8</v>
      </c>
      <c r="G10" s="15" t="s">
        <v>9</v>
      </c>
    </row>
    <row r="11" spans="1:7" s="1" customFormat="1" ht="13.5" customHeight="1" x14ac:dyDescent="0.25">
      <c r="A11" s="72"/>
      <c r="B11" s="74"/>
      <c r="C11" s="5" t="s">
        <v>10</v>
      </c>
      <c r="D11" s="6"/>
      <c r="E11" s="7" t="str">
        <f>IF(D11&lt;85%,"正常","异常")</f>
        <v>正常</v>
      </c>
      <c r="F11" s="15" t="s">
        <v>11</v>
      </c>
      <c r="G11" s="15" t="s">
        <v>12</v>
      </c>
    </row>
    <row r="12" spans="1:7" s="1" customFormat="1" ht="13.5" customHeight="1" x14ac:dyDescent="0.25">
      <c r="A12" s="72"/>
      <c r="B12" s="74"/>
      <c r="C12" s="5" t="s">
        <v>13</v>
      </c>
      <c r="D12" s="6"/>
      <c r="E12" s="7" t="str">
        <f>IF(D12&lt;85%,"正常","异常")</f>
        <v>正常</v>
      </c>
      <c r="F12" s="15" t="s">
        <v>14</v>
      </c>
      <c r="G12" s="15" t="s">
        <v>12</v>
      </c>
    </row>
    <row r="13" spans="1:7" s="1" customFormat="1" ht="13.5" customHeight="1" x14ac:dyDescent="0.25">
      <c r="A13" s="72"/>
      <c r="B13" s="74"/>
      <c r="C13" s="5" t="s">
        <v>15</v>
      </c>
      <c r="D13" s="30"/>
      <c r="E13" s="7" t="str">
        <f>IF(D13&lt;5%,"正常","异常")</f>
        <v>正常</v>
      </c>
      <c r="F13" s="15" t="s">
        <v>16</v>
      </c>
      <c r="G13" s="15" t="s">
        <v>17</v>
      </c>
    </row>
    <row r="14" spans="1:7" s="1" customFormat="1" ht="168.6" customHeight="1" x14ac:dyDescent="0.25">
      <c r="A14" s="72"/>
      <c r="B14" s="76" t="s">
        <v>112</v>
      </c>
      <c r="C14" s="67" t="s">
        <v>150</v>
      </c>
      <c r="D14" s="66"/>
      <c r="E14" s="7" t="s">
        <v>20</v>
      </c>
      <c r="F14" s="15" t="s">
        <v>8</v>
      </c>
      <c r="G14" s="15" t="s">
        <v>9</v>
      </c>
    </row>
    <row r="15" spans="1:7" s="1" customFormat="1" ht="13.5" customHeight="1" x14ac:dyDescent="0.25">
      <c r="A15" s="72"/>
      <c r="B15" s="74"/>
      <c r="C15" s="5" t="s">
        <v>10</v>
      </c>
      <c r="D15" s="6"/>
      <c r="E15" s="7" t="str">
        <f>IF(D15&lt;85%,"正常","异常")</f>
        <v>正常</v>
      </c>
      <c r="F15" s="15" t="s">
        <v>11</v>
      </c>
      <c r="G15" s="15" t="s">
        <v>12</v>
      </c>
    </row>
    <row r="16" spans="1:7" s="1" customFormat="1" ht="13.5" customHeight="1" x14ac:dyDescent="0.25">
      <c r="A16" s="72"/>
      <c r="B16" s="74"/>
      <c r="C16" s="5" t="s">
        <v>13</v>
      </c>
      <c r="D16" s="6"/>
      <c r="E16" s="7" t="str">
        <f>IF(D16&lt;85%,"正常","异常")</f>
        <v>正常</v>
      </c>
      <c r="F16" s="15" t="s">
        <v>14</v>
      </c>
      <c r="G16" s="15" t="s">
        <v>12</v>
      </c>
    </row>
    <row r="17" spans="1:7" s="1" customFormat="1" ht="13.5" customHeight="1" x14ac:dyDescent="0.25">
      <c r="A17" s="72"/>
      <c r="B17" s="74"/>
      <c r="C17" s="5" t="s">
        <v>15</v>
      </c>
      <c r="D17" s="30"/>
      <c r="E17" s="7" t="str">
        <f>IF(D17&lt;5%,"正常","异常")</f>
        <v>正常</v>
      </c>
      <c r="F17" s="15" t="s">
        <v>16</v>
      </c>
      <c r="G17" s="15" t="s">
        <v>17</v>
      </c>
    </row>
    <row r="18" spans="1:7" s="1" customFormat="1" ht="159" customHeight="1" x14ac:dyDescent="0.25">
      <c r="A18" s="72"/>
      <c r="B18" s="74" t="s">
        <v>21</v>
      </c>
      <c r="C18" s="53" t="s">
        <v>135</v>
      </c>
      <c r="D18" s="66"/>
      <c r="E18" s="7" t="str">
        <f>IF(AND(ISERROR(SEARCH("85%",D18)),ISERROR(SEARCH("86%",D18)),ISERROR(SEARCH("87%",D18)),ISERROR(SEARCH("88%",D18)),ISERROR(SEARCH("89%",D18)),ISERROR(SEARCH("9?%",D18)),ISERROR(SEARCH("0?%",D18))),"正常","异常")</f>
        <v>正常</v>
      </c>
      <c r="F18" s="15" t="s">
        <v>8</v>
      </c>
      <c r="G18" s="15" t="s">
        <v>9</v>
      </c>
    </row>
    <row r="19" spans="1:7" s="1" customFormat="1" ht="13.5" customHeight="1" x14ac:dyDescent="0.25">
      <c r="A19" s="72"/>
      <c r="B19" s="74"/>
      <c r="C19" s="67" t="s">
        <v>151</v>
      </c>
      <c r="D19" s="6"/>
      <c r="E19" s="7" t="str">
        <f>IF(D19&lt;85%,"正常","异常")</f>
        <v>正常</v>
      </c>
      <c r="F19" s="15" t="s">
        <v>11</v>
      </c>
      <c r="G19" s="15" t="s">
        <v>12</v>
      </c>
    </row>
    <row r="20" spans="1:7" s="1" customFormat="1" ht="13.5" customHeight="1" x14ac:dyDescent="0.25">
      <c r="A20" s="72"/>
      <c r="B20" s="74"/>
      <c r="C20" s="5" t="s">
        <v>13</v>
      </c>
      <c r="D20" s="6"/>
      <c r="E20" s="7" t="str">
        <f>IF(D20&lt;85%,"正常","异常")</f>
        <v>正常</v>
      </c>
      <c r="F20" s="15" t="s">
        <v>14</v>
      </c>
      <c r="G20" s="15" t="s">
        <v>12</v>
      </c>
    </row>
    <row r="21" spans="1:7" s="1" customFormat="1" ht="16.5" customHeight="1" x14ac:dyDescent="0.25">
      <c r="A21" s="72"/>
      <c r="B21" s="74"/>
      <c r="C21" s="5" t="s">
        <v>15</v>
      </c>
      <c r="D21" s="30"/>
      <c r="E21" s="7" t="str">
        <f>IF(D21&lt;5%,"正常","异常")</f>
        <v>正常</v>
      </c>
      <c r="F21" s="15" t="s">
        <v>16</v>
      </c>
      <c r="G21" s="15" t="s">
        <v>17</v>
      </c>
    </row>
    <row r="22" spans="1:7" s="1" customFormat="1" ht="156.6" customHeight="1" x14ac:dyDescent="0.25">
      <c r="A22" s="72"/>
      <c r="B22" s="74" t="s">
        <v>22</v>
      </c>
      <c r="C22" s="62" t="s">
        <v>146</v>
      </c>
      <c r="D22" s="66"/>
      <c r="E22" s="7" t="str">
        <f>IF(AND(ISERROR(SEARCH("85%",D22)),ISERROR(SEARCH("86%",D22)),ISERROR(SEARCH("87%",D22)),ISERROR(SEARCH("88%",D22)),ISERROR(SEARCH("89%",D22)),ISERROR(SEARCH("9?%",D22)),ISERROR(SEARCH("0?%",D22))),"正常","异常")</f>
        <v>正常</v>
      </c>
      <c r="F22" s="15" t="s">
        <v>8</v>
      </c>
      <c r="G22" s="15" t="s">
        <v>9</v>
      </c>
    </row>
    <row r="23" spans="1:7" s="1" customFormat="1" ht="13.5" customHeight="1" x14ac:dyDescent="0.25">
      <c r="A23" s="72"/>
      <c r="B23" s="74"/>
      <c r="C23" s="5" t="s">
        <v>10</v>
      </c>
      <c r="D23" s="6"/>
      <c r="E23" s="7" t="str">
        <f>IF(D23&lt;85%,"正常","异常")</f>
        <v>正常</v>
      </c>
      <c r="F23" s="15" t="s">
        <v>11</v>
      </c>
      <c r="G23" s="15" t="s">
        <v>12</v>
      </c>
    </row>
    <row r="24" spans="1:7" s="1" customFormat="1" ht="13.5" customHeight="1" x14ac:dyDescent="0.25">
      <c r="A24" s="72"/>
      <c r="B24" s="74"/>
      <c r="C24" s="5" t="s">
        <v>13</v>
      </c>
      <c r="D24" s="6"/>
      <c r="E24" s="7" t="str">
        <f>IF(D24&lt;85%,"正常","异常")</f>
        <v>正常</v>
      </c>
      <c r="F24" s="15" t="s">
        <v>14</v>
      </c>
      <c r="G24" s="15" t="s">
        <v>12</v>
      </c>
    </row>
    <row r="25" spans="1:7" s="1" customFormat="1" ht="14.25" customHeight="1" x14ac:dyDescent="0.25">
      <c r="A25" s="72"/>
      <c r="B25" s="74"/>
      <c r="C25" s="5" t="s">
        <v>15</v>
      </c>
      <c r="D25" s="30"/>
      <c r="E25" s="7" t="str">
        <f>IF(D25&lt;5%,"正常","异常")</f>
        <v>正常</v>
      </c>
      <c r="F25" s="15" t="s">
        <v>16</v>
      </c>
      <c r="G25" s="15" t="s">
        <v>17</v>
      </c>
    </row>
    <row r="26" spans="1:7" s="1" customFormat="1" ht="177.6" customHeight="1" x14ac:dyDescent="0.25">
      <c r="A26" s="72"/>
      <c r="B26" s="74" t="s">
        <v>23</v>
      </c>
      <c r="C26" s="65" t="s">
        <v>108</v>
      </c>
      <c r="D26" s="66"/>
      <c r="E26" s="7" t="str">
        <f>IF(AND(ISERROR(SEARCH("85%",D26)),ISERROR(SEARCH("86%",D26)),ISERROR(SEARCH("87%",D26)),ISERROR(SEARCH("88%",D26)),ISERROR(SEARCH("89%",D26)),ISERROR(SEARCH("9?%",D26)),ISERROR(SEARCH("0?%",D26))),"正常","异常")</f>
        <v>正常</v>
      </c>
      <c r="F26" s="15" t="s">
        <v>8</v>
      </c>
      <c r="G26" s="15" t="s">
        <v>9</v>
      </c>
    </row>
    <row r="27" spans="1:7" s="1" customFormat="1" ht="14.25" customHeight="1" x14ac:dyDescent="0.25">
      <c r="A27" s="72"/>
      <c r="B27" s="74"/>
      <c r="C27" s="5" t="s">
        <v>10</v>
      </c>
      <c r="D27" s="6"/>
      <c r="E27" s="7" t="str">
        <f>IF(D27&lt;85%,"正常","异常")</f>
        <v>正常</v>
      </c>
      <c r="F27" s="15" t="s">
        <v>11</v>
      </c>
      <c r="G27" s="15" t="s">
        <v>12</v>
      </c>
    </row>
    <row r="28" spans="1:7" s="1" customFormat="1" ht="14.25" customHeight="1" x14ac:dyDescent="0.25">
      <c r="A28" s="72"/>
      <c r="B28" s="74"/>
      <c r="C28" s="5" t="s">
        <v>13</v>
      </c>
      <c r="D28" s="6"/>
      <c r="E28" s="7" t="str">
        <f>IF(D28&lt;85%,"正常","异常")</f>
        <v>正常</v>
      </c>
      <c r="F28" s="15" t="s">
        <v>14</v>
      </c>
      <c r="G28" s="15" t="s">
        <v>12</v>
      </c>
    </row>
    <row r="29" spans="1:7" s="1" customFormat="1" ht="14.25" customHeight="1" x14ac:dyDescent="0.25">
      <c r="A29" s="72"/>
      <c r="B29" s="74"/>
      <c r="C29" s="5" t="s">
        <v>15</v>
      </c>
      <c r="D29" s="30"/>
      <c r="E29" s="7" t="str">
        <f>IF(D29&lt;5%,"正常","异常")</f>
        <v>正常</v>
      </c>
      <c r="F29" s="15" t="s">
        <v>16</v>
      </c>
      <c r="G29" s="15" t="s">
        <v>17</v>
      </c>
    </row>
    <row r="30" spans="1:7" s="1" customFormat="1" ht="176.4" customHeight="1" x14ac:dyDescent="0.25">
      <c r="A30" s="72"/>
      <c r="B30" s="79" t="s">
        <v>109</v>
      </c>
      <c r="C30" s="60" t="s">
        <v>108</v>
      </c>
      <c r="D30" s="66"/>
      <c r="E30" s="7" t="str">
        <f>IF(AND(ISERROR(SEARCH("85%",D30)),ISERROR(SEARCH("86%",D30)),ISERROR(SEARCH("87%",D30)),ISERROR(SEARCH("88%",D30)),ISERROR(SEARCH("89%",D30)),ISERROR(SEARCH("9?%",D30)),ISERROR(SEARCH("0?%",D30))),"正常","异常")</f>
        <v>正常</v>
      </c>
      <c r="F30" s="15" t="s">
        <v>8</v>
      </c>
      <c r="G30" s="15" t="s">
        <v>9</v>
      </c>
    </row>
    <row r="31" spans="1:7" s="1" customFormat="1" ht="14.25" customHeight="1" x14ac:dyDescent="0.25">
      <c r="A31" s="72"/>
      <c r="B31" s="74"/>
      <c r="C31" s="5" t="s">
        <v>10</v>
      </c>
      <c r="D31" s="6"/>
      <c r="E31" s="7" t="str">
        <f>IF(D31&lt;85%,"正常","异常")</f>
        <v>正常</v>
      </c>
      <c r="F31" s="15" t="s">
        <v>11</v>
      </c>
      <c r="G31" s="15" t="s">
        <v>12</v>
      </c>
    </row>
    <row r="32" spans="1:7" s="1" customFormat="1" ht="14.25" customHeight="1" x14ac:dyDescent="0.25">
      <c r="A32" s="72"/>
      <c r="B32" s="74"/>
      <c r="C32" s="46" t="s">
        <v>117</v>
      </c>
      <c r="D32" s="6"/>
      <c r="E32" s="7" t="str">
        <f>IF(D32&lt;85%,"正常","异常")</f>
        <v>正常</v>
      </c>
      <c r="F32" s="15" t="s">
        <v>14</v>
      </c>
      <c r="G32" s="15" t="s">
        <v>12</v>
      </c>
    </row>
    <row r="33" spans="1:7" s="1" customFormat="1" ht="14.25" customHeight="1" x14ac:dyDescent="0.25">
      <c r="A33" s="72"/>
      <c r="B33" s="74"/>
      <c r="C33" s="5" t="s">
        <v>15</v>
      </c>
      <c r="D33" s="30"/>
      <c r="E33" s="7" t="str">
        <f>IF(D33&lt;5%,"正常","异常")</f>
        <v>正常</v>
      </c>
      <c r="F33" s="15" t="s">
        <v>16</v>
      </c>
      <c r="G33" s="15" t="s">
        <v>17</v>
      </c>
    </row>
    <row r="34" spans="1:7" s="1" customFormat="1" ht="180" customHeight="1" x14ac:dyDescent="0.25">
      <c r="A34" s="72"/>
      <c r="B34" s="74" t="s">
        <v>24</v>
      </c>
      <c r="C34" s="5" t="s">
        <v>137</v>
      </c>
      <c r="D34" s="66"/>
      <c r="E34" s="7" t="str">
        <f>IF(AND(ISERROR(SEARCH("85%",D34)),ISERROR(SEARCH("86%",D34)),ISERROR(SEARCH("87%",D34)),ISERROR(SEARCH("88%",D34)),ISERROR(SEARCH("89%",D34)),ISERROR(SEARCH("9?%",D34)),ISERROR(SEARCH("0?%",D34))),"正常","异常")</f>
        <v>正常</v>
      </c>
      <c r="F34" s="15" t="s">
        <v>8</v>
      </c>
      <c r="G34" s="15" t="s">
        <v>9</v>
      </c>
    </row>
    <row r="35" spans="1:7" s="1" customFormat="1" ht="14.25" customHeight="1" x14ac:dyDescent="0.25">
      <c r="A35" s="72"/>
      <c r="B35" s="74"/>
      <c r="C35" s="5" t="s">
        <v>10</v>
      </c>
      <c r="D35" s="6"/>
      <c r="E35" s="7" t="str">
        <f>IF(D35&lt;85%,"正常","异常")</f>
        <v>正常</v>
      </c>
      <c r="F35" s="15" t="s">
        <v>11</v>
      </c>
      <c r="G35" s="15" t="s">
        <v>12</v>
      </c>
    </row>
    <row r="36" spans="1:7" s="1" customFormat="1" ht="14.25" customHeight="1" x14ac:dyDescent="0.25">
      <c r="A36" s="72"/>
      <c r="B36" s="74"/>
      <c r="C36" s="5" t="s">
        <v>13</v>
      </c>
      <c r="D36" s="6"/>
      <c r="E36" s="7" t="str">
        <f>IF(D36&lt;85%,"正常","异常")</f>
        <v>正常</v>
      </c>
      <c r="F36" s="15" t="s">
        <v>14</v>
      </c>
      <c r="G36" s="15" t="s">
        <v>12</v>
      </c>
    </row>
    <row r="37" spans="1:7" s="1" customFormat="1" ht="14.25" customHeight="1" x14ac:dyDescent="0.25">
      <c r="A37" s="72"/>
      <c r="B37" s="74"/>
      <c r="C37" s="5" t="s">
        <v>15</v>
      </c>
      <c r="D37" s="30"/>
      <c r="E37" s="7" t="str">
        <f>IF(D37&lt;5%,"正常","异常")</f>
        <v>正常</v>
      </c>
      <c r="F37" s="15" t="s">
        <v>16</v>
      </c>
      <c r="G37" s="15" t="s">
        <v>17</v>
      </c>
    </row>
    <row r="38" spans="1:7" s="1" customFormat="1" ht="180" customHeight="1" x14ac:dyDescent="0.25">
      <c r="A38" s="72"/>
      <c r="B38" s="74" t="s">
        <v>25</v>
      </c>
      <c r="C38" s="5" t="s">
        <v>132</v>
      </c>
      <c r="D38" s="66"/>
      <c r="E38" s="7" t="str">
        <f>IF(AND(ISERROR(SEARCH("85%",D38)),ISERROR(SEARCH("86%",D38)),ISERROR(SEARCH("87%",D38)),ISERROR(SEARCH("88%",D38)),ISERROR(SEARCH("89%",D38)),ISERROR(SEARCH("9?%",D38)),ISERROR(SEARCH("0?%",D38))),"正常","异常")</f>
        <v>正常</v>
      </c>
      <c r="F38" s="15" t="s">
        <v>8</v>
      </c>
      <c r="G38" s="15" t="s">
        <v>9</v>
      </c>
    </row>
    <row r="39" spans="1:7" s="1" customFormat="1" ht="14.25" customHeight="1" x14ac:dyDescent="0.25">
      <c r="A39" s="72"/>
      <c r="B39" s="74"/>
      <c r="C39" s="52" t="s">
        <v>113</v>
      </c>
      <c r="D39" s="6"/>
      <c r="E39" s="7" t="str">
        <f>IF(D39&lt;85%,"正常","异常")</f>
        <v>正常</v>
      </c>
      <c r="F39" s="15" t="s">
        <v>11</v>
      </c>
      <c r="G39" s="15" t="s">
        <v>12</v>
      </c>
    </row>
    <row r="40" spans="1:7" s="1" customFormat="1" ht="14.25" customHeight="1" x14ac:dyDescent="0.25">
      <c r="A40" s="72"/>
      <c r="B40" s="74"/>
      <c r="C40" s="53" t="s">
        <v>136</v>
      </c>
      <c r="D40" s="6"/>
      <c r="E40" s="7" t="str">
        <f>IF(D40&lt;85%,"正常","异常")</f>
        <v>正常</v>
      </c>
      <c r="F40" s="15" t="s">
        <v>14</v>
      </c>
      <c r="G40" s="15" t="s">
        <v>12</v>
      </c>
    </row>
    <row r="41" spans="1:7" s="1" customFormat="1" ht="14.25" customHeight="1" x14ac:dyDescent="0.25">
      <c r="A41" s="72"/>
      <c r="B41" s="74"/>
      <c r="C41" s="5" t="s">
        <v>15</v>
      </c>
      <c r="D41" s="30"/>
      <c r="E41" s="7" t="str">
        <f>IF(D41&lt;5%,"正常","异常")</f>
        <v>正常</v>
      </c>
      <c r="F41" s="15" t="s">
        <v>16</v>
      </c>
      <c r="G41" s="15" t="s">
        <v>17</v>
      </c>
    </row>
    <row r="42" spans="1:7" s="1" customFormat="1" ht="180" customHeight="1" x14ac:dyDescent="0.25">
      <c r="A42" s="72"/>
      <c r="B42" s="80" t="s">
        <v>26</v>
      </c>
      <c r="C42" s="45" t="s">
        <v>108</v>
      </c>
      <c r="D42" s="66"/>
      <c r="E42" s="7" t="str">
        <f>IF(AND(ISERROR(SEARCH("85%",D42)),ISERROR(SEARCH("86%",D42)),ISERROR(SEARCH("87%",D42)),ISERROR(SEARCH("88%",D42)),ISERROR(SEARCH("89%",D42)),ISERROR(SEARCH("9?%",D42)),ISERROR(SEARCH("0?%",D42))),"正常","异常")</f>
        <v>正常</v>
      </c>
      <c r="F42" s="15" t="s">
        <v>8</v>
      </c>
      <c r="G42" s="15" t="s">
        <v>9</v>
      </c>
    </row>
    <row r="43" spans="1:7" s="1" customFormat="1" ht="14.25" customHeight="1" x14ac:dyDescent="0.25">
      <c r="A43" s="72"/>
      <c r="B43" s="81"/>
      <c r="C43" s="43" t="s">
        <v>113</v>
      </c>
      <c r="D43" s="6"/>
      <c r="E43" s="7" t="str">
        <f>IF(D43&lt;85%,"正常","异常")</f>
        <v>正常</v>
      </c>
      <c r="F43" s="15" t="s">
        <v>11</v>
      </c>
      <c r="G43" s="15" t="s">
        <v>12</v>
      </c>
    </row>
    <row r="44" spans="1:7" s="1" customFormat="1" ht="14.25" customHeight="1" x14ac:dyDescent="0.25">
      <c r="A44" s="72"/>
      <c r="B44" s="81"/>
      <c r="C44" s="54" t="s">
        <v>107</v>
      </c>
      <c r="D44" s="6"/>
      <c r="E44" s="7" t="str">
        <f>IF(D44&lt;85%,"正常","异常")</f>
        <v>正常</v>
      </c>
      <c r="F44" s="15" t="s">
        <v>14</v>
      </c>
      <c r="G44" s="15" t="s">
        <v>12</v>
      </c>
    </row>
    <row r="45" spans="1:7" s="1" customFormat="1" ht="14.25" customHeight="1" x14ac:dyDescent="0.25">
      <c r="A45" s="72"/>
      <c r="B45" s="81"/>
      <c r="C45" s="5" t="s">
        <v>15</v>
      </c>
      <c r="D45" s="30"/>
      <c r="E45" s="7" t="str">
        <f>IF(D45&lt;5%,"正常","异常")</f>
        <v>正常</v>
      </c>
      <c r="F45" s="15" t="s">
        <v>16</v>
      </c>
      <c r="G45" s="15" t="s">
        <v>17</v>
      </c>
    </row>
    <row r="46" spans="1:7" s="1" customFormat="1" ht="180" customHeight="1" x14ac:dyDescent="0.25">
      <c r="A46" s="72"/>
      <c r="B46" s="80" t="s">
        <v>27</v>
      </c>
      <c r="C46" s="41" t="s">
        <v>110</v>
      </c>
      <c r="D46" s="66"/>
      <c r="E46" s="7" t="str">
        <f>IF(AND(ISERROR(SEARCH("85%",D46)),ISERROR(SEARCH("86%",D46)),ISERROR(SEARCH("87%",D46)),ISERROR(SEARCH("88%",D46)),ISERROR(SEARCH("89%",D46)),ISERROR(SEARCH("9?%",D46)),ISERROR(SEARCH("0?%",D46))),"正常","异常")</f>
        <v>正常</v>
      </c>
      <c r="F46" s="15" t="s">
        <v>8</v>
      </c>
      <c r="G46" s="15" t="s">
        <v>9</v>
      </c>
    </row>
    <row r="47" spans="1:7" s="1" customFormat="1" ht="14.25" customHeight="1" x14ac:dyDescent="0.25">
      <c r="A47" s="72"/>
      <c r="B47" s="81"/>
      <c r="C47" s="5" t="s">
        <v>10</v>
      </c>
      <c r="D47" s="6"/>
      <c r="E47" s="7" t="str">
        <f>IF(D47&lt;85%,"正常","异常")</f>
        <v>正常</v>
      </c>
      <c r="F47" s="15" t="s">
        <v>11</v>
      </c>
      <c r="G47" s="15" t="s">
        <v>12</v>
      </c>
    </row>
    <row r="48" spans="1:7" s="1" customFormat="1" ht="14.25" customHeight="1" x14ac:dyDescent="0.25">
      <c r="A48" s="72"/>
      <c r="B48" s="81"/>
      <c r="C48" s="5" t="s">
        <v>121</v>
      </c>
      <c r="D48" s="6"/>
      <c r="E48" s="7" t="str">
        <f>IF(D48&lt;85%,"正常","异常")</f>
        <v>正常</v>
      </c>
      <c r="F48" s="15" t="s">
        <v>14</v>
      </c>
      <c r="G48" s="15" t="s">
        <v>12</v>
      </c>
    </row>
    <row r="49" spans="1:7" s="1" customFormat="1" ht="14.25" customHeight="1" x14ac:dyDescent="0.25">
      <c r="A49" s="72"/>
      <c r="B49" s="81"/>
      <c r="C49" s="5" t="s">
        <v>15</v>
      </c>
      <c r="D49" s="30"/>
      <c r="E49" s="7" t="str">
        <f>IF(D49&lt;5%,"正常","异常")</f>
        <v>正常</v>
      </c>
      <c r="F49" s="15" t="s">
        <v>16</v>
      </c>
      <c r="G49" s="15" t="s">
        <v>17</v>
      </c>
    </row>
    <row r="50" spans="1:7" s="1" customFormat="1" ht="180" customHeight="1" x14ac:dyDescent="0.25">
      <c r="A50" s="72"/>
      <c r="B50" s="80" t="s">
        <v>28</v>
      </c>
      <c r="C50" s="5" t="s">
        <v>138</v>
      </c>
      <c r="D50" s="66"/>
      <c r="E50" s="7" t="str">
        <f>IF(AND(ISERROR(SEARCH("85%",D50)),ISERROR(SEARCH("86%",D50)),ISERROR(SEARCH("87%",D50)),ISERROR(SEARCH("88%",D50)),ISERROR(SEARCH("89%",D50)),ISERROR(SEARCH("9?%",D50)),ISERROR(SEARCH("0?%",D50))),"正常","异常")</f>
        <v>正常</v>
      </c>
      <c r="F50" s="15" t="s">
        <v>8</v>
      </c>
      <c r="G50" s="15" t="s">
        <v>9</v>
      </c>
    </row>
    <row r="51" spans="1:7" s="1" customFormat="1" ht="14.25" customHeight="1" x14ac:dyDescent="0.25">
      <c r="A51" s="72"/>
      <c r="B51" s="81"/>
      <c r="C51" s="5" t="s">
        <v>133</v>
      </c>
      <c r="D51" s="6"/>
      <c r="E51" s="7" t="str">
        <f>IF(D51&lt;85%,"正常","异常")</f>
        <v>正常</v>
      </c>
      <c r="F51" s="15" t="s">
        <v>11</v>
      </c>
      <c r="G51" s="15" t="s">
        <v>12</v>
      </c>
    </row>
    <row r="52" spans="1:7" s="1" customFormat="1" ht="14.25" customHeight="1" x14ac:dyDescent="0.25">
      <c r="A52" s="72"/>
      <c r="B52" s="81"/>
      <c r="C52" s="5" t="s">
        <v>13</v>
      </c>
      <c r="D52" s="6"/>
      <c r="E52" s="7" t="str">
        <f>IF(D52&lt;85%,"正常","异常")</f>
        <v>正常</v>
      </c>
      <c r="F52" s="15" t="s">
        <v>14</v>
      </c>
      <c r="G52" s="15" t="s">
        <v>12</v>
      </c>
    </row>
    <row r="53" spans="1:7" s="1" customFormat="1" ht="14.25" customHeight="1" x14ac:dyDescent="0.25">
      <c r="A53" s="72"/>
      <c r="B53" s="81"/>
      <c r="C53" s="5" t="s">
        <v>15</v>
      </c>
      <c r="D53" s="30"/>
      <c r="E53" s="7" t="str">
        <f>IF(D53&lt;5%,"正常","异常")</f>
        <v>正常</v>
      </c>
      <c r="F53" s="15" t="s">
        <v>16</v>
      </c>
      <c r="G53" s="15" t="s">
        <v>17</v>
      </c>
    </row>
    <row r="54" spans="1:7" s="1" customFormat="1" ht="180" customHeight="1" x14ac:dyDescent="0.25">
      <c r="A54" s="72"/>
      <c r="B54" s="82" t="s">
        <v>29</v>
      </c>
      <c r="C54" s="57" t="s">
        <v>142</v>
      </c>
      <c r="D54" s="66"/>
      <c r="E54" s="7" t="str">
        <f>IF(AND(ISERROR(SEARCH("85%",D54)),ISERROR(SEARCH("86%",D54)),ISERROR(SEARCH("87%",D54)),ISERROR(SEARCH("88%",D54)),ISERROR(SEARCH("89%",D54)),ISERROR(SEARCH("9?%",D54)),ISERROR(SEARCH("0?%",D54))),"正常","异常")</f>
        <v>正常</v>
      </c>
      <c r="F54" s="15" t="s">
        <v>8</v>
      </c>
      <c r="G54" s="15" t="s">
        <v>9</v>
      </c>
    </row>
    <row r="55" spans="1:7" s="1" customFormat="1" ht="13.5" customHeight="1" x14ac:dyDescent="0.25">
      <c r="A55" s="72"/>
      <c r="B55" s="83"/>
      <c r="C55" s="50" t="s">
        <v>124</v>
      </c>
      <c r="D55" s="6"/>
      <c r="E55" s="7" t="str">
        <f>IF(D55&lt;85%,"正常","异常")</f>
        <v>正常</v>
      </c>
      <c r="F55" s="15" t="s">
        <v>11</v>
      </c>
      <c r="G55" s="15" t="s">
        <v>12</v>
      </c>
    </row>
    <row r="56" spans="1:7" s="1" customFormat="1" ht="13.5" customHeight="1" x14ac:dyDescent="0.25">
      <c r="A56" s="72"/>
      <c r="B56" s="83"/>
      <c r="C56" s="5" t="s">
        <v>13</v>
      </c>
      <c r="D56" s="6"/>
      <c r="E56" s="7" t="str">
        <f>IF(D56&lt;85%,"正常","异常")</f>
        <v>正常</v>
      </c>
      <c r="F56" s="15" t="s">
        <v>14</v>
      </c>
      <c r="G56" s="15" t="s">
        <v>12</v>
      </c>
    </row>
    <row r="57" spans="1:7" s="1" customFormat="1" ht="13.5" customHeight="1" x14ac:dyDescent="0.25">
      <c r="A57" s="72"/>
      <c r="B57" s="84"/>
      <c r="C57" s="5" t="s">
        <v>15</v>
      </c>
      <c r="D57" s="30"/>
      <c r="E57" s="7" t="str">
        <f>IF(D57&lt;5%,"正常","异常")</f>
        <v>正常</v>
      </c>
      <c r="F57" s="15" t="s">
        <v>16</v>
      </c>
      <c r="G57" s="15" t="s">
        <v>17</v>
      </c>
    </row>
    <row r="58" spans="1:7" s="1" customFormat="1" ht="180" customHeight="1" x14ac:dyDescent="0.25">
      <c r="A58" s="72"/>
      <c r="B58" s="74" t="s">
        <v>30</v>
      </c>
      <c r="C58" s="55" t="s">
        <v>108</v>
      </c>
      <c r="D58" s="66"/>
      <c r="E58" s="7" t="str">
        <f>IF(AND(ISERROR(SEARCH("85%",D58)),ISERROR(SEARCH("86%",D58)),ISERROR(SEARCH("87%",D58)),ISERROR(SEARCH("88%",D58)),ISERROR(SEARCH("89%",D58)),ISERROR(SEARCH("9?%",D58)),ISERROR(SEARCH("0?%",D58))),"正常","异常")</f>
        <v>正常</v>
      </c>
      <c r="F58" s="15" t="s">
        <v>8</v>
      </c>
      <c r="G58" s="15" t="s">
        <v>9</v>
      </c>
    </row>
    <row r="59" spans="1:7" s="1" customFormat="1" ht="13.5" customHeight="1" x14ac:dyDescent="0.25">
      <c r="A59" s="72"/>
      <c r="B59" s="74"/>
      <c r="C59" s="5" t="s">
        <v>113</v>
      </c>
      <c r="D59" s="6"/>
      <c r="E59" s="7" t="str">
        <f>IF(D59&lt;85%,"正常","异常")</f>
        <v>正常</v>
      </c>
      <c r="F59" s="15" t="s">
        <v>11</v>
      </c>
      <c r="G59" s="15" t="s">
        <v>12</v>
      </c>
    </row>
    <row r="60" spans="1:7" s="1" customFormat="1" ht="13.5" customHeight="1" x14ac:dyDescent="0.25">
      <c r="A60" s="72"/>
      <c r="B60" s="74"/>
      <c r="C60" s="53" t="s">
        <v>107</v>
      </c>
      <c r="D60" s="6"/>
      <c r="E60" s="7" t="str">
        <f>IF(D60&lt;85%,"正常","异常")</f>
        <v>正常</v>
      </c>
      <c r="F60" s="15" t="s">
        <v>14</v>
      </c>
      <c r="G60" s="15" t="s">
        <v>12</v>
      </c>
    </row>
    <row r="61" spans="1:7" s="1" customFormat="1" ht="14.25" customHeight="1" x14ac:dyDescent="0.25">
      <c r="A61" s="72"/>
      <c r="B61" s="74"/>
      <c r="C61" s="5" t="s">
        <v>15</v>
      </c>
      <c r="D61" s="30"/>
      <c r="E61" s="7" t="str">
        <f>IF(D61&lt;5%,"正常","异常")</f>
        <v>正常</v>
      </c>
      <c r="F61" s="15" t="s">
        <v>16</v>
      </c>
      <c r="G61" s="15" t="s">
        <v>17</v>
      </c>
    </row>
    <row r="62" spans="1:7" s="1" customFormat="1" ht="149.4" customHeight="1" x14ac:dyDescent="0.25">
      <c r="A62" s="72"/>
      <c r="B62" s="74" t="s">
        <v>31</v>
      </c>
      <c r="C62" s="5" t="s">
        <v>108</v>
      </c>
      <c r="D62" s="66"/>
      <c r="E62" s="7" t="str">
        <f>IF(AND(ISERROR(SEARCH("85%",D62)),ISERROR(SEARCH("86%",D62)),ISERROR(SEARCH("87%",D62)),ISERROR(SEARCH("88%",D62)),ISERROR(SEARCH("89%",D62)),ISERROR(SEARCH("9?%",D62)),ISERROR(SEARCH("0?%",D62))),"正常","异常")</f>
        <v>正常</v>
      </c>
      <c r="F62" s="15" t="s">
        <v>8</v>
      </c>
      <c r="G62" s="15" t="s">
        <v>9</v>
      </c>
    </row>
    <row r="63" spans="1:7" s="1" customFormat="1" ht="14.25" customHeight="1" x14ac:dyDescent="0.25">
      <c r="A63" s="72"/>
      <c r="B63" s="74"/>
      <c r="C63" s="5" t="s">
        <v>10</v>
      </c>
      <c r="D63" s="6"/>
      <c r="E63" s="7" t="str">
        <f>IF(D63&lt;85%,"正常","异常")</f>
        <v>正常</v>
      </c>
      <c r="F63" s="15" t="s">
        <v>11</v>
      </c>
      <c r="G63" s="15" t="s">
        <v>12</v>
      </c>
    </row>
    <row r="64" spans="1:7" s="1" customFormat="1" ht="14.25" customHeight="1" x14ac:dyDescent="0.25">
      <c r="A64" s="72"/>
      <c r="B64" s="74"/>
      <c r="C64" s="5" t="s">
        <v>13</v>
      </c>
      <c r="D64" s="6"/>
      <c r="E64" s="7" t="str">
        <f>IF(D64&lt;85%,"正常","异常")</f>
        <v>正常</v>
      </c>
      <c r="F64" s="15" t="s">
        <v>14</v>
      </c>
      <c r="G64" s="15" t="s">
        <v>12</v>
      </c>
    </row>
    <row r="65" spans="1:7" s="1" customFormat="1" ht="14.25" customHeight="1" x14ac:dyDescent="0.25">
      <c r="A65" s="72"/>
      <c r="B65" s="74"/>
      <c r="C65" s="5" t="s">
        <v>15</v>
      </c>
      <c r="D65" s="30"/>
      <c r="E65" s="7" t="str">
        <f>IF(D65&lt;5%,"正常","异常")</f>
        <v>正常</v>
      </c>
      <c r="F65" s="15" t="s">
        <v>16</v>
      </c>
      <c r="G65" s="15" t="s">
        <v>17</v>
      </c>
    </row>
    <row r="66" spans="1:7" s="1" customFormat="1" ht="154.19999999999999" customHeight="1" x14ac:dyDescent="0.25">
      <c r="A66" s="72"/>
      <c r="B66" s="74" t="s">
        <v>32</v>
      </c>
      <c r="C66" s="51" t="s">
        <v>108</v>
      </c>
      <c r="D66" s="66"/>
      <c r="E66" s="7" t="str">
        <f>IF(AND(ISERROR(SEARCH("85%",D66)),ISERROR(SEARCH("86%",D66)),ISERROR(SEARCH("87%",D66)),ISERROR(SEARCH("88%",D66)),ISERROR(SEARCH("89%",D66)),ISERROR(SEARCH("9?%",D66)),ISERROR(SEARCH("0?%",D66))),"正常","异常")</f>
        <v>正常</v>
      </c>
      <c r="F66" s="15" t="s">
        <v>8</v>
      </c>
      <c r="G66" s="15" t="s">
        <v>9</v>
      </c>
    </row>
    <row r="67" spans="1:7" s="1" customFormat="1" ht="14.25" customHeight="1" x14ac:dyDescent="0.25">
      <c r="A67" s="72"/>
      <c r="B67" s="74"/>
      <c r="C67" s="5" t="s">
        <v>113</v>
      </c>
      <c r="D67" s="6"/>
      <c r="E67" s="7" t="str">
        <f>IF(D67&lt;85%,"正常","异常")</f>
        <v>正常</v>
      </c>
      <c r="F67" s="15" t="s">
        <v>11</v>
      </c>
      <c r="G67" s="15" t="s">
        <v>12</v>
      </c>
    </row>
    <row r="68" spans="1:7" s="1" customFormat="1" ht="14.25" customHeight="1" x14ac:dyDescent="0.25">
      <c r="A68" s="72"/>
      <c r="B68" s="74"/>
      <c r="C68" s="51" t="s">
        <v>107</v>
      </c>
      <c r="D68" s="6"/>
      <c r="E68" s="7" t="str">
        <f>IF(D68&lt;85%,"正常","异常")</f>
        <v>正常</v>
      </c>
      <c r="F68" s="15" t="s">
        <v>14</v>
      </c>
      <c r="G68" s="15" t="s">
        <v>12</v>
      </c>
    </row>
    <row r="69" spans="1:7" s="1" customFormat="1" ht="14.25" customHeight="1" x14ac:dyDescent="0.25">
      <c r="A69" s="72"/>
      <c r="B69" s="74"/>
      <c r="C69" s="5" t="s">
        <v>15</v>
      </c>
      <c r="D69" s="30"/>
      <c r="E69" s="7" t="str">
        <f>IF(D69&lt;5%,"正常","异常")</f>
        <v>正常</v>
      </c>
      <c r="F69" s="15" t="s">
        <v>16</v>
      </c>
      <c r="G69" s="15" t="s">
        <v>17</v>
      </c>
    </row>
    <row r="70" spans="1:7" s="1" customFormat="1" ht="12" x14ac:dyDescent="0.25">
      <c r="A70" s="72"/>
      <c r="B70" s="85" t="s">
        <v>127</v>
      </c>
      <c r="C70" s="63" t="s">
        <v>108</v>
      </c>
      <c r="D70" s="66"/>
      <c r="E70" s="7" t="str">
        <f>IF(AND(ISERROR(SEARCH("85%",D70)),ISERROR(SEARCH("86%",D70)),ISERROR(SEARCH("87%",D70)),ISERROR(SEARCH("88%",D70)),ISERROR(SEARCH("89%",D70)),ISERROR(SEARCH("9?%",D70)),ISERROR(SEARCH("0?%",D70))),"正常","异常")</f>
        <v>正常</v>
      </c>
      <c r="F70" s="15" t="s">
        <v>8</v>
      </c>
      <c r="G70" s="15" t="s">
        <v>9</v>
      </c>
    </row>
    <row r="71" spans="1:7" s="1" customFormat="1" ht="14.25" customHeight="1" x14ac:dyDescent="0.25">
      <c r="A71" s="72"/>
      <c r="B71" s="74"/>
      <c r="C71" s="5" t="s">
        <v>10</v>
      </c>
      <c r="D71" s="42"/>
      <c r="E71" s="7" t="str">
        <f>IF(D71&lt;85%,"正常","异常")</f>
        <v>正常</v>
      </c>
      <c r="F71" s="15" t="s">
        <v>11</v>
      </c>
      <c r="G71" s="15" t="s">
        <v>12</v>
      </c>
    </row>
    <row r="72" spans="1:7" s="1" customFormat="1" ht="14.25" customHeight="1" x14ac:dyDescent="0.25">
      <c r="A72" s="72"/>
      <c r="B72" s="74"/>
      <c r="C72" s="5" t="s">
        <v>13</v>
      </c>
      <c r="D72" s="6"/>
      <c r="E72" s="7" t="str">
        <f>IF(D72&lt;85%,"正常","异常")</f>
        <v>正常</v>
      </c>
      <c r="F72" s="15" t="s">
        <v>14</v>
      </c>
      <c r="G72" s="15" t="s">
        <v>12</v>
      </c>
    </row>
    <row r="73" spans="1:7" s="1" customFormat="1" ht="14.25" customHeight="1" x14ac:dyDescent="0.25">
      <c r="A73" s="72"/>
      <c r="B73" s="74"/>
      <c r="C73" s="5" t="s">
        <v>15</v>
      </c>
      <c r="D73" s="30"/>
      <c r="E73" s="7" t="str">
        <f>IF(D73&lt;5%,"正常","异常")</f>
        <v>正常</v>
      </c>
      <c r="F73" s="15" t="s">
        <v>16</v>
      </c>
      <c r="G73" s="15" t="s">
        <v>17</v>
      </c>
    </row>
    <row r="74" spans="1:7" s="1" customFormat="1" ht="90.6" customHeight="1" x14ac:dyDescent="0.25">
      <c r="A74" s="72"/>
      <c r="B74" s="77" t="s">
        <v>33</v>
      </c>
      <c r="C74" s="56" t="s">
        <v>141</v>
      </c>
      <c r="D74" s="68"/>
      <c r="E74" s="7" t="str">
        <f>IF(AND(ISERROR(SEARCH("85%",D74)),ISERROR(SEARCH("86%",D74)),ISERROR(SEARCH("87%",D74)),ISERROR(SEARCH("88%",D74)),ISERROR(SEARCH("89%",D74)),ISERROR(SEARCH("9?%",D74)),ISERROR(SEARCH("0?%",D74))),"正常","异常")</f>
        <v>正常</v>
      </c>
      <c r="F74" s="15" t="s">
        <v>8</v>
      </c>
      <c r="G74" s="15" t="s">
        <v>9</v>
      </c>
    </row>
    <row r="75" spans="1:7" s="1" customFormat="1" ht="14.25" customHeight="1" x14ac:dyDescent="0.25">
      <c r="A75" s="72"/>
      <c r="B75" s="78"/>
      <c r="C75" s="31" t="s">
        <v>10</v>
      </c>
      <c r="D75" s="32"/>
      <c r="E75" s="7" t="str">
        <f>IF(D75&lt;85%,"正常","异常")</f>
        <v>正常</v>
      </c>
      <c r="F75" s="15" t="s">
        <v>11</v>
      </c>
      <c r="G75" s="15" t="s">
        <v>12</v>
      </c>
    </row>
    <row r="76" spans="1:7" s="1" customFormat="1" ht="14.25" customHeight="1" x14ac:dyDescent="0.25">
      <c r="A76" s="72"/>
      <c r="B76" s="78"/>
      <c r="C76" s="31" t="s">
        <v>13</v>
      </c>
      <c r="D76" s="32"/>
      <c r="E76" s="7" t="str">
        <f>IF(D76&lt;85%,"正常","异常")</f>
        <v>正常</v>
      </c>
      <c r="F76" s="15" t="s">
        <v>14</v>
      </c>
      <c r="G76" s="15" t="s">
        <v>12</v>
      </c>
    </row>
    <row r="77" spans="1:7" s="1" customFormat="1" ht="18" customHeight="1" x14ac:dyDescent="0.25">
      <c r="A77" s="72"/>
      <c r="B77" s="78"/>
      <c r="C77" s="31" t="s">
        <v>15</v>
      </c>
      <c r="D77" s="33"/>
      <c r="E77" s="7" t="str">
        <f>IF(D77&lt;5%,"正常","异常")</f>
        <v>正常</v>
      </c>
      <c r="F77" s="15" t="s">
        <v>16</v>
      </c>
      <c r="G77" s="15" t="s">
        <v>17</v>
      </c>
    </row>
    <row r="78" spans="1:7" s="1" customFormat="1" ht="118.2" customHeight="1" x14ac:dyDescent="0.25">
      <c r="A78" s="72"/>
      <c r="B78" s="75" t="s">
        <v>34</v>
      </c>
      <c r="C78" s="52" t="s">
        <v>108</v>
      </c>
      <c r="D78" s="66"/>
      <c r="E78" s="7" t="str">
        <f>IF(AND(ISERROR(SEARCH("85%",D78)),ISERROR(SEARCH("86%",D78)),ISERROR(SEARCH("87%",D78)),ISERROR(SEARCH("88%",D78)),ISERROR(SEARCH("89%",D78)),ISERROR(SEARCH("9?%",D78)),ISERROR(SEARCH("0?%",D78))),"正常","异常")</f>
        <v>正常</v>
      </c>
      <c r="F78" s="15" t="s">
        <v>8</v>
      </c>
      <c r="G78" s="15" t="s">
        <v>9</v>
      </c>
    </row>
    <row r="79" spans="1:7" s="1" customFormat="1" ht="13.5" customHeight="1" x14ac:dyDescent="0.25">
      <c r="A79" s="72"/>
      <c r="B79" s="74"/>
      <c r="C79" s="5" t="s">
        <v>113</v>
      </c>
      <c r="D79" s="6"/>
      <c r="E79" s="7" t="str">
        <f>IF(D79&lt;85%,"正常","异常")</f>
        <v>正常</v>
      </c>
      <c r="F79" s="15" t="s">
        <v>11</v>
      </c>
      <c r="G79" s="15" t="s">
        <v>12</v>
      </c>
    </row>
    <row r="80" spans="1:7" s="1" customFormat="1" ht="13.5" customHeight="1" x14ac:dyDescent="0.25">
      <c r="A80" s="72"/>
      <c r="B80" s="74"/>
      <c r="C80" s="5" t="s">
        <v>13</v>
      </c>
      <c r="D80" s="6"/>
      <c r="E80" s="7" t="str">
        <f>IF(D80&lt;85%,"正常","异常")</f>
        <v>正常</v>
      </c>
      <c r="F80" s="15" t="s">
        <v>14</v>
      </c>
      <c r="G80" s="15" t="s">
        <v>12</v>
      </c>
    </row>
    <row r="81" spans="1:7" s="1" customFormat="1" ht="13.5" customHeight="1" x14ac:dyDescent="0.25">
      <c r="A81" s="72"/>
      <c r="B81" s="74"/>
      <c r="C81" s="5" t="s">
        <v>15</v>
      </c>
      <c r="D81" s="30"/>
      <c r="E81" s="7" t="str">
        <f>IF(D81&lt;5%,"正常","异常")</f>
        <v>正常</v>
      </c>
      <c r="F81" s="15" t="s">
        <v>16</v>
      </c>
      <c r="G81" s="15" t="s">
        <v>17</v>
      </c>
    </row>
    <row r="82" spans="1:7" s="1" customFormat="1" ht="111.6" customHeight="1" x14ac:dyDescent="0.25">
      <c r="A82" s="72"/>
      <c r="B82" s="91" t="s">
        <v>131</v>
      </c>
      <c r="C82" s="5" t="s">
        <v>128</v>
      </c>
      <c r="D82" s="66"/>
      <c r="E82" s="7" t="str">
        <f>IF(AND(ISERROR(SEARCH("85%",D82)),ISERROR(SEARCH("86%",D82)),ISERROR(SEARCH("87%",D82)),ISERROR(SEARCH("88%",D82)),ISERROR(SEARCH("89%",D82)),ISERROR(SEARCH("9?%",D82)),ISERROR(SEARCH("0?%",D82))),"正常","异常")</f>
        <v>正常</v>
      </c>
      <c r="F82" s="15" t="s">
        <v>8</v>
      </c>
      <c r="G82" s="15" t="s">
        <v>9</v>
      </c>
    </row>
    <row r="83" spans="1:7" s="1" customFormat="1" ht="13.5" customHeight="1" x14ac:dyDescent="0.25">
      <c r="A83" s="72"/>
      <c r="B83" s="74"/>
      <c r="C83" s="5" t="s">
        <v>139</v>
      </c>
      <c r="D83" s="6"/>
      <c r="E83" s="7" t="str">
        <f>IF(D83&lt;85%,"正常","异常")</f>
        <v>正常</v>
      </c>
      <c r="F83" s="15" t="s">
        <v>11</v>
      </c>
      <c r="G83" s="15" t="s">
        <v>12</v>
      </c>
    </row>
    <row r="84" spans="1:7" s="1" customFormat="1" ht="13.5" customHeight="1" x14ac:dyDescent="0.25">
      <c r="A84" s="72"/>
      <c r="B84" s="74"/>
      <c r="C84" s="5" t="s">
        <v>122</v>
      </c>
      <c r="D84" s="6"/>
      <c r="E84" s="7" t="str">
        <f>IF(D84&lt;85%,"正常","异常")</f>
        <v>正常</v>
      </c>
      <c r="F84" s="15" t="s">
        <v>14</v>
      </c>
      <c r="G84" s="15" t="s">
        <v>12</v>
      </c>
    </row>
    <row r="85" spans="1:7" s="1" customFormat="1" ht="13.5" customHeight="1" x14ac:dyDescent="0.25">
      <c r="A85" s="72"/>
      <c r="B85" s="74"/>
      <c r="C85" s="5" t="s">
        <v>15</v>
      </c>
      <c r="D85" s="30"/>
      <c r="E85" s="7" t="str">
        <f>IF(D85&lt;5%,"正常","异常")</f>
        <v>正常</v>
      </c>
      <c r="F85" s="15" t="s">
        <v>16</v>
      </c>
      <c r="G85" s="15" t="s">
        <v>17</v>
      </c>
    </row>
    <row r="86" spans="1:7" s="1" customFormat="1" ht="12" x14ac:dyDescent="0.25">
      <c r="A86" s="72"/>
      <c r="B86" s="75" t="s">
        <v>35</v>
      </c>
      <c r="C86" s="63" t="s">
        <v>108</v>
      </c>
      <c r="D86" s="69"/>
      <c r="E86" s="7" t="str">
        <f>IF(AND(ISERROR(SEARCH("85%",D86)),ISERROR(SEARCH("86%",D86)),ISERROR(SEARCH("87%",D86)),ISERROR(SEARCH("88%",D86)),ISERROR(SEARCH("89%",D86)),ISERROR(SEARCH("9?%",D86)),ISERROR(SEARCH("0?%",D86))),"正常","异常")</f>
        <v>正常</v>
      </c>
      <c r="F86" s="15" t="s">
        <v>8</v>
      </c>
      <c r="G86" s="15" t="s">
        <v>9</v>
      </c>
    </row>
    <row r="87" spans="1:7" s="1" customFormat="1" ht="13.5" customHeight="1" x14ac:dyDescent="0.25">
      <c r="A87" s="72"/>
      <c r="B87" s="74"/>
      <c r="C87" s="5" t="s">
        <v>10</v>
      </c>
      <c r="D87" s="30"/>
      <c r="E87" s="7" t="str">
        <f>IF(D87&lt;85%,"正常","异常")</f>
        <v>正常</v>
      </c>
      <c r="F87" s="15" t="s">
        <v>11</v>
      </c>
      <c r="G87" s="15" t="s">
        <v>12</v>
      </c>
    </row>
    <row r="88" spans="1:7" s="1" customFormat="1" ht="13.5" customHeight="1" x14ac:dyDescent="0.25">
      <c r="A88" s="72"/>
      <c r="B88" s="74"/>
      <c r="C88" s="5" t="s">
        <v>13</v>
      </c>
      <c r="D88" s="30"/>
      <c r="E88" s="7" t="str">
        <f>IF(D88&lt;85%,"正常","异常")</f>
        <v>正常</v>
      </c>
      <c r="F88" s="15" t="s">
        <v>14</v>
      </c>
      <c r="G88" s="15" t="s">
        <v>12</v>
      </c>
    </row>
    <row r="89" spans="1:7" s="1" customFormat="1" ht="13.5" customHeight="1" x14ac:dyDescent="0.25">
      <c r="A89" s="72"/>
      <c r="B89" s="74"/>
      <c r="C89" s="5" t="s">
        <v>15</v>
      </c>
      <c r="D89" s="30"/>
      <c r="E89" s="7" t="str">
        <f>IF(D89&lt;5%,"正常","异常")</f>
        <v>正常</v>
      </c>
      <c r="F89" s="15" t="s">
        <v>16</v>
      </c>
      <c r="G89" s="15" t="s">
        <v>17</v>
      </c>
    </row>
    <row r="90" spans="1:7" s="1" customFormat="1" ht="112.2" customHeight="1" x14ac:dyDescent="0.25">
      <c r="A90" s="72"/>
      <c r="B90" s="75" t="s">
        <v>36</v>
      </c>
      <c r="C90" s="52" t="s">
        <v>130</v>
      </c>
      <c r="D90" s="69"/>
      <c r="E90" s="7" t="str">
        <f>IF(AND(ISERROR(SEARCH("85%",D90)),ISERROR(SEARCH("86%",D90)),ISERROR(SEARCH("87%",D90)),ISERROR(SEARCH("88%",D90)),ISERROR(SEARCH("89%",D90)),ISERROR(SEARCH("9?%",D90)),ISERROR(SEARCH("0?%",D90))),"正常","异常")</f>
        <v>正常</v>
      </c>
      <c r="F90" s="15" t="s">
        <v>8</v>
      </c>
      <c r="G90" s="15" t="s">
        <v>9</v>
      </c>
    </row>
    <row r="91" spans="1:7" s="1" customFormat="1" ht="13.5" customHeight="1" x14ac:dyDescent="0.25">
      <c r="A91" s="72"/>
      <c r="B91" s="74"/>
      <c r="C91" s="5" t="s">
        <v>134</v>
      </c>
      <c r="D91" s="58"/>
      <c r="E91" s="7" t="str">
        <f>IF(D91&lt;85%,"正常","异常")</f>
        <v>正常</v>
      </c>
      <c r="F91" s="15" t="s">
        <v>11</v>
      </c>
      <c r="G91" s="15" t="s">
        <v>12</v>
      </c>
    </row>
    <row r="92" spans="1:7" s="1" customFormat="1" ht="13.5" customHeight="1" x14ac:dyDescent="0.25">
      <c r="A92" s="72"/>
      <c r="B92" s="74"/>
      <c r="C92" s="5" t="s">
        <v>13</v>
      </c>
      <c r="D92" s="30"/>
      <c r="E92" s="7" t="str">
        <f>IF(D92&lt;85%,"正常","异常")</f>
        <v>正常</v>
      </c>
      <c r="F92" s="15" t="s">
        <v>14</v>
      </c>
      <c r="G92" s="15" t="s">
        <v>12</v>
      </c>
    </row>
    <row r="93" spans="1:7" s="1" customFormat="1" ht="13.5" customHeight="1" x14ac:dyDescent="0.25">
      <c r="A93" s="72"/>
      <c r="B93" s="74"/>
      <c r="C93" s="41" t="s">
        <v>111</v>
      </c>
      <c r="D93" s="30"/>
      <c r="E93" s="7" t="str">
        <f>IF(D93&lt;5%,"正常","异常")</f>
        <v>正常</v>
      </c>
      <c r="F93" s="15" t="s">
        <v>16</v>
      </c>
      <c r="G93" s="15" t="s">
        <v>17</v>
      </c>
    </row>
    <row r="94" spans="1:7" s="1" customFormat="1" ht="111.6" customHeight="1" x14ac:dyDescent="0.25">
      <c r="A94" s="72"/>
      <c r="B94" s="75" t="s">
        <v>37</v>
      </c>
      <c r="C94" s="65" t="s">
        <v>148</v>
      </c>
      <c r="D94" s="66"/>
      <c r="E94" s="7" t="str">
        <f>IF(AND(ISERROR(SEARCH("85%",D94)),ISERROR(SEARCH("86%",D94)),ISERROR(SEARCH("87%",D94)),ISERROR(SEARCH("88%",D94)),ISERROR(SEARCH("89%",D94)),ISERROR(SEARCH("9?%",D94)),ISERROR(SEARCH("0?%",D94))),"正常","异常")</f>
        <v>正常</v>
      </c>
      <c r="F94" s="15" t="s">
        <v>8</v>
      </c>
      <c r="G94" s="15" t="s">
        <v>9</v>
      </c>
    </row>
    <row r="95" spans="1:7" s="1" customFormat="1" ht="13.5" customHeight="1" x14ac:dyDescent="0.25">
      <c r="A95" s="72"/>
      <c r="B95" s="74"/>
      <c r="C95" s="5" t="s">
        <v>10</v>
      </c>
      <c r="D95" s="6"/>
      <c r="E95" s="7" t="str">
        <f>IF(D95&lt;85%,"正常","异常")</f>
        <v>正常</v>
      </c>
      <c r="F95" s="15" t="s">
        <v>11</v>
      </c>
      <c r="G95" s="15" t="s">
        <v>12</v>
      </c>
    </row>
    <row r="96" spans="1:7" s="1" customFormat="1" ht="13.5" customHeight="1" x14ac:dyDescent="0.25">
      <c r="A96" s="72"/>
      <c r="B96" s="74"/>
      <c r="C96" s="5" t="s">
        <v>13</v>
      </c>
      <c r="D96" s="6"/>
      <c r="E96" s="7" t="str">
        <f>IF(D96&lt;85%,"正常","异常")</f>
        <v>正常</v>
      </c>
      <c r="F96" s="15" t="s">
        <v>14</v>
      </c>
      <c r="G96" s="15" t="s">
        <v>12</v>
      </c>
    </row>
    <row r="97" spans="1:7" s="1" customFormat="1" ht="13.5" customHeight="1" x14ac:dyDescent="0.25">
      <c r="A97" s="72"/>
      <c r="B97" s="74"/>
      <c r="C97" s="5" t="s">
        <v>15</v>
      </c>
      <c r="D97" s="30"/>
      <c r="E97" s="7" t="str">
        <f>IF(D97&lt;5%,"正常","异常")</f>
        <v>正常</v>
      </c>
      <c r="F97" s="15" t="s">
        <v>16</v>
      </c>
      <c r="G97" s="15" t="s">
        <v>17</v>
      </c>
    </row>
    <row r="98" spans="1:7" ht="27" customHeight="1" x14ac:dyDescent="0.25">
      <c r="A98" s="72" t="s">
        <v>119</v>
      </c>
      <c r="B98" s="92" t="s">
        <v>38</v>
      </c>
      <c r="C98" s="5" t="s">
        <v>39</v>
      </c>
      <c r="D98" s="6"/>
      <c r="E98" s="7" t="str">
        <f>IF(ISERROR(SEARCH("norowsselected",D98)),"异常","正常")</f>
        <v>异常</v>
      </c>
      <c r="F98" s="8" t="s">
        <v>40</v>
      </c>
      <c r="G98" s="9" t="s">
        <v>41</v>
      </c>
    </row>
    <row r="99" spans="1:7" ht="21" customHeight="1" x14ac:dyDescent="0.25">
      <c r="A99" s="72"/>
      <c r="B99" s="93"/>
      <c r="C99" s="62" t="s">
        <v>147</v>
      </c>
      <c r="D99" s="64"/>
      <c r="E99" s="7" t="str">
        <f>IF(ISERROR(SEARCH("norowsselected",D99)),"异常","正常")</f>
        <v>异常</v>
      </c>
      <c r="F99" s="8" t="s">
        <v>43</v>
      </c>
      <c r="G99" s="15" t="s">
        <v>44</v>
      </c>
    </row>
    <row r="100" spans="1:7" ht="31.5" customHeight="1" x14ac:dyDescent="0.25">
      <c r="A100" s="72"/>
      <c r="B100" s="93"/>
      <c r="C100" s="67" t="s">
        <v>116</v>
      </c>
      <c r="D100" s="66"/>
      <c r="E100" s="7" t="str">
        <f>IF(AND(ISERROR(SEARCH("85.",D100)),ISERROR(SEARCH("86.",D100)),ISERROR(SEARCH("87.",D100)),ISERROR(SEARCH("88.",D100)),ISERROR(SEARCH("89.",D100)),ISERROR(SEARCH("9?.",D100)),ISERROR(SEARCH("100",D100))),"正常","异常")</f>
        <v>正常</v>
      </c>
      <c r="F100" s="8" t="s">
        <v>46</v>
      </c>
      <c r="G100" s="15" t="s">
        <v>47</v>
      </c>
    </row>
    <row r="101" spans="1:7" customFormat="1" ht="53.25" customHeight="1" x14ac:dyDescent="0.25">
      <c r="A101" s="72"/>
      <c r="B101" s="94"/>
      <c r="C101" s="5" t="s">
        <v>114</v>
      </c>
      <c r="D101" s="66"/>
      <c r="E101" s="7" t="str">
        <f>IF(ISERROR(SEARCH("isnotnormal",D101)),"正常","异常")</f>
        <v>正常</v>
      </c>
      <c r="F101" s="34" t="s">
        <v>49</v>
      </c>
      <c r="G101" s="35" t="s">
        <v>50</v>
      </c>
    </row>
    <row r="102" spans="1:7" customFormat="1" ht="73.5" customHeight="1" x14ac:dyDescent="0.25">
      <c r="A102" s="72"/>
      <c r="B102" s="86" t="s">
        <v>118</v>
      </c>
      <c r="C102" s="65" t="s">
        <v>149</v>
      </c>
      <c r="D102" s="66"/>
      <c r="E102" s="7" t="str">
        <f>IF(ISERROR(SEARCH("norowsselected",D102)),"异常","正常")</f>
        <v>异常</v>
      </c>
      <c r="F102" s="8" t="s">
        <v>52</v>
      </c>
      <c r="G102" s="9" t="s">
        <v>41</v>
      </c>
    </row>
    <row r="103" spans="1:7" customFormat="1" ht="39.9" customHeight="1" x14ac:dyDescent="0.25">
      <c r="A103" s="72"/>
      <c r="B103" s="87"/>
      <c r="C103" s="48" t="s">
        <v>123</v>
      </c>
      <c r="D103" s="64"/>
      <c r="E103" s="7" t="str">
        <f>IF(ISERROR(SEARCH("norowsselected",D103)),"异常","正常")</f>
        <v>异常</v>
      </c>
      <c r="F103" s="8" t="s">
        <v>43</v>
      </c>
      <c r="G103" s="15" t="s">
        <v>44</v>
      </c>
    </row>
    <row r="104" spans="1:7" customFormat="1" ht="39.9" customHeight="1" x14ac:dyDescent="0.25">
      <c r="A104" s="72"/>
      <c r="B104" s="87"/>
      <c r="C104" s="47" t="s">
        <v>116</v>
      </c>
      <c r="D104" s="66"/>
      <c r="E104" s="7" t="str">
        <f>IF(AND(ISERROR(SEARCH("85.",D104)),ISERROR(SEARCH("86.",D104)),ISERROR(SEARCH("87.",D104)),ISERROR(SEARCH("88.",D104)),ISERROR(SEARCH("89.",D104)),ISERROR(SEARCH("9?.",D104)),ISERROR(SEARCH("100",D104))),"正常","异常")</f>
        <v>正常</v>
      </c>
      <c r="F104" s="8" t="s">
        <v>115</v>
      </c>
      <c r="G104" s="15" t="s">
        <v>47</v>
      </c>
    </row>
    <row r="105" spans="1:7" s="23" customFormat="1" ht="50.25" customHeight="1" x14ac:dyDescent="0.25">
      <c r="A105" s="72"/>
      <c r="B105" s="88"/>
      <c r="C105" s="5" t="s">
        <v>48</v>
      </c>
      <c r="D105" s="66"/>
      <c r="E105" s="7" t="str">
        <f>IF(COUNTIF(D105,"*isnotnormal*"),"异常","正常")</f>
        <v>正常</v>
      </c>
      <c r="F105" s="8" t="s">
        <v>54</v>
      </c>
      <c r="G105" s="15" t="s">
        <v>50</v>
      </c>
    </row>
    <row r="106" spans="1:7" s="1" customFormat="1" ht="60.75" customHeight="1" x14ac:dyDescent="0.25">
      <c r="A106" s="4"/>
      <c r="B106" s="89" t="s">
        <v>55</v>
      </c>
      <c r="C106" s="31" t="s">
        <v>56</v>
      </c>
      <c r="D106" s="6"/>
      <c r="E106" s="7" t="str">
        <f t="shared" ref="E106:E118" si="0">IF(ISERROR(SEARCH("not normal",D106)),"正常","异常")</f>
        <v>正常</v>
      </c>
      <c r="F106" s="15" t="s">
        <v>57</v>
      </c>
      <c r="G106" s="15" t="s">
        <v>58</v>
      </c>
    </row>
    <row r="107" spans="1:7" s="1" customFormat="1" ht="60.75" customHeight="1" x14ac:dyDescent="0.25">
      <c r="A107" s="4"/>
      <c r="B107" s="90"/>
      <c r="C107" s="31" t="s">
        <v>59</v>
      </c>
      <c r="D107" s="6"/>
      <c r="E107" s="7" t="str">
        <f t="shared" si="0"/>
        <v>正常</v>
      </c>
      <c r="F107" s="15" t="s">
        <v>57</v>
      </c>
      <c r="G107" s="15" t="s">
        <v>58</v>
      </c>
    </row>
    <row r="108" spans="1:7" s="1" customFormat="1" ht="60.75" customHeight="1" x14ac:dyDescent="0.25">
      <c r="A108" s="4"/>
      <c r="B108" s="90"/>
      <c r="C108" s="31" t="s">
        <v>60</v>
      </c>
      <c r="D108" s="6"/>
      <c r="E108" s="7" t="str">
        <f t="shared" si="0"/>
        <v>正常</v>
      </c>
      <c r="F108" s="15" t="s">
        <v>57</v>
      </c>
      <c r="G108" s="15" t="s">
        <v>58</v>
      </c>
    </row>
    <row r="109" spans="1:7" s="1" customFormat="1" ht="60.75" customHeight="1" x14ac:dyDescent="0.25">
      <c r="A109" s="4"/>
      <c r="B109" s="90"/>
      <c r="C109" s="31" t="s">
        <v>61</v>
      </c>
      <c r="D109" s="6"/>
      <c r="E109" s="7" t="str">
        <f t="shared" si="0"/>
        <v>正常</v>
      </c>
      <c r="F109" s="15" t="s">
        <v>57</v>
      </c>
      <c r="G109" s="15" t="s">
        <v>58</v>
      </c>
    </row>
    <row r="110" spans="1:7" s="1" customFormat="1" ht="60.75" customHeight="1" x14ac:dyDescent="0.25">
      <c r="A110" s="4"/>
      <c r="B110" s="90"/>
      <c r="C110" s="31" t="s">
        <v>62</v>
      </c>
      <c r="D110" s="6"/>
      <c r="E110" s="7" t="str">
        <f t="shared" si="0"/>
        <v>正常</v>
      </c>
      <c r="F110" s="15" t="s">
        <v>57</v>
      </c>
      <c r="G110" s="15" t="s">
        <v>58</v>
      </c>
    </row>
    <row r="111" spans="1:7" s="1" customFormat="1" ht="60.75" customHeight="1" x14ac:dyDescent="0.25">
      <c r="A111" s="4"/>
      <c r="B111" s="90"/>
      <c r="C111" s="31" t="s">
        <v>63</v>
      </c>
      <c r="D111" s="6"/>
      <c r="E111" s="7" t="str">
        <f t="shared" si="0"/>
        <v>正常</v>
      </c>
      <c r="F111" s="15" t="s">
        <v>57</v>
      </c>
      <c r="G111" s="15" t="s">
        <v>58</v>
      </c>
    </row>
    <row r="112" spans="1:7" s="1" customFormat="1" ht="60.75" customHeight="1" x14ac:dyDescent="0.25">
      <c r="A112" s="4"/>
      <c r="B112" s="90"/>
      <c r="C112" s="31" t="s">
        <v>64</v>
      </c>
      <c r="D112" s="6"/>
      <c r="E112" s="7" t="str">
        <f t="shared" si="0"/>
        <v>正常</v>
      </c>
      <c r="F112" s="15" t="s">
        <v>57</v>
      </c>
      <c r="G112" s="15" t="s">
        <v>58</v>
      </c>
    </row>
    <row r="113" spans="1:7" s="1" customFormat="1" ht="60.75" customHeight="1" x14ac:dyDescent="0.25">
      <c r="A113" s="4"/>
      <c r="B113" s="90"/>
      <c r="C113" s="31" t="s">
        <v>65</v>
      </c>
      <c r="D113" s="6"/>
      <c r="E113" s="7" t="str">
        <f t="shared" si="0"/>
        <v>正常</v>
      </c>
      <c r="F113" s="15" t="s">
        <v>57</v>
      </c>
      <c r="G113" s="15" t="s">
        <v>58</v>
      </c>
    </row>
    <row r="114" spans="1:7" s="1" customFormat="1" ht="60.75" customHeight="1" x14ac:dyDescent="0.25">
      <c r="A114" s="4"/>
      <c r="B114" s="90"/>
      <c r="C114" s="31" t="s">
        <v>66</v>
      </c>
      <c r="D114" s="6"/>
      <c r="E114" s="7" t="str">
        <f t="shared" si="0"/>
        <v>正常</v>
      </c>
      <c r="F114" s="15" t="s">
        <v>57</v>
      </c>
      <c r="G114" s="15" t="s">
        <v>58</v>
      </c>
    </row>
    <row r="115" spans="1:7" s="1" customFormat="1" ht="60.75" customHeight="1" x14ac:dyDescent="0.25">
      <c r="A115" s="72" t="s">
        <v>67</v>
      </c>
      <c r="B115" s="90"/>
      <c r="C115" s="31" t="s">
        <v>68</v>
      </c>
      <c r="D115" s="6"/>
      <c r="E115" s="7" t="str">
        <f t="shared" si="0"/>
        <v>正常</v>
      </c>
      <c r="F115" s="15" t="s">
        <v>57</v>
      </c>
      <c r="G115" s="15" t="s">
        <v>58</v>
      </c>
    </row>
    <row r="116" spans="1:7" s="1" customFormat="1" ht="75" customHeight="1" x14ac:dyDescent="0.25">
      <c r="A116" s="72"/>
      <c r="B116" s="90"/>
      <c r="C116" s="31" t="s">
        <v>69</v>
      </c>
      <c r="D116" s="6"/>
      <c r="E116" s="7" t="str">
        <f t="shared" si="0"/>
        <v>正常</v>
      </c>
      <c r="F116" s="15" t="s">
        <v>57</v>
      </c>
      <c r="G116" s="15" t="s">
        <v>58</v>
      </c>
    </row>
    <row r="117" spans="1:7" s="1" customFormat="1" ht="61.5" customHeight="1" x14ac:dyDescent="0.25">
      <c r="A117" s="72"/>
      <c r="B117" s="90"/>
      <c r="C117" s="31" t="s">
        <v>70</v>
      </c>
      <c r="D117" s="6"/>
      <c r="E117" s="7" t="str">
        <f t="shared" si="0"/>
        <v>正常</v>
      </c>
      <c r="F117" s="15" t="s">
        <v>57</v>
      </c>
      <c r="G117" s="15" t="s">
        <v>58</v>
      </c>
    </row>
    <row r="118" spans="1:7" s="1" customFormat="1" ht="61.5" customHeight="1" x14ac:dyDescent="0.25">
      <c r="A118" s="72"/>
      <c r="B118" s="90"/>
      <c r="C118" s="36" t="s">
        <v>71</v>
      </c>
      <c r="D118" s="6" t="s">
        <v>72</v>
      </c>
      <c r="E118" s="7" t="str">
        <f t="shared" si="0"/>
        <v>正常</v>
      </c>
      <c r="F118" s="15" t="s">
        <v>57</v>
      </c>
      <c r="G118" s="15" t="s">
        <v>58</v>
      </c>
    </row>
    <row r="119" spans="1:7" ht="67.5" customHeight="1" x14ac:dyDescent="0.25">
      <c r="A119" s="37" t="s">
        <v>73</v>
      </c>
      <c r="B119" s="38" t="s">
        <v>74</v>
      </c>
      <c r="C119" s="5" t="s">
        <v>75</v>
      </c>
      <c r="D119" s="39" t="s">
        <v>76</v>
      </c>
      <c r="E119" s="7" t="str">
        <f>IF(ISERROR(SEARCH("ERROR",D119)),"正常","异常")</f>
        <v>正常</v>
      </c>
      <c r="F119" s="15" t="s">
        <v>77</v>
      </c>
      <c r="G119" s="15" t="s">
        <v>78</v>
      </c>
    </row>
    <row r="120" spans="1:7" ht="14.25" customHeight="1" x14ac:dyDescent="0.25">
      <c r="D120" s="40"/>
    </row>
    <row r="122" spans="1:7" ht="14.25" customHeight="1" x14ac:dyDescent="0.25">
      <c r="D122" s="40"/>
    </row>
    <row r="124" spans="1:7" ht="14.25" customHeight="1" x14ac:dyDescent="0.25">
      <c r="D124" s="40"/>
    </row>
    <row r="126" spans="1:7" ht="14.25" customHeight="1" x14ac:dyDescent="0.25">
      <c r="D126" s="40"/>
    </row>
    <row r="128" spans="1:7" ht="14.25" customHeight="1" x14ac:dyDescent="0.25">
      <c r="D128" s="40"/>
    </row>
    <row r="130" spans="4:4" ht="14.25" customHeight="1" x14ac:dyDescent="0.25">
      <c r="D130" s="40"/>
    </row>
    <row r="132" spans="4:4" ht="14.25" customHeight="1" x14ac:dyDescent="0.25">
      <c r="D132" s="40"/>
    </row>
    <row r="134" spans="4:4" ht="14.25" customHeight="1" x14ac:dyDescent="0.25">
      <c r="D134" s="40"/>
    </row>
    <row r="136" spans="4:4" ht="14.25" customHeight="1" x14ac:dyDescent="0.25">
      <c r="D136" s="40"/>
    </row>
    <row r="138" spans="4:4" ht="14.25" customHeight="1" x14ac:dyDescent="0.25">
      <c r="D138" s="40"/>
    </row>
    <row r="140" spans="4:4" ht="14.25" customHeight="1" x14ac:dyDescent="0.25">
      <c r="D140" s="40"/>
    </row>
    <row r="145" spans="4:4" ht="14.25" customHeight="1" x14ac:dyDescent="0.25">
      <c r="D145" s="40"/>
    </row>
    <row r="183" spans="4:4" ht="14.25" customHeight="1" x14ac:dyDescent="0.25">
      <c r="D183" s="40"/>
    </row>
    <row r="209" spans="4:4" ht="14.25" customHeight="1" x14ac:dyDescent="0.25">
      <c r="D209" s="40"/>
    </row>
    <row r="282" spans="4:4" ht="14.25" customHeight="1" x14ac:dyDescent="0.25">
      <c r="D282" s="40"/>
    </row>
    <row r="286" spans="4:4" ht="14.25" customHeight="1" x14ac:dyDescent="0.25">
      <c r="D286" s="40"/>
    </row>
    <row r="295" spans="4:4" ht="14.25" customHeight="1" x14ac:dyDescent="0.25">
      <c r="D295" s="40"/>
    </row>
    <row r="297" spans="4:4" ht="14.25" customHeight="1" x14ac:dyDescent="0.25">
      <c r="D297" s="40"/>
    </row>
    <row r="301" spans="4:4" ht="14.25" customHeight="1" x14ac:dyDescent="0.25">
      <c r="D301" s="40" t="s">
        <v>79</v>
      </c>
    </row>
  </sheetData>
  <autoFilter ref="A1:G119"/>
  <mergeCells count="30">
    <mergeCell ref="B70:B73"/>
    <mergeCell ref="B102:B105"/>
    <mergeCell ref="B106:B118"/>
    <mergeCell ref="B78:B81"/>
    <mergeCell ref="B82:B85"/>
    <mergeCell ref="B86:B89"/>
    <mergeCell ref="B90:B93"/>
    <mergeCell ref="B94:B97"/>
    <mergeCell ref="B98:B101"/>
    <mergeCell ref="B50:B53"/>
    <mergeCell ref="B54:B57"/>
    <mergeCell ref="B58:B61"/>
    <mergeCell ref="B62:B65"/>
    <mergeCell ref="B66:B69"/>
    <mergeCell ref="A2:A97"/>
    <mergeCell ref="A98:A105"/>
    <mergeCell ref="A115:A118"/>
    <mergeCell ref="B2:B5"/>
    <mergeCell ref="B6:B9"/>
    <mergeCell ref="B10:B13"/>
    <mergeCell ref="B14:B17"/>
    <mergeCell ref="B18:B21"/>
    <mergeCell ref="B22:B25"/>
    <mergeCell ref="B26:B29"/>
    <mergeCell ref="B74:B77"/>
    <mergeCell ref="B30:B33"/>
    <mergeCell ref="B34:B37"/>
    <mergeCell ref="B38:B41"/>
    <mergeCell ref="B42:B45"/>
    <mergeCell ref="B46:B49"/>
  </mergeCells>
  <phoneticPr fontId="8" type="noConversion"/>
  <conditionalFormatting sqref="E26">
    <cfRule type="cellIs" dxfId="98" priority="91" stopIfTrue="1" operator="equal">
      <formula>"异常"</formula>
    </cfRule>
    <cfRule type="cellIs" dxfId="97" priority="92" stopIfTrue="1" operator="equal">
      <formula>"正常"</formula>
    </cfRule>
  </conditionalFormatting>
  <conditionalFormatting sqref="E42">
    <cfRule type="cellIs" dxfId="96" priority="87" stopIfTrue="1" operator="equal">
      <formula>"异常"</formula>
    </cfRule>
    <cfRule type="cellIs" dxfId="95" priority="88" stopIfTrue="1" operator="equal">
      <formula>"正常"</formula>
    </cfRule>
  </conditionalFormatting>
  <conditionalFormatting sqref="E46">
    <cfRule type="cellIs" dxfId="94" priority="85" stopIfTrue="1" operator="equal">
      <formula>"异常"</formula>
    </cfRule>
    <cfRule type="cellIs" dxfId="93" priority="86" stopIfTrue="1" operator="equal">
      <formula>"正常"</formula>
    </cfRule>
  </conditionalFormatting>
  <conditionalFormatting sqref="E50">
    <cfRule type="cellIs" dxfId="92" priority="83" stopIfTrue="1" operator="equal">
      <formula>"异常"</formula>
    </cfRule>
    <cfRule type="cellIs" dxfId="91" priority="84" stopIfTrue="1" operator="equal">
      <formula>"正常"</formula>
    </cfRule>
  </conditionalFormatting>
  <conditionalFormatting sqref="E74">
    <cfRule type="cellIs" dxfId="90" priority="23" stopIfTrue="1" operator="equal">
      <formula>"异常"</formula>
    </cfRule>
    <cfRule type="cellIs" dxfId="89" priority="24" stopIfTrue="1" operator="equal">
      <formula>"正常"</formula>
    </cfRule>
  </conditionalFormatting>
  <conditionalFormatting sqref="E78">
    <cfRule type="cellIs" dxfId="88" priority="19" stopIfTrue="1" operator="equal">
      <formula>"异常"</formula>
    </cfRule>
    <cfRule type="cellIs" dxfId="87" priority="20" stopIfTrue="1" operator="equal">
      <formula>"正常"</formula>
    </cfRule>
  </conditionalFormatting>
  <conditionalFormatting sqref="E82">
    <cfRule type="cellIs" dxfId="86" priority="15" stopIfTrue="1" operator="equal">
      <formula>"异常"</formula>
    </cfRule>
    <cfRule type="cellIs" dxfId="85" priority="16" stopIfTrue="1" operator="equal">
      <formula>"正常"</formula>
    </cfRule>
  </conditionalFormatting>
  <conditionalFormatting sqref="E86">
    <cfRule type="cellIs" dxfId="84" priority="11" stopIfTrue="1" operator="equal">
      <formula>"异常"</formula>
    </cfRule>
    <cfRule type="cellIs" dxfId="83" priority="12" stopIfTrue="1" operator="equal">
      <formula>"正常"</formula>
    </cfRule>
  </conditionalFormatting>
  <conditionalFormatting sqref="E90">
    <cfRule type="cellIs" dxfId="82" priority="7" stopIfTrue="1" operator="equal">
      <formula>"异常"</formula>
    </cfRule>
    <cfRule type="cellIs" dxfId="81" priority="8" stopIfTrue="1" operator="equal">
      <formula>"正常"</formula>
    </cfRule>
  </conditionalFormatting>
  <conditionalFormatting sqref="E94">
    <cfRule type="cellIs" dxfId="80" priority="3" stopIfTrue="1" operator="equal">
      <formula>"异常"</formula>
    </cfRule>
    <cfRule type="cellIs" dxfId="79" priority="4" stopIfTrue="1" operator="equal">
      <formula>"正常"</formula>
    </cfRule>
  </conditionalFormatting>
  <conditionalFormatting sqref="E106">
    <cfRule type="cellIs" dxfId="78" priority="75" stopIfTrue="1" operator="equal">
      <formula>"异常"</formula>
    </cfRule>
    <cfRule type="cellIs" dxfId="77" priority="76" stopIfTrue="1" operator="equal">
      <formula>"正常"</formula>
    </cfRule>
  </conditionalFormatting>
  <conditionalFormatting sqref="E107">
    <cfRule type="cellIs" dxfId="76" priority="77" stopIfTrue="1" operator="equal">
      <formula>"异常"</formula>
    </cfRule>
    <cfRule type="cellIs" dxfId="75" priority="78" stopIfTrue="1" operator="equal">
      <formula>"正常"</formula>
    </cfRule>
  </conditionalFormatting>
  <conditionalFormatting sqref="E108">
    <cfRule type="cellIs" dxfId="74" priority="63" stopIfTrue="1" operator="equal">
      <formula>"异常"</formula>
    </cfRule>
    <cfRule type="cellIs" dxfId="73" priority="64" stopIfTrue="1" operator="equal">
      <formula>"正常"</formula>
    </cfRule>
  </conditionalFormatting>
  <conditionalFormatting sqref="E109">
    <cfRule type="cellIs" dxfId="72" priority="65" stopIfTrue="1" operator="equal">
      <formula>"异常"</formula>
    </cfRule>
    <cfRule type="cellIs" dxfId="71" priority="66" stopIfTrue="1" operator="equal">
      <formula>"正常"</formula>
    </cfRule>
  </conditionalFormatting>
  <conditionalFormatting sqref="E110">
    <cfRule type="cellIs" dxfId="70" priority="67" stopIfTrue="1" operator="equal">
      <formula>"异常"</formula>
    </cfRule>
    <cfRule type="cellIs" dxfId="69" priority="68" stopIfTrue="1" operator="equal">
      <formula>"正常"</formula>
    </cfRule>
  </conditionalFormatting>
  <conditionalFormatting sqref="E111">
    <cfRule type="cellIs" dxfId="68" priority="69" stopIfTrue="1" operator="equal">
      <formula>"异常"</formula>
    </cfRule>
    <cfRule type="cellIs" dxfId="67" priority="70" stopIfTrue="1" operator="equal">
      <formula>"正常"</formula>
    </cfRule>
  </conditionalFormatting>
  <conditionalFormatting sqref="E112">
    <cfRule type="cellIs" dxfId="66" priority="71" stopIfTrue="1" operator="equal">
      <formula>"异常"</formula>
    </cfRule>
    <cfRule type="cellIs" dxfId="65" priority="72" stopIfTrue="1" operator="equal">
      <formula>"正常"</formula>
    </cfRule>
  </conditionalFormatting>
  <conditionalFormatting sqref="E113">
    <cfRule type="cellIs" dxfId="64" priority="73" stopIfTrue="1" operator="equal">
      <formula>"异常"</formula>
    </cfRule>
    <cfRule type="cellIs" dxfId="63" priority="74" stopIfTrue="1" operator="equal">
      <formula>"正常"</formula>
    </cfRule>
  </conditionalFormatting>
  <conditionalFormatting sqref="E114">
    <cfRule type="cellIs" dxfId="62" priority="79" stopIfTrue="1" operator="equal">
      <formula>"异常"</formula>
    </cfRule>
    <cfRule type="cellIs" dxfId="61" priority="80" stopIfTrue="1" operator="equal">
      <formula>"正常"</formula>
    </cfRule>
  </conditionalFormatting>
  <conditionalFormatting sqref="E117">
    <cfRule type="cellIs" dxfId="60" priority="59" stopIfTrue="1" operator="equal">
      <formula>"异常"</formula>
    </cfRule>
    <cfRule type="cellIs" dxfId="59" priority="60" stopIfTrue="1" operator="equal">
      <formula>"正常"</formula>
    </cfRule>
  </conditionalFormatting>
  <conditionalFormatting sqref="E119">
    <cfRule type="cellIs" dxfId="58" priority="125" stopIfTrue="1" operator="equal">
      <formula>"异常"</formula>
    </cfRule>
    <cfRule type="cellIs" dxfId="57" priority="126" stopIfTrue="1" operator="equal">
      <formula>"正常"</formula>
    </cfRule>
    <cfRule type="cellIs" dxfId="56" priority="127" stopIfTrue="1" operator="equal">
      <formula>"异常"</formula>
    </cfRule>
  </conditionalFormatting>
  <conditionalFormatting sqref="E3:E5">
    <cfRule type="cellIs" dxfId="55" priority="81" stopIfTrue="1" operator="equal">
      <formula>"异常"</formula>
    </cfRule>
    <cfRule type="cellIs" dxfId="54" priority="82" stopIfTrue="1" operator="equal">
      <formula>"正常"</formula>
    </cfRule>
  </conditionalFormatting>
  <conditionalFormatting sqref="E7:E9">
    <cfRule type="cellIs" dxfId="53" priority="57" stopIfTrue="1" operator="equal">
      <formula>"异常"</formula>
    </cfRule>
    <cfRule type="cellIs" dxfId="52" priority="58" stopIfTrue="1" operator="equal">
      <formula>"正常"</formula>
    </cfRule>
  </conditionalFormatting>
  <conditionalFormatting sqref="E11:E13">
    <cfRule type="cellIs" dxfId="51" priority="55" stopIfTrue="1" operator="equal">
      <formula>"异常"</formula>
    </cfRule>
    <cfRule type="cellIs" dxfId="50" priority="56" stopIfTrue="1" operator="equal">
      <formula>"正常"</formula>
    </cfRule>
  </conditionalFormatting>
  <conditionalFormatting sqref="E15:E17">
    <cfRule type="cellIs" dxfId="49" priority="53" stopIfTrue="1" operator="equal">
      <formula>"异常"</formula>
    </cfRule>
    <cfRule type="cellIs" dxfId="48" priority="54" stopIfTrue="1" operator="equal">
      <formula>"正常"</formula>
    </cfRule>
  </conditionalFormatting>
  <conditionalFormatting sqref="E19:E21">
    <cfRule type="cellIs" dxfId="47" priority="51" stopIfTrue="1" operator="equal">
      <formula>"异常"</formula>
    </cfRule>
    <cfRule type="cellIs" dxfId="46" priority="52" stopIfTrue="1" operator="equal">
      <formula>"正常"</formula>
    </cfRule>
  </conditionalFormatting>
  <conditionalFormatting sqref="E23:E25">
    <cfRule type="cellIs" dxfId="45" priority="49" stopIfTrue="1" operator="equal">
      <formula>"异常"</formula>
    </cfRule>
    <cfRule type="cellIs" dxfId="44" priority="50" stopIfTrue="1" operator="equal">
      <formula>"正常"</formula>
    </cfRule>
  </conditionalFormatting>
  <conditionalFormatting sqref="E27:E29">
    <cfRule type="cellIs" dxfId="43" priority="47" stopIfTrue="1" operator="equal">
      <formula>"异常"</formula>
    </cfRule>
    <cfRule type="cellIs" dxfId="42" priority="48" stopIfTrue="1" operator="equal">
      <formula>"正常"</formula>
    </cfRule>
  </conditionalFormatting>
  <conditionalFormatting sqref="E31:E33">
    <cfRule type="cellIs" dxfId="41" priority="45" stopIfTrue="1" operator="equal">
      <formula>"异常"</formula>
    </cfRule>
    <cfRule type="cellIs" dxfId="40" priority="46" stopIfTrue="1" operator="equal">
      <formula>"正常"</formula>
    </cfRule>
  </conditionalFormatting>
  <conditionalFormatting sqref="E35:E37">
    <cfRule type="cellIs" dxfId="39" priority="43" stopIfTrue="1" operator="equal">
      <formula>"异常"</formula>
    </cfRule>
    <cfRule type="cellIs" dxfId="38" priority="44" stopIfTrue="1" operator="equal">
      <formula>"正常"</formula>
    </cfRule>
  </conditionalFormatting>
  <conditionalFormatting sqref="E39:E41">
    <cfRule type="cellIs" dxfId="37" priority="41" stopIfTrue="1" operator="equal">
      <formula>"异常"</formula>
    </cfRule>
    <cfRule type="cellIs" dxfId="36" priority="42" stopIfTrue="1" operator="equal">
      <formula>"正常"</formula>
    </cfRule>
  </conditionalFormatting>
  <conditionalFormatting sqref="E43:E45">
    <cfRule type="cellIs" dxfId="35" priority="39" stopIfTrue="1" operator="equal">
      <formula>"异常"</formula>
    </cfRule>
    <cfRule type="cellIs" dxfId="34" priority="40" stopIfTrue="1" operator="equal">
      <formula>"正常"</formula>
    </cfRule>
  </conditionalFormatting>
  <conditionalFormatting sqref="E47:E49">
    <cfRule type="cellIs" dxfId="33" priority="37" stopIfTrue="1" operator="equal">
      <formula>"异常"</formula>
    </cfRule>
    <cfRule type="cellIs" dxfId="32" priority="38" stopIfTrue="1" operator="equal">
      <formula>"正常"</formula>
    </cfRule>
  </conditionalFormatting>
  <conditionalFormatting sqref="E51:E53">
    <cfRule type="cellIs" dxfId="31" priority="35" stopIfTrue="1" operator="equal">
      <formula>"异常"</formula>
    </cfRule>
    <cfRule type="cellIs" dxfId="30" priority="36" stopIfTrue="1" operator="equal">
      <formula>"正常"</formula>
    </cfRule>
  </conditionalFormatting>
  <conditionalFormatting sqref="E55:E57">
    <cfRule type="cellIs" dxfId="29" priority="33" stopIfTrue="1" operator="equal">
      <formula>"异常"</formula>
    </cfRule>
    <cfRule type="cellIs" dxfId="28" priority="34" stopIfTrue="1" operator="equal">
      <formula>"正常"</formula>
    </cfRule>
  </conditionalFormatting>
  <conditionalFormatting sqref="E59:E61">
    <cfRule type="cellIs" dxfId="27" priority="31" stopIfTrue="1" operator="equal">
      <formula>"异常"</formula>
    </cfRule>
    <cfRule type="cellIs" dxfId="26" priority="32" stopIfTrue="1" operator="equal">
      <formula>"正常"</formula>
    </cfRule>
  </conditionalFormatting>
  <conditionalFormatting sqref="E63:E65">
    <cfRule type="cellIs" dxfId="25" priority="29" stopIfTrue="1" operator="equal">
      <formula>"异常"</formula>
    </cfRule>
    <cfRule type="cellIs" dxfId="24" priority="30" stopIfTrue="1" operator="equal">
      <formula>"正常"</formula>
    </cfRule>
  </conditionalFormatting>
  <conditionalFormatting sqref="E67:E69">
    <cfRule type="cellIs" dxfId="23" priority="27" stopIfTrue="1" operator="equal">
      <formula>"异常"</formula>
    </cfRule>
    <cfRule type="cellIs" dxfId="22" priority="28" stopIfTrue="1" operator="equal">
      <formula>"正常"</formula>
    </cfRule>
  </conditionalFormatting>
  <conditionalFormatting sqref="E71:E73">
    <cfRule type="cellIs" dxfId="21" priority="25" stopIfTrue="1" operator="equal">
      <formula>"异常"</formula>
    </cfRule>
    <cfRule type="cellIs" dxfId="20" priority="26" stopIfTrue="1" operator="equal">
      <formula>"正常"</formula>
    </cfRule>
  </conditionalFormatting>
  <conditionalFormatting sqref="E75:E77">
    <cfRule type="cellIs" dxfId="19" priority="21" stopIfTrue="1" operator="equal">
      <formula>"异常"</formula>
    </cfRule>
    <cfRule type="cellIs" dxfId="18" priority="22" stopIfTrue="1" operator="equal">
      <formula>"正常"</formula>
    </cfRule>
  </conditionalFormatting>
  <conditionalFormatting sqref="E79:E81">
    <cfRule type="cellIs" dxfId="17" priority="17" stopIfTrue="1" operator="equal">
      <formula>"异常"</formula>
    </cfRule>
    <cfRule type="cellIs" dxfId="16" priority="18" stopIfTrue="1" operator="equal">
      <formula>"正常"</formula>
    </cfRule>
  </conditionalFormatting>
  <conditionalFormatting sqref="E83:E85">
    <cfRule type="cellIs" dxfId="15" priority="13" stopIfTrue="1" operator="equal">
      <formula>"异常"</formula>
    </cfRule>
    <cfRule type="cellIs" dxfId="14" priority="14" stopIfTrue="1" operator="equal">
      <formula>"正常"</formula>
    </cfRule>
  </conditionalFormatting>
  <conditionalFormatting sqref="E87:E89">
    <cfRule type="cellIs" dxfId="13" priority="9" stopIfTrue="1" operator="equal">
      <formula>"异常"</formula>
    </cfRule>
    <cfRule type="cellIs" dxfId="12" priority="10" stopIfTrue="1" operator="equal">
      <formula>"正常"</formula>
    </cfRule>
  </conditionalFormatting>
  <conditionalFormatting sqref="E91:E93">
    <cfRule type="cellIs" dxfId="11" priority="5" stopIfTrue="1" operator="equal">
      <formula>"异常"</formula>
    </cfRule>
    <cfRule type="cellIs" dxfId="10" priority="6" stopIfTrue="1" operator="equal">
      <formula>"正常"</formula>
    </cfRule>
  </conditionalFormatting>
  <conditionalFormatting sqref="E95:E97">
    <cfRule type="cellIs" dxfId="9" priority="1" stopIfTrue="1" operator="equal">
      <formula>"异常"</formula>
    </cfRule>
    <cfRule type="cellIs" dxfId="8" priority="2" stopIfTrue="1" operator="equal">
      <formula>"正常"</formula>
    </cfRule>
  </conditionalFormatting>
  <conditionalFormatting sqref="E54 E1:E2 E6 E62 E115:E116 E118:E119 E10 E14 E18 E22 E58 E66 E70 E98:E105">
    <cfRule type="cellIs" dxfId="7" priority="123" stopIfTrue="1" operator="equal">
      <formula>"异常"</formula>
    </cfRule>
    <cfRule type="cellIs" dxfId="6" priority="124" stopIfTrue="1" operator="equal">
      <formula>"正常"</formula>
    </cfRule>
  </conditionalFormatting>
  <conditionalFormatting sqref="E30 E34 E38">
    <cfRule type="cellIs" dxfId="5" priority="89" stopIfTrue="1" operator="equal">
      <formula>"异常"</formula>
    </cfRule>
    <cfRule type="cellIs" dxfId="4" priority="90" stopIfTrue="1" operator="equal">
      <formula>"正常"</formula>
    </cfRule>
  </conditionalFormatting>
  <dataValidations count="1">
    <dataValidation type="list" allowBlank="1" showInputMessage="1" showErrorMessage="1" sqref="E2:E119">
      <formula1>"正常,异常"</formula1>
    </dataValidation>
  </dataValidations>
  <hyperlinks>
    <hyperlink ref="D119" r:id="rId1"/>
  </hyperlinks>
  <pageMargins left="0.75" right="0.75" top="1" bottom="1" header="0.5" footer="0.5"/>
  <pageSetup paperSize="9" orientation="portrait" horizont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zoomScaleNormal="100" zoomScaleSheetLayoutView="100" workbookViewId="0">
      <selection activeCell="A6" sqref="A6:IV6"/>
    </sheetView>
  </sheetViews>
  <sheetFormatPr defaultColWidth="9" defaultRowHeight="15.6" x14ac:dyDescent="0.25"/>
  <cols>
    <col min="2" max="2" width="14.19921875" customWidth="1"/>
    <col min="3" max="3" width="20.09765625" customWidth="1"/>
    <col min="4" max="4" width="21.59765625" customWidth="1"/>
    <col min="5" max="5" width="38.19921875" customWidth="1"/>
  </cols>
  <sheetData>
    <row r="1" spans="1:5" ht="18.75" customHeight="1" x14ac:dyDescent="0.25">
      <c r="A1" s="11" t="s">
        <v>80</v>
      </c>
    </row>
    <row r="2" spans="1:5" ht="18.75" customHeight="1" x14ac:dyDescent="0.25">
      <c r="A2" s="96" t="s">
        <v>81</v>
      </c>
      <c r="B2" s="97"/>
      <c r="C2" s="97"/>
      <c r="D2" s="97"/>
      <c r="E2" s="98"/>
    </row>
    <row r="3" spans="1:5" ht="18.75" customHeight="1" x14ac:dyDescent="0.25">
      <c r="A3" s="99"/>
      <c r="B3" s="100"/>
      <c r="C3" s="100"/>
      <c r="D3" s="100"/>
      <c r="E3" s="101"/>
    </row>
    <row r="4" spans="1:5" ht="102.75" customHeight="1" x14ac:dyDescent="0.25">
      <c r="A4" s="102"/>
      <c r="B4" s="103"/>
      <c r="C4" s="103"/>
      <c r="D4" s="103"/>
      <c r="E4" s="104"/>
    </row>
    <row r="5" spans="1:5" ht="18.75" customHeight="1" x14ac:dyDescent="0.25"/>
    <row r="6" spans="1:5" s="95" customFormat="1" x14ac:dyDescent="0.25">
      <c r="A6" s="95" t="s">
        <v>82</v>
      </c>
    </row>
    <row r="7" spans="1:5" x14ac:dyDescent="0.15">
      <c r="B7" s="12" t="s">
        <v>2</v>
      </c>
      <c r="C7" s="12" t="s">
        <v>5</v>
      </c>
      <c r="D7" s="12" t="s">
        <v>6</v>
      </c>
      <c r="E7" s="12" t="s">
        <v>83</v>
      </c>
    </row>
    <row r="8" spans="1:5" ht="75.599999999999994" x14ac:dyDescent="0.25">
      <c r="B8" s="13" t="s">
        <v>7</v>
      </c>
      <c r="C8" s="14" t="s">
        <v>84</v>
      </c>
      <c r="D8" s="15" t="s">
        <v>9</v>
      </c>
      <c r="E8" s="16" t="s">
        <v>85</v>
      </c>
    </row>
    <row r="9" spans="1:5" ht="32.4" x14ac:dyDescent="0.25">
      <c r="B9" s="13" t="s">
        <v>10</v>
      </c>
      <c r="C9" s="15" t="s">
        <v>86</v>
      </c>
      <c r="D9" s="15" t="s">
        <v>12</v>
      </c>
      <c r="E9" s="16" t="s">
        <v>87</v>
      </c>
    </row>
    <row r="10" spans="1:5" ht="54" x14ac:dyDescent="0.25">
      <c r="B10" s="13" t="s">
        <v>13</v>
      </c>
      <c r="C10" s="15" t="s">
        <v>88</v>
      </c>
      <c r="D10" s="15" t="s">
        <v>12</v>
      </c>
      <c r="E10" s="16" t="s">
        <v>89</v>
      </c>
    </row>
    <row r="11" spans="1:5" ht="43.2" x14ac:dyDescent="0.25">
      <c r="B11" s="13" t="s">
        <v>15</v>
      </c>
      <c r="C11" s="17" t="s">
        <v>90</v>
      </c>
      <c r="D11" s="15" t="s">
        <v>17</v>
      </c>
      <c r="E11" s="16" t="s">
        <v>91</v>
      </c>
    </row>
    <row r="14" spans="1:5" s="95" customFormat="1" x14ac:dyDescent="0.25">
      <c r="A14" s="95" t="s">
        <v>92</v>
      </c>
    </row>
    <row r="15" spans="1:5" x14ac:dyDescent="0.15">
      <c r="B15" s="12" t="s">
        <v>2</v>
      </c>
      <c r="C15" s="12" t="s">
        <v>5</v>
      </c>
      <c r="D15" s="12" t="s">
        <v>6</v>
      </c>
      <c r="E15" s="12" t="s">
        <v>83</v>
      </c>
    </row>
    <row r="16" spans="1:5" ht="33" customHeight="1" x14ac:dyDescent="0.25">
      <c r="B16" s="13" t="s">
        <v>39</v>
      </c>
      <c r="C16" s="18" t="s">
        <v>52</v>
      </c>
      <c r="D16" s="19" t="s">
        <v>41</v>
      </c>
      <c r="E16" s="20" t="s">
        <v>93</v>
      </c>
    </row>
    <row r="17" spans="2:5" ht="120" hidden="1" x14ac:dyDescent="0.25">
      <c r="B17" s="13" t="s">
        <v>94</v>
      </c>
      <c r="C17" s="18" t="s">
        <v>95</v>
      </c>
      <c r="D17" s="20" t="s">
        <v>44</v>
      </c>
      <c r="E17" s="20" t="s">
        <v>96</v>
      </c>
    </row>
    <row r="18" spans="2:5" ht="108" hidden="1" x14ac:dyDescent="0.25">
      <c r="B18" s="13" t="s">
        <v>97</v>
      </c>
      <c r="C18" s="18" t="s">
        <v>98</v>
      </c>
      <c r="D18" s="20" t="s">
        <v>44</v>
      </c>
      <c r="E18" s="20" t="s">
        <v>99</v>
      </c>
    </row>
    <row r="19" spans="2:5" ht="39" customHeight="1" x14ac:dyDescent="0.25">
      <c r="B19" s="13" t="s">
        <v>42</v>
      </c>
      <c r="C19" s="18" t="s">
        <v>43</v>
      </c>
      <c r="D19" s="20" t="s">
        <v>44</v>
      </c>
      <c r="E19" s="20" t="s">
        <v>100</v>
      </c>
    </row>
    <row r="20" spans="2:5" ht="39.9" customHeight="1" x14ac:dyDescent="0.25">
      <c r="B20" s="13" t="s">
        <v>45</v>
      </c>
      <c r="C20" s="18" t="s">
        <v>53</v>
      </c>
      <c r="D20" s="20" t="s">
        <v>101</v>
      </c>
      <c r="E20" s="16" t="s">
        <v>102</v>
      </c>
    </row>
    <row r="21" spans="2:5" ht="48.9" customHeight="1" x14ac:dyDescent="0.25">
      <c r="B21" s="5" t="s">
        <v>103</v>
      </c>
      <c r="C21" s="18" t="s">
        <v>54</v>
      </c>
      <c r="D21" s="15" t="s">
        <v>50</v>
      </c>
      <c r="E21" s="21" t="s">
        <v>104</v>
      </c>
    </row>
    <row r="23" spans="2:5" s="10" customFormat="1" x14ac:dyDescent="0.25"/>
    <row r="24" spans="2:5" s="10" customFormat="1" x14ac:dyDescent="0.25"/>
    <row r="25" spans="2:5" s="10" customFormat="1" ht="14.25" customHeigh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s="10" customFormat="1" ht="14.25" customHeight="1" x14ac:dyDescent="0.25"/>
    <row r="30" spans="2:5" s="10" customFormat="1" ht="14.25" customHeight="1" x14ac:dyDescent="0.25"/>
    <row r="31" spans="2:5" s="10" customFormat="1" x14ac:dyDescent="0.25"/>
    <row r="32" spans="2:5" s="10" customFormat="1" x14ac:dyDescent="0.25"/>
    <row r="33" s="10" customFormat="1" ht="22.5" customHeight="1" x14ac:dyDescent="0.25"/>
    <row r="34" s="10" customFormat="1" ht="14.25" customHeight="1" x14ac:dyDescent="0.25"/>
    <row r="35" s="10" customFormat="1" x14ac:dyDescent="0.25"/>
    <row r="36" s="10" customFormat="1" x14ac:dyDescent="0.25"/>
    <row r="37" s="10" customFormat="1" ht="14.25" customHeight="1" x14ac:dyDescent="0.25"/>
    <row r="38" s="10" customFormat="1" ht="14.25" customHeigh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ht="14.25" customHeight="1" x14ac:dyDescent="0.25"/>
    <row r="46" s="10" customFormat="1" x14ac:dyDescent="0.25"/>
    <row r="47" s="10" customFormat="1" x14ac:dyDescent="0.25"/>
    <row r="48" s="10" customFormat="1" x14ac:dyDescent="0.25"/>
    <row r="49" s="10" customFormat="1" ht="14.25" customHeight="1" x14ac:dyDescent="0.25"/>
    <row r="50" s="10" customFormat="1" ht="14.25" customHeight="1" x14ac:dyDescent="0.25"/>
    <row r="51" s="10" customFormat="1" x14ac:dyDescent="0.25"/>
    <row r="52" s="10" customFormat="1" x14ac:dyDescent="0.25"/>
    <row r="53" s="10" customFormat="1" ht="22.5" customHeight="1" x14ac:dyDescent="0.25"/>
    <row r="54" s="10" customFormat="1" ht="14.25" customHeight="1" x14ac:dyDescent="0.25"/>
    <row r="55" s="10" customFormat="1" x14ac:dyDescent="0.25"/>
    <row r="56" s="10" customFormat="1" x14ac:dyDescent="0.25"/>
    <row r="57" s="10" customFormat="1" ht="14.25" customHeight="1" x14ac:dyDescent="0.25"/>
    <row r="58" s="10" customFormat="1" ht="14.25" customHeight="1" x14ac:dyDescent="0.25"/>
    <row r="59" s="10" customFormat="1" x14ac:dyDescent="0.25"/>
    <row r="60" s="10" customFormat="1" x14ac:dyDescent="0.25"/>
    <row r="82" spans="4:4" x14ac:dyDescent="0.25">
      <c r="D82" s="22"/>
    </row>
    <row r="83" spans="4:4" x14ac:dyDescent="0.25">
      <c r="D83" s="22"/>
    </row>
    <row r="114" spans="4:4" x14ac:dyDescent="0.25">
      <c r="D114" s="22"/>
    </row>
    <row r="115" spans="4:4" ht="46.8" x14ac:dyDescent="0.25">
      <c r="D115" s="22" t="s">
        <v>105</v>
      </c>
    </row>
  </sheetData>
  <mergeCells count="3">
    <mergeCell ref="A6:XFD6"/>
    <mergeCell ref="A14:XFD14"/>
    <mergeCell ref="A2:E4"/>
  </mergeCells>
  <phoneticPr fontId="8" type="noConversion"/>
  <pageMargins left="0.75" right="0.75" top="1" bottom="1" header="0.51" footer="0.5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C16" sqref="C16"/>
    </sheetView>
  </sheetViews>
  <sheetFormatPr defaultColWidth="9" defaultRowHeight="15" customHeight="1" x14ac:dyDescent="0.25"/>
  <cols>
    <col min="1" max="1" width="10.59765625" customWidth="1"/>
    <col min="2" max="2" width="25.19921875" bestFit="1" customWidth="1"/>
    <col min="3" max="3" width="22.69921875" customWidth="1"/>
    <col min="4" max="4" width="43.19921875" customWidth="1"/>
    <col min="5" max="5" width="17.59765625" customWidth="1"/>
    <col min="6" max="6" width="17.5" customWidth="1"/>
    <col min="7" max="7" width="18.19921875" customWidth="1"/>
  </cols>
  <sheetData>
    <row r="1" spans="1:7" s="1" customFormat="1" ht="30.75" customHeight="1" x14ac:dyDescent="0.25">
      <c r="A1" s="2" t="s">
        <v>0</v>
      </c>
      <c r="B1" s="3" t="s">
        <v>106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90.6" customHeight="1" x14ac:dyDescent="0.25">
      <c r="A2" s="4" t="s">
        <v>119</v>
      </c>
      <c r="B2" s="44" t="s">
        <v>51</v>
      </c>
      <c r="C2" s="5" t="s">
        <v>39</v>
      </c>
      <c r="D2" s="49" t="s">
        <v>125</v>
      </c>
      <c r="E2" s="7" t="str">
        <f>IF(ISERROR(SEARCH("norowsselected",D2)),"异常","正常")</f>
        <v>异常</v>
      </c>
      <c r="F2" s="61" t="s">
        <v>144</v>
      </c>
      <c r="G2" s="9" t="s">
        <v>41</v>
      </c>
    </row>
  </sheetData>
  <phoneticPr fontId="8" type="noConversion"/>
  <conditionalFormatting sqref="E1">
    <cfRule type="cellIs" dxfId="3" priority="1705" stopIfTrue="1" operator="equal">
      <formula>"异常"</formula>
    </cfRule>
    <cfRule type="cellIs" dxfId="2" priority="1706" stopIfTrue="1" operator="equal">
      <formula>"正常"</formula>
    </cfRule>
  </conditionalFormatting>
  <conditionalFormatting sqref="E2">
    <cfRule type="cellIs" dxfId="1" priority="9" stopIfTrue="1" operator="equal">
      <formula>"异常"</formula>
    </cfRule>
    <cfRule type="cellIs" dxfId="0" priority="10" stopIfTrue="1" operator="equal">
      <formula>"正常"</formula>
    </cfRule>
  </conditionalFormatting>
  <dataValidations disablePrompts="1" count="1">
    <dataValidation type="list" allowBlank="1" showInputMessage="1" showErrorMessage="1" sqref="E2">
      <formula1>"正常,异常"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ColWidth="9" defaultRowHeight="15.6" x14ac:dyDescent="0.25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巡检明细</vt:lpstr>
      <vt:lpstr>巡检说明</vt:lpstr>
      <vt:lpstr>异常部分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宋林</cp:lastModifiedBy>
  <cp:revision>1</cp:revision>
  <dcterms:created xsi:type="dcterms:W3CDTF">2013-04-22T08:22:51Z</dcterms:created>
  <dcterms:modified xsi:type="dcterms:W3CDTF">2018-05-17T09:46:18Z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_ms_pID_725343">
    <vt:lpwstr>(2)TzMQ6Zk7/tKDNfvbiiFmob9HrPE3cPJESTkgsRGgo30L+uuyH0WA8hHLbFOgzhzfQmtGCUedrMUSqn67HCa8xVruM/zD3oqKDCo4qsGXkZo4X2O4XEZnymUVi0QoDKFWK0HzB9qZGx2H7klKjqcrJIsViZTaBG7/GmZYTnjTuBSpIBnFQZAykGREixPWoOg+Ngxw7qlgsng3OwFUTgmQ4ly7XrsC2BekH+5S5uh7B7EP4tgP</vt:lpwstr>
  </property>
  <property fmtid="{D5CDD505-2E9C-101B-9397-08002B2CF9AE}" pid="4" name="_ms_pID_725343_00">
    <vt:lpwstr>_ms_pID_725343</vt:lpwstr>
  </property>
  <property fmtid="{D5CDD505-2E9C-101B-9397-08002B2CF9AE}" pid="5" name="_ms_pID_7253431">
    <vt:lpwstr>SzbrzTAWQZtWPdocBM+kk6hodsUHUVJ6F5g5BwSqJ0KJ5DMuoNVCvWX6ui8=</vt:lpwstr>
  </property>
  <property fmtid="{D5CDD505-2E9C-101B-9397-08002B2CF9AE}" pid="6" name="_ms_pID_7253431_00">
    <vt:lpwstr>_ms_pID_7253431</vt:lpwstr>
  </property>
  <property fmtid="{D5CDD505-2E9C-101B-9397-08002B2CF9AE}" pid="7" name="sflag">
    <vt:lpwstr>1379839851</vt:lpwstr>
  </property>
</Properties>
</file>