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puc\LAb exp\tp-03-lab-exp\"/>
    </mc:Choice>
  </mc:AlternateContent>
  <xr:revisionPtr revIDLastSave="0" documentId="8_{59AA7F57-2F58-4472-B190-6236B42E13DA}" xr6:coauthVersionLast="45" xr6:coauthVersionMax="45" xr10:uidLastSave="{00000000-0000-0000-0000-000000000000}"/>
  <bookViews>
    <workbookView xWindow="-120" yWindow="-120" windowWidth="37710" windowHeight="16440" activeTab="3" xr2:uid="{DD7EFFCC-CBE7-4F97-BF77-CF92352324EC}"/>
  </bookViews>
  <sheets>
    <sheet name="Dataset Python" sheetId="1" r:id="rId1"/>
    <sheet name="Dataset Java" sheetId="2" r:id="rId2"/>
    <sheet name="Análise Dados Java" sheetId="3" r:id="rId3"/>
    <sheet name="Análise Dados Pyth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1" i="1" l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6" i="4" s="1"/>
  <c r="M6" i="4"/>
  <c r="L6" i="4"/>
  <c r="K6" i="4"/>
  <c r="J6" i="4"/>
  <c r="H6" i="4"/>
  <c r="G6" i="4"/>
  <c r="F6" i="4"/>
  <c r="E6" i="4"/>
  <c r="D6" i="4"/>
  <c r="C6" i="4"/>
  <c r="B6" i="4"/>
  <c r="M5" i="4"/>
  <c r="L5" i="4"/>
  <c r="K5" i="4"/>
  <c r="J5" i="4"/>
  <c r="H5" i="4"/>
  <c r="G5" i="4"/>
  <c r="F5" i="4"/>
  <c r="E5" i="4"/>
  <c r="D5" i="4"/>
  <c r="C5" i="4"/>
  <c r="B5" i="4"/>
  <c r="M4" i="4"/>
  <c r="L4" i="4"/>
  <c r="K4" i="4"/>
  <c r="J4" i="4"/>
  <c r="H4" i="4"/>
  <c r="G4" i="4"/>
  <c r="F4" i="4"/>
  <c r="E4" i="4"/>
  <c r="D4" i="4"/>
  <c r="C4" i="4"/>
  <c r="B4" i="4"/>
  <c r="N3" i="4"/>
  <c r="M3" i="4"/>
  <c r="L3" i="4"/>
  <c r="K3" i="4"/>
  <c r="J3" i="4"/>
  <c r="H3" i="4"/>
  <c r="G3" i="4"/>
  <c r="F3" i="4"/>
  <c r="E3" i="4"/>
  <c r="D3" i="4"/>
  <c r="C3" i="4"/>
  <c r="B3" i="4"/>
  <c r="N2" i="4"/>
  <c r="M2" i="4"/>
  <c r="L2" i="4"/>
  <c r="K2" i="4"/>
  <c r="J2" i="4"/>
  <c r="H2" i="4"/>
  <c r="G2" i="4"/>
  <c r="F2" i="4"/>
  <c r="E2" i="4"/>
  <c r="D2" i="4"/>
  <c r="C2" i="4"/>
  <c r="B2" i="4"/>
  <c r="H2" i="3"/>
  <c r="H3" i="3"/>
  <c r="H4" i="3"/>
  <c r="H5" i="3"/>
  <c r="H6" i="3"/>
  <c r="N6" i="3"/>
  <c r="M6" i="3"/>
  <c r="L6" i="3"/>
  <c r="K6" i="3"/>
  <c r="J6" i="3"/>
  <c r="G6" i="3"/>
  <c r="F6" i="3"/>
  <c r="E6" i="3"/>
  <c r="D6" i="3"/>
  <c r="C6" i="3"/>
  <c r="B6" i="3"/>
  <c r="N5" i="3"/>
  <c r="M5" i="3"/>
  <c r="L5" i="3"/>
  <c r="K5" i="3"/>
  <c r="J5" i="3"/>
  <c r="G5" i="3"/>
  <c r="F5" i="3"/>
  <c r="E5" i="3"/>
  <c r="D5" i="3"/>
  <c r="C5" i="3"/>
  <c r="B5" i="3"/>
  <c r="N4" i="3"/>
  <c r="M4" i="3"/>
  <c r="L4" i="3"/>
  <c r="K4" i="3"/>
  <c r="J4" i="3"/>
  <c r="G4" i="3"/>
  <c r="F4" i="3"/>
  <c r="E4" i="3"/>
  <c r="D4" i="3"/>
  <c r="C4" i="3"/>
  <c r="B4" i="3"/>
  <c r="N3" i="3"/>
  <c r="M3" i="3"/>
  <c r="L3" i="3"/>
  <c r="K3" i="3"/>
  <c r="J3" i="3"/>
  <c r="G3" i="3"/>
  <c r="F3" i="3"/>
  <c r="E3" i="3"/>
  <c r="D3" i="3"/>
  <c r="C3" i="3"/>
  <c r="B3" i="3"/>
  <c r="N2" i="3"/>
  <c r="M2" i="3"/>
  <c r="K2" i="3"/>
  <c r="J2" i="3"/>
  <c r="G2" i="3"/>
  <c r="F2" i="3"/>
  <c r="E2" i="3"/>
  <c r="D2" i="3"/>
  <c r="C2" i="3"/>
  <c r="L2" i="3"/>
  <c r="B2" i="3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4" i="2"/>
  <c r="P3" i="2"/>
  <c r="P2" i="2"/>
  <c r="N4" i="4" l="1"/>
  <c r="N5" i="4"/>
</calcChain>
</file>

<file path=xl/sharedStrings.xml><?xml version="1.0" encoding="utf-8"?>
<sst xmlns="http://schemas.openxmlformats.org/spreadsheetml/2006/main" count="680" uniqueCount="436">
  <si>
    <t>nameWithOwner</t>
  </si>
  <si>
    <t>url</t>
  </si>
  <si>
    <t>primaryLanguage-&gt;name</t>
  </si>
  <si>
    <t>stargazers-&gt;totalCount</t>
  </si>
  <si>
    <t>createdAt (UTC)</t>
  </si>
  <si>
    <t>repositoryAge (years)</t>
  </si>
  <si>
    <t>repositoryAge (days)</t>
  </si>
  <si>
    <t>releases-&gt;totalCount</t>
  </si>
  <si>
    <t>releases/repositoryAge(days)</t>
  </si>
  <si>
    <t>watchers-&gt;totalCount</t>
  </si>
  <si>
    <t>forks-&gt;totalCount</t>
  </si>
  <si>
    <t>Total SLOC</t>
  </si>
  <si>
    <t>Total linhas em branco</t>
  </si>
  <si>
    <t>Total linhas comentários</t>
  </si>
  <si>
    <t>Total LOC</t>
  </si>
  <si>
    <t>donnemartin/system-design-primer</t>
  </si>
  <si>
    <t>https://github.com/donnemartin/system-design-primer</t>
  </si>
  <si>
    <t>Python</t>
  </si>
  <si>
    <t>public-apis/public-apis</t>
  </si>
  <si>
    <t>https://github.com/public-apis/public-apis</t>
  </si>
  <si>
    <t>jackfrued/Python-100-Days</t>
  </si>
  <si>
    <t>https://github.com/jackfrued/Python-100-Days</t>
  </si>
  <si>
    <t>TheAlgorithms/Python</t>
  </si>
  <si>
    <t>https://github.com/TheAlgorithms/Python</t>
  </si>
  <si>
    <t>vinta/awesome-python</t>
  </si>
  <si>
    <t>https://github.com/vinta/awesome-python</t>
  </si>
  <si>
    <t>ytdl-org/youtube-dl</t>
  </si>
  <si>
    <t>https://github.com/ytdl-org/youtube-dl</t>
  </si>
  <si>
    <t>tensorflow/models</t>
  </si>
  <si>
    <t>https://github.com/tensorflow/models</t>
  </si>
  <si>
    <t>nvbn/thefuck</t>
  </si>
  <si>
    <t>https://github.com/nvbn/thefuck</t>
  </si>
  <si>
    <t>django/django</t>
  </si>
  <si>
    <t>https://github.com/django/django</t>
  </si>
  <si>
    <t>pallets/flask</t>
  </si>
  <si>
    <t>https://github.com/pallets/flask</t>
  </si>
  <si>
    <t>keras-team/keras</t>
  </si>
  <si>
    <t>https://github.com/keras-team/keras</t>
  </si>
  <si>
    <t>httpie/httpie</t>
  </si>
  <si>
    <t>https://github.com/httpie/httpie</t>
  </si>
  <si>
    <t>josephmisiti/awesome-machine-learning</t>
  </si>
  <si>
    <t>https://github.com/josephmisiti/awesome-machine-learning</t>
  </si>
  <si>
    <t>ansible/ansible</t>
  </si>
  <si>
    <t>https://github.com/ansible/ansible</t>
  </si>
  <si>
    <t>psf/requests</t>
  </si>
  <si>
    <t>https://github.com/psf/requests</t>
  </si>
  <si>
    <t>scikit-learn/scikit-learn</t>
  </si>
  <si>
    <t>https://github.com/scikit-learn/scikit-learn</t>
  </si>
  <si>
    <t>scrapy/scrapy</t>
  </si>
  <si>
    <t>https://github.com/scrapy/scrapy</t>
  </si>
  <si>
    <t>minimaxir/big-list-of-naughty-strings</t>
  </si>
  <si>
    <t>https://github.com/minimaxir/big-list-of-naughty-strings</t>
  </si>
  <si>
    <t>ageitgey/face_recognition</t>
  </si>
  <si>
    <t>https://github.com/ageitgey/face_recognition</t>
  </si>
  <si>
    <t>home-assistant/core</t>
  </si>
  <si>
    <t>https://github.com/home-assistant/core</t>
  </si>
  <si>
    <t>soimort/you-get</t>
  </si>
  <si>
    <t>https://github.com/soimort/you-get</t>
  </si>
  <si>
    <t>huggingface/transformers</t>
  </si>
  <si>
    <t>https://github.com/huggingface/transformers</t>
  </si>
  <si>
    <t>521xueweihan/HelloGitHub</t>
  </si>
  <si>
    <t>https://github.com/521xueweihan/HelloGitHub</t>
  </si>
  <si>
    <t>python/cpython</t>
  </si>
  <si>
    <t>https://github.com/python/cpython</t>
  </si>
  <si>
    <t>shadowsocks/shadowsocks</t>
  </si>
  <si>
    <t>https://github.com/shadowsocks/shadowsocks</t>
  </si>
  <si>
    <t>deepfakes/faceswap</t>
  </si>
  <si>
    <t>https://github.com/deepfakes/faceswap</t>
  </si>
  <si>
    <t>XX-net/XX-Net</t>
  </si>
  <si>
    <t>https://github.com/XX-net/XX-Net</t>
  </si>
  <si>
    <t>apache/incubator-superset</t>
  </si>
  <si>
    <t>https://github.com/apache/incubator-superset</t>
  </si>
  <si>
    <t>0voice/interview_internal_reference</t>
  </si>
  <si>
    <t>https://github.com/0voice/interview_internal_reference</t>
  </si>
  <si>
    <t>testerSunshine/12306</t>
  </si>
  <si>
    <t>https://github.com/testerSunshine/12306</t>
  </si>
  <si>
    <t>isocpp/CppCoreGuidelines</t>
  </si>
  <si>
    <t>https://github.com/isocpp/CppCoreGuidelines</t>
  </si>
  <si>
    <t>floodsung/Deep-Learning-Papers-Reading-Roadmap</t>
  </si>
  <si>
    <t>https://github.com/floodsung/Deep-Learning-Papers-Reading-Roadmap</t>
  </si>
  <si>
    <t>certbot/certbot</t>
  </si>
  <si>
    <t>https://github.com/certbot/certbot</t>
  </si>
  <si>
    <t>apachecn/AiLearning</t>
  </si>
  <si>
    <t>https://github.com/apachecn/AiLearning</t>
  </si>
  <si>
    <t>pandas-dev/pandas</t>
  </si>
  <si>
    <t>https://github.com/pandas-dev/pandas</t>
  </si>
  <si>
    <t>localstack/localstack</t>
  </si>
  <si>
    <t>https://github.com/localstack/localstack</t>
  </si>
  <si>
    <t>getsentry/sentry</t>
  </si>
  <si>
    <t>https://github.com/getsentry/sentry</t>
  </si>
  <si>
    <t>faif/python-patterns</t>
  </si>
  <si>
    <t>https://github.com/faif/python-patterns</t>
  </si>
  <si>
    <t>3b1b/manim</t>
  </si>
  <si>
    <t>https://github.com/3b1b/manim</t>
  </si>
  <si>
    <t>google-research/bert</t>
  </si>
  <si>
    <t>https://github.com/google-research/bert</t>
  </si>
  <si>
    <t>fighting41love/funNLP</t>
  </si>
  <si>
    <t>https://github.com/fighting41love/funNLP</t>
  </si>
  <si>
    <t>fxsjy/jieba</t>
  </si>
  <si>
    <t>https://github.com/fxsjy/jieba</t>
  </si>
  <si>
    <t>facebookresearch/Detectron</t>
  </si>
  <si>
    <t>https://github.com/facebookresearch/Detectron</t>
  </si>
  <si>
    <t>openai/gym</t>
  </si>
  <si>
    <t>https://github.com/openai/gym</t>
  </si>
  <si>
    <t>ycm-core/YouCompleteMe</t>
  </si>
  <si>
    <t>https://github.com/ycm-core/YouCompleteMe</t>
  </si>
  <si>
    <t>0xAX/linux-insides</t>
  </si>
  <si>
    <t>https://github.com/0xAX/linux-insides</t>
  </si>
  <si>
    <t>tiangolo/fastapi</t>
  </si>
  <si>
    <t>https://github.com/tiangolo/fastapi</t>
  </si>
  <si>
    <t>satwikkansal/wtfpython</t>
  </si>
  <si>
    <t>https://github.com/satwikkansal/wtfpython</t>
  </si>
  <si>
    <t>pypa/pipenv</t>
  </si>
  <si>
    <t>https://github.com/pypa/pipenv</t>
  </si>
  <si>
    <t>donnemartin/interactive-coding-challenges</t>
  </si>
  <si>
    <t>https://github.com/donnemartin/interactive-coding-challenges</t>
  </si>
  <si>
    <t>hankcs/HanLP</t>
  </si>
  <si>
    <t>https://github.com/hankcs/HanLP</t>
  </si>
  <si>
    <t>littlecodersh/ItChat</t>
  </si>
  <si>
    <t>https://github.com/littlecodersh/ItChat</t>
  </si>
  <si>
    <t>docker/compose</t>
  </si>
  <si>
    <t>https://github.com/docker/compose</t>
  </si>
  <si>
    <t>iperov/DeepFaceLab</t>
  </si>
  <si>
    <t>https://github.com/iperov/DeepFaceLab</t>
  </si>
  <si>
    <t>mitmproxy/mitmproxy</t>
  </si>
  <si>
    <t>https://github.com/mitmproxy/mitmproxy</t>
  </si>
  <si>
    <t>CorentinJ/Real-Time-Voice-Cloning</t>
  </si>
  <si>
    <t>https://github.com/CorentinJ/Real-Time-Voice-Cloning</t>
  </si>
  <si>
    <t>donnemartin/data-science-ipython-notebooks</t>
  </si>
  <si>
    <t>https://github.com/donnemartin/data-science-ipython-notebooks</t>
  </si>
  <si>
    <t>tornadoweb/tornado</t>
  </si>
  <si>
    <t>https://github.com/tornadoweb/tornado</t>
  </si>
  <si>
    <t>chubin/cheat.sh</t>
  </si>
  <si>
    <t>https://github.com/chubin/cheat.sh</t>
  </si>
  <si>
    <t>trailofbits/algo</t>
  </si>
  <si>
    <t>https://github.com/trailofbits/algo</t>
  </si>
  <si>
    <t>geekcomputers/Python</t>
  </si>
  <si>
    <t>https://github.com/geekcomputers/Python</t>
  </si>
  <si>
    <t>encode/django-rest-framework</t>
  </si>
  <si>
    <t>https://github.com/encode/django-rest-framework</t>
  </si>
  <si>
    <t>d2l-ai/d2l-zh</t>
  </si>
  <si>
    <t>https://github.com/d2l-ai/d2l-zh</t>
  </si>
  <si>
    <t>matterport/Mask_RCNN</t>
  </si>
  <si>
    <t>https://github.com/matterport/Mask_RCNN</t>
  </si>
  <si>
    <t>apache/airflow</t>
  </si>
  <si>
    <t>https://github.com/apache/airflow</t>
  </si>
  <si>
    <t>sqlmapproject/sqlmap</t>
  </si>
  <si>
    <t>https://github.com/sqlmapproject/sqlmap</t>
  </si>
  <si>
    <t>yunjey/pytorch-tutorial</t>
  </si>
  <si>
    <t>https://github.com/yunjey/pytorch-tutorial</t>
  </si>
  <si>
    <t>swisskyrepo/PayloadsAllTheThings</t>
  </si>
  <si>
    <t>https://github.com/swisskyrepo/PayloadsAllTheThings</t>
  </si>
  <si>
    <t>psf/black</t>
  </si>
  <si>
    <t>https://github.com/psf/black</t>
  </si>
  <si>
    <t>keon/algorithms</t>
  </si>
  <si>
    <t>https://github.com/keon/algorithms</t>
  </si>
  <si>
    <t>google/python-fire</t>
  </si>
  <si>
    <t>https://github.com/google/python-fire</t>
  </si>
  <si>
    <t>explosion/spaCy</t>
  </si>
  <si>
    <t>https://github.com/explosion/spaCy</t>
  </si>
  <si>
    <t>drduh/macOS-Security-and-Privacy-Guide</t>
  </si>
  <si>
    <t>https://github.com/drduh/macOS-Security-and-Privacy-Guide</t>
  </si>
  <si>
    <t>eriklindernoren/ML-From-Scratch</t>
  </si>
  <si>
    <t>https://github.com/eriklindernoren/ML-From-Scratch</t>
  </si>
  <si>
    <t>nicolargo/glances</t>
  </si>
  <si>
    <t>https://github.com/nicolargo/glances</t>
  </si>
  <si>
    <t>sebastianruder/NLP-progress</t>
  </si>
  <si>
    <t>https://github.com/sebastianruder/NLP-progress</t>
  </si>
  <si>
    <t>wangzheng0822/algo</t>
  </si>
  <si>
    <t>https://github.com/wangzheng0822/algo</t>
  </si>
  <si>
    <t>StevenBlack/hosts</t>
  </si>
  <si>
    <t>https://github.com/StevenBlack/hosts</t>
  </si>
  <si>
    <t>tqdm/tqdm</t>
  </si>
  <si>
    <t>https://github.com/tqdm/tqdm</t>
  </si>
  <si>
    <t>celery/celery</t>
  </si>
  <si>
    <t>https://github.com/celery/celery</t>
  </si>
  <si>
    <t>magenta/magenta</t>
  </si>
  <si>
    <t>https://github.com/magenta/magenta</t>
  </si>
  <si>
    <t>gto76/python-cheatsheet</t>
  </si>
  <si>
    <t>https://github.com/gto76/python-cheatsheet</t>
  </si>
  <si>
    <t>reddit-archive/reddit</t>
  </si>
  <si>
    <t>https://github.com/reddit-archive/reddit</t>
  </si>
  <si>
    <t>numpy/numpy</t>
  </si>
  <si>
    <t>https://github.com/numpy/numpy</t>
  </si>
  <si>
    <t>sherlock-project/sherlock</t>
  </si>
  <si>
    <t>https://github.com/sherlock-project/sherlock</t>
  </si>
  <si>
    <t>instillai/TensorFlow-Course</t>
  </si>
  <si>
    <t>https://github.com/instillai/TensorFlow-Course</t>
  </si>
  <si>
    <t>charlax/professional-programming</t>
  </si>
  <si>
    <t>https://github.com/charlax/professional-programming</t>
  </si>
  <si>
    <t>binux/pyspider</t>
  </si>
  <si>
    <t>https://github.com/binux/pyspider</t>
  </si>
  <si>
    <t>ipython/ipython</t>
  </si>
  <si>
    <t>https://github.com/ipython/ipython</t>
  </si>
  <si>
    <t>luong-komorebi/Awesome-Linux-Software</t>
  </si>
  <si>
    <t>https://github.com/luong-komorebi/Awesome-Linux-Software</t>
  </si>
  <si>
    <t>deezer/spleeter</t>
  </si>
  <si>
    <t>https://github.com/deezer/spleeter</t>
  </si>
  <si>
    <t>toml-lang/toml</t>
  </si>
  <si>
    <t>https://github.com/toml-lang/toml</t>
  </si>
  <si>
    <t>pytorch/examples</t>
  </si>
  <si>
    <t>https://github.com/pytorch/examples</t>
  </si>
  <si>
    <t>huge-success/sanic</t>
  </si>
  <si>
    <t>https://github.com/huge-success/sanic</t>
  </si>
  <si>
    <t>bitcoinbook/bitcoinbook</t>
  </si>
  <si>
    <t>https://github.com/bitcoinbook/bitcoinbook</t>
  </si>
  <si>
    <t>bokeh/bokeh</t>
  </si>
  <si>
    <t>https://github.com/bokeh/bokeh</t>
  </si>
  <si>
    <t>locustio/locust</t>
  </si>
  <si>
    <t>https://github.com/locustio/locust</t>
  </si>
  <si>
    <t>wangshub/wechat_jump_game</t>
  </si>
  <si>
    <t>https://github.com/wangshub/wechat_jump_game</t>
  </si>
  <si>
    <t>nginx-proxy/nginx-proxy</t>
  </si>
  <si>
    <t>https://github.com/nginx-proxy/nginx-proxy</t>
  </si>
  <si>
    <t>cool-RR/PySnooper</t>
  </si>
  <si>
    <t>https://github.com/cool-RR/PySnooper</t>
  </si>
  <si>
    <t>CyC2018/CS-Notes</t>
  </si>
  <si>
    <t>https://github.com/CyC2018/CS-Notes</t>
  </si>
  <si>
    <t>Java</t>
  </si>
  <si>
    <t>Snailclimb/JavaGuide</t>
  </si>
  <si>
    <t>https://github.com/Snailclimb/JavaGuide</t>
  </si>
  <si>
    <t>iluwatar/java-design-patterns</t>
  </si>
  <si>
    <t>https://github.com/iluwatar/java-design-patterns</t>
  </si>
  <si>
    <t>MisterBooo/LeetCodeAnimation</t>
  </si>
  <si>
    <t>https://github.com/MisterBooo/LeetCodeAnimation</t>
  </si>
  <si>
    <t>elastic/elasticsearch</t>
  </si>
  <si>
    <t>https://github.com/elastic/elasticsearch</t>
  </si>
  <si>
    <t>spring-projects/spring-boot</t>
  </si>
  <si>
    <t>https://github.com/spring-projects/spring-boot</t>
  </si>
  <si>
    <t>kdn251/interviews</t>
  </si>
  <si>
    <t>https://github.com/kdn251/interviews</t>
  </si>
  <si>
    <t>doocs/advanced-java</t>
  </si>
  <si>
    <t>https://github.com/doocs/advanced-java</t>
  </si>
  <si>
    <t>ReactiveX/RxJava</t>
  </si>
  <si>
    <t>https://github.com/ReactiveX/RxJava</t>
  </si>
  <si>
    <t>macrozheng/mall</t>
  </si>
  <si>
    <t>https://github.com/macrozheng/mall</t>
  </si>
  <si>
    <t>spring-projects/spring-framework</t>
  </si>
  <si>
    <t>https://github.com/spring-projects/spring-framework</t>
  </si>
  <si>
    <t>google/guava</t>
  </si>
  <si>
    <t>https://github.com/google/guava</t>
  </si>
  <si>
    <t>square/okhttp</t>
  </si>
  <si>
    <t>https://github.com/square/okhttp</t>
  </si>
  <si>
    <t>square/retrofit</t>
  </si>
  <si>
    <t>https://github.com/square/retrofit</t>
  </si>
  <si>
    <t>apache/dubbo</t>
  </si>
  <si>
    <t>https://github.com/apache/dubbo</t>
  </si>
  <si>
    <t>PhilJay/MPAndroidChart</t>
  </si>
  <si>
    <t>https://github.com/PhilJay/MPAndroidChart</t>
  </si>
  <si>
    <t>TheAlgorithms/Java</t>
  </si>
  <si>
    <t>https://github.com/TheAlgorithms/Java</t>
  </si>
  <si>
    <t>bumptech/glide</t>
  </si>
  <si>
    <t>https://github.com/bumptech/glide</t>
  </si>
  <si>
    <t>airbnb/lottie-android</t>
  </si>
  <si>
    <t>https://github.com/airbnb/lottie-android</t>
  </si>
  <si>
    <t>Blankj/AndroidUtilCode</t>
  </si>
  <si>
    <t>https://github.com/Blankj/AndroidUtilCode</t>
  </si>
  <si>
    <t>zxing/zxing</t>
  </si>
  <si>
    <t>https://github.com/zxing/zxing</t>
  </si>
  <si>
    <t>proxyee-down-org/proxyee-down</t>
  </si>
  <si>
    <t>https://github.com/proxyee-down-org/proxyee-down</t>
  </si>
  <si>
    <t>JakeWharton/butterknife</t>
  </si>
  <si>
    <t>https://github.com/JakeWharton/butterknife</t>
  </si>
  <si>
    <t>crossoverJie/JCSprout</t>
  </si>
  <si>
    <t>https://github.com/crossoverJie/JCSprout</t>
  </si>
  <si>
    <t>kon9chunkit/GitHub-Chinese-Top-Charts</t>
  </si>
  <si>
    <t>https://github.com/kon9chunkit/GitHub-Chinese-Top-Charts</t>
  </si>
  <si>
    <t>netty/netty</t>
  </si>
  <si>
    <t>https://github.com/netty/netty</t>
  </si>
  <si>
    <t>ityouknow/spring-boot-examples</t>
  </si>
  <si>
    <t>https://github.com/ityouknow/spring-boot-examples</t>
  </si>
  <si>
    <t>skylot/jadx</t>
  </si>
  <si>
    <t>https://github.com/skylot/jadx</t>
  </si>
  <si>
    <t>alibaba/arthas</t>
  </si>
  <si>
    <t>https://github.com/alibaba/arthas</t>
  </si>
  <si>
    <t>eugenp/tutorials</t>
  </si>
  <si>
    <t>https://github.com/eugenp/tutorials</t>
  </si>
  <si>
    <t>greenrobot/EventBus</t>
  </si>
  <si>
    <t>https://github.com/greenrobot/EventBus</t>
  </si>
  <si>
    <t>alibaba/fastjson</t>
  </si>
  <si>
    <t>https://github.com/alibaba/fastjson</t>
  </si>
  <si>
    <t>ctripcorp/apollo</t>
  </si>
  <si>
    <t>https://github.com/ctripcorp/apollo</t>
  </si>
  <si>
    <t>NationalSecurityAgency/ghidra</t>
  </si>
  <si>
    <t>https://github.com/NationalSecurityAgency/ghidra</t>
  </si>
  <si>
    <t>alibaba/druid</t>
  </si>
  <si>
    <t>https://github.com/alibaba/druid</t>
  </si>
  <si>
    <t>scwang90/SmartRefreshLayout</t>
  </si>
  <si>
    <t>https://github.com/scwang90/SmartRefreshLayout</t>
  </si>
  <si>
    <t>CymChad/BaseRecyclerViewAdapterHelper</t>
  </si>
  <si>
    <t>https://github.com/CymChad/BaseRecyclerViewAdapterHelper</t>
  </si>
  <si>
    <t>Netflix/Hystrix</t>
  </si>
  <si>
    <t>https://github.com/Netflix/Hystrix</t>
  </si>
  <si>
    <t>geekxh/hello-algorithm</t>
  </si>
  <si>
    <t>https://github.com/geekxh/hello-algorithm</t>
  </si>
  <si>
    <t>ReactiveX/RxAndroid</t>
  </si>
  <si>
    <t>https://github.com/ReactiveX/RxAndroid</t>
  </si>
  <si>
    <t>SeleniumHQ/selenium</t>
  </si>
  <si>
    <t>https://github.com/SeleniumHQ/selenium</t>
  </si>
  <si>
    <t>lenve/vhr</t>
  </si>
  <si>
    <t>https://github.com/lenve/vhr</t>
  </si>
  <si>
    <t>google/gson</t>
  </si>
  <si>
    <t>https://github.com/google/gson</t>
  </si>
  <si>
    <t>xkcoding/spring-boot-demo</t>
  </si>
  <si>
    <t>https://github.com/xkcoding/spring-boot-demo</t>
  </si>
  <si>
    <t>square/picasso</t>
  </si>
  <si>
    <t>https://github.com/square/picasso</t>
  </si>
  <si>
    <t>libgdx/libgdx</t>
  </si>
  <si>
    <t>https://github.com/libgdx/libgdx</t>
  </si>
  <si>
    <t>seata/seata</t>
  </si>
  <si>
    <t>https://github.com/seata/seata</t>
  </si>
  <si>
    <t>hollischuang/toBeTopJavaer</t>
  </si>
  <si>
    <t>https://github.com/hollischuang/toBeTopJavaer</t>
  </si>
  <si>
    <t>chrisbanes/PhotoView</t>
  </si>
  <si>
    <t>https://github.com/chrisbanes/PhotoView</t>
  </si>
  <si>
    <t>alibaba/easyexcel</t>
  </si>
  <si>
    <t>https://github.com/alibaba/easyexcel</t>
  </si>
  <si>
    <t>apache/kafka</t>
  </si>
  <si>
    <t>https://github.com/apache/kafka</t>
  </si>
  <si>
    <t>qiurunze123/miaosha</t>
  </si>
  <si>
    <t>https://github.com/qiurunze123/miaosha</t>
  </si>
  <si>
    <t>wuyouzhuguli/SpringAll</t>
  </si>
  <si>
    <t>https://github.com/wuyouzhuguli/SpringAll</t>
  </si>
  <si>
    <t>halo-dev/halo</t>
  </si>
  <si>
    <t>https://github.com/halo-dev/halo</t>
  </si>
  <si>
    <t>nostra13/Android-Universal-Image-Loader</t>
  </si>
  <si>
    <t>https://github.com/nostra13/Android-Universal-Image-Loader</t>
  </si>
  <si>
    <t>google/ExoPlayer</t>
  </si>
  <si>
    <t>https://github.com/google/ExoPlayer</t>
  </si>
  <si>
    <t>facebook/fresco</t>
  </si>
  <si>
    <t>https://github.com/facebook/fresco</t>
  </si>
  <si>
    <t>jenkinsci/jenkins</t>
  </si>
  <si>
    <t>https://github.com/jenkinsci/jenkins</t>
  </si>
  <si>
    <t>alibaba/canal</t>
  </si>
  <si>
    <t>https://github.com/alibaba/canal</t>
  </si>
  <si>
    <t>looly/hutool</t>
  </si>
  <si>
    <t>https://github.com/looly/hutool</t>
  </si>
  <si>
    <t>alibaba/spring-cloud-alibaba</t>
  </si>
  <si>
    <t>https://github.com/alibaba/spring-cloud-alibaba</t>
  </si>
  <si>
    <t>xuxueli/xxl-job</t>
  </si>
  <si>
    <t>https://github.com/xuxueli/xxl-job</t>
  </si>
  <si>
    <t>shuzheng/zheng</t>
  </si>
  <si>
    <t>https://github.com/shuzheng/zheng</t>
  </si>
  <si>
    <t>didi/DoraemonKit</t>
  </si>
  <si>
    <t>https://github.com/didi/DoraemonKit</t>
  </si>
  <si>
    <t>zhangdaiscott/jeecg-boot</t>
  </si>
  <si>
    <t>https://github.com/zhangdaiscott/jeecg-boot</t>
  </si>
  <si>
    <t>bazelbuild/bazel</t>
  </si>
  <si>
    <t>https://github.com/bazelbuild/bazel</t>
  </si>
  <si>
    <t>dbeaver/dbeaver</t>
  </si>
  <si>
    <t>https://github.com/dbeaver/dbeaver</t>
  </si>
  <si>
    <t>Tencent/tinker</t>
  </si>
  <si>
    <t>https://github.com/Tencent/tinker</t>
  </si>
  <si>
    <t>CarGuo/GSYVideoPlayer</t>
  </si>
  <si>
    <t>https://github.com/CarGuo/GSYVideoPlayer</t>
  </si>
  <si>
    <t>apache/skywalking</t>
  </si>
  <si>
    <t>https://github.com/apache/skywalking</t>
  </si>
  <si>
    <t>android10/Android-CleanArchitecture</t>
  </si>
  <si>
    <t>https://github.com/android10/Android-CleanArchitecture</t>
  </si>
  <si>
    <t>redisson/redisson</t>
  </si>
  <si>
    <t>https://github.com/redisson/redisson</t>
  </si>
  <si>
    <t>alibaba/nacos</t>
  </si>
  <si>
    <t>https://github.com/alibaba/nacos</t>
  </si>
  <si>
    <t>mybatis/mybatis-3</t>
  </si>
  <si>
    <t>https://github.com/mybatis/mybatis-3</t>
  </si>
  <si>
    <t>linlinjava/litemall</t>
  </si>
  <si>
    <t>https://github.com/linlinjava/litemall</t>
  </si>
  <si>
    <t>dianping/cat</t>
  </si>
  <si>
    <t>https://github.com/dianping/cat</t>
  </si>
  <si>
    <t>apache/flink</t>
  </si>
  <si>
    <t>https://github.com/apache/flink</t>
  </si>
  <si>
    <t>forezp/SpringCloudLearning</t>
  </si>
  <si>
    <t>https://github.com/forezp/SpringCloudLearning</t>
  </si>
  <si>
    <t>winterbe/java8-tutorial</t>
  </si>
  <si>
    <t>https://github.com/winterbe/java8-tutorial</t>
  </si>
  <si>
    <t>alibaba/Sentinel</t>
  </si>
  <si>
    <t>https://github.com/alibaba/Sentinel</t>
  </si>
  <si>
    <t>brettwooldridge/HikariCP</t>
  </si>
  <si>
    <t>https://github.com/brettwooldridge/HikariCP</t>
  </si>
  <si>
    <t>signalapp/Signal-Android</t>
  </si>
  <si>
    <t>https://github.com/signalapp/Signal-Android</t>
  </si>
  <si>
    <t>oracle/graal</t>
  </si>
  <si>
    <t>https://github.com/oracle/graal</t>
  </si>
  <si>
    <t>EnterpriseQualityCoding/FizzBuzzEnterpriseEdition</t>
  </si>
  <si>
    <t>https://github.com/EnterpriseQualityCoding/FizzBuzzEnterpriseEdition</t>
  </si>
  <si>
    <t>JeffLi1993/springboot-learning-example</t>
  </si>
  <si>
    <t>https://github.com/JeffLi1993/springboot-learning-example</t>
  </si>
  <si>
    <t>openzipkin/zipkin</t>
  </si>
  <si>
    <t>https://github.com/openzipkin/zipkin</t>
  </si>
  <si>
    <t>hdodenhof/CircleImageView</t>
  </si>
  <si>
    <t>https://github.com/hdodenhof/CircleImageView</t>
  </si>
  <si>
    <t>lgvalle/Material-Animations</t>
  </si>
  <si>
    <t>https://github.com/lgvalle/Material-Animations</t>
  </si>
  <si>
    <t>react-native-community/lottie-react-native</t>
  </si>
  <si>
    <t>https://github.com/react-native-community/lottie-react-native</t>
  </si>
  <si>
    <t>LMAX-Exchange/disruptor</t>
  </si>
  <si>
    <t>https://github.com/LMAX-Exchange/disruptor</t>
  </si>
  <si>
    <t>orhanobut/logger</t>
  </si>
  <si>
    <t>https://github.com/orhanobut/logger</t>
  </si>
  <si>
    <t>alibaba/ARouter</t>
  </si>
  <si>
    <t>https://github.com/alibaba/ARouter</t>
  </si>
  <si>
    <t>apache/rocketmq</t>
  </si>
  <si>
    <t>https://github.com/apache/rocketmq</t>
  </si>
  <si>
    <t>Tencent/QMUI_Android</t>
  </si>
  <si>
    <t>https://github.com/Tencent/QMUI_Android</t>
  </si>
  <si>
    <t>greenrobot/greenDAO</t>
  </si>
  <si>
    <t>https://github.com/greenrobot/greenDAO</t>
  </si>
  <si>
    <t>apache/shardingsphere</t>
  </si>
  <si>
    <t>https://github.com/apache/shardingsphere</t>
  </si>
  <si>
    <t>Bigkoo/Android-PickerView</t>
  </si>
  <si>
    <t>https://github.com/Bigkoo/Android-PickerView</t>
  </si>
  <si>
    <t>dyc87112/SpringBoot-Learning</t>
  </si>
  <si>
    <t>https://github.com/dyc87112/SpringBoot-Learning</t>
  </si>
  <si>
    <t>facebook/stetho</t>
  </si>
  <si>
    <t>https://github.com/facebook/stetho</t>
  </si>
  <si>
    <t>Curzibn/Luban</t>
  </si>
  <si>
    <t>https://github.com/Curzibn/Luban</t>
  </si>
  <si>
    <t>Métricas</t>
  </si>
  <si>
    <t>Estrelas</t>
  </si>
  <si>
    <t>Watchers</t>
  </si>
  <si>
    <t>Forks</t>
  </si>
  <si>
    <t>Releases</t>
  </si>
  <si>
    <t>Idade(dias)</t>
  </si>
  <si>
    <t>Idade(anos)</t>
  </si>
  <si>
    <t>LOC</t>
  </si>
  <si>
    <t>Releases/dias</t>
  </si>
  <si>
    <t>SLOC</t>
  </si>
  <si>
    <t>Linhas de comentário</t>
  </si>
  <si>
    <t>Linhas em branco</t>
  </si>
  <si>
    <t>Mediana</t>
  </si>
  <si>
    <t>Máximo</t>
  </si>
  <si>
    <t>Mínimo</t>
  </si>
  <si>
    <t>Média</t>
  </si>
  <si>
    <t>Desvio padrão</t>
  </si>
  <si>
    <t>Percentual de comentários no código</t>
  </si>
  <si>
    <t>Percentual de comentários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</si>
</sst>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68BB-F6E7-4DC8-BA1D-72ECCB3AD7C6}">
  <dimension ref="A1:P101"/>
  <sheetViews>
    <sheetView topLeftCell="B1" workbookViewId="0">
      <selection activeCell="P1" sqref="P1:P1048576"/>
    </sheetView>
  </sheetViews>
  <sheetFormatPr defaultRowHeight="15" x14ac:dyDescent="0.25"/>
  <cols>
    <col min="1" max="1" width="48.5703125" bestFit="1" customWidth="1"/>
    <col min="2" max="2" width="67" bestFit="1" customWidth="1"/>
    <col min="3" max="3" width="23.28515625" bestFit="1" customWidth="1"/>
    <col min="4" max="4" width="21.42578125" bestFit="1" customWidth="1"/>
    <col min="5" max="5" width="15.85546875" bestFit="1" customWidth="1"/>
    <col min="8" max="8" width="19.85546875" bestFit="1" customWidth="1"/>
    <col min="9" max="9" width="27.85546875" bestFit="1" customWidth="1"/>
    <col min="10" max="10" width="20.42578125" bestFit="1" customWidth="1"/>
    <col min="11" max="11" width="16.7109375" bestFit="1" customWidth="1"/>
    <col min="12" max="12" width="10.28515625" bestFit="1" customWidth="1"/>
    <col min="13" max="13" width="21.140625" bestFit="1" customWidth="1"/>
    <col min="14" max="14" width="23" bestFit="1" customWidth="1"/>
    <col min="15" max="15" width="9.28515625" bestFit="1" customWidth="1"/>
    <col min="16" max="16" width="34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434</v>
      </c>
    </row>
    <row r="2" spans="1:16" x14ac:dyDescent="0.25">
      <c r="A2" t="s">
        <v>15</v>
      </c>
      <c r="B2" t="s">
        <v>16</v>
      </c>
      <c r="C2" t="s">
        <v>17</v>
      </c>
      <c r="D2">
        <v>108620</v>
      </c>
      <c r="E2" s="1">
        <v>42792.677407407406</v>
      </c>
      <c r="F2">
        <v>3</v>
      </c>
      <c r="G2">
        <v>1318</v>
      </c>
      <c r="H2">
        <v>0</v>
      </c>
      <c r="I2">
        <v>0</v>
      </c>
      <c r="J2">
        <v>5210</v>
      </c>
      <c r="K2">
        <v>18739</v>
      </c>
      <c r="L2">
        <v>655</v>
      </c>
      <c r="M2">
        <v>296</v>
      </c>
      <c r="N2">
        <v>122</v>
      </c>
      <c r="O2">
        <v>1062</v>
      </c>
      <c r="P2">
        <f>IF(O2 = 0,0, N2/O2*100)</f>
        <v>11.487758945386064</v>
      </c>
    </row>
    <row r="3" spans="1:16" x14ac:dyDescent="0.25">
      <c r="A3" t="s">
        <v>18</v>
      </c>
      <c r="B3" t="s">
        <v>19</v>
      </c>
      <c r="C3" t="s">
        <v>17</v>
      </c>
      <c r="D3">
        <v>97529</v>
      </c>
      <c r="E3" s="1">
        <v>42449.992847222224</v>
      </c>
      <c r="F3">
        <v>4</v>
      </c>
      <c r="G3">
        <v>1660</v>
      </c>
      <c r="H3">
        <v>0</v>
      </c>
      <c r="I3">
        <v>0</v>
      </c>
      <c r="J3">
        <v>3022</v>
      </c>
      <c r="K3">
        <v>11312</v>
      </c>
      <c r="L3">
        <v>161</v>
      </c>
      <c r="M3">
        <v>24</v>
      </c>
      <c r="N3">
        <v>38</v>
      </c>
      <c r="O3">
        <v>223</v>
      </c>
      <c r="P3">
        <f>IF(O3 = 0, 0, N3/O3*100)</f>
        <v>17.040358744394617</v>
      </c>
    </row>
    <row r="4" spans="1:16" x14ac:dyDescent="0.25">
      <c r="A4" t="s">
        <v>20</v>
      </c>
      <c r="B4" t="s">
        <v>21</v>
      </c>
      <c r="C4" t="s">
        <v>17</v>
      </c>
      <c r="D4">
        <v>93444</v>
      </c>
      <c r="E4" s="1">
        <v>43160.670740740738</v>
      </c>
      <c r="F4">
        <v>2</v>
      </c>
      <c r="G4">
        <v>950</v>
      </c>
      <c r="H4">
        <v>0</v>
      </c>
      <c r="I4">
        <v>0</v>
      </c>
      <c r="J4">
        <v>5887</v>
      </c>
      <c r="K4">
        <v>36718</v>
      </c>
      <c r="L4">
        <v>1066</v>
      </c>
      <c r="M4">
        <v>433</v>
      </c>
      <c r="N4">
        <v>386</v>
      </c>
      <c r="O4">
        <v>1887</v>
      </c>
      <c r="P4">
        <f>IF(O4 = 0, 0, (N4/O4)*100)</f>
        <v>20.455749867514573</v>
      </c>
    </row>
    <row r="5" spans="1:16" x14ac:dyDescent="0.25">
      <c r="A5" t="s">
        <v>22</v>
      </c>
      <c r="B5" t="s">
        <v>23</v>
      </c>
      <c r="C5" t="s">
        <v>17</v>
      </c>
      <c r="D5">
        <v>87789</v>
      </c>
      <c r="E5" s="1">
        <v>42567.40556712963</v>
      </c>
      <c r="F5">
        <v>4</v>
      </c>
      <c r="G5">
        <v>1543</v>
      </c>
      <c r="H5">
        <v>0</v>
      </c>
      <c r="I5">
        <v>0</v>
      </c>
      <c r="J5">
        <v>4723</v>
      </c>
      <c r="K5">
        <v>25148</v>
      </c>
      <c r="L5">
        <v>24855</v>
      </c>
      <c r="M5">
        <v>9368</v>
      </c>
      <c r="N5">
        <v>19113</v>
      </c>
      <c r="O5">
        <v>52667</v>
      </c>
      <c r="P5">
        <f t="shared" ref="P5:P68" si="0">IF(O5 = 0, 0, (N5/O5)*100)</f>
        <v>36.290276643818707</v>
      </c>
    </row>
    <row r="6" spans="1:16" x14ac:dyDescent="0.25">
      <c r="A6" t="s">
        <v>24</v>
      </c>
      <c r="B6" t="s">
        <v>25</v>
      </c>
      <c r="C6" t="s">
        <v>17</v>
      </c>
      <c r="D6">
        <v>87358</v>
      </c>
      <c r="E6" s="1">
        <v>41817.875069444446</v>
      </c>
      <c r="F6">
        <v>6</v>
      </c>
      <c r="G6">
        <v>2293</v>
      </c>
      <c r="H6">
        <v>0</v>
      </c>
      <c r="I6">
        <v>0</v>
      </c>
      <c r="J6">
        <v>5352</v>
      </c>
      <c r="K6">
        <v>16277</v>
      </c>
      <c r="L6">
        <v>44</v>
      </c>
      <c r="M6">
        <v>14</v>
      </c>
      <c r="N6">
        <v>25</v>
      </c>
      <c r="O6">
        <v>83</v>
      </c>
      <c r="P6">
        <f t="shared" si="0"/>
        <v>30.120481927710845</v>
      </c>
    </row>
    <row r="7" spans="1:16" x14ac:dyDescent="0.25">
      <c r="A7" t="s">
        <v>26</v>
      </c>
      <c r="B7" t="s">
        <v>27</v>
      </c>
      <c r="C7" t="s">
        <v>17</v>
      </c>
      <c r="D7">
        <v>71604</v>
      </c>
      <c r="E7" s="1">
        <v>40482.607719907406</v>
      </c>
      <c r="F7">
        <v>9</v>
      </c>
      <c r="G7">
        <v>3628</v>
      </c>
      <c r="H7">
        <v>301</v>
      </c>
      <c r="I7">
        <v>8.2965821389195102E-2</v>
      </c>
      <c r="J7">
        <v>1942</v>
      </c>
      <c r="K7">
        <v>12122</v>
      </c>
      <c r="L7">
        <v>86860</v>
      </c>
      <c r="M7">
        <v>11925</v>
      </c>
      <c r="N7">
        <v>6686</v>
      </c>
      <c r="O7">
        <v>104933</v>
      </c>
      <c r="P7">
        <f t="shared" si="0"/>
        <v>6.3716847893417707</v>
      </c>
    </row>
    <row r="8" spans="1:16" x14ac:dyDescent="0.25">
      <c r="A8" t="s">
        <v>28</v>
      </c>
      <c r="B8" t="s">
        <v>29</v>
      </c>
      <c r="C8" t="s">
        <v>17</v>
      </c>
      <c r="D8">
        <v>66519</v>
      </c>
      <c r="E8" s="1">
        <v>42405.052314814813</v>
      </c>
      <c r="F8">
        <v>4</v>
      </c>
      <c r="G8">
        <v>1705</v>
      </c>
      <c r="H8">
        <v>13</v>
      </c>
      <c r="I8">
        <v>7.6246334310850396E-3</v>
      </c>
      <c r="J8">
        <v>3017</v>
      </c>
      <c r="K8">
        <v>40212</v>
      </c>
      <c r="L8">
        <v>208369</v>
      </c>
      <c r="M8">
        <v>46612</v>
      </c>
      <c r="N8">
        <v>92183</v>
      </c>
      <c r="O8">
        <v>346631</v>
      </c>
      <c r="P8">
        <f t="shared" si="0"/>
        <v>26.593986112032681</v>
      </c>
    </row>
    <row r="9" spans="1:16" x14ac:dyDescent="0.25">
      <c r="A9" t="s">
        <v>30</v>
      </c>
      <c r="B9" t="s">
        <v>31</v>
      </c>
      <c r="C9" t="s">
        <v>17</v>
      </c>
      <c r="D9">
        <v>55978</v>
      </c>
      <c r="E9" s="1">
        <v>42102.630601851852</v>
      </c>
      <c r="F9">
        <v>5</v>
      </c>
      <c r="G9">
        <v>2008</v>
      </c>
      <c r="H9">
        <v>15</v>
      </c>
      <c r="I9">
        <v>7.47011952191235E-3</v>
      </c>
      <c r="J9">
        <v>845</v>
      </c>
      <c r="K9">
        <v>2641</v>
      </c>
      <c r="L9">
        <v>9464</v>
      </c>
      <c r="M9">
        <v>3401</v>
      </c>
      <c r="N9">
        <v>2400</v>
      </c>
      <c r="O9">
        <v>15374</v>
      </c>
      <c r="P9">
        <f t="shared" si="0"/>
        <v>15.610771432288278</v>
      </c>
    </row>
    <row r="10" spans="1:16" x14ac:dyDescent="0.25">
      <c r="A10" t="s">
        <v>32</v>
      </c>
      <c r="B10" t="s">
        <v>33</v>
      </c>
      <c r="C10" t="s">
        <v>17</v>
      </c>
      <c r="D10">
        <v>52672</v>
      </c>
      <c r="E10" s="1">
        <v>41027.116180555553</v>
      </c>
      <c r="F10">
        <v>8</v>
      </c>
      <c r="G10">
        <v>3083</v>
      </c>
      <c r="H10">
        <v>0</v>
      </c>
      <c r="I10">
        <v>0</v>
      </c>
      <c r="J10">
        <v>2299</v>
      </c>
      <c r="K10">
        <v>22124</v>
      </c>
      <c r="L10">
        <v>218421</v>
      </c>
      <c r="M10">
        <v>49329</v>
      </c>
      <c r="N10">
        <v>47090</v>
      </c>
      <c r="O10">
        <v>317265</v>
      </c>
      <c r="P10">
        <f t="shared" si="0"/>
        <v>14.842481836950183</v>
      </c>
    </row>
    <row r="11" spans="1:16" x14ac:dyDescent="0.25">
      <c r="A11" t="s">
        <v>34</v>
      </c>
      <c r="B11" t="s">
        <v>35</v>
      </c>
      <c r="C11" t="s">
        <v>17</v>
      </c>
      <c r="D11">
        <v>52282</v>
      </c>
      <c r="E11" s="1">
        <v>40274.46665509259</v>
      </c>
      <c r="F11">
        <v>10</v>
      </c>
      <c r="G11">
        <v>3836</v>
      </c>
      <c r="H11">
        <v>10</v>
      </c>
      <c r="I11">
        <v>2.6068821689259601E-3</v>
      </c>
      <c r="J11">
        <v>2282</v>
      </c>
      <c r="K11">
        <v>13519</v>
      </c>
      <c r="L11">
        <v>6735</v>
      </c>
      <c r="M11">
        <v>2853</v>
      </c>
      <c r="N11">
        <v>3150</v>
      </c>
      <c r="O11">
        <v>12829</v>
      </c>
      <c r="P11">
        <f t="shared" si="0"/>
        <v>24.553745420531609</v>
      </c>
    </row>
    <row r="12" spans="1:16" x14ac:dyDescent="0.25">
      <c r="A12" t="s">
        <v>36</v>
      </c>
      <c r="B12" t="s">
        <v>37</v>
      </c>
      <c r="C12" t="s">
        <v>17</v>
      </c>
      <c r="D12">
        <v>49910</v>
      </c>
      <c r="E12" s="1">
        <v>42091.024791666663</v>
      </c>
      <c r="F12">
        <v>5</v>
      </c>
      <c r="G12">
        <v>2019</v>
      </c>
      <c r="H12">
        <v>23</v>
      </c>
      <c r="I12">
        <v>1.1391778107974201E-2</v>
      </c>
      <c r="J12">
        <v>2113</v>
      </c>
      <c r="K12">
        <v>17924</v>
      </c>
      <c r="L12">
        <v>18860</v>
      </c>
      <c r="M12">
        <v>4747</v>
      </c>
      <c r="N12">
        <v>3753</v>
      </c>
      <c r="O12">
        <v>27109</v>
      </c>
      <c r="P12">
        <f t="shared" si="0"/>
        <v>13.844110811907484</v>
      </c>
    </row>
    <row r="13" spans="1:16" x14ac:dyDescent="0.25">
      <c r="A13" t="s">
        <v>38</v>
      </c>
      <c r="B13" t="s">
        <v>39</v>
      </c>
      <c r="C13" t="s">
        <v>17</v>
      </c>
      <c r="D13">
        <v>48299</v>
      </c>
      <c r="E13" s="1">
        <v>40964.527233796296</v>
      </c>
      <c r="F13">
        <v>8</v>
      </c>
      <c r="G13">
        <v>3146</v>
      </c>
      <c r="H13">
        <v>34</v>
      </c>
      <c r="I13">
        <v>1.0807374443737999E-2</v>
      </c>
      <c r="J13">
        <v>1066</v>
      </c>
      <c r="K13">
        <v>2956</v>
      </c>
      <c r="L13">
        <v>5722</v>
      </c>
      <c r="M13">
        <v>1525</v>
      </c>
      <c r="N13">
        <v>1162</v>
      </c>
      <c r="O13">
        <v>8406</v>
      </c>
      <c r="P13">
        <f t="shared" si="0"/>
        <v>13.823459433737806</v>
      </c>
    </row>
    <row r="14" spans="1:16" x14ac:dyDescent="0.25">
      <c r="A14" t="s">
        <v>40</v>
      </c>
      <c r="B14" t="s">
        <v>41</v>
      </c>
      <c r="C14" t="s">
        <v>17</v>
      </c>
      <c r="D14">
        <v>46878</v>
      </c>
      <c r="E14" s="1">
        <v>41835.799525462964</v>
      </c>
      <c r="F14">
        <v>6</v>
      </c>
      <c r="G14">
        <v>2275</v>
      </c>
      <c r="H14">
        <v>0</v>
      </c>
      <c r="I14">
        <v>0</v>
      </c>
      <c r="J14">
        <v>3411</v>
      </c>
      <c r="K14">
        <v>10680</v>
      </c>
      <c r="L14">
        <v>18</v>
      </c>
      <c r="M14">
        <v>4</v>
      </c>
      <c r="N14">
        <v>8</v>
      </c>
      <c r="O14">
        <v>30</v>
      </c>
      <c r="P14">
        <f t="shared" si="0"/>
        <v>26.666666666666668</v>
      </c>
    </row>
    <row r="15" spans="1:16" x14ac:dyDescent="0.25">
      <c r="A15" t="s">
        <v>42</v>
      </c>
      <c r="B15" t="s">
        <v>43</v>
      </c>
      <c r="C15" t="s">
        <v>17</v>
      </c>
      <c r="D15">
        <v>45006</v>
      </c>
      <c r="E15" s="1">
        <v>40974.62363425926</v>
      </c>
      <c r="F15">
        <v>8</v>
      </c>
      <c r="G15">
        <v>3136</v>
      </c>
      <c r="H15">
        <v>3</v>
      </c>
      <c r="I15">
        <v>9.5663265306122403E-4</v>
      </c>
      <c r="J15">
        <v>2034</v>
      </c>
      <c r="K15">
        <v>19007</v>
      </c>
      <c r="L15">
        <v>136813</v>
      </c>
      <c r="M15">
        <v>41830</v>
      </c>
      <c r="N15">
        <v>75631</v>
      </c>
      <c r="O15">
        <v>252076</v>
      </c>
      <c r="P15">
        <f t="shared" si="0"/>
        <v>30.00325298719434</v>
      </c>
    </row>
    <row r="16" spans="1:16" x14ac:dyDescent="0.25">
      <c r="A16" t="s">
        <v>44</v>
      </c>
      <c r="B16" t="s">
        <v>45</v>
      </c>
      <c r="C16" t="s">
        <v>17</v>
      </c>
      <c r="D16">
        <v>43632</v>
      </c>
      <c r="E16" s="1">
        <v>40587.776585648149</v>
      </c>
      <c r="F16">
        <v>9</v>
      </c>
      <c r="G16">
        <v>3523</v>
      </c>
      <c r="H16">
        <v>0</v>
      </c>
      <c r="I16">
        <v>0</v>
      </c>
      <c r="J16">
        <v>1412</v>
      </c>
      <c r="K16">
        <v>7701</v>
      </c>
      <c r="L16">
        <v>3921</v>
      </c>
      <c r="M16">
        <v>1498</v>
      </c>
      <c r="N16">
        <v>1915</v>
      </c>
      <c r="O16">
        <v>7259</v>
      </c>
      <c r="P16">
        <f t="shared" si="0"/>
        <v>26.381044220967077</v>
      </c>
    </row>
    <row r="17" spans="1:16" x14ac:dyDescent="0.25">
      <c r="A17" t="s">
        <v>46</v>
      </c>
      <c r="B17" t="s">
        <v>47</v>
      </c>
      <c r="C17" t="s">
        <v>17</v>
      </c>
      <c r="D17">
        <v>42509</v>
      </c>
      <c r="E17" s="1">
        <v>40407.405300925922</v>
      </c>
      <c r="F17">
        <v>10</v>
      </c>
      <c r="G17">
        <v>3703</v>
      </c>
      <c r="H17">
        <v>20</v>
      </c>
      <c r="I17">
        <v>5.4010261949770403E-3</v>
      </c>
      <c r="J17">
        <v>2254</v>
      </c>
      <c r="K17">
        <v>19764</v>
      </c>
      <c r="L17">
        <v>132148</v>
      </c>
      <c r="M17">
        <v>51004</v>
      </c>
      <c r="N17">
        <v>86460</v>
      </c>
      <c r="O17">
        <v>269255</v>
      </c>
      <c r="P17">
        <f t="shared" si="0"/>
        <v>32.110824311526251</v>
      </c>
    </row>
    <row r="18" spans="1:16" x14ac:dyDescent="0.25">
      <c r="A18" t="s">
        <v>48</v>
      </c>
      <c r="B18" t="s">
        <v>49</v>
      </c>
      <c r="C18" t="s">
        <v>17</v>
      </c>
      <c r="D18">
        <v>38468</v>
      </c>
      <c r="E18" s="1">
        <v>40231.084189814814</v>
      </c>
      <c r="F18">
        <v>10</v>
      </c>
      <c r="G18">
        <v>3879</v>
      </c>
      <c r="H18">
        <v>17</v>
      </c>
      <c r="I18">
        <v>4.38257282804846E-3</v>
      </c>
      <c r="J18">
        <v>1815</v>
      </c>
      <c r="K18">
        <v>8624</v>
      </c>
      <c r="L18">
        <v>31319</v>
      </c>
      <c r="M18">
        <v>8659</v>
      </c>
      <c r="N18">
        <v>5635</v>
      </c>
      <c r="O18">
        <v>45460</v>
      </c>
      <c r="P18">
        <f t="shared" si="0"/>
        <v>12.39551253849538</v>
      </c>
    </row>
    <row r="19" spans="1:16" x14ac:dyDescent="0.25">
      <c r="A19" t="s">
        <v>50</v>
      </c>
      <c r="B19" t="s">
        <v>51</v>
      </c>
      <c r="C19" t="s">
        <v>17</v>
      </c>
      <c r="D19">
        <v>38019</v>
      </c>
      <c r="E19" s="1">
        <v>42224.873148148145</v>
      </c>
      <c r="F19">
        <v>5</v>
      </c>
      <c r="G19">
        <v>1886</v>
      </c>
      <c r="H19">
        <v>0</v>
      </c>
      <c r="I19">
        <v>0</v>
      </c>
      <c r="J19">
        <v>848</v>
      </c>
      <c r="K19">
        <v>1622</v>
      </c>
      <c r="L19">
        <v>19</v>
      </c>
      <c r="M19">
        <v>23</v>
      </c>
      <c r="N19">
        <v>21</v>
      </c>
      <c r="O19">
        <v>63</v>
      </c>
      <c r="P19">
        <f t="shared" si="0"/>
        <v>33.333333333333329</v>
      </c>
    </row>
    <row r="20" spans="1:16" x14ac:dyDescent="0.25">
      <c r="A20" t="s">
        <v>52</v>
      </c>
      <c r="B20" t="s">
        <v>53</v>
      </c>
      <c r="C20" t="s">
        <v>17</v>
      </c>
      <c r="D20">
        <v>36520</v>
      </c>
      <c r="E20" s="1">
        <v>42797.911562499998</v>
      </c>
      <c r="F20">
        <v>3</v>
      </c>
      <c r="G20">
        <v>1313</v>
      </c>
      <c r="H20">
        <v>2</v>
      </c>
      <c r="I20">
        <v>1.52322924600152E-3</v>
      </c>
      <c r="J20">
        <v>1556</v>
      </c>
      <c r="K20">
        <v>10041</v>
      </c>
      <c r="L20">
        <v>1330</v>
      </c>
      <c r="M20">
        <v>648</v>
      </c>
      <c r="N20">
        <v>812</v>
      </c>
      <c r="O20">
        <v>2794</v>
      </c>
      <c r="P20">
        <f t="shared" si="0"/>
        <v>29.062276306370794</v>
      </c>
    </row>
    <row r="21" spans="1:16" x14ac:dyDescent="0.25">
      <c r="A21" t="s">
        <v>54</v>
      </c>
      <c r="B21" t="s">
        <v>55</v>
      </c>
      <c r="C21" t="s">
        <v>17</v>
      </c>
      <c r="D21">
        <v>36051</v>
      </c>
      <c r="E21" s="1">
        <v>41534.312361111108</v>
      </c>
      <c r="F21">
        <v>7</v>
      </c>
      <c r="G21">
        <v>2576</v>
      </c>
      <c r="H21">
        <v>657</v>
      </c>
      <c r="I21">
        <v>0.25504658385093099</v>
      </c>
      <c r="J21">
        <v>1201</v>
      </c>
      <c r="K21">
        <v>11355</v>
      </c>
      <c r="L21">
        <v>610222</v>
      </c>
      <c r="M21">
        <v>148808</v>
      </c>
      <c r="N21">
        <v>75542</v>
      </c>
      <c r="O21">
        <v>834814</v>
      </c>
      <c r="P21">
        <f t="shared" si="0"/>
        <v>9.0489618046654705</v>
      </c>
    </row>
    <row r="22" spans="1:16" x14ac:dyDescent="0.25">
      <c r="A22" t="s">
        <v>56</v>
      </c>
      <c r="B22" t="s">
        <v>57</v>
      </c>
      <c r="C22" t="s">
        <v>17</v>
      </c>
      <c r="D22">
        <v>35192</v>
      </c>
      <c r="E22" s="1">
        <v>41141.662222222221</v>
      </c>
      <c r="F22">
        <v>8</v>
      </c>
      <c r="G22">
        <v>2969</v>
      </c>
      <c r="H22">
        <v>105</v>
      </c>
      <c r="I22">
        <v>3.5365442910070703E-2</v>
      </c>
      <c r="J22">
        <v>1331</v>
      </c>
      <c r="K22">
        <v>6935</v>
      </c>
      <c r="L22">
        <v>10026</v>
      </c>
      <c r="M22">
        <v>2148</v>
      </c>
      <c r="N22">
        <v>1423</v>
      </c>
      <c r="O22">
        <v>13442</v>
      </c>
      <c r="P22">
        <f t="shared" si="0"/>
        <v>10.586222288349948</v>
      </c>
    </row>
    <row r="23" spans="1:16" x14ac:dyDescent="0.25">
      <c r="A23" t="s">
        <v>58</v>
      </c>
      <c r="B23" t="s">
        <v>59</v>
      </c>
      <c r="C23" t="s">
        <v>17</v>
      </c>
      <c r="D23">
        <v>34632</v>
      </c>
      <c r="E23" s="1">
        <v>43402.580555555556</v>
      </c>
      <c r="F23">
        <v>1</v>
      </c>
      <c r="G23">
        <v>708</v>
      </c>
      <c r="H23">
        <v>37</v>
      </c>
      <c r="I23">
        <v>5.2259887005649701E-2</v>
      </c>
      <c r="J23">
        <v>676</v>
      </c>
      <c r="K23">
        <v>8025</v>
      </c>
      <c r="L23">
        <v>110005</v>
      </c>
      <c r="M23">
        <v>26548</v>
      </c>
      <c r="N23">
        <v>34992</v>
      </c>
      <c r="O23">
        <v>169980</v>
      </c>
      <c r="P23">
        <f t="shared" si="0"/>
        <v>20.58595128838687</v>
      </c>
    </row>
    <row r="24" spans="1:16" x14ac:dyDescent="0.25">
      <c r="A24" t="s">
        <v>60</v>
      </c>
      <c r="B24" t="s">
        <v>61</v>
      </c>
      <c r="C24" t="s">
        <v>17</v>
      </c>
      <c r="D24">
        <v>33877</v>
      </c>
      <c r="E24" s="1">
        <v>42494.266793981478</v>
      </c>
      <c r="F24">
        <v>4</v>
      </c>
      <c r="G24">
        <v>1616</v>
      </c>
      <c r="H24">
        <v>9</v>
      </c>
      <c r="I24">
        <v>5.5693069306930604E-3</v>
      </c>
      <c r="J24">
        <v>2195</v>
      </c>
      <c r="K24">
        <v>4978</v>
      </c>
      <c r="L24">
        <v>0</v>
      </c>
      <c r="M24">
        <v>0</v>
      </c>
      <c r="N24">
        <v>0</v>
      </c>
      <c r="O24">
        <v>0</v>
      </c>
      <c r="P24">
        <f t="shared" si="0"/>
        <v>0</v>
      </c>
    </row>
    <row r="25" spans="1:16" x14ac:dyDescent="0.25">
      <c r="A25" t="s">
        <v>62</v>
      </c>
      <c r="B25" t="s">
        <v>63</v>
      </c>
      <c r="C25" t="s">
        <v>17</v>
      </c>
      <c r="D25">
        <v>33841</v>
      </c>
      <c r="E25" s="1">
        <v>42776.808229166665</v>
      </c>
      <c r="F25">
        <v>3</v>
      </c>
      <c r="G25">
        <v>1334</v>
      </c>
      <c r="H25">
        <v>0</v>
      </c>
      <c r="I25">
        <v>0</v>
      </c>
      <c r="J25">
        <v>1324</v>
      </c>
      <c r="K25">
        <v>15929</v>
      </c>
      <c r="L25">
        <v>505177</v>
      </c>
      <c r="M25">
        <v>117441</v>
      </c>
      <c r="N25">
        <v>171123</v>
      </c>
      <c r="O25">
        <v>778614</v>
      </c>
      <c r="P25">
        <f t="shared" si="0"/>
        <v>21.977899190099333</v>
      </c>
    </row>
    <row r="26" spans="1:16" x14ac:dyDescent="0.25">
      <c r="A26" t="s">
        <v>64</v>
      </c>
      <c r="B26" t="s">
        <v>65</v>
      </c>
      <c r="C26" t="s">
        <v>17</v>
      </c>
      <c r="D26">
        <v>32795</v>
      </c>
      <c r="E26" s="1">
        <v>41019.549178240741</v>
      </c>
      <c r="F26">
        <v>8</v>
      </c>
      <c r="G26">
        <v>3091</v>
      </c>
      <c r="H26">
        <v>2</v>
      </c>
      <c r="I26">
        <v>6.4703979294726598E-4</v>
      </c>
      <c r="J26">
        <v>2118</v>
      </c>
      <c r="K26">
        <v>12566</v>
      </c>
      <c r="L26">
        <v>0</v>
      </c>
      <c r="M26">
        <v>0</v>
      </c>
      <c r="N26">
        <v>0</v>
      </c>
      <c r="O26">
        <v>0</v>
      </c>
      <c r="P26">
        <f t="shared" si="0"/>
        <v>0</v>
      </c>
    </row>
    <row r="27" spans="1:16" x14ac:dyDescent="0.25">
      <c r="A27" t="s">
        <v>66</v>
      </c>
      <c r="B27" t="s">
        <v>67</v>
      </c>
      <c r="C27" t="s">
        <v>17</v>
      </c>
      <c r="D27">
        <v>32590</v>
      </c>
      <c r="E27" s="1">
        <v>43088.405706018515</v>
      </c>
      <c r="F27">
        <v>2</v>
      </c>
      <c r="G27">
        <v>1022</v>
      </c>
      <c r="H27">
        <v>3</v>
      </c>
      <c r="I27">
        <v>2.9354207436399198E-3</v>
      </c>
      <c r="J27">
        <v>1460</v>
      </c>
      <c r="K27">
        <v>10025</v>
      </c>
      <c r="L27">
        <v>29973</v>
      </c>
      <c r="M27">
        <v>7302</v>
      </c>
      <c r="N27">
        <v>16594</v>
      </c>
      <c r="O27">
        <v>53844</v>
      </c>
      <c r="P27">
        <f t="shared" si="0"/>
        <v>30.818661317881286</v>
      </c>
    </row>
    <row r="28" spans="1:16" x14ac:dyDescent="0.25">
      <c r="A28" t="s">
        <v>68</v>
      </c>
      <c r="B28" t="s">
        <v>69</v>
      </c>
      <c r="C28" t="s">
        <v>17</v>
      </c>
      <c r="D28">
        <v>30371</v>
      </c>
      <c r="E28" s="1">
        <v>42019.399895833332</v>
      </c>
      <c r="F28">
        <v>5</v>
      </c>
      <c r="G28">
        <v>2091</v>
      </c>
      <c r="H28">
        <v>307</v>
      </c>
      <c r="I28">
        <v>0.146819703491152</v>
      </c>
      <c r="J28">
        <v>1783</v>
      </c>
      <c r="K28">
        <v>7687</v>
      </c>
      <c r="L28">
        <v>330260</v>
      </c>
      <c r="M28">
        <v>86680</v>
      </c>
      <c r="N28">
        <v>155177</v>
      </c>
      <c r="O28">
        <v>557645</v>
      </c>
      <c r="P28">
        <f t="shared" si="0"/>
        <v>27.827201893677877</v>
      </c>
    </row>
    <row r="29" spans="1:16" x14ac:dyDescent="0.25">
      <c r="A29" t="s">
        <v>70</v>
      </c>
      <c r="B29" t="s">
        <v>71</v>
      </c>
      <c r="C29" t="s">
        <v>17</v>
      </c>
      <c r="D29">
        <v>30335</v>
      </c>
      <c r="E29" s="1">
        <v>42206.788587962961</v>
      </c>
      <c r="F29">
        <v>5</v>
      </c>
      <c r="G29">
        <v>1904</v>
      </c>
      <c r="H29">
        <v>15</v>
      </c>
      <c r="I29">
        <v>7.8781512605041997E-3</v>
      </c>
      <c r="J29">
        <v>1278</v>
      </c>
      <c r="K29">
        <v>6045</v>
      </c>
      <c r="L29">
        <v>60529</v>
      </c>
      <c r="M29">
        <v>11298</v>
      </c>
      <c r="N29">
        <v>19937</v>
      </c>
      <c r="O29">
        <v>91661</v>
      </c>
      <c r="P29">
        <f t="shared" si="0"/>
        <v>21.750799140310491</v>
      </c>
    </row>
    <row r="30" spans="1:16" x14ac:dyDescent="0.25">
      <c r="A30" t="s">
        <v>72</v>
      </c>
      <c r="B30" t="s">
        <v>73</v>
      </c>
      <c r="C30" t="s">
        <v>17</v>
      </c>
      <c r="D30">
        <v>29015</v>
      </c>
      <c r="E30" s="1">
        <v>43626.287719907406</v>
      </c>
      <c r="F30">
        <v>1</v>
      </c>
      <c r="G30">
        <v>484</v>
      </c>
      <c r="H30">
        <v>0</v>
      </c>
      <c r="I30">
        <v>0</v>
      </c>
      <c r="J30">
        <v>1429</v>
      </c>
      <c r="K30">
        <v>7551</v>
      </c>
      <c r="L30">
        <v>0</v>
      </c>
      <c r="M30">
        <v>0</v>
      </c>
      <c r="N30">
        <v>0</v>
      </c>
      <c r="O30">
        <v>0</v>
      </c>
      <c r="P30">
        <f t="shared" si="0"/>
        <v>0</v>
      </c>
    </row>
    <row r="31" spans="1:16" x14ac:dyDescent="0.25">
      <c r="A31" t="s">
        <v>74</v>
      </c>
      <c r="B31" t="s">
        <v>75</v>
      </c>
      <c r="C31" t="s">
        <v>17</v>
      </c>
      <c r="D31">
        <v>28759</v>
      </c>
      <c r="E31" s="1">
        <v>42872.516435185185</v>
      </c>
      <c r="F31">
        <v>3</v>
      </c>
      <c r="G31">
        <v>1238</v>
      </c>
      <c r="H31">
        <v>1</v>
      </c>
      <c r="I31">
        <v>8.0775444264943397E-4</v>
      </c>
      <c r="J31">
        <v>859</v>
      </c>
      <c r="K31">
        <v>9011</v>
      </c>
      <c r="L31">
        <v>12</v>
      </c>
      <c r="M31">
        <v>0</v>
      </c>
      <c r="N31">
        <v>0</v>
      </c>
      <c r="O31">
        <v>12</v>
      </c>
      <c r="P31">
        <f t="shared" si="0"/>
        <v>0</v>
      </c>
    </row>
    <row r="32" spans="1:16" x14ac:dyDescent="0.25">
      <c r="A32" t="s">
        <v>76</v>
      </c>
      <c r="B32" t="s">
        <v>77</v>
      </c>
      <c r="C32" t="s">
        <v>17</v>
      </c>
      <c r="D32">
        <v>28731</v>
      </c>
      <c r="E32" s="1">
        <v>42235.849212962959</v>
      </c>
      <c r="F32">
        <v>5</v>
      </c>
      <c r="G32">
        <v>1875</v>
      </c>
      <c r="H32">
        <v>4</v>
      </c>
      <c r="I32">
        <v>2.13333333333333E-3</v>
      </c>
      <c r="J32">
        <v>2070</v>
      </c>
      <c r="K32">
        <v>3719</v>
      </c>
      <c r="L32">
        <v>3230</v>
      </c>
      <c r="M32">
        <v>966</v>
      </c>
      <c r="N32">
        <v>2559</v>
      </c>
      <c r="O32">
        <v>6720</v>
      </c>
      <c r="P32">
        <f t="shared" si="0"/>
        <v>38.080357142857139</v>
      </c>
    </row>
    <row r="33" spans="1:16" x14ac:dyDescent="0.25">
      <c r="A33" t="s">
        <v>78</v>
      </c>
      <c r="B33" t="s">
        <v>79</v>
      </c>
      <c r="C33" t="s">
        <v>17</v>
      </c>
      <c r="D33">
        <v>28423</v>
      </c>
      <c r="E33" s="1">
        <v>42657.49291666667</v>
      </c>
      <c r="F33">
        <v>3</v>
      </c>
      <c r="G33">
        <v>1453</v>
      </c>
      <c r="H33">
        <v>0</v>
      </c>
      <c r="I33">
        <v>0</v>
      </c>
      <c r="J33">
        <v>2256</v>
      </c>
      <c r="K33">
        <v>5670</v>
      </c>
      <c r="L33">
        <v>114</v>
      </c>
      <c r="M33">
        <v>20</v>
      </c>
      <c r="N33">
        <v>1</v>
      </c>
      <c r="O33">
        <v>135</v>
      </c>
      <c r="P33">
        <f t="shared" si="0"/>
        <v>0.74074074074074081</v>
      </c>
    </row>
    <row r="34" spans="1:16" x14ac:dyDescent="0.25">
      <c r="A34" t="s">
        <v>80</v>
      </c>
      <c r="B34" t="s">
        <v>81</v>
      </c>
      <c r="C34" t="s">
        <v>17</v>
      </c>
      <c r="D34">
        <v>27239</v>
      </c>
      <c r="E34" s="1">
        <v>41955.119675925926</v>
      </c>
      <c r="F34">
        <v>5</v>
      </c>
      <c r="G34">
        <v>2155</v>
      </c>
      <c r="H34">
        <v>11</v>
      </c>
      <c r="I34">
        <v>5.1044083526682101E-3</v>
      </c>
      <c r="J34">
        <v>843</v>
      </c>
      <c r="K34">
        <v>2838</v>
      </c>
      <c r="L34">
        <v>43241</v>
      </c>
      <c r="M34">
        <v>14431</v>
      </c>
      <c r="N34">
        <v>16478</v>
      </c>
      <c r="O34">
        <v>73613</v>
      </c>
      <c r="P34">
        <f t="shared" si="0"/>
        <v>22.384633149036176</v>
      </c>
    </row>
    <row r="35" spans="1:16" x14ac:dyDescent="0.25">
      <c r="A35" t="s">
        <v>82</v>
      </c>
      <c r="B35" t="s">
        <v>83</v>
      </c>
      <c r="C35" t="s">
        <v>17</v>
      </c>
      <c r="D35">
        <v>27210</v>
      </c>
      <c r="E35" s="1">
        <v>42791.370162037034</v>
      </c>
      <c r="F35">
        <v>3</v>
      </c>
      <c r="G35">
        <v>1319</v>
      </c>
      <c r="H35">
        <v>2</v>
      </c>
      <c r="I35">
        <v>1.51630022744503E-3</v>
      </c>
      <c r="J35">
        <v>1627</v>
      </c>
      <c r="K35">
        <v>9027</v>
      </c>
      <c r="L35">
        <v>542</v>
      </c>
      <c r="M35">
        <v>215</v>
      </c>
      <c r="N35">
        <v>249</v>
      </c>
      <c r="O35">
        <v>982</v>
      </c>
      <c r="P35">
        <f t="shared" si="0"/>
        <v>25.35641547861507</v>
      </c>
    </row>
    <row r="36" spans="1:16" x14ac:dyDescent="0.25">
      <c r="A36" t="s">
        <v>84</v>
      </c>
      <c r="B36" t="s">
        <v>85</v>
      </c>
      <c r="C36" t="s">
        <v>17</v>
      </c>
      <c r="D36">
        <v>26782</v>
      </c>
      <c r="E36" s="1">
        <v>40414.067743055559</v>
      </c>
      <c r="F36">
        <v>10</v>
      </c>
      <c r="G36">
        <v>3696</v>
      </c>
      <c r="H36">
        <v>65</v>
      </c>
      <c r="I36">
        <v>1.7586580086580001E-2</v>
      </c>
      <c r="J36">
        <v>1109</v>
      </c>
      <c r="K36">
        <v>10779</v>
      </c>
      <c r="L36">
        <v>272352</v>
      </c>
      <c r="M36">
        <v>77742</v>
      </c>
      <c r="N36">
        <v>86320</v>
      </c>
      <c r="O36">
        <v>436446</v>
      </c>
      <c r="P36">
        <f t="shared" si="0"/>
        <v>19.77793358170312</v>
      </c>
    </row>
    <row r="37" spans="1:16" x14ac:dyDescent="0.25">
      <c r="A37" t="s">
        <v>86</v>
      </c>
      <c r="B37" t="s">
        <v>87</v>
      </c>
      <c r="C37" t="s">
        <v>17</v>
      </c>
      <c r="D37">
        <v>26679</v>
      </c>
      <c r="E37" s="1">
        <v>42668.991701388892</v>
      </c>
      <c r="F37">
        <v>3</v>
      </c>
      <c r="G37">
        <v>1441</v>
      </c>
      <c r="H37">
        <v>19</v>
      </c>
      <c r="I37">
        <v>1.31852879944483E-2</v>
      </c>
      <c r="J37">
        <v>462</v>
      </c>
      <c r="K37">
        <v>1974</v>
      </c>
      <c r="L37">
        <v>24694</v>
      </c>
      <c r="M37">
        <v>6062</v>
      </c>
      <c r="N37">
        <v>3554</v>
      </c>
      <c r="O37">
        <v>34289</v>
      </c>
      <c r="P37">
        <f t="shared" si="0"/>
        <v>10.3648400361632</v>
      </c>
    </row>
    <row r="38" spans="1:16" x14ac:dyDescent="0.25">
      <c r="A38" t="s">
        <v>88</v>
      </c>
      <c r="B38" t="s">
        <v>89</v>
      </c>
      <c r="C38" t="s">
        <v>17</v>
      </c>
      <c r="D38">
        <v>26214</v>
      </c>
      <c r="E38" s="1">
        <v>40420.921307870369</v>
      </c>
      <c r="F38">
        <v>10</v>
      </c>
      <c r="G38">
        <v>3690</v>
      </c>
      <c r="H38">
        <v>60</v>
      </c>
      <c r="I38">
        <v>1.6260162601626001E-2</v>
      </c>
      <c r="J38">
        <v>679</v>
      </c>
      <c r="K38">
        <v>2875</v>
      </c>
      <c r="L38">
        <v>247157</v>
      </c>
      <c r="M38">
        <v>59787</v>
      </c>
      <c r="N38">
        <v>35508</v>
      </c>
      <c r="O38">
        <v>342015</v>
      </c>
      <c r="P38">
        <f t="shared" si="0"/>
        <v>10.38200078943906</v>
      </c>
    </row>
    <row r="39" spans="1:16" x14ac:dyDescent="0.25">
      <c r="A39" t="s">
        <v>90</v>
      </c>
      <c r="B39" t="s">
        <v>91</v>
      </c>
      <c r="C39" t="s">
        <v>17</v>
      </c>
      <c r="D39">
        <v>25998</v>
      </c>
      <c r="E39" s="1">
        <v>41066.876793981479</v>
      </c>
      <c r="F39">
        <v>8</v>
      </c>
      <c r="G39">
        <v>3044</v>
      </c>
      <c r="H39">
        <v>0</v>
      </c>
      <c r="I39">
        <v>0</v>
      </c>
      <c r="J39">
        <v>1642</v>
      </c>
      <c r="K39">
        <v>5181</v>
      </c>
      <c r="L39">
        <v>1817</v>
      </c>
      <c r="M39">
        <v>1098</v>
      </c>
      <c r="N39">
        <v>1383</v>
      </c>
      <c r="O39">
        <v>4226</v>
      </c>
      <c r="P39">
        <f t="shared" si="0"/>
        <v>32.725982016090867</v>
      </c>
    </row>
    <row r="40" spans="1:16" x14ac:dyDescent="0.25">
      <c r="A40" t="s">
        <v>92</v>
      </c>
      <c r="B40" t="s">
        <v>93</v>
      </c>
      <c r="C40" t="s">
        <v>17</v>
      </c>
      <c r="D40">
        <v>25753</v>
      </c>
      <c r="E40" s="1">
        <v>42085.785393518519</v>
      </c>
      <c r="F40">
        <v>5</v>
      </c>
      <c r="G40">
        <v>2025</v>
      </c>
      <c r="H40">
        <v>0</v>
      </c>
      <c r="I40">
        <v>0</v>
      </c>
      <c r="J40">
        <v>693</v>
      </c>
      <c r="K40">
        <v>3214</v>
      </c>
      <c r="L40">
        <v>244530</v>
      </c>
      <c r="M40">
        <v>34523</v>
      </c>
      <c r="N40">
        <v>9765</v>
      </c>
      <c r="O40">
        <v>289002</v>
      </c>
      <c r="P40">
        <f t="shared" si="0"/>
        <v>3.3788693503851186</v>
      </c>
    </row>
    <row r="41" spans="1:16" x14ac:dyDescent="0.25">
      <c r="A41" t="s">
        <v>94</v>
      </c>
      <c r="B41" t="s">
        <v>95</v>
      </c>
      <c r="C41" t="s">
        <v>17</v>
      </c>
      <c r="D41">
        <v>25118</v>
      </c>
      <c r="E41" s="1">
        <v>43398.956643518519</v>
      </c>
      <c r="F41">
        <v>1</v>
      </c>
      <c r="G41">
        <v>712</v>
      </c>
      <c r="H41">
        <v>0</v>
      </c>
      <c r="I41">
        <v>0</v>
      </c>
      <c r="J41">
        <v>991</v>
      </c>
      <c r="K41">
        <v>6769</v>
      </c>
      <c r="L41">
        <v>3842</v>
      </c>
      <c r="M41">
        <v>1077</v>
      </c>
      <c r="N41">
        <v>1037</v>
      </c>
      <c r="O41">
        <v>5995</v>
      </c>
      <c r="P41">
        <f t="shared" si="0"/>
        <v>17.297748123436197</v>
      </c>
    </row>
    <row r="42" spans="1:16" x14ac:dyDescent="0.25">
      <c r="A42" t="s">
        <v>96</v>
      </c>
      <c r="B42" t="s">
        <v>97</v>
      </c>
      <c r="C42" t="s">
        <v>17</v>
      </c>
      <c r="D42">
        <v>24934</v>
      </c>
      <c r="E42" s="1">
        <v>43333.472673611112</v>
      </c>
      <c r="F42">
        <v>2</v>
      </c>
      <c r="G42">
        <v>777</v>
      </c>
      <c r="H42">
        <v>0</v>
      </c>
      <c r="I42">
        <v>0</v>
      </c>
      <c r="J42">
        <v>1152</v>
      </c>
      <c r="K42">
        <v>7087</v>
      </c>
      <c r="L42">
        <v>13</v>
      </c>
      <c r="M42">
        <v>0</v>
      </c>
      <c r="N42">
        <v>2</v>
      </c>
      <c r="O42">
        <v>15</v>
      </c>
      <c r="P42">
        <f t="shared" si="0"/>
        <v>13.333333333333334</v>
      </c>
    </row>
    <row r="43" spans="1:16" x14ac:dyDescent="0.25">
      <c r="A43" t="s">
        <v>98</v>
      </c>
      <c r="B43" t="s">
        <v>99</v>
      </c>
      <c r="C43" t="s">
        <v>17</v>
      </c>
      <c r="D43">
        <v>24263</v>
      </c>
      <c r="E43" s="1">
        <v>41181.327789351853</v>
      </c>
      <c r="F43">
        <v>8</v>
      </c>
      <c r="G43">
        <v>2929</v>
      </c>
      <c r="H43">
        <v>9</v>
      </c>
      <c r="I43">
        <v>3.0727210652099599E-3</v>
      </c>
      <c r="J43">
        <v>1318</v>
      </c>
      <c r="K43">
        <v>5714</v>
      </c>
      <c r="L43">
        <v>192988</v>
      </c>
      <c r="M43">
        <v>418</v>
      </c>
      <c r="N43">
        <v>247</v>
      </c>
      <c r="O43">
        <v>193650</v>
      </c>
      <c r="P43">
        <f t="shared" si="0"/>
        <v>0.12754970307255359</v>
      </c>
    </row>
    <row r="44" spans="1:16" x14ac:dyDescent="0.25">
      <c r="A44" t="s">
        <v>100</v>
      </c>
      <c r="B44" t="s">
        <v>101</v>
      </c>
      <c r="C44" t="s">
        <v>17</v>
      </c>
      <c r="D44">
        <v>23719</v>
      </c>
      <c r="E44" s="1">
        <v>43013.730555555558</v>
      </c>
      <c r="F44">
        <v>3</v>
      </c>
      <c r="G44">
        <v>1097</v>
      </c>
      <c r="H44">
        <v>0</v>
      </c>
      <c r="I44">
        <v>0</v>
      </c>
      <c r="J44">
        <v>1003</v>
      </c>
      <c r="K44">
        <v>5067</v>
      </c>
      <c r="L44">
        <v>11650</v>
      </c>
      <c r="M44">
        <v>2634</v>
      </c>
      <c r="N44">
        <v>4420</v>
      </c>
      <c r="O44">
        <v>18631</v>
      </c>
      <c r="P44">
        <f t="shared" si="0"/>
        <v>23.723901025173099</v>
      </c>
    </row>
    <row r="45" spans="1:16" x14ac:dyDescent="0.25">
      <c r="A45" t="s">
        <v>102</v>
      </c>
      <c r="B45" t="s">
        <v>103</v>
      </c>
      <c r="C45" t="s">
        <v>17</v>
      </c>
      <c r="D45">
        <v>22301</v>
      </c>
      <c r="E45" s="1">
        <v>42487.624490740738</v>
      </c>
      <c r="F45">
        <v>4</v>
      </c>
      <c r="G45">
        <v>1623</v>
      </c>
      <c r="H45">
        <v>5</v>
      </c>
      <c r="I45">
        <v>3.0807147258163801E-3</v>
      </c>
      <c r="J45">
        <v>1023</v>
      </c>
      <c r="K45">
        <v>5906</v>
      </c>
      <c r="L45">
        <v>11721</v>
      </c>
      <c r="M45">
        <v>2887</v>
      </c>
      <c r="N45">
        <v>2501</v>
      </c>
      <c r="O45">
        <v>16956</v>
      </c>
      <c r="P45">
        <f t="shared" si="0"/>
        <v>14.749941023826374</v>
      </c>
    </row>
    <row r="46" spans="1:16" x14ac:dyDescent="0.25">
      <c r="A46" t="s">
        <v>104</v>
      </c>
      <c r="B46" t="s">
        <v>105</v>
      </c>
      <c r="C46" t="s">
        <v>17</v>
      </c>
      <c r="D46">
        <v>21924</v>
      </c>
      <c r="E46" s="1">
        <v>41015.13349537037</v>
      </c>
      <c r="F46">
        <v>8</v>
      </c>
      <c r="G46">
        <v>3095</v>
      </c>
      <c r="H46">
        <v>0</v>
      </c>
      <c r="I46">
        <v>0</v>
      </c>
      <c r="J46">
        <v>598</v>
      </c>
      <c r="K46">
        <v>2432</v>
      </c>
      <c r="L46">
        <v>6280</v>
      </c>
      <c r="M46">
        <v>2000</v>
      </c>
      <c r="N46">
        <v>1755</v>
      </c>
      <c r="O46">
        <v>10042</v>
      </c>
      <c r="P46">
        <f t="shared" si="0"/>
        <v>17.476598287193788</v>
      </c>
    </row>
    <row r="47" spans="1:16" x14ac:dyDescent="0.25">
      <c r="A47" t="s">
        <v>106</v>
      </c>
      <c r="B47" t="s">
        <v>107</v>
      </c>
      <c r="C47" t="s">
        <v>17</v>
      </c>
      <c r="D47">
        <v>21808</v>
      </c>
      <c r="E47" s="1">
        <v>42007.781215277777</v>
      </c>
      <c r="F47">
        <v>5</v>
      </c>
      <c r="G47">
        <v>2103</v>
      </c>
      <c r="H47">
        <v>0</v>
      </c>
      <c r="I47">
        <v>0</v>
      </c>
      <c r="J47">
        <v>1363</v>
      </c>
      <c r="K47">
        <v>2276</v>
      </c>
      <c r="L47">
        <v>56</v>
      </c>
      <c r="M47">
        <v>17</v>
      </c>
      <c r="N47">
        <v>4</v>
      </c>
      <c r="O47">
        <v>77</v>
      </c>
      <c r="P47">
        <f t="shared" si="0"/>
        <v>5.1948051948051948</v>
      </c>
    </row>
    <row r="48" spans="1:16" x14ac:dyDescent="0.25">
      <c r="A48" t="s">
        <v>108</v>
      </c>
      <c r="B48" t="s">
        <v>109</v>
      </c>
      <c r="C48" t="s">
        <v>17</v>
      </c>
      <c r="D48">
        <v>21666</v>
      </c>
      <c r="E48" s="1">
        <v>43442.348460648151</v>
      </c>
      <c r="F48">
        <v>1</v>
      </c>
      <c r="G48">
        <v>668</v>
      </c>
      <c r="H48">
        <v>96</v>
      </c>
      <c r="I48">
        <v>0.14371257485029901</v>
      </c>
      <c r="J48">
        <v>400</v>
      </c>
      <c r="K48">
        <v>1450</v>
      </c>
      <c r="L48">
        <v>25388</v>
      </c>
      <c r="M48">
        <v>4925</v>
      </c>
      <c r="N48">
        <v>707</v>
      </c>
      <c r="O48">
        <v>30917</v>
      </c>
      <c r="P48">
        <f t="shared" si="0"/>
        <v>2.2867677976517773</v>
      </c>
    </row>
    <row r="49" spans="1:16" x14ac:dyDescent="0.25">
      <c r="A49" t="s">
        <v>110</v>
      </c>
      <c r="B49" t="s">
        <v>111</v>
      </c>
      <c r="C49" t="s">
        <v>17</v>
      </c>
      <c r="D49">
        <v>21662</v>
      </c>
      <c r="E49" s="1">
        <v>42975.84883101852</v>
      </c>
      <c r="F49">
        <v>3</v>
      </c>
      <c r="G49">
        <v>1135</v>
      </c>
      <c r="H49">
        <v>2</v>
      </c>
      <c r="I49">
        <v>1.7621145374449301E-3</v>
      </c>
      <c r="J49">
        <v>675</v>
      </c>
      <c r="K49">
        <v>1917</v>
      </c>
      <c r="L49">
        <v>446</v>
      </c>
      <c r="M49">
        <v>131</v>
      </c>
      <c r="N49">
        <v>100</v>
      </c>
      <c r="O49">
        <v>668</v>
      </c>
      <c r="P49">
        <f t="shared" si="0"/>
        <v>14.97005988023952</v>
      </c>
    </row>
    <row r="50" spans="1:16" x14ac:dyDescent="0.25">
      <c r="A50" t="s">
        <v>112</v>
      </c>
      <c r="B50" t="s">
        <v>113</v>
      </c>
      <c r="C50" t="s">
        <v>17</v>
      </c>
      <c r="D50">
        <v>21036</v>
      </c>
      <c r="E50" s="1">
        <v>42755.030578703707</v>
      </c>
      <c r="F50">
        <v>3</v>
      </c>
      <c r="G50">
        <v>1355</v>
      </c>
      <c r="H50">
        <v>12</v>
      </c>
      <c r="I50">
        <v>8.8560885608855999E-3</v>
      </c>
      <c r="J50">
        <v>387</v>
      </c>
      <c r="K50">
        <v>1503</v>
      </c>
      <c r="L50">
        <v>171680</v>
      </c>
      <c r="M50">
        <v>43290</v>
      </c>
      <c r="N50">
        <v>98437</v>
      </c>
      <c r="O50">
        <v>294831</v>
      </c>
      <c r="P50">
        <f t="shared" si="0"/>
        <v>33.3876017108106</v>
      </c>
    </row>
    <row r="51" spans="1:16" x14ac:dyDescent="0.25">
      <c r="A51" t="s">
        <v>114</v>
      </c>
      <c r="B51" t="s">
        <v>115</v>
      </c>
      <c r="C51" t="s">
        <v>17</v>
      </c>
      <c r="D51">
        <v>20931</v>
      </c>
      <c r="E51" s="1">
        <v>42122.900451388887</v>
      </c>
      <c r="F51">
        <v>5</v>
      </c>
      <c r="G51">
        <v>1988</v>
      </c>
      <c r="H51">
        <v>0</v>
      </c>
      <c r="I51">
        <v>0</v>
      </c>
      <c r="J51">
        <v>926</v>
      </c>
      <c r="K51">
        <v>3103</v>
      </c>
      <c r="L51">
        <v>3309</v>
      </c>
      <c r="M51">
        <v>1128</v>
      </c>
      <c r="N51">
        <v>50</v>
      </c>
      <c r="O51">
        <v>4484</v>
      </c>
      <c r="P51">
        <f t="shared" si="0"/>
        <v>1.1150758251561106</v>
      </c>
    </row>
    <row r="52" spans="1:16" x14ac:dyDescent="0.25">
      <c r="A52" t="s">
        <v>116</v>
      </c>
      <c r="B52" t="s">
        <v>117</v>
      </c>
      <c r="C52" t="s">
        <v>17</v>
      </c>
      <c r="D52">
        <v>20866</v>
      </c>
      <c r="E52" s="1">
        <v>41921.275185185186</v>
      </c>
      <c r="F52">
        <v>5</v>
      </c>
      <c r="G52">
        <v>2189</v>
      </c>
      <c r="H52">
        <v>50</v>
      </c>
      <c r="I52">
        <v>2.2841480127912199E-2</v>
      </c>
      <c r="J52">
        <v>1149</v>
      </c>
      <c r="K52">
        <v>5581</v>
      </c>
      <c r="L52">
        <v>6833</v>
      </c>
      <c r="M52">
        <v>1648</v>
      </c>
      <c r="N52">
        <v>2013</v>
      </c>
      <c r="O52">
        <v>10416</v>
      </c>
      <c r="P52">
        <f t="shared" si="0"/>
        <v>19.326036866359448</v>
      </c>
    </row>
    <row r="53" spans="1:16" x14ac:dyDescent="0.25">
      <c r="A53" t="s">
        <v>118</v>
      </c>
      <c r="B53" t="s">
        <v>119</v>
      </c>
      <c r="C53" t="s">
        <v>17</v>
      </c>
      <c r="D53">
        <v>20859</v>
      </c>
      <c r="E53" s="1">
        <v>42388.326249999998</v>
      </c>
      <c r="F53">
        <v>4</v>
      </c>
      <c r="G53">
        <v>1722</v>
      </c>
      <c r="H53">
        <v>13</v>
      </c>
      <c r="I53">
        <v>7.5493612078977902E-3</v>
      </c>
      <c r="J53">
        <v>920</v>
      </c>
      <c r="K53">
        <v>4570</v>
      </c>
      <c r="L53">
        <v>2282</v>
      </c>
      <c r="M53">
        <v>147</v>
      </c>
      <c r="N53">
        <v>463</v>
      </c>
      <c r="O53">
        <v>2864</v>
      </c>
      <c r="P53">
        <f t="shared" si="0"/>
        <v>16.166201117318437</v>
      </c>
    </row>
    <row r="54" spans="1:16" x14ac:dyDescent="0.25">
      <c r="A54" t="s">
        <v>120</v>
      </c>
      <c r="B54" t="s">
        <v>121</v>
      </c>
      <c r="C54" t="s">
        <v>17</v>
      </c>
      <c r="D54">
        <v>20824</v>
      </c>
      <c r="E54" s="1">
        <v>41617.48678240741</v>
      </c>
      <c r="F54">
        <v>6</v>
      </c>
      <c r="G54">
        <v>2493</v>
      </c>
      <c r="H54">
        <v>139</v>
      </c>
      <c r="I54">
        <v>5.57561171279582E-2</v>
      </c>
      <c r="J54">
        <v>692</v>
      </c>
      <c r="K54">
        <v>3255</v>
      </c>
      <c r="L54">
        <v>16097</v>
      </c>
      <c r="M54">
        <v>4251</v>
      </c>
      <c r="N54">
        <v>3063</v>
      </c>
      <c r="O54">
        <v>23518</v>
      </c>
      <c r="P54">
        <f t="shared" si="0"/>
        <v>13.024066672336081</v>
      </c>
    </row>
    <row r="55" spans="1:16" x14ac:dyDescent="0.25">
      <c r="A55" t="s">
        <v>122</v>
      </c>
      <c r="B55" t="s">
        <v>123</v>
      </c>
      <c r="C55" t="s">
        <v>17</v>
      </c>
      <c r="D55">
        <v>20107</v>
      </c>
      <c r="E55" s="1">
        <v>43255.548611111109</v>
      </c>
      <c r="F55">
        <v>2</v>
      </c>
      <c r="G55">
        <v>855</v>
      </c>
      <c r="H55">
        <v>2</v>
      </c>
      <c r="I55">
        <v>2.3391812865496998E-3</v>
      </c>
      <c r="J55">
        <v>793</v>
      </c>
      <c r="K55">
        <v>4346</v>
      </c>
      <c r="L55">
        <v>13784</v>
      </c>
      <c r="M55">
        <v>4190</v>
      </c>
      <c r="N55">
        <v>1837</v>
      </c>
      <c r="O55">
        <v>19482</v>
      </c>
      <c r="P55">
        <f t="shared" si="0"/>
        <v>9.4292167128631554</v>
      </c>
    </row>
    <row r="56" spans="1:16" x14ac:dyDescent="0.25">
      <c r="A56" t="s">
        <v>124</v>
      </c>
      <c r="B56" t="s">
        <v>125</v>
      </c>
      <c r="C56" t="s">
        <v>17</v>
      </c>
      <c r="D56">
        <v>20080</v>
      </c>
      <c r="E56" s="1">
        <v>40225.173761574071</v>
      </c>
      <c r="F56">
        <v>10</v>
      </c>
      <c r="G56">
        <v>3885</v>
      </c>
      <c r="H56">
        <v>34</v>
      </c>
      <c r="I56">
        <v>8.7516087516087502E-3</v>
      </c>
      <c r="J56">
        <v>571</v>
      </c>
      <c r="K56">
        <v>2507</v>
      </c>
      <c r="L56">
        <v>46927</v>
      </c>
      <c r="M56">
        <v>10788</v>
      </c>
      <c r="N56">
        <v>6589</v>
      </c>
      <c r="O56">
        <v>64168</v>
      </c>
      <c r="P56">
        <f t="shared" si="0"/>
        <v>10.268358060092257</v>
      </c>
    </row>
    <row r="57" spans="1:16" x14ac:dyDescent="0.25">
      <c r="A57" t="s">
        <v>126</v>
      </c>
      <c r="B57" t="s">
        <v>127</v>
      </c>
      <c r="C57" t="s">
        <v>17</v>
      </c>
      <c r="D57">
        <v>19676</v>
      </c>
      <c r="E57" s="1">
        <v>43611.372395833336</v>
      </c>
      <c r="F57">
        <v>1</v>
      </c>
      <c r="G57">
        <v>499</v>
      </c>
      <c r="H57">
        <v>0</v>
      </c>
      <c r="I57">
        <v>0</v>
      </c>
      <c r="J57">
        <v>567</v>
      </c>
      <c r="K57">
        <v>3753</v>
      </c>
      <c r="L57">
        <v>5331</v>
      </c>
      <c r="M57">
        <v>1447</v>
      </c>
      <c r="N57">
        <v>1663</v>
      </c>
      <c r="O57">
        <v>8376</v>
      </c>
      <c r="P57">
        <f t="shared" si="0"/>
        <v>19.854345749761222</v>
      </c>
    </row>
    <row r="58" spans="1:16" x14ac:dyDescent="0.25">
      <c r="A58" t="s">
        <v>128</v>
      </c>
      <c r="B58" t="s">
        <v>129</v>
      </c>
      <c r="C58" t="s">
        <v>17</v>
      </c>
      <c r="D58">
        <v>19592</v>
      </c>
      <c r="E58" s="1">
        <v>42027.818391203706</v>
      </c>
      <c r="F58">
        <v>5</v>
      </c>
      <c r="G58">
        <v>2083</v>
      </c>
      <c r="H58">
        <v>0</v>
      </c>
      <c r="I58">
        <v>0</v>
      </c>
      <c r="J58">
        <v>1612</v>
      </c>
      <c r="K58">
        <v>5819</v>
      </c>
      <c r="L58">
        <v>3679</v>
      </c>
      <c r="M58">
        <v>1686</v>
      </c>
      <c r="N58">
        <v>1927</v>
      </c>
      <c r="O58">
        <v>7251</v>
      </c>
      <c r="P58">
        <f t="shared" si="0"/>
        <v>26.575644738656738</v>
      </c>
    </row>
    <row r="59" spans="1:16" x14ac:dyDescent="0.25">
      <c r="A59" t="s">
        <v>130</v>
      </c>
      <c r="B59" t="s">
        <v>131</v>
      </c>
      <c r="C59" t="s">
        <v>17</v>
      </c>
      <c r="D59">
        <v>19458</v>
      </c>
      <c r="E59" s="1">
        <v>40065.205046296294</v>
      </c>
      <c r="F59">
        <v>11</v>
      </c>
      <c r="G59">
        <v>4045</v>
      </c>
      <c r="H59">
        <v>0</v>
      </c>
      <c r="I59">
        <v>0</v>
      </c>
      <c r="J59">
        <v>1049</v>
      </c>
      <c r="K59">
        <v>4938</v>
      </c>
      <c r="L59">
        <v>26396</v>
      </c>
      <c r="M59">
        <v>7289</v>
      </c>
      <c r="N59">
        <v>10727</v>
      </c>
      <c r="O59">
        <v>43704</v>
      </c>
      <c r="P59">
        <f t="shared" si="0"/>
        <v>24.544664103972178</v>
      </c>
    </row>
    <row r="60" spans="1:16" x14ac:dyDescent="0.25">
      <c r="A60" t="s">
        <v>132</v>
      </c>
      <c r="B60" t="s">
        <v>133</v>
      </c>
      <c r="C60" t="s">
        <v>17</v>
      </c>
      <c r="D60">
        <v>19405</v>
      </c>
      <c r="E60" s="1">
        <v>42862.903425925928</v>
      </c>
      <c r="F60">
        <v>3</v>
      </c>
      <c r="G60">
        <v>1248</v>
      </c>
      <c r="H60">
        <v>0</v>
      </c>
      <c r="I60">
        <v>0</v>
      </c>
      <c r="J60">
        <v>468</v>
      </c>
      <c r="K60">
        <v>930</v>
      </c>
      <c r="L60">
        <v>3149</v>
      </c>
      <c r="M60">
        <v>957</v>
      </c>
      <c r="N60">
        <v>1002</v>
      </c>
      <c r="O60">
        <v>5151</v>
      </c>
      <c r="P60">
        <f t="shared" si="0"/>
        <v>19.452533488642981</v>
      </c>
    </row>
    <row r="61" spans="1:16" x14ac:dyDescent="0.25">
      <c r="A61" t="s">
        <v>134</v>
      </c>
      <c r="B61" t="s">
        <v>135</v>
      </c>
      <c r="C61" t="s">
        <v>17</v>
      </c>
      <c r="D61">
        <v>19328</v>
      </c>
      <c r="E61" s="1">
        <v>42505.154722222222</v>
      </c>
      <c r="F61">
        <v>4</v>
      </c>
      <c r="G61">
        <v>1605</v>
      </c>
      <c r="H61">
        <v>2</v>
      </c>
      <c r="I61">
        <v>1.2461059190031099E-3</v>
      </c>
      <c r="J61">
        <v>454</v>
      </c>
      <c r="K61">
        <v>1572</v>
      </c>
      <c r="L61">
        <v>1070</v>
      </c>
      <c r="M61">
        <v>394</v>
      </c>
      <c r="N61">
        <v>612</v>
      </c>
      <c r="O61">
        <v>2076</v>
      </c>
      <c r="P61">
        <f t="shared" si="0"/>
        <v>29.47976878612717</v>
      </c>
    </row>
    <row r="62" spans="1:16" x14ac:dyDescent="0.25">
      <c r="A62" t="s">
        <v>136</v>
      </c>
      <c r="B62" t="s">
        <v>137</v>
      </c>
      <c r="C62" t="s">
        <v>17</v>
      </c>
      <c r="D62">
        <v>18949</v>
      </c>
      <c r="E62" s="1">
        <v>40877.377870370372</v>
      </c>
      <c r="F62">
        <v>8</v>
      </c>
      <c r="G62">
        <v>3233</v>
      </c>
      <c r="H62">
        <v>0</v>
      </c>
      <c r="I62">
        <v>0</v>
      </c>
      <c r="J62">
        <v>2154</v>
      </c>
      <c r="K62">
        <v>8805</v>
      </c>
      <c r="L62">
        <v>13892</v>
      </c>
      <c r="M62">
        <v>4982</v>
      </c>
      <c r="N62">
        <v>4767</v>
      </c>
      <c r="O62">
        <v>22813</v>
      </c>
      <c r="P62">
        <f t="shared" si="0"/>
        <v>20.895980362074258</v>
      </c>
    </row>
    <row r="63" spans="1:16" x14ac:dyDescent="0.25">
      <c r="A63" t="s">
        <v>138</v>
      </c>
      <c r="B63" t="s">
        <v>139</v>
      </c>
      <c r="C63" t="s">
        <v>17</v>
      </c>
      <c r="D63">
        <v>18929</v>
      </c>
      <c r="E63" s="1">
        <v>40604.718009259261</v>
      </c>
      <c r="F63">
        <v>9</v>
      </c>
      <c r="G63">
        <v>3506</v>
      </c>
      <c r="H63">
        <v>13</v>
      </c>
      <c r="I63">
        <v>3.7079292641186501E-3</v>
      </c>
      <c r="J63">
        <v>607</v>
      </c>
      <c r="K63">
        <v>5196</v>
      </c>
      <c r="L63">
        <v>26729</v>
      </c>
      <c r="M63">
        <v>7378</v>
      </c>
      <c r="N63">
        <v>5599</v>
      </c>
      <c r="O63">
        <v>39862</v>
      </c>
      <c r="P63">
        <f t="shared" si="0"/>
        <v>14.045958557021725</v>
      </c>
    </row>
    <row r="64" spans="1:16" x14ac:dyDescent="0.25">
      <c r="A64" t="s">
        <v>140</v>
      </c>
      <c r="B64" t="s">
        <v>141</v>
      </c>
      <c r="C64" t="s">
        <v>17</v>
      </c>
      <c r="D64">
        <v>18826</v>
      </c>
      <c r="E64" s="1">
        <v>42970.194722222222</v>
      </c>
      <c r="F64">
        <v>3</v>
      </c>
      <c r="G64">
        <v>1140</v>
      </c>
      <c r="H64">
        <v>10</v>
      </c>
      <c r="I64">
        <v>8.7719298245613996E-3</v>
      </c>
      <c r="J64">
        <v>852</v>
      </c>
      <c r="K64">
        <v>4728</v>
      </c>
      <c r="L64">
        <v>1520</v>
      </c>
      <c r="M64">
        <v>402</v>
      </c>
      <c r="N64">
        <v>334</v>
      </c>
      <c r="O64">
        <v>2260</v>
      </c>
      <c r="P64">
        <f t="shared" si="0"/>
        <v>14.778761061946902</v>
      </c>
    </row>
    <row r="65" spans="1:16" x14ac:dyDescent="0.25">
      <c r="A65" t="s">
        <v>142</v>
      </c>
      <c r="B65" t="s">
        <v>143</v>
      </c>
      <c r="C65" t="s">
        <v>17</v>
      </c>
      <c r="D65">
        <v>18493</v>
      </c>
      <c r="E65" s="1">
        <v>43027.853171296294</v>
      </c>
      <c r="F65">
        <v>2</v>
      </c>
      <c r="G65">
        <v>1083</v>
      </c>
      <c r="H65">
        <v>3</v>
      </c>
      <c r="I65">
        <v>2.77008310249307E-3</v>
      </c>
      <c r="J65">
        <v>613</v>
      </c>
      <c r="K65">
        <v>7933</v>
      </c>
      <c r="L65">
        <v>3271</v>
      </c>
      <c r="M65">
        <v>914</v>
      </c>
      <c r="N65">
        <v>2211</v>
      </c>
      <c r="O65">
        <v>6343</v>
      </c>
      <c r="P65">
        <f t="shared" si="0"/>
        <v>34.857323033265011</v>
      </c>
    </row>
    <row r="66" spans="1:16" x14ac:dyDescent="0.25">
      <c r="A66" t="s">
        <v>144</v>
      </c>
      <c r="B66" t="s">
        <v>145</v>
      </c>
      <c r="C66" t="s">
        <v>17</v>
      </c>
      <c r="D66">
        <v>18460</v>
      </c>
      <c r="E66" s="1">
        <v>42107.753449074073</v>
      </c>
      <c r="F66">
        <v>5</v>
      </c>
      <c r="G66">
        <v>2003</v>
      </c>
      <c r="H66">
        <v>18</v>
      </c>
      <c r="I66">
        <v>8.9865202196704897E-3</v>
      </c>
      <c r="J66">
        <v>715</v>
      </c>
      <c r="K66">
        <v>6931</v>
      </c>
      <c r="L66">
        <v>203110</v>
      </c>
      <c r="M66">
        <v>42782</v>
      </c>
      <c r="N66">
        <v>98655</v>
      </c>
      <c r="O66">
        <v>343380</v>
      </c>
      <c r="P66">
        <f t="shared" si="0"/>
        <v>28.73056089463568</v>
      </c>
    </row>
    <row r="67" spans="1:16" x14ac:dyDescent="0.25">
      <c r="A67" t="s">
        <v>146</v>
      </c>
      <c r="B67" t="s">
        <v>147</v>
      </c>
      <c r="C67" t="s">
        <v>17</v>
      </c>
      <c r="D67">
        <v>18297</v>
      </c>
      <c r="E67" s="1">
        <v>41086.41128472222</v>
      </c>
      <c r="F67">
        <v>8</v>
      </c>
      <c r="G67">
        <v>3024</v>
      </c>
      <c r="H67">
        <v>5</v>
      </c>
      <c r="I67">
        <v>1.6534391534391501E-3</v>
      </c>
      <c r="J67">
        <v>994</v>
      </c>
      <c r="K67">
        <v>3823</v>
      </c>
      <c r="L67">
        <v>53870</v>
      </c>
      <c r="M67">
        <v>15210</v>
      </c>
      <c r="N67">
        <v>16042</v>
      </c>
      <c r="O67">
        <v>81712</v>
      </c>
      <c r="P67">
        <f t="shared" si="0"/>
        <v>19.632367338946544</v>
      </c>
    </row>
    <row r="68" spans="1:16" x14ac:dyDescent="0.25">
      <c r="A68" t="s">
        <v>148</v>
      </c>
      <c r="B68" t="s">
        <v>149</v>
      </c>
      <c r="C68" t="s">
        <v>17</v>
      </c>
      <c r="D68">
        <v>18241</v>
      </c>
      <c r="E68" s="1">
        <v>42804.32068287037</v>
      </c>
      <c r="F68">
        <v>3</v>
      </c>
      <c r="G68">
        <v>1306</v>
      </c>
      <c r="H68">
        <v>0</v>
      </c>
      <c r="I68">
        <v>0</v>
      </c>
      <c r="J68">
        <v>573</v>
      </c>
      <c r="K68">
        <v>5628</v>
      </c>
      <c r="L68">
        <v>1301</v>
      </c>
      <c r="M68">
        <v>400</v>
      </c>
      <c r="N68">
        <v>383</v>
      </c>
      <c r="O68">
        <v>2059</v>
      </c>
      <c r="P68">
        <f t="shared" si="0"/>
        <v>18.601262748907235</v>
      </c>
    </row>
    <row r="69" spans="1:16" x14ac:dyDescent="0.25">
      <c r="A69" t="s">
        <v>150</v>
      </c>
      <c r="B69" t="s">
        <v>151</v>
      </c>
      <c r="C69" t="s">
        <v>17</v>
      </c>
      <c r="D69">
        <v>18232</v>
      </c>
      <c r="E69" s="1">
        <v>42661.311886574076</v>
      </c>
      <c r="F69">
        <v>3</v>
      </c>
      <c r="G69">
        <v>1449</v>
      </c>
      <c r="H69">
        <v>1</v>
      </c>
      <c r="I69">
        <v>6.9013112491373297E-4</v>
      </c>
      <c r="J69">
        <v>1132</v>
      </c>
      <c r="K69">
        <v>5110</v>
      </c>
      <c r="L69">
        <v>0</v>
      </c>
      <c r="M69">
        <v>0</v>
      </c>
      <c r="N69">
        <v>0</v>
      </c>
      <c r="O69">
        <v>0</v>
      </c>
      <c r="P69">
        <f t="shared" ref="P69:P101" si="1">IF(O69 = 0, 0, (N69/O69)*100)</f>
        <v>0</v>
      </c>
    </row>
    <row r="70" spans="1:16" x14ac:dyDescent="0.25">
      <c r="A70" t="s">
        <v>152</v>
      </c>
      <c r="B70" t="s">
        <v>153</v>
      </c>
      <c r="C70" t="s">
        <v>17</v>
      </c>
      <c r="D70">
        <v>18077</v>
      </c>
      <c r="E70" s="1">
        <v>43173.829687500001</v>
      </c>
      <c r="F70">
        <v>2</v>
      </c>
      <c r="G70">
        <v>937</v>
      </c>
      <c r="H70">
        <v>4</v>
      </c>
      <c r="I70">
        <v>4.2689434364994597E-3</v>
      </c>
      <c r="J70">
        <v>181</v>
      </c>
      <c r="K70">
        <v>1077</v>
      </c>
      <c r="L70">
        <v>94097</v>
      </c>
      <c r="M70">
        <v>2145</v>
      </c>
      <c r="N70">
        <v>2916</v>
      </c>
      <c r="O70">
        <v>98831</v>
      </c>
      <c r="P70">
        <f t="shared" si="1"/>
        <v>2.9504912426263017</v>
      </c>
    </row>
    <row r="71" spans="1:16" x14ac:dyDescent="0.25">
      <c r="A71" t="s">
        <v>154</v>
      </c>
      <c r="B71" t="s">
        <v>155</v>
      </c>
      <c r="C71" t="s">
        <v>17</v>
      </c>
      <c r="D71">
        <v>17942</v>
      </c>
      <c r="E71" s="1">
        <v>42691.938981481479</v>
      </c>
      <c r="F71">
        <v>3</v>
      </c>
      <c r="G71">
        <v>1419</v>
      </c>
      <c r="H71">
        <v>1</v>
      </c>
      <c r="I71">
        <v>7.0472163495419301E-4</v>
      </c>
      <c r="J71">
        <v>660</v>
      </c>
      <c r="K71">
        <v>3411</v>
      </c>
      <c r="L71">
        <v>11365</v>
      </c>
      <c r="M71">
        <v>3595</v>
      </c>
      <c r="N71">
        <v>5909</v>
      </c>
      <c r="O71">
        <v>20636</v>
      </c>
      <c r="P71">
        <f t="shared" si="1"/>
        <v>28.634425276216319</v>
      </c>
    </row>
    <row r="72" spans="1:16" x14ac:dyDescent="0.25">
      <c r="A72" t="s">
        <v>156</v>
      </c>
      <c r="B72" t="s">
        <v>157</v>
      </c>
      <c r="C72" t="s">
        <v>17</v>
      </c>
      <c r="D72">
        <v>17782</v>
      </c>
      <c r="E72" s="1">
        <v>42787.899386574078</v>
      </c>
      <c r="F72">
        <v>3</v>
      </c>
      <c r="G72">
        <v>1323</v>
      </c>
      <c r="H72">
        <v>7</v>
      </c>
      <c r="I72">
        <v>5.2910052910052898E-3</v>
      </c>
      <c r="J72">
        <v>389</v>
      </c>
      <c r="K72">
        <v>1063</v>
      </c>
      <c r="L72">
        <v>5532</v>
      </c>
      <c r="M72">
        <v>1962</v>
      </c>
      <c r="N72">
        <v>3153</v>
      </c>
      <c r="O72">
        <v>10504</v>
      </c>
      <c r="P72">
        <f t="shared" si="1"/>
        <v>30.017136329017518</v>
      </c>
    </row>
    <row r="73" spans="1:16" x14ac:dyDescent="0.25">
      <c r="A73" t="s">
        <v>158</v>
      </c>
      <c r="B73" t="s">
        <v>159</v>
      </c>
      <c r="C73" t="s">
        <v>17</v>
      </c>
      <c r="D73">
        <v>17314</v>
      </c>
      <c r="E73" s="1">
        <v>41823.635879629626</v>
      </c>
      <c r="F73">
        <v>6</v>
      </c>
      <c r="G73">
        <v>2287</v>
      </c>
      <c r="H73">
        <v>68</v>
      </c>
      <c r="I73">
        <v>2.9733275032794E-2</v>
      </c>
      <c r="J73">
        <v>561</v>
      </c>
      <c r="K73">
        <v>3036</v>
      </c>
      <c r="L73">
        <v>58551</v>
      </c>
      <c r="M73">
        <v>6957</v>
      </c>
      <c r="N73">
        <v>11832</v>
      </c>
      <c r="O73">
        <v>77094</v>
      </c>
      <c r="P73">
        <f t="shared" si="1"/>
        <v>15.347497859755624</v>
      </c>
    </row>
    <row r="74" spans="1:16" x14ac:dyDescent="0.25">
      <c r="A74" t="s">
        <v>160</v>
      </c>
      <c r="B74" t="s">
        <v>161</v>
      </c>
      <c r="C74" t="s">
        <v>17</v>
      </c>
      <c r="D74">
        <v>17284</v>
      </c>
      <c r="E74" s="1">
        <v>42247.150405092594</v>
      </c>
      <c r="F74">
        <v>5</v>
      </c>
      <c r="G74">
        <v>1863</v>
      </c>
      <c r="H74">
        <v>0</v>
      </c>
      <c r="I74">
        <v>0</v>
      </c>
      <c r="J74">
        <v>763</v>
      </c>
      <c r="K74">
        <v>1115</v>
      </c>
      <c r="L74">
        <v>71</v>
      </c>
      <c r="M74">
        <v>23</v>
      </c>
      <c r="N74">
        <v>10</v>
      </c>
      <c r="O74">
        <v>104</v>
      </c>
      <c r="P74">
        <f t="shared" si="1"/>
        <v>9.6153846153846168</v>
      </c>
    </row>
    <row r="75" spans="1:16" x14ac:dyDescent="0.25">
      <c r="A75" t="s">
        <v>162</v>
      </c>
      <c r="B75" t="s">
        <v>163</v>
      </c>
      <c r="C75" t="s">
        <v>17</v>
      </c>
      <c r="D75">
        <v>17079</v>
      </c>
      <c r="E75" s="1">
        <v>42771.507905092592</v>
      </c>
      <c r="F75">
        <v>3</v>
      </c>
      <c r="G75">
        <v>1339</v>
      </c>
      <c r="H75">
        <v>0</v>
      </c>
      <c r="I75">
        <v>0</v>
      </c>
      <c r="J75">
        <v>877</v>
      </c>
      <c r="K75">
        <v>3216</v>
      </c>
      <c r="L75">
        <v>4181</v>
      </c>
      <c r="M75">
        <v>1326</v>
      </c>
      <c r="N75">
        <v>1473</v>
      </c>
      <c r="O75">
        <v>6904</v>
      </c>
      <c r="P75">
        <f t="shared" si="1"/>
        <v>21.335457705677868</v>
      </c>
    </row>
    <row r="76" spans="1:16" x14ac:dyDescent="0.25">
      <c r="A76" t="s">
        <v>164</v>
      </c>
      <c r="B76" t="s">
        <v>165</v>
      </c>
      <c r="C76" t="s">
        <v>17</v>
      </c>
      <c r="D76">
        <v>16918</v>
      </c>
      <c r="E76" s="1">
        <v>40881.367534722223</v>
      </c>
      <c r="F76">
        <v>8</v>
      </c>
      <c r="G76">
        <v>3229</v>
      </c>
      <c r="H76">
        <v>20</v>
      </c>
      <c r="I76">
        <v>6.1938680706100898E-3</v>
      </c>
      <c r="J76">
        <v>523</v>
      </c>
      <c r="K76">
        <v>1089</v>
      </c>
      <c r="L76">
        <v>10992</v>
      </c>
      <c r="M76">
        <v>3236</v>
      </c>
      <c r="N76">
        <v>6543</v>
      </c>
      <c r="O76">
        <v>20680</v>
      </c>
      <c r="P76">
        <f t="shared" si="1"/>
        <v>31.639264990328819</v>
      </c>
    </row>
    <row r="77" spans="1:16" x14ac:dyDescent="0.25">
      <c r="A77" t="s">
        <v>166</v>
      </c>
      <c r="B77" t="s">
        <v>167</v>
      </c>
      <c r="C77" t="s">
        <v>17</v>
      </c>
      <c r="D77">
        <v>16850</v>
      </c>
      <c r="E77" s="1">
        <v>43273.73883101852</v>
      </c>
      <c r="F77">
        <v>2</v>
      </c>
      <c r="G77">
        <v>837</v>
      </c>
      <c r="H77">
        <v>3</v>
      </c>
      <c r="I77">
        <v>3.5842293906810001E-3</v>
      </c>
      <c r="J77">
        <v>1282</v>
      </c>
      <c r="K77">
        <v>2747</v>
      </c>
      <c r="L77">
        <v>269</v>
      </c>
      <c r="M77">
        <v>115</v>
      </c>
      <c r="N77">
        <v>101</v>
      </c>
      <c r="O77">
        <v>480</v>
      </c>
      <c r="P77">
        <f t="shared" si="1"/>
        <v>21.041666666666668</v>
      </c>
    </row>
    <row r="78" spans="1:16" x14ac:dyDescent="0.25">
      <c r="A78" t="s">
        <v>168</v>
      </c>
      <c r="B78" t="s">
        <v>169</v>
      </c>
      <c r="C78" t="s">
        <v>17</v>
      </c>
      <c r="D78">
        <v>16641</v>
      </c>
      <c r="E78" s="1">
        <v>43367.231782407405</v>
      </c>
      <c r="F78">
        <v>2</v>
      </c>
      <c r="G78">
        <v>743</v>
      </c>
      <c r="H78">
        <v>0</v>
      </c>
      <c r="I78">
        <v>0</v>
      </c>
      <c r="J78">
        <v>804</v>
      </c>
      <c r="K78">
        <v>5297</v>
      </c>
      <c r="L78">
        <v>958</v>
      </c>
      <c r="M78">
        <v>268</v>
      </c>
      <c r="N78">
        <v>160</v>
      </c>
      <c r="O78">
        <v>1381</v>
      </c>
      <c r="P78">
        <f t="shared" si="1"/>
        <v>11.585807385952208</v>
      </c>
    </row>
    <row r="79" spans="1:16" x14ac:dyDescent="0.25">
      <c r="A79" t="s">
        <v>170</v>
      </c>
      <c r="B79" t="s">
        <v>171</v>
      </c>
      <c r="C79" t="s">
        <v>17</v>
      </c>
      <c r="D79">
        <v>16179</v>
      </c>
      <c r="E79" s="1">
        <v>41011.849189814813</v>
      </c>
      <c r="F79">
        <v>8</v>
      </c>
      <c r="G79">
        <v>3099</v>
      </c>
      <c r="H79">
        <v>270</v>
      </c>
      <c r="I79">
        <v>8.7124878993223603E-2</v>
      </c>
      <c r="J79">
        <v>564</v>
      </c>
      <c r="K79">
        <v>1425</v>
      </c>
      <c r="L79">
        <v>2444</v>
      </c>
      <c r="M79">
        <v>863</v>
      </c>
      <c r="N79">
        <v>628</v>
      </c>
      <c r="O79">
        <v>3975</v>
      </c>
      <c r="P79">
        <f t="shared" si="1"/>
        <v>15.79874213836478</v>
      </c>
    </row>
    <row r="80" spans="1:16" x14ac:dyDescent="0.25">
      <c r="A80" t="s">
        <v>172</v>
      </c>
      <c r="B80" t="s">
        <v>173</v>
      </c>
      <c r="C80" t="s">
        <v>17</v>
      </c>
      <c r="D80">
        <v>16000</v>
      </c>
      <c r="E80" s="1">
        <v>42158.550856481481</v>
      </c>
      <c r="F80">
        <v>5</v>
      </c>
      <c r="G80">
        <v>1952</v>
      </c>
      <c r="H80">
        <v>90</v>
      </c>
      <c r="I80">
        <v>4.61065573770491E-2</v>
      </c>
      <c r="J80">
        <v>182</v>
      </c>
      <c r="K80">
        <v>796</v>
      </c>
      <c r="L80">
        <v>4042</v>
      </c>
      <c r="M80">
        <v>936</v>
      </c>
      <c r="N80">
        <v>1662</v>
      </c>
      <c r="O80">
        <v>6485</v>
      </c>
      <c r="P80">
        <f t="shared" si="1"/>
        <v>25.628373168851194</v>
      </c>
    </row>
    <row r="81" spans="1:16" x14ac:dyDescent="0.25">
      <c r="A81" t="s">
        <v>174</v>
      </c>
      <c r="B81" t="s">
        <v>175</v>
      </c>
      <c r="C81" t="s">
        <v>17</v>
      </c>
      <c r="D81">
        <v>15927</v>
      </c>
      <c r="E81" s="1">
        <v>39927.480138888888</v>
      </c>
      <c r="F81">
        <v>11</v>
      </c>
      <c r="G81">
        <v>4183</v>
      </c>
      <c r="H81">
        <v>11</v>
      </c>
      <c r="I81">
        <v>2.6296916088931299E-3</v>
      </c>
      <c r="J81">
        <v>500</v>
      </c>
      <c r="K81">
        <v>3684</v>
      </c>
      <c r="L81">
        <v>49192</v>
      </c>
      <c r="M81">
        <v>12690</v>
      </c>
      <c r="N81">
        <v>7705</v>
      </c>
      <c r="O81">
        <v>69106</v>
      </c>
      <c r="P81">
        <f t="shared" si="1"/>
        <v>11.149538390298961</v>
      </c>
    </row>
    <row r="82" spans="1:16" x14ac:dyDescent="0.25">
      <c r="A82" t="s">
        <v>176</v>
      </c>
      <c r="B82" t="s">
        <v>177</v>
      </c>
      <c r="C82" t="s">
        <v>17</v>
      </c>
      <c r="D82">
        <v>15723</v>
      </c>
      <c r="E82" s="1">
        <v>42495.840740740743</v>
      </c>
      <c r="F82">
        <v>4</v>
      </c>
      <c r="G82">
        <v>1615</v>
      </c>
      <c r="H82">
        <v>47</v>
      </c>
      <c r="I82">
        <v>2.9102167182662501E-2</v>
      </c>
      <c r="J82">
        <v>814</v>
      </c>
      <c r="K82">
        <v>3111</v>
      </c>
      <c r="L82">
        <v>43759</v>
      </c>
      <c r="M82">
        <v>11456</v>
      </c>
      <c r="N82">
        <v>17437</v>
      </c>
      <c r="O82">
        <v>72681</v>
      </c>
      <c r="P82">
        <f t="shared" si="1"/>
        <v>23.991139362419339</v>
      </c>
    </row>
    <row r="83" spans="1:16" x14ac:dyDescent="0.25">
      <c r="A83" t="s">
        <v>178</v>
      </c>
      <c r="B83" t="s">
        <v>179</v>
      </c>
      <c r="C83" t="s">
        <v>17</v>
      </c>
      <c r="D83">
        <v>15532</v>
      </c>
      <c r="E83" s="1">
        <v>43125.178391203706</v>
      </c>
      <c r="F83">
        <v>2</v>
      </c>
      <c r="G83">
        <v>985</v>
      </c>
      <c r="H83">
        <v>0</v>
      </c>
      <c r="I83">
        <v>0</v>
      </c>
      <c r="J83">
        <v>655</v>
      </c>
      <c r="K83">
        <v>2952</v>
      </c>
      <c r="L83">
        <v>40</v>
      </c>
      <c r="M83">
        <v>13</v>
      </c>
      <c r="N83">
        <v>9376</v>
      </c>
      <c r="O83">
        <v>9429</v>
      </c>
      <c r="P83">
        <f t="shared" si="1"/>
        <v>99.437904337681616</v>
      </c>
    </row>
    <row r="84" spans="1:16" x14ac:dyDescent="0.25">
      <c r="A84" t="s">
        <v>180</v>
      </c>
      <c r="B84" t="s">
        <v>181</v>
      </c>
      <c r="C84" t="s">
        <v>17</v>
      </c>
      <c r="D84">
        <v>15488</v>
      </c>
      <c r="E84" s="1">
        <v>39617.979780092595</v>
      </c>
      <c r="F84">
        <v>12</v>
      </c>
      <c r="G84">
        <v>4493</v>
      </c>
      <c r="H84">
        <v>0</v>
      </c>
      <c r="I84">
        <v>0</v>
      </c>
      <c r="J84">
        <v>756</v>
      </c>
      <c r="K84">
        <v>2711</v>
      </c>
      <c r="L84">
        <v>69038</v>
      </c>
      <c r="M84">
        <v>18002</v>
      </c>
      <c r="N84">
        <v>16905</v>
      </c>
      <c r="O84">
        <v>103698</v>
      </c>
      <c r="P84">
        <f t="shared" si="1"/>
        <v>16.302146618063993</v>
      </c>
    </row>
    <row r="85" spans="1:16" x14ac:dyDescent="0.25">
      <c r="A85" t="s">
        <v>182</v>
      </c>
      <c r="B85" t="s">
        <v>183</v>
      </c>
      <c r="C85" t="s">
        <v>17</v>
      </c>
      <c r="D85">
        <v>15048</v>
      </c>
      <c r="E85" s="1">
        <v>40434.960173611114</v>
      </c>
      <c r="F85">
        <v>10</v>
      </c>
      <c r="G85">
        <v>3676</v>
      </c>
      <c r="H85">
        <v>57</v>
      </c>
      <c r="I85">
        <v>1.550598476605E-2</v>
      </c>
      <c r="J85">
        <v>558</v>
      </c>
      <c r="K85">
        <v>4810</v>
      </c>
      <c r="L85">
        <v>124772</v>
      </c>
      <c r="M85">
        <v>38093</v>
      </c>
      <c r="N85">
        <v>73037</v>
      </c>
      <c r="O85">
        <v>233652</v>
      </c>
      <c r="P85">
        <f t="shared" si="1"/>
        <v>31.258880728604932</v>
      </c>
    </row>
    <row r="86" spans="1:16" x14ac:dyDescent="0.25">
      <c r="A86" t="s">
        <v>184</v>
      </c>
      <c r="B86" t="s">
        <v>185</v>
      </c>
      <c r="C86" t="s">
        <v>17</v>
      </c>
      <c r="D86">
        <v>14984</v>
      </c>
      <c r="E86" s="1">
        <v>43458.604722222219</v>
      </c>
      <c r="F86">
        <v>1</v>
      </c>
      <c r="G86">
        <v>652</v>
      </c>
      <c r="H86">
        <v>0</v>
      </c>
      <c r="I86">
        <v>0</v>
      </c>
      <c r="J86">
        <v>427</v>
      </c>
      <c r="K86">
        <v>1521</v>
      </c>
      <c r="L86">
        <v>802</v>
      </c>
      <c r="M86">
        <v>372</v>
      </c>
      <c r="N86">
        <v>632</v>
      </c>
      <c r="O86">
        <v>1805</v>
      </c>
      <c r="P86">
        <f t="shared" si="1"/>
        <v>35.013850415512465</v>
      </c>
    </row>
    <row r="87" spans="1:16" x14ac:dyDescent="0.25">
      <c r="A87" t="s">
        <v>186</v>
      </c>
      <c r="B87" t="s">
        <v>187</v>
      </c>
      <c r="C87" t="s">
        <v>17</v>
      </c>
      <c r="D87">
        <v>14936</v>
      </c>
      <c r="E87" s="1">
        <v>43375.75708333333</v>
      </c>
      <c r="F87">
        <v>2</v>
      </c>
      <c r="G87">
        <v>735</v>
      </c>
      <c r="H87">
        <v>1</v>
      </c>
      <c r="I87">
        <v>1.36054421768707E-3</v>
      </c>
      <c r="J87">
        <v>830</v>
      </c>
      <c r="K87">
        <v>2981</v>
      </c>
      <c r="L87">
        <v>1723</v>
      </c>
      <c r="M87">
        <v>951</v>
      </c>
      <c r="N87">
        <v>1520</v>
      </c>
      <c r="O87">
        <v>4192</v>
      </c>
      <c r="P87">
        <f t="shared" si="1"/>
        <v>36.25954198473282</v>
      </c>
    </row>
    <row r="88" spans="1:16" x14ac:dyDescent="0.25">
      <c r="A88" t="s">
        <v>188</v>
      </c>
      <c r="B88" t="s">
        <v>189</v>
      </c>
      <c r="C88" t="s">
        <v>17</v>
      </c>
      <c r="D88">
        <v>14631</v>
      </c>
      <c r="E88" s="1">
        <v>42315.213796296295</v>
      </c>
      <c r="F88">
        <v>4</v>
      </c>
      <c r="G88">
        <v>1795</v>
      </c>
      <c r="H88">
        <v>0</v>
      </c>
      <c r="I88">
        <v>0</v>
      </c>
      <c r="J88">
        <v>545</v>
      </c>
      <c r="K88">
        <v>1253</v>
      </c>
      <c r="L88">
        <v>50</v>
      </c>
      <c r="M88">
        <v>32</v>
      </c>
      <c r="N88">
        <v>2</v>
      </c>
      <c r="O88">
        <v>82</v>
      </c>
      <c r="P88">
        <f t="shared" si="1"/>
        <v>2.4390243902439024</v>
      </c>
    </row>
    <row r="89" spans="1:16" x14ac:dyDescent="0.25">
      <c r="A89" t="s">
        <v>190</v>
      </c>
      <c r="B89" t="s">
        <v>191</v>
      </c>
      <c r="C89" t="s">
        <v>17</v>
      </c>
      <c r="D89">
        <v>14612</v>
      </c>
      <c r="E89" s="1">
        <v>41691.804710648146</v>
      </c>
      <c r="F89">
        <v>6</v>
      </c>
      <c r="G89">
        <v>2419</v>
      </c>
      <c r="H89">
        <v>13</v>
      </c>
      <c r="I89">
        <v>5.3741215378255401E-3</v>
      </c>
      <c r="J89">
        <v>905</v>
      </c>
      <c r="K89">
        <v>3430</v>
      </c>
      <c r="L89">
        <v>12935</v>
      </c>
      <c r="M89">
        <v>2701</v>
      </c>
      <c r="N89">
        <v>1753</v>
      </c>
      <c r="O89">
        <v>17326</v>
      </c>
      <c r="P89">
        <f t="shared" si="1"/>
        <v>10.117742121666859</v>
      </c>
    </row>
    <row r="90" spans="1:16" x14ac:dyDescent="0.25">
      <c r="A90" t="s">
        <v>192</v>
      </c>
      <c r="B90" t="s">
        <v>193</v>
      </c>
      <c r="C90" t="s">
        <v>17</v>
      </c>
      <c r="D90">
        <v>14406</v>
      </c>
      <c r="E90" s="1">
        <v>40308.198680555557</v>
      </c>
      <c r="F90">
        <v>10</v>
      </c>
      <c r="G90">
        <v>3802</v>
      </c>
      <c r="H90">
        <v>28</v>
      </c>
      <c r="I90">
        <v>7.3645449763282403E-3</v>
      </c>
      <c r="J90">
        <v>818</v>
      </c>
      <c r="K90">
        <v>3934</v>
      </c>
      <c r="L90">
        <v>34192</v>
      </c>
      <c r="M90">
        <v>12956</v>
      </c>
      <c r="N90">
        <v>21958</v>
      </c>
      <c r="O90">
        <v>68491</v>
      </c>
      <c r="P90">
        <f t="shared" si="1"/>
        <v>32.059686674161568</v>
      </c>
    </row>
    <row r="91" spans="1:16" x14ac:dyDescent="0.25">
      <c r="A91" t="s">
        <v>194</v>
      </c>
      <c r="B91" t="s">
        <v>195</v>
      </c>
      <c r="C91" t="s">
        <v>17</v>
      </c>
      <c r="D91">
        <v>14277</v>
      </c>
      <c r="E91" s="1">
        <v>42588.553113425929</v>
      </c>
      <c r="F91">
        <v>4</v>
      </c>
      <c r="G91">
        <v>1522</v>
      </c>
      <c r="H91">
        <v>0</v>
      </c>
      <c r="I91">
        <v>0</v>
      </c>
      <c r="J91">
        <v>505</v>
      </c>
      <c r="K91">
        <v>1312</v>
      </c>
      <c r="L91">
        <v>165</v>
      </c>
      <c r="M91">
        <v>73</v>
      </c>
      <c r="N91">
        <v>79</v>
      </c>
      <c r="O91">
        <v>317</v>
      </c>
      <c r="P91">
        <f t="shared" si="1"/>
        <v>24.921135646687699</v>
      </c>
    </row>
    <row r="92" spans="1:16" x14ac:dyDescent="0.25">
      <c r="A92" t="s">
        <v>196</v>
      </c>
      <c r="B92" t="s">
        <v>197</v>
      </c>
      <c r="C92" t="s">
        <v>17</v>
      </c>
      <c r="D92">
        <v>14268</v>
      </c>
      <c r="E92" s="1">
        <v>43734.653310185182</v>
      </c>
      <c r="F92">
        <v>1</v>
      </c>
      <c r="G92">
        <v>376</v>
      </c>
      <c r="H92">
        <v>1</v>
      </c>
      <c r="I92">
        <v>2.6595744680850998E-3</v>
      </c>
      <c r="J92">
        <v>331</v>
      </c>
      <c r="K92">
        <v>1398</v>
      </c>
      <c r="L92">
        <v>2171</v>
      </c>
      <c r="M92">
        <v>608</v>
      </c>
      <c r="N92">
        <v>975</v>
      </c>
      <c r="O92">
        <v>3762</v>
      </c>
      <c r="P92">
        <f t="shared" si="1"/>
        <v>25.917065390749599</v>
      </c>
    </row>
    <row r="93" spans="1:16" x14ac:dyDescent="0.25">
      <c r="A93" t="s">
        <v>198</v>
      </c>
      <c r="B93" t="s">
        <v>199</v>
      </c>
      <c r="C93" t="s">
        <v>17</v>
      </c>
      <c r="D93">
        <v>14266</v>
      </c>
      <c r="E93" s="1">
        <v>41329.127743055556</v>
      </c>
      <c r="F93">
        <v>7</v>
      </c>
      <c r="G93">
        <v>2781</v>
      </c>
      <c r="H93">
        <v>7</v>
      </c>
      <c r="I93">
        <v>2.5170801869830901E-3</v>
      </c>
      <c r="J93">
        <v>329</v>
      </c>
      <c r="K93">
        <v>661</v>
      </c>
      <c r="L93">
        <v>170</v>
      </c>
      <c r="M93">
        <v>71</v>
      </c>
      <c r="N93">
        <v>61</v>
      </c>
      <c r="O93">
        <v>301</v>
      </c>
      <c r="P93">
        <f t="shared" si="1"/>
        <v>20.26578073089701</v>
      </c>
    </row>
    <row r="94" spans="1:16" x14ac:dyDescent="0.25">
      <c r="A94" t="s">
        <v>200</v>
      </c>
      <c r="B94" t="s">
        <v>201</v>
      </c>
      <c r="C94" t="s">
        <v>17</v>
      </c>
      <c r="D94">
        <v>14254</v>
      </c>
      <c r="E94" s="1">
        <v>42606.133888888886</v>
      </c>
      <c r="F94">
        <v>4</v>
      </c>
      <c r="G94">
        <v>1504</v>
      </c>
      <c r="H94">
        <v>0</v>
      </c>
      <c r="I94">
        <v>0</v>
      </c>
      <c r="J94">
        <v>393</v>
      </c>
      <c r="K94">
        <v>6362</v>
      </c>
      <c r="L94">
        <v>3382</v>
      </c>
      <c r="M94">
        <v>851</v>
      </c>
      <c r="N94">
        <v>564</v>
      </c>
      <c r="O94">
        <v>4788</v>
      </c>
      <c r="P94">
        <f t="shared" si="1"/>
        <v>11.779448621553884</v>
      </c>
    </row>
    <row r="95" spans="1:16" x14ac:dyDescent="0.25">
      <c r="A95" t="s">
        <v>202</v>
      </c>
      <c r="B95" t="s">
        <v>203</v>
      </c>
      <c r="C95" t="s">
        <v>17</v>
      </c>
      <c r="D95">
        <v>14153</v>
      </c>
      <c r="E95" s="1">
        <v>42516.193310185183</v>
      </c>
      <c r="F95">
        <v>4</v>
      </c>
      <c r="G95">
        <v>1594</v>
      </c>
      <c r="H95">
        <v>31</v>
      </c>
      <c r="I95">
        <v>1.9447929736511899E-2</v>
      </c>
      <c r="J95">
        <v>449</v>
      </c>
      <c r="K95">
        <v>1255</v>
      </c>
      <c r="L95">
        <v>14666</v>
      </c>
      <c r="M95">
        <v>4647</v>
      </c>
      <c r="N95">
        <v>2235</v>
      </c>
      <c r="O95">
        <v>21683</v>
      </c>
      <c r="P95">
        <f t="shared" si="1"/>
        <v>10.307614260019369</v>
      </c>
    </row>
    <row r="96" spans="1:16" x14ac:dyDescent="0.25">
      <c r="A96" t="s">
        <v>204</v>
      </c>
      <c r="B96" t="s">
        <v>205</v>
      </c>
      <c r="C96" t="s">
        <v>17</v>
      </c>
      <c r="D96">
        <v>14052</v>
      </c>
      <c r="E96" s="1">
        <v>41497.97115740741</v>
      </c>
      <c r="F96">
        <v>7</v>
      </c>
      <c r="G96">
        <v>2613</v>
      </c>
      <c r="H96">
        <v>3</v>
      </c>
      <c r="I96">
        <v>1.14810562571756E-3</v>
      </c>
      <c r="J96">
        <v>1016</v>
      </c>
      <c r="K96">
        <v>3853</v>
      </c>
      <c r="L96">
        <v>261</v>
      </c>
      <c r="M96">
        <v>105</v>
      </c>
      <c r="N96">
        <v>87</v>
      </c>
      <c r="O96">
        <v>448</v>
      </c>
      <c r="P96">
        <f t="shared" si="1"/>
        <v>19.419642857142858</v>
      </c>
    </row>
    <row r="97" spans="1:16" x14ac:dyDescent="0.25">
      <c r="A97" t="s">
        <v>206</v>
      </c>
      <c r="B97" t="s">
        <v>207</v>
      </c>
      <c r="C97" t="s">
        <v>17</v>
      </c>
      <c r="D97">
        <v>14045</v>
      </c>
      <c r="E97" s="1">
        <v>40994.652789351851</v>
      </c>
      <c r="F97">
        <v>8</v>
      </c>
      <c r="G97">
        <v>3116</v>
      </c>
      <c r="H97">
        <v>0</v>
      </c>
      <c r="I97">
        <v>0</v>
      </c>
      <c r="J97">
        <v>477</v>
      </c>
      <c r="K97">
        <v>3448</v>
      </c>
      <c r="L97">
        <v>61328</v>
      </c>
      <c r="M97">
        <v>29806</v>
      </c>
      <c r="N97">
        <v>41690</v>
      </c>
      <c r="O97">
        <v>131699</v>
      </c>
      <c r="P97">
        <f t="shared" si="1"/>
        <v>31.655517505827685</v>
      </c>
    </row>
    <row r="98" spans="1:16" x14ac:dyDescent="0.25">
      <c r="A98" t="s">
        <v>208</v>
      </c>
      <c r="B98" t="s">
        <v>209</v>
      </c>
      <c r="C98" t="s">
        <v>17</v>
      </c>
      <c r="D98">
        <v>13935</v>
      </c>
      <c r="E98" s="1">
        <v>40591.463923611111</v>
      </c>
      <c r="F98">
        <v>9</v>
      </c>
      <c r="G98">
        <v>3519</v>
      </c>
      <c r="H98">
        <v>33</v>
      </c>
      <c r="I98">
        <v>9.3776641091219103E-3</v>
      </c>
      <c r="J98">
        <v>442</v>
      </c>
      <c r="K98">
        <v>1871</v>
      </c>
      <c r="L98">
        <v>9103</v>
      </c>
      <c r="M98">
        <v>2359</v>
      </c>
      <c r="N98">
        <v>1621</v>
      </c>
      <c r="O98">
        <v>13075</v>
      </c>
      <c r="P98">
        <f t="shared" si="1"/>
        <v>12.397705544933078</v>
      </c>
    </row>
    <row r="99" spans="1:16" x14ac:dyDescent="0.25">
      <c r="A99" t="s">
        <v>210</v>
      </c>
      <c r="B99" t="s">
        <v>211</v>
      </c>
      <c r="C99" t="s">
        <v>17</v>
      </c>
      <c r="D99">
        <v>13895</v>
      </c>
      <c r="E99" s="1">
        <v>43098.083553240744</v>
      </c>
      <c r="F99">
        <v>2</v>
      </c>
      <c r="G99">
        <v>1012</v>
      </c>
      <c r="H99">
        <v>2</v>
      </c>
      <c r="I99">
        <v>1.9762845849802301E-3</v>
      </c>
      <c r="J99">
        <v>589</v>
      </c>
      <c r="K99">
        <v>4473</v>
      </c>
      <c r="L99">
        <v>393</v>
      </c>
      <c r="M99">
        <v>133</v>
      </c>
      <c r="N99">
        <v>19</v>
      </c>
      <c r="O99">
        <v>545</v>
      </c>
      <c r="P99">
        <f t="shared" si="1"/>
        <v>3.4862385321100922</v>
      </c>
    </row>
    <row r="100" spans="1:16" x14ac:dyDescent="0.25">
      <c r="A100" t="s">
        <v>212</v>
      </c>
      <c r="B100" t="s">
        <v>213</v>
      </c>
      <c r="C100" t="s">
        <v>17</v>
      </c>
      <c r="D100">
        <v>13813</v>
      </c>
      <c r="E100" s="1">
        <v>41764.709490740737</v>
      </c>
      <c r="F100">
        <v>6</v>
      </c>
      <c r="G100">
        <v>2346</v>
      </c>
      <c r="H100">
        <v>0</v>
      </c>
      <c r="I100">
        <v>0</v>
      </c>
      <c r="J100">
        <v>298</v>
      </c>
      <c r="K100">
        <v>2271</v>
      </c>
      <c r="L100">
        <v>955</v>
      </c>
      <c r="M100">
        <v>332</v>
      </c>
      <c r="N100">
        <v>214</v>
      </c>
      <c r="O100">
        <v>1491</v>
      </c>
      <c r="P100">
        <f t="shared" si="1"/>
        <v>14.352783366867875</v>
      </c>
    </row>
    <row r="101" spans="1:16" x14ac:dyDescent="0.25">
      <c r="A101" t="s">
        <v>214</v>
      </c>
      <c r="B101" t="s">
        <v>215</v>
      </c>
      <c r="C101" t="s">
        <v>17</v>
      </c>
      <c r="D101">
        <v>13796</v>
      </c>
      <c r="E101" s="1">
        <v>43573.580358796295</v>
      </c>
      <c r="F101">
        <v>1</v>
      </c>
      <c r="G101">
        <v>537</v>
      </c>
      <c r="H101">
        <v>0</v>
      </c>
      <c r="I101">
        <v>0</v>
      </c>
      <c r="J101">
        <v>232</v>
      </c>
      <c r="K101">
        <v>853</v>
      </c>
      <c r="L101">
        <v>4149</v>
      </c>
      <c r="M101">
        <v>1002</v>
      </c>
      <c r="N101">
        <v>908</v>
      </c>
      <c r="O101">
        <v>5998</v>
      </c>
      <c r="P101">
        <f t="shared" si="1"/>
        <v>15.138379459819939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CF44-0523-456F-A9A1-868F6C1A8620}">
  <dimension ref="A1:P101"/>
  <sheetViews>
    <sheetView topLeftCell="B1" workbookViewId="0">
      <selection activeCell="P1" sqref="P1:P1048576"/>
    </sheetView>
  </sheetViews>
  <sheetFormatPr defaultRowHeight="15" x14ac:dyDescent="0.25"/>
  <cols>
    <col min="1" max="1" width="47.5703125" bestFit="1" customWidth="1"/>
    <col min="2" max="2" width="65.85546875" bestFit="1" customWidth="1"/>
    <col min="3" max="3" width="23.28515625" bestFit="1" customWidth="1"/>
    <col min="5" max="5" width="15.85546875" bestFit="1" customWidth="1"/>
    <col min="6" max="6" width="20.42578125" bestFit="1" customWidth="1"/>
    <col min="7" max="7" width="19.7109375" bestFit="1" customWidth="1"/>
    <col min="8" max="8" width="19.85546875" bestFit="1" customWidth="1"/>
    <col min="9" max="9" width="27.85546875" bestFit="1" customWidth="1"/>
    <col min="10" max="10" width="20.42578125" bestFit="1" customWidth="1"/>
    <col min="11" max="11" width="16.7109375" bestFit="1" customWidth="1"/>
    <col min="12" max="12" width="10.28515625" bestFit="1" customWidth="1"/>
    <col min="13" max="13" width="21.140625" bestFit="1" customWidth="1"/>
    <col min="14" max="14" width="23" bestFit="1" customWidth="1"/>
    <col min="15" max="15" width="9.28515625" bestFit="1" customWidth="1"/>
    <col min="16" max="16" width="34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434</v>
      </c>
    </row>
    <row r="2" spans="1:16" x14ac:dyDescent="0.25">
      <c r="A2" t="s">
        <v>216</v>
      </c>
      <c r="B2" t="s">
        <v>217</v>
      </c>
      <c r="C2" t="s">
        <v>218</v>
      </c>
      <c r="D2">
        <v>112090</v>
      </c>
      <c r="E2" s="1">
        <v>43144.622499999998</v>
      </c>
      <c r="F2">
        <v>2</v>
      </c>
      <c r="G2">
        <v>966</v>
      </c>
      <c r="H2">
        <v>0</v>
      </c>
      <c r="I2" s="2">
        <v>0</v>
      </c>
      <c r="J2">
        <v>5229</v>
      </c>
      <c r="K2">
        <v>34920</v>
      </c>
      <c r="L2">
        <v>0</v>
      </c>
      <c r="M2">
        <v>0</v>
      </c>
      <c r="N2">
        <v>0</v>
      </c>
      <c r="O2">
        <v>0</v>
      </c>
      <c r="P2">
        <f>IF(O2 = 0,0, N2/O2*100)</f>
        <v>0</v>
      </c>
    </row>
    <row r="3" spans="1:16" x14ac:dyDescent="0.25">
      <c r="A3" t="s">
        <v>219</v>
      </c>
      <c r="B3" t="s">
        <v>220</v>
      </c>
      <c r="C3" t="s">
        <v>218</v>
      </c>
      <c r="D3">
        <v>89062</v>
      </c>
      <c r="E3" s="1">
        <v>43227.560416666667</v>
      </c>
      <c r="F3">
        <v>2</v>
      </c>
      <c r="G3">
        <v>883</v>
      </c>
      <c r="H3">
        <v>0</v>
      </c>
      <c r="I3" s="2">
        <v>0</v>
      </c>
      <c r="J3">
        <v>4453</v>
      </c>
      <c r="K3">
        <v>29942</v>
      </c>
      <c r="L3">
        <v>9</v>
      </c>
      <c r="M3">
        <v>2</v>
      </c>
      <c r="N3">
        <v>0</v>
      </c>
      <c r="O3">
        <v>11</v>
      </c>
      <c r="P3">
        <f>IF(O3 = 0, 0, N3/O3*100)</f>
        <v>0</v>
      </c>
    </row>
    <row r="4" spans="1:16" x14ac:dyDescent="0.25">
      <c r="A4" t="s">
        <v>221</v>
      </c>
      <c r="B4" t="s">
        <v>222</v>
      </c>
      <c r="C4" t="s">
        <v>218</v>
      </c>
      <c r="D4">
        <v>60992</v>
      </c>
      <c r="E4" s="1">
        <v>41860.698125000003</v>
      </c>
      <c r="F4">
        <v>6</v>
      </c>
      <c r="G4">
        <v>2250</v>
      </c>
      <c r="H4">
        <v>0</v>
      </c>
      <c r="I4" s="2">
        <v>0</v>
      </c>
      <c r="J4">
        <v>4000</v>
      </c>
      <c r="K4">
        <v>18721</v>
      </c>
      <c r="L4">
        <v>83280</v>
      </c>
      <c r="M4">
        <v>11990</v>
      </c>
      <c r="N4">
        <v>109</v>
      </c>
      <c r="O4">
        <v>95284</v>
      </c>
      <c r="P4">
        <f>IF(O4 = 0, 0, (N4/O4)*100)</f>
        <v>0.11439486167667186</v>
      </c>
    </row>
    <row r="5" spans="1:16" x14ac:dyDescent="0.25">
      <c r="A5" t="s">
        <v>223</v>
      </c>
      <c r="B5" t="s">
        <v>224</v>
      </c>
      <c r="C5" t="s">
        <v>218</v>
      </c>
      <c r="D5">
        <v>59671</v>
      </c>
      <c r="E5" s="1">
        <v>43440.334282407406</v>
      </c>
      <c r="F5">
        <v>1</v>
      </c>
      <c r="G5">
        <v>670</v>
      </c>
      <c r="H5">
        <v>0</v>
      </c>
      <c r="I5" s="2">
        <v>0</v>
      </c>
      <c r="J5">
        <v>2479</v>
      </c>
      <c r="K5">
        <v>11017</v>
      </c>
      <c r="L5">
        <v>261</v>
      </c>
      <c r="M5">
        <v>21</v>
      </c>
      <c r="N5">
        <v>0</v>
      </c>
      <c r="O5">
        <v>282</v>
      </c>
      <c r="P5">
        <f t="shared" ref="P5:P68" si="0">IF(O5 = 0, 0, (N5/O5)*100)</f>
        <v>0</v>
      </c>
    </row>
    <row r="6" spans="1:16" x14ac:dyDescent="0.25">
      <c r="A6" t="s">
        <v>225</v>
      </c>
      <c r="B6" t="s">
        <v>226</v>
      </c>
      <c r="C6" t="s">
        <v>218</v>
      </c>
      <c r="D6">
        <v>51514</v>
      </c>
      <c r="E6" s="1">
        <v>40217.556203703702</v>
      </c>
      <c r="F6">
        <v>10</v>
      </c>
      <c r="G6">
        <v>3893</v>
      </c>
      <c r="H6">
        <v>33</v>
      </c>
      <c r="I6" s="2">
        <v>8.4767531466735102E-3</v>
      </c>
      <c r="J6">
        <v>2806</v>
      </c>
      <c r="K6">
        <v>17225</v>
      </c>
      <c r="L6">
        <v>2153923</v>
      </c>
      <c r="M6">
        <v>311482</v>
      </c>
      <c r="N6">
        <v>5859</v>
      </c>
      <c r="O6">
        <v>2466128</v>
      </c>
      <c r="P6">
        <f t="shared" si="0"/>
        <v>0.23757890912393842</v>
      </c>
    </row>
    <row r="7" spans="1:16" x14ac:dyDescent="0.25">
      <c r="A7" t="s">
        <v>227</v>
      </c>
      <c r="B7" t="s">
        <v>228</v>
      </c>
      <c r="C7" t="s">
        <v>218</v>
      </c>
      <c r="D7">
        <v>50944</v>
      </c>
      <c r="E7" s="1">
        <v>41201.62704861111</v>
      </c>
      <c r="F7">
        <v>7</v>
      </c>
      <c r="G7">
        <v>2909</v>
      </c>
      <c r="H7">
        <v>70</v>
      </c>
      <c r="I7" s="2">
        <v>2.4063251976624199E-2</v>
      </c>
      <c r="J7">
        <v>3464</v>
      </c>
      <c r="K7">
        <v>29730</v>
      </c>
      <c r="L7">
        <v>470919</v>
      </c>
      <c r="M7">
        <v>84161</v>
      </c>
      <c r="N7">
        <v>1343</v>
      </c>
      <c r="O7">
        <v>555108</v>
      </c>
      <c r="P7">
        <f t="shared" si="0"/>
        <v>0.24193490275766158</v>
      </c>
    </row>
    <row r="8" spans="1:16" x14ac:dyDescent="0.25">
      <c r="A8" t="s">
        <v>229</v>
      </c>
      <c r="B8" t="s">
        <v>230</v>
      </c>
      <c r="C8" t="s">
        <v>218</v>
      </c>
      <c r="D8">
        <v>48104</v>
      </c>
      <c r="E8" s="1">
        <v>42780.763483796298</v>
      </c>
      <c r="F8">
        <v>3</v>
      </c>
      <c r="G8">
        <v>1330</v>
      </c>
      <c r="H8">
        <v>0</v>
      </c>
      <c r="I8" s="2">
        <v>0</v>
      </c>
      <c r="J8">
        <v>2577</v>
      </c>
      <c r="K8">
        <v>9664</v>
      </c>
      <c r="L8">
        <v>17481</v>
      </c>
      <c r="M8">
        <v>3988</v>
      </c>
      <c r="N8">
        <v>20</v>
      </c>
      <c r="O8">
        <v>21474</v>
      </c>
      <c r="P8">
        <f t="shared" si="0"/>
        <v>9.3135885256589362E-2</v>
      </c>
    </row>
    <row r="9" spans="1:16" x14ac:dyDescent="0.25">
      <c r="A9" t="s">
        <v>231</v>
      </c>
      <c r="B9" t="s">
        <v>232</v>
      </c>
      <c r="C9" t="s">
        <v>218</v>
      </c>
      <c r="D9">
        <v>47677</v>
      </c>
      <c r="E9" s="1">
        <v>43379.485069444447</v>
      </c>
      <c r="F9">
        <v>2</v>
      </c>
      <c r="G9">
        <v>731</v>
      </c>
      <c r="H9">
        <v>0</v>
      </c>
      <c r="I9" s="2">
        <v>0</v>
      </c>
      <c r="J9">
        <v>2412</v>
      </c>
      <c r="K9">
        <v>12950</v>
      </c>
      <c r="L9">
        <v>0</v>
      </c>
      <c r="M9">
        <v>0</v>
      </c>
      <c r="N9">
        <v>0</v>
      </c>
      <c r="O9">
        <v>0</v>
      </c>
      <c r="P9">
        <f t="shared" si="0"/>
        <v>0</v>
      </c>
    </row>
    <row r="10" spans="1:16" x14ac:dyDescent="0.25">
      <c r="A10" t="s">
        <v>233</v>
      </c>
      <c r="B10" t="s">
        <v>234</v>
      </c>
      <c r="C10" t="s">
        <v>218</v>
      </c>
      <c r="D10">
        <v>43547</v>
      </c>
      <c r="E10" s="1">
        <v>41282.841527777775</v>
      </c>
      <c r="F10">
        <v>7</v>
      </c>
      <c r="G10">
        <v>2828</v>
      </c>
      <c r="H10">
        <v>201</v>
      </c>
      <c r="I10" s="2">
        <v>7.1074964639321003E-2</v>
      </c>
      <c r="J10">
        <v>2342</v>
      </c>
      <c r="K10">
        <v>7081</v>
      </c>
      <c r="L10">
        <v>389896</v>
      </c>
      <c r="M10">
        <v>76534</v>
      </c>
      <c r="N10">
        <v>2274</v>
      </c>
      <c r="O10">
        <v>466435</v>
      </c>
      <c r="P10">
        <f t="shared" si="0"/>
        <v>0.48752773698371693</v>
      </c>
    </row>
    <row r="11" spans="1:16" x14ac:dyDescent="0.25">
      <c r="A11" t="s">
        <v>235</v>
      </c>
      <c r="B11" t="s">
        <v>236</v>
      </c>
      <c r="C11" t="s">
        <v>218</v>
      </c>
      <c r="D11">
        <v>41758</v>
      </c>
      <c r="E11" s="1">
        <v>43194.049814814818</v>
      </c>
      <c r="F11">
        <v>2</v>
      </c>
      <c r="G11">
        <v>916</v>
      </c>
      <c r="H11">
        <v>1</v>
      </c>
      <c r="I11" s="2">
        <v>1.09170305676855E-3</v>
      </c>
      <c r="J11">
        <v>2000</v>
      </c>
      <c r="K11">
        <v>17651</v>
      </c>
      <c r="L11">
        <v>48059</v>
      </c>
      <c r="M11">
        <v>13098</v>
      </c>
      <c r="N11">
        <v>0</v>
      </c>
      <c r="O11">
        <v>61157</v>
      </c>
      <c r="P11">
        <f t="shared" si="0"/>
        <v>0</v>
      </c>
    </row>
    <row r="12" spans="1:16" x14ac:dyDescent="0.25">
      <c r="A12" t="s">
        <v>237</v>
      </c>
      <c r="B12" t="s">
        <v>238</v>
      </c>
      <c r="C12" t="s">
        <v>218</v>
      </c>
      <c r="D12">
        <v>39565</v>
      </c>
      <c r="E12" s="1">
        <v>40520.169965277775</v>
      </c>
      <c r="F12">
        <v>9</v>
      </c>
      <c r="G12">
        <v>3590</v>
      </c>
      <c r="H12">
        <v>188</v>
      </c>
      <c r="I12" s="2">
        <v>5.2367688022284101E-2</v>
      </c>
      <c r="J12">
        <v>3521</v>
      </c>
      <c r="K12">
        <v>26576</v>
      </c>
      <c r="L12">
        <v>1038126</v>
      </c>
      <c r="M12">
        <v>183158</v>
      </c>
      <c r="N12">
        <v>16432</v>
      </c>
      <c r="O12">
        <v>1221319</v>
      </c>
      <c r="P12">
        <f t="shared" si="0"/>
        <v>1.3454306368770157</v>
      </c>
    </row>
    <row r="13" spans="1:16" x14ac:dyDescent="0.25">
      <c r="A13" t="s">
        <v>239</v>
      </c>
      <c r="B13" t="s">
        <v>240</v>
      </c>
      <c r="C13" t="s">
        <v>218</v>
      </c>
      <c r="D13">
        <v>38957</v>
      </c>
      <c r="E13" s="1">
        <v>41788.682835648149</v>
      </c>
      <c r="F13">
        <v>6</v>
      </c>
      <c r="G13">
        <v>2322</v>
      </c>
      <c r="H13">
        <v>29</v>
      </c>
      <c r="I13" s="2">
        <v>1.24892334194659E-2</v>
      </c>
      <c r="J13">
        <v>2517</v>
      </c>
      <c r="K13">
        <v>8606</v>
      </c>
      <c r="L13">
        <v>667579</v>
      </c>
      <c r="M13">
        <v>84973</v>
      </c>
      <c r="N13">
        <v>7800</v>
      </c>
      <c r="O13">
        <v>752869</v>
      </c>
      <c r="P13">
        <f t="shared" si="0"/>
        <v>1.0360368138414517</v>
      </c>
    </row>
    <row r="14" spans="1:16" x14ac:dyDescent="0.25">
      <c r="A14" t="s">
        <v>241</v>
      </c>
      <c r="B14" t="s">
        <v>242</v>
      </c>
      <c r="C14" t="s">
        <v>218</v>
      </c>
      <c r="D14">
        <v>38373</v>
      </c>
      <c r="E14" s="1">
        <v>41113.571469907409</v>
      </c>
      <c r="F14">
        <v>8</v>
      </c>
      <c r="G14">
        <v>2997</v>
      </c>
      <c r="H14">
        <v>0</v>
      </c>
      <c r="I14" s="2">
        <v>0</v>
      </c>
      <c r="J14">
        <v>1685</v>
      </c>
      <c r="K14">
        <v>8078</v>
      </c>
      <c r="L14">
        <v>39596</v>
      </c>
      <c r="M14">
        <v>6658</v>
      </c>
      <c r="N14">
        <v>34</v>
      </c>
      <c r="O14">
        <v>46272</v>
      </c>
      <c r="P14">
        <f t="shared" si="0"/>
        <v>7.3478561549100971E-2</v>
      </c>
    </row>
    <row r="15" spans="1:16" x14ac:dyDescent="0.25">
      <c r="A15" t="s">
        <v>243</v>
      </c>
      <c r="B15" t="s">
        <v>244</v>
      </c>
      <c r="C15" t="s">
        <v>218</v>
      </c>
      <c r="D15">
        <v>36675</v>
      </c>
      <c r="E15" s="1">
        <v>40427.902581018519</v>
      </c>
      <c r="F15">
        <v>10</v>
      </c>
      <c r="G15">
        <v>3683</v>
      </c>
      <c r="H15">
        <v>27</v>
      </c>
      <c r="I15" s="2">
        <v>7.3309801792017298E-3</v>
      </c>
      <c r="J15">
        <v>1621</v>
      </c>
      <c r="K15">
        <v>6524</v>
      </c>
      <c r="L15">
        <v>31992</v>
      </c>
      <c r="M15">
        <v>4531</v>
      </c>
      <c r="N15">
        <v>146</v>
      </c>
      <c r="O15">
        <v>36610</v>
      </c>
      <c r="P15">
        <f t="shared" si="0"/>
        <v>0.39879814258399343</v>
      </c>
    </row>
    <row r="16" spans="1:16" x14ac:dyDescent="0.25">
      <c r="A16" t="s">
        <v>245</v>
      </c>
      <c r="B16" t="s">
        <v>246</v>
      </c>
      <c r="C16" t="s">
        <v>218</v>
      </c>
      <c r="D16">
        <v>33711</v>
      </c>
      <c r="E16" s="1">
        <v>41079.330578703702</v>
      </c>
      <c r="F16">
        <v>8</v>
      </c>
      <c r="G16">
        <v>3031</v>
      </c>
      <c r="H16">
        <v>27</v>
      </c>
      <c r="I16" s="2">
        <v>8.9079511712306103E-3</v>
      </c>
      <c r="J16">
        <v>3281</v>
      </c>
      <c r="K16">
        <v>19377</v>
      </c>
      <c r="L16">
        <v>234881</v>
      </c>
      <c r="M16">
        <v>38902</v>
      </c>
      <c r="N16">
        <v>560</v>
      </c>
      <c r="O16">
        <v>273803</v>
      </c>
      <c r="P16">
        <f t="shared" si="0"/>
        <v>0.20452661219928195</v>
      </c>
    </row>
    <row r="17" spans="1:16" x14ac:dyDescent="0.25">
      <c r="A17" t="s">
        <v>247</v>
      </c>
      <c r="B17" t="s">
        <v>248</v>
      </c>
      <c r="C17" t="s">
        <v>218</v>
      </c>
      <c r="D17">
        <v>31838</v>
      </c>
      <c r="E17" s="1">
        <v>41754.604016203702</v>
      </c>
      <c r="F17">
        <v>6</v>
      </c>
      <c r="G17">
        <v>2356</v>
      </c>
      <c r="H17">
        <v>44</v>
      </c>
      <c r="I17" s="2">
        <v>1.8675721561969401E-2</v>
      </c>
      <c r="J17">
        <v>1139</v>
      </c>
      <c r="K17">
        <v>7958</v>
      </c>
      <c r="L17">
        <v>34246</v>
      </c>
      <c r="M17">
        <v>8626</v>
      </c>
      <c r="N17">
        <v>32</v>
      </c>
      <c r="O17">
        <v>42872</v>
      </c>
      <c r="P17">
        <f t="shared" si="0"/>
        <v>7.4640791192386646E-2</v>
      </c>
    </row>
    <row r="18" spans="1:16" x14ac:dyDescent="0.25">
      <c r="A18" t="s">
        <v>249</v>
      </c>
      <c r="B18" t="s">
        <v>250</v>
      </c>
      <c r="C18" t="s">
        <v>218</v>
      </c>
      <c r="D18">
        <v>30647</v>
      </c>
      <c r="E18" s="1">
        <v>42567.431273148148</v>
      </c>
      <c r="F18">
        <v>4</v>
      </c>
      <c r="G18">
        <v>1543</v>
      </c>
      <c r="H18">
        <v>0</v>
      </c>
      <c r="I18" s="2">
        <v>0</v>
      </c>
      <c r="J18">
        <v>1908</v>
      </c>
      <c r="K18">
        <v>10448</v>
      </c>
      <c r="L18">
        <v>16560</v>
      </c>
      <c r="M18">
        <v>2713</v>
      </c>
      <c r="N18">
        <v>6</v>
      </c>
      <c r="O18">
        <v>19273</v>
      </c>
      <c r="P18">
        <f t="shared" si="0"/>
        <v>3.1131634929694393E-2</v>
      </c>
    </row>
    <row r="19" spans="1:16" x14ac:dyDescent="0.25">
      <c r="A19" t="s">
        <v>251</v>
      </c>
      <c r="B19" t="s">
        <v>252</v>
      </c>
      <c r="C19" t="s">
        <v>218</v>
      </c>
      <c r="D19">
        <v>29987</v>
      </c>
      <c r="E19" s="1">
        <v>41463.953159722223</v>
      </c>
      <c r="F19">
        <v>7</v>
      </c>
      <c r="G19">
        <v>2647</v>
      </c>
      <c r="H19">
        <v>35</v>
      </c>
      <c r="I19" s="2">
        <v>1.3222516055912299E-2</v>
      </c>
      <c r="J19">
        <v>1088</v>
      </c>
      <c r="K19">
        <v>5373</v>
      </c>
      <c r="L19">
        <v>88632</v>
      </c>
      <c r="M19">
        <v>13165</v>
      </c>
      <c r="N19">
        <v>1501</v>
      </c>
      <c r="O19">
        <v>101921</v>
      </c>
      <c r="P19">
        <f t="shared" si="0"/>
        <v>1.4727092552074645</v>
      </c>
    </row>
    <row r="20" spans="1:16" x14ac:dyDescent="0.25">
      <c r="A20" t="s">
        <v>253</v>
      </c>
      <c r="B20" t="s">
        <v>254</v>
      </c>
      <c r="C20" t="s">
        <v>218</v>
      </c>
      <c r="D20">
        <v>29796</v>
      </c>
      <c r="E20" s="1">
        <v>42649.946319444447</v>
      </c>
      <c r="F20">
        <v>4</v>
      </c>
      <c r="G20">
        <v>1461</v>
      </c>
      <c r="H20">
        <v>27</v>
      </c>
      <c r="I20" s="2">
        <v>1.84804928131416E-2</v>
      </c>
      <c r="J20">
        <v>876</v>
      </c>
      <c r="K20">
        <v>4667</v>
      </c>
      <c r="L20">
        <v>18008</v>
      </c>
      <c r="M20">
        <v>2762</v>
      </c>
      <c r="N20">
        <v>170</v>
      </c>
      <c r="O20">
        <v>20798</v>
      </c>
      <c r="P20">
        <f t="shared" si="0"/>
        <v>0.81738628714299466</v>
      </c>
    </row>
    <row r="21" spans="1:16" x14ac:dyDescent="0.25">
      <c r="A21" t="s">
        <v>255</v>
      </c>
      <c r="B21" t="s">
        <v>256</v>
      </c>
      <c r="C21" t="s">
        <v>218</v>
      </c>
      <c r="D21">
        <v>27987</v>
      </c>
      <c r="E21" s="1">
        <v>42581.762870370374</v>
      </c>
      <c r="F21">
        <v>4</v>
      </c>
      <c r="G21">
        <v>1529</v>
      </c>
      <c r="H21">
        <v>115</v>
      </c>
      <c r="I21" s="2">
        <v>7.5212557226945698E-2</v>
      </c>
      <c r="J21">
        <v>1183</v>
      </c>
      <c r="K21">
        <v>9025</v>
      </c>
      <c r="L21">
        <v>43725</v>
      </c>
      <c r="M21">
        <v>5444</v>
      </c>
      <c r="N21">
        <v>141</v>
      </c>
      <c r="O21">
        <v>49175</v>
      </c>
      <c r="P21">
        <f t="shared" si="0"/>
        <v>0.28673106253177427</v>
      </c>
    </row>
    <row r="22" spans="1:16" x14ac:dyDescent="0.25">
      <c r="A22" t="s">
        <v>257</v>
      </c>
      <c r="B22" t="s">
        <v>258</v>
      </c>
      <c r="C22" t="s">
        <v>218</v>
      </c>
      <c r="D22">
        <v>26318</v>
      </c>
      <c r="E22" s="1">
        <v>40828.588506944441</v>
      </c>
      <c r="F22">
        <v>8</v>
      </c>
      <c r="G22">
        <v>3282</v>
      </c>
      <c r="H22">
        <v>27</v>
      </c>
      <c r="I22" s="2">
        <v>8.2266910420475299E-3</v>
      </c>
      <c r="J22">
        <v>1702</v>
      </c>
      <c r="K22">
        <v>8644</v>
      </c>
      <c r="L22">
        <v>59931</v>
      </c>
      <c r="M22">
        <v>7623</v>
      </c>
      <c r="N22">
        <v>132</v>
      </c>
      <c r="O22">
        <v>67560</v>
      </c>
      <c r="P22">
        <f t="shared" si="0"/>
        <v>0.19538188277087032</v>
      </c>
    </row>
    <row r="23" spans="1:16" x14ac:dyDescent="0.25">
      <c r="A23" t="s">
        <v>259</v>
      </c>
      <c r="B23" t="s">
        <v>260</v>
      </c>
      <c r="C23" t="s">
        <v>218</v>
      </c>
      <c r="D23">
        <v>25555</v>
      </c>
      <c r="E23" s="1">
        <v>43033.421840277777</v>
      </c>
      <c r="F23">
        <v>2</v>
      </c>
      <c r="G23">
        <v>1077</v>
      </c>
      <c r="H23">
        <v>49</v>
      </c>
      <c r="I23" s="2">
        <v>4.5496750232126203E-2</v>
      </c>
      <c r="J23">
        <v>993</v>
      </c>
      <c r="K23">
        <v>4630</v>
      </c>
      <c r="L23">
        <v>1057</v>
      </c>
      <c r="M23">
        <v>173</v>
      </c>
      <c r="N23">
        <v>0</v>
      </c>
      <c r="O23">
        <v>1230</v>
      </c>
      <c r="P23">
        <f t="shared" si="0"/>
        <v>0</v>
      </c>
    </row>
    <row r="24" spans="1:16" x14ac:dyDescent="0.25">
      <c r="A24" t="s">
        <v>261</v>
      </c>
      <c r="B24" t="s">
        <v>262</v>
      </c>
      <c r="C24" t="s">
        <v>218</v>
      </c>
      <c r="D24">
        <v>25468</v>
      </c>
      <c r="E24" s="1">
        <v>41338.346516203703</v>
      </c>
      <c r="F24">
        <v>7</v>
      </c>
      <c r="G24">
        <v>2772</v>
      </c>
      <c r="H24">
        <v>0</v>
      </c>
      <c r="I24" s="2">
        <v>0</v>
      </c>
      <c r="J24">
        <v>1093</v>
      </c>
      <c r="K24">
        <v>4644</v>
      </c>
      <c r="L24">
        <v>14009</v>
      </c>
      <c r="M24">
        <v>2046</v>
      </c>
      <c r="N24">
        <v>31</v>
      </c>
      <c r="O24">
        <v>16073</v>
      </c>
      <c r="P24">
        <f t="shared" si="0"/>
        <v>0.19287003048590803</v>
      </c>
    </row>
    <row r="25" spans="1:16" x14ac:dyDescent="0.25">
      <c r="A25" t="s">
        <v>263</v>
      </c>
      <c r="B25" t="s">
        <v>264</v>
      </c>
      <c r="C25" t="s">
        <v>218</v>
      </c>
      <c r="D25">
        <v>25289</v>
      </c>
      <c r="E25" s="1">
        <v>43086.379745370374</v>
      </c>
      <c r="F25">
        <v>2</v>
      </c>
      <c r="G25">
        <v>1024</v>
      </c>
      <c r="H25">
        <v>0</v>
      </c>
      <c r="I25" s="2">
        <v>0</v>
      </c>
      <c r="J25">
        <v>1687</v>
      </c>
      <c r="K25">
        <v>6806</v>
      </c>
      <c r="L25">
        <v>1705</v>
      </c>
      <c r="M25">
        <v>473</v>
      </c>
      <c r="N25">
        <v>0</v>
      </c>
      <c r="O25">
        <v>2178</v>
      </c>
      <c r="P25">
        <f t="shared" si="0"/>
        <v>0</v>
      </c>
    </row>
    <row r="26" spans="1:16" x14ac:dyDescent="0.25">
      <c r="A26" t="s">
        <v>265</v>
      </c>
      <c r="B26" t="s">
        <v>266</v>
      </c>
      <c r="C26" t="s">
        <v>218</v>
      </c>
      <c r="D26">
        <v>25260</v>
      </c>
      <c r="E26" s="1">
        <v>43713.126342592594</v>
      </c>
      <c r="F26">
        <v>1</v>
      </c>
      <c r="G26">
        <v>397</v>
      </c>
      <c r="H26">
        <v>0</v>
      </c>
      <c r="I26" s="2">
        <v>0</v>
      </c>
      <c r="J26">
        <v>1481</v>
      </c>
      <c r="K26">
        <v>3368</v>
      </c>
      <c r="L26">
        <v>0</v>
      </c>
      <c r="M26">
        <v>0</v>
      </c>
      <c r="N26">
        <v>0</v>
      </c>
      <c r="O26">
        <v>0</v>
      </c>
      <c r="P26">
        <f t="shared" si="0"/>
        <v>0</v>
      </c>
    </row>
    <row r="27" spans="1:16" x14ac:dyDescent="0.25">
      <c r="A27" t="s">
        <v>267</v>
      </c>
      <c r="B27" t="s">
        <v>268</v>
      </c>
      <c r="C27" t="s">
        <v>218</v>
      </c>
      <c r="D27">
        <v>24871</v>
      </c>
      <c r="E27" s="1">
        <v>40491.390520833331</v>
      </c>
      <c r="F27">
        <v>9</v>
      </c>
      <c r="G27">
        <v>3619</v>
      </c>
      <c r="H27">
        <v>0</v>
      </c>
      <c r="I27" s="2">
        <v>0</v>
      </c>
      <c r="J27">
        <v>1846</v>
      </c>
      <c r="K27">
        <v>11389</v>
      </c>
      <c r="L27">
        <v>393331</v>
      </c>
      <c r="M27">
        <v>56250</v>
      </c>
      <c r="N27">
        <v>2498</v>
      </c>
      <c r="O27">
        <v>449604</v>
      </c>
      <c r="P27">
        <f t="shared" si="0"/>
        <v>0.55560003914555922</v>
      </c>
    </row>
    <row r="28" spans="1:16" x14ac:dyDescent="0.25">
      <c r="A28" t="s">
        <v>269</v>
      </c>
      <c r="B28" t="s">
        <v>270</v>
      </c>
      <c r="C28" t="s">
        <v>218</v>
      </c>
      <c r="D28">
        <v>23748</v>
      </c>
      <c r="E28" s="1">
        <v>42679.230937499997</v>
      </c>
      <c r="F28">
        <v>3</v>
      </c>
      <c r="G28">
        <v>1431</v>
      </c>
      <c r="H28">
        <v>0</v>
      </c>
      <c r="I28" s="2">
        <v>0</v>
      </c>
      <c r="J28">
        <v>1318</v>
      </c>
      <c r="K28">
        <v>10541</v>
      </c>
      <c r="L28">
        <v>4839</v>
      </c>
      <c r="M28">
        <v>1400</v>
      </c>
      <c r="N28">
        <v>0</v>
      </c>
      <c r="O28">
        <v>6239</v>
      </c>
      <c r="P28">
        <f t="shared" si="0"/>
        <v>0</v>
      </c>
    </row>
    <row r="29" spans="1:16" x14ac:dyDescent="0.25">
      <c r="A29" t="s">
        <v>271</v>
      </c>
      <c r="B29" t="s">
        <v>272</v>
      </c>
      <c r="C29" t="s">
        <v>218</v>
      </c>
      <c r="D29">
        <v>23528</v>
      </c>
      <c r="E29" s="1">
        <v>41351.714131944442</v>
      </c>
      <c r="F29">
        <v>7</v>
      </c>
      <c r="G29">
        <v>2759</v>
      </c>
      <c r="H29">
        <v>13</v>
      </c>
      <c r="I29" s="2">
        <v>4.7118521203334497E-3</v>
      </c>
      <c r="J29">
        <v>740</v>
      </c>
      <c r="K29">
        <v>2744</v>
      </c>
      <c r="L29">
        <v>75257</v>
      </c>
      <c r="M29">
        <v>13226</v>
      </c>
      <c r="N29">
        <v>27</v>
      </c>
      <c r="O29">
        <v>88484</v>
      </c>
      <c r="P29">
        <f t="shared" si="0"/>
        <v>3.0513991230052891E-2</v>
      </c>
    </row>
    <row r="30" spans="1:16" x14ac:dyDescent="0.25">
      <c r="A30" t="s">
        <v>273</v>
      </c>
      <c r="B30" t="s">
        <v>274</v>
      </c>
      <c r="C30" t="s">
        <v>218</v>
      </c>
      <c r="D30">
        <v>23187</v>
      </c>
      <c r="E30" s="1">
        <v>43341.719409722224</v>
      </c>
      <c r="F30">
        <v>2</v>
      </c>
      <c r="G30">
        <v>769</v>
      </c>
      <c r="H30">
        <v>27</v>
      </c>
      <c r="I30" s="2">
        <v>3.5110533159947901E-2</v>
      </c>
      <c r="J30">
        <v>1120</v>
      </c>
      <c r="K30">
        <v>5005</v>
      </c>
      <c r="L30">
        <v>40077</v>
      </c>
      <c r="M30">
        <v>7559</v>
      </c>
      <c r="N30">
        <v>213</v>
      </c>
      <c r="O30">
        <v>47643</v>
      </c>
      <c r="P30">
        <f t="shared" si="0"/>
        <v>0.44707512121402937</v>
      </c>
    </row>
    <row r="31" spans="1:16" x14ac:dyDescent="0.25">
      <c r="A31" t="s">
        <v>275</v>
      </c>
      <c r="B31" t="s">
        <v>276</v>
      </c>
      <c r="C31" t="s">
        <v>218</v>
      </c>
      <c r="D31">
        <v>23127</v>
      </c>
      <c r="E31" s="1">
        <v>41393.768472222226</v>
      </c>
      <c r="F31">
        <v>7</v>
      </c>
      <c r="G31">
        <v>2717</v>
      </c>
      <c r="H31">
        <v>0</v>
      </c>
      <c r="I31" s="2">
        <v>0</v>
      </c>
      <c r="J31">
        <v>1523</v>
      </c>
      <c r="K31">
        <v>36601</v>
      </c>
      <c r="L31">
        <v>466623</v>
      </c>
      <c r="M31">
        <v>122068</v>
      </c>
      <c r="N31">
        <v>307</v>
      </c>
      <c r="O31">
        <v>588830</v>
      </c>
      <c r="P31">
        <f t="shared" si="0"/>
        <v>5.2137289200618178E-2</v>
      </c>
    </row>
    <row r="32" spans="1:16" x14ac:dyDescent="0.25">
      <c r="A32" t="s">
        <v>277</v>
      </c>
      <c r="B32" t="s">
        <v>278</v>
      </c>
      <c r="C32" t="s">
        <v>218</v>
      </c>
      <c r="D32">
        <v>22875</v>
      </c>
      <c r="E32" s="1">
        <v>41106.705324074072</v>
      </c>
      <c r="F32">
        <v>8</v>
      </c>
      <c r="G32">
        <v>3004</v>
      </c>
      <c r="H32">
        <v>5</v>
      </c>
      <c r="I32" s="2">
        <v>1.6644474034620499E-3</v>
      </c>
      <c r="J32">
        <v>1117</v>
      </c>
      <c r="K32">
        <v>4422</v>
      </c>
      <c r="L32">
        <v>7169</v>
      </c>
      <c r="M32">
        <v>1200</v>
      </c>
      <c r="N32">
        <v>24</v>
      </c>
      <c r="O32">
        <v>8369</v>
      </c>
      <c r="P32">
        <f t="shared" si="0"/>
        <v>0.2867726132154379</v>
      </c>
    </row>
    <row r="33" spans="1:16" x14ac:dyDescent="0.25">
      <c r="A33" t="s">
        <v>279</v>
      </c>
      <c r="B33" t="s">
        <v>280</v>
      </c>
      <c r="C33" t="s">
        <v>218</v>
      </c>
      <c r="D33">
        <v>22452</v>
      </c>
      <c r="E33" s="1">
        <v>40850.290879629632</v>
      </c>
      <c r="F33">
        <v>8</v>
      </c>
      <c r="G33">
        <v>3260</v>
      </c>
      <c r="H33">
        <v>79</v>
      </c>
      <c r="I33" s="2">
        <v>2.4233128834355799E-2</v>
      </c>
      <c r="J33">
        <v>1397</v>
      </c>
      <c r="K33">
        <v>5867</v>
      </c>
      <c r="L33">
        <v>149858</v>
      </c>
      <c r="M33">
        <v>39964</v>
      </c>
      <c r="N33">
        <v>102</v>
      </c>
      <c r="O33">
        <v>189825</v>
      </c>
      <c r="P33">
        <f t="shared" si="0"/>
        <v>5.3733702094033976E-2</v>
      </c>
    </row>
    <row r="34" spans="1:16" x14ac:dyDescent="0.25">
      <c r="A34" t="s">
        <v>281</v>
      </c>
      <c r="B34" t="s">
        <v>282</v>
      </c>
      <c r="C34" t="s">
        <v>218</v>
      </c>
      <c r="D34">
        <v>22436</v>
      </c>
      <c r="E34" s="1">
        <v>42433.433599537035</v>
      </c>
      <c r="F34">
        <v>4</v>
      </c>
      <c r="G34">
        <v>1677</v>
      </c>
      <c r="H34">
        <v>27</v>
      </c>
      <c r="I34" s="2">
        <v>1.6100178890876501E-2</v>
      </c>
      <c r="J34">
        <v>1329</v>
      </c>
      <c r="K34">
        <v>8004</v>
      </c>
      <c r="L34">
        <v>51846</v>
      </c>
      <c r="M34">
        <v>12619</v>
      </c>
      <c r="N34">
        <v>57</v>
      </c>
      <c r="O34">
        <v>64468</v>
      </c>
      <c r="P34">
        <f t="shared" si="0"/>
        <v>8.8415958304895459E-2</v>
      </c>
    </row>
    <row r="35" spans="1:16" x14ac:dyDescent="0.25">
      <c r="A35" t="s">
        <v>283</v>
      </c>
      <c r="B35" t="s">
        <v>284</v>
      </c>
      <c r="C35" t="s">
        <v>218</v>
      </c>
      <c r="D35">
        <v>22408</v>
      </c>
      <c r="E35" s="1">
        <v>43525.144305555557</v>
      </c>
      <c r="F35">
        <v>1</v>
      </c>
      <c r="G35">
        <v>585</v>
      </c>
      <c r="H35">
        <v>0</v>
      </c>
      <c r="I35" s="2">
        <v>0</v>
      </c>
      <c r="J35">
        <v>835</v>
      </c>
      <c r="K35">
        <v>2979</v>
      </c>
      <c r="L35">
        <v>1836642</v>
      </c>
      <c r="M35">
        <v>284187</v>
      </c>
      <c r="N35">
        <v>18217</v>
      </c>
      <c r="O35">
        <v>2120896</v>
      </c>
      <c r="P35">
        <f t="shared" si="0"/>
        <v>0.85892943359787566</v>
      </c>
    </row>
    <row r="36" spans="1:16" x14ac:dyDescent="0.25">
      <c r="A36" t="s">
        <v>285</v>
      </c>
      <c r="B36" t="s">
        <v>286</v>
      </c>
      <c r="C36" t="s">
        <v>218</v>
      </c>
      <c r="D36">
        <v>22319</v>
      </c>
      <c r="E36" s="1">
        <v>40850.217256944445</v>
      </c>
      <c r="F36">
        <v>8</v>
      </c>
      <c r="G36">
        <v>3260</v>
      </c>
      <c r="H36">
        <v>37</v>
      </c>
      <c r="I36" s="2">
        <v>1.1349693251533699E-2</v>
      </c>
      <c r="J36">
        <v>1823</v>
      </c>
      <c r="K36">
        <v>7240</v>
      </c>
      <c r="L36">
        <v>373959</v>
      </c>
      <c r="M36">
        <v>83496</v>
      </c>
      <c r="N36">
        <v>51</v>
      </c>
      <c r="O36">
        <v>457580</v>
      </c>
      <c r="P36">
        <f t="shared" si="0"/>
        <v>1.1145592027623585E-2</v>
      </c>
    </row>
    <row r="37" spans="1:16" x14ac:dyDescent="0.25">
      <c r="A37" t="s">
        <v>287</v>
      </c>
      <c r="B37" t="s">
        <v>288</v>
      </c>
      <c r="C37" t="s">
        <v>218</v>
      </c>
      <c r="D37">
        <v>21539</v>
      </c>
      <c r="E37" s="1">
        <v>42888.411689814813</v>
      </c>
      <c r="F37">
        <v>3</v>
      </c>
      <c r="G37">
        <v>1222</v>
      </c>
      <c r="H37">
        <v>8</v>
      </c>
      <c r="I37" s="2">
        <v>6.54664484451718E-3</v>
      </c>
      <c r="J37">
        <v>519</v>
      </c>
      <c r="K37">
        <v>4327</v>
      </c>
      <c r="L37">
        <v>3966</v>
      </c>
      <c r="M37">
        <v>647</v>
      </c>
      <c r="N37">
        <v>0</v>
      </c>
      <c r="O37">
        <v>4613</v>
      </c>
      <c r="P37">
        <f t="shared" si="0"/>
        <v>0</v>
      </c>
    </row>
    <row r="38" spans="1:16" x14ac:dyDescent="0.25">
      <c r="A38" t="s">
        <v>289</v>
      </c>
      <c r="B38" t="s">
        <v>290</v>
      </c>
      <c r="C38" t="s">
        <v>218</v>
      </c>
      <c r="D38">
        <v>20819</v>
      </c>
      <c r="E38" s="1">
        <v>42470.319571759261</v>
      </c>
      <c r="F38">
        <v>4</v>
      </c>
      <c r="G38">
        <v>1640</v>
      </c>
      <c r="H38">
        <v>191</v>
      </c>
      <c r="I38" s="2">
        <v>0.116463414634146</v>
      </c>
      <c r="J38">
        <v>565</v>
      </c>
      <c r="K38">
        <v>4389</v>
      </c>
      <c r="L38">
        <v>2223</v>
      </c>
      <c r="M38">
        <v>489</v>
      </c>
      <c r="N38">
        <v>1</v>
      </c>
      <c r="O38">
        <v>2712</v>
      </c>
      <c r="P38">
        <f t="shared" si="0"/>
        <v>3.687315634218289E-2</v>
      </c>
    </row>
    <row r="39" spans="1:16" x14ac:dyDescent="0.25">
      <c r="A39" t="s">
        <v>291</v>
      </c>
      <c r="B39" t="s">
        <v>292</v>
      </c>
      <c r="C39" t="s">
        <v>218</v>
      </c>
      <c r="D39">
        <v>20381</v>
      </c>
      <c r="E39" s="1">
        <v>41232.843587962961</v>
      </c>
      <c r="F39">
        <v>7</v>
      </c>
      <c r="G39">
        <v>2878</v>
      </c>
      <c r="H39">
        <v>79</v>
      </c>
      <c r="I39" s="2">
        <v>2.7449617790132001E-2</v>
      </c>
      <c r="J39">
        <v>1690</v>
      </c>
      <c r="K39">
        <v>4038</v>
      </c>
      <c r="L39">
        <v>67635</v>
      </c>
      <c r="M39">
        <v>11006</v>
      </c>
      <c r="N39">
        <v>424</v>
      </c>
      <c r="O39">
        <v>78643</v>
      </c>
      <c r="P39">
        <f t="shared" si="0"/>
        <v>0.53914525132561064</v>
      </c>
    </row>
    <row r="40" spans="1:16" x14ac:dyDescent="0.25">
      <c r="A40" t="s">
        <v>293</v>
      </c>
      <c r="B40" t="s">
        <v>294</v>
      </c>
      <c r="C40" t="s">
        <v>218</v>
      </c>
      <c r="D40">
        <v>19165</v>
      </c>
      <c r="E40" s="1">
        <v>43980.241076388891</v>
      </c>
      <c r="F40">
        <v>0</v>
      </c>
      <c r="G40">
        <v>130</v>
      </c>
      <c r="H40">
        <v>0</v>
      </c>
      <c r="I40" s="2">
        <v>0</v>
      </c>
      <c r="J40">
        <v>430</v>
      </c>
      <c r="K40">
        <v>3573</v>
      </c>
      <c r="L40">
        <v>293</v>
      </c>
      <c r="M40">
        <v>42</v>
      </c>
      <c r="N40">
        <v>0</v>
      </c>
      <c r="O40">
        <v>335</v>
      </c>
      <c r="P40">
        <f t="shared" si="0"/>
        <v>0</v>
      </c>
    </row>
    <row r="41" spans="1:16" x14ac:dyDescent="0.25">
      <c r="A41" t="s">
        <v>295</v>
      </c>
      <c r="B41" t="s">
        <v>296</v>
      </c>
      <c r="C41" t="s">
        <v>218</v>
      </c>
      <c r="D41">
        <v>19153</v>
      </c>
      <c r="E41" s="1">
        <v>41870.157384259262</v>
      </c>
      <c r="F41">
        <v>6</v>
      </c>
      <c r="G41">
        <v>2240</v>
      </c>
      <c r="H41">
        <v>18</v>
      </c>
      <c r="I41" s="2">
        <v>8.0357142857142797E-3</v>
      </c>
      <c r="J41">
        <v>1043</v>
      </c>
      <c r="K41">
        <v>2911</v>
      </c>
      <c r="L41">
        <v>1555</v>
      </c>
      <c r="M41">
        <v>287</v>
      </c>
      <c r="N41">
        <v>8</v>
      </c>
      <c r="O41">
        <v>1842</v>
      </c>
      <c r="P41">
        <f t="shared" si="0"/>
        <v>0.43431053203040176</v>
      </c>
    </row>
    <row r="42" spans="1:16" x14ac:dyDescent="0.25">
      <c r="A42" t="s">
        <v>297</v>
      </c>
      <c r="B42" t="s">
        <v>298</v>
      </c>
      <c r="C42" t="s">
        <v>218</v>
      </c>
      <c r="D42">
        <v>18774</v>
      </c>
      <c r="E42" s="1">
        <v>41288.903425925928</v>
      </c>
      <c r="F42">
        <v>7</v>
      </c>
      <c r="G42">
        <v>2822</v>
      </c>
      <c r="H42">
        <v>27</v>
      </c>
      <c r="I42" s="2">
        <v>9.5676824946846206E-3</v>
      </c>
      <c r="J42">
        <v>1326</v>
      </c>
      <c r="K42">
        <v>5814</v>
      </c>
      <c r="L42">
        <v>143661</v>
      </c>
      <c r="M42">
        <v>26379</v>
      </c>
      <c r="N42">
        <v>296</v>
      </c>
      <c r="O42">
        <v>170072</v>
      </c>
      <c r="P42">
        <f t="shared" si="0"/>
        <v>0.17404393433369397</v>
      </c>
    </row>
    <row r="43" spans="1:16" x14ac:dyDescent="0.25">
      <c r="A43" t="s">
        <v>299</v>
      </c>
      <c r="B43" t="s">
        <v>300</v>
      </c>
      <c r="C43" t="s">
        <v>218</v>
      </c>
      <c r="D43">
        <v>18747</v>
      </c>
      <c r="E43" s="1">
        <v>43104.373506944445</v>
      </c>
      <c r="F43">
        <v>2</v>
      </c>
      <c r="G43">
        <v>1006</v>
      </c>
      <c r="H43">
        <v>0</v>
      </c>
      <c r="I43" s="2">
        <v>0</v>
      </c>
      <c r="J43">
        <v>848</v>
      </c>
      <c r="K43">
        <v>7861</v>
      </c>
      <c r="L43">
        <v>1879</v>
      </c>
      <c r="M43">
        <v>754</v>
      </c>
      <c r="N43">
        <v>0</v>
      </c>
      <c r="O43">
        <v>2633</v>
      </c>
      <c r="P43">
        <f t="shared" si="0"/>
        <v>0</v>
      </c>
    </row>
    <row r="44" spans="1:16" x14ac:dyDescent="0.25">
      <c r="A44" t="s">
        <v>301</v>
      </c>
      <c r="B44" t="s">
        <v>302</v>
      </c>
      <c r="C44" t="s">
        <v>218</v>
      </c>
      <c r="D44">
        <v>18608</v>
      </c>
      <c r="E44" s="1">
        <v>42082.764814814815</v>
      </c>
      <c r="F44">
        <v>5</v>
      </c>
      <c r="G44">
        <v>2028</v>
      </c>
      <c r="H44">
        <v>0</v>
      </c>
      <c r="I44" s="2">
        <v>0</v>
      </c>
      <c r="J44">
        <v>747</v>
      </c>
      <c r="K44">
        <v>3509</v>
      </c>
      <c r="L44">
        <v>33851</v>
      </c>
      <c r="M44">
        <v>4051</v>
      </c>
      <c r="N44">
        <v>197</v>
      </c>
      <c r="O44">
        <v>37902</v>
      </c>
      <c r="P44">
        <f t="shared" si="0"/>
        <v>0.51976149015883066</v>
      </c>
    </row>
    <row r="45" spans="1:16" x14ac:dyDescent="0.25">
      <c r="A45" t="s">
        <v>303</v>
      </c>
      <c r="B45" t="s">
        <v>304</v>
      </c>
      <c r="C45" t="s">
        <v>218</v>
      </c>
      <c r="D45">
        <v>18087</v>
      </c>
      <c r="E45" s="1">
        <v>43049.269085648149</v>
      </c>
      <c r="F45">
        <v>2</v>
      </c>
      <c r="G45">
        <v>1061</v>
      </c>
      <c r="H45">
        <v>0</v>
      </c>
      <c r="I45" s="2">
        <v>0</v>
      </c>
      <c r="J45">
        <v>881</v>
      </c>
      <c r="K45">
        <v>6104</v>
      </c>
      <c r="L45">
        <v>2112</v>
      </c>
      <c r="M45">
        <v>446</v>
      </c>
      <c r="N45">
        <v>0</v>
      </c>
      <c r="O45">
        <v>2558</v>
      </c>
      <c r="P45">
        <f t="shared" si="0"/>
        <v>0</v>
      </c>
    </row>
    <row r="46" spans="1:16" x14ac:dyDescent="0.25">
      <c r="A46" t="s">
        <v>305</v>
      </c>
      <c r="B46" t="s">
        <v>306</v>
      </c>
      <c r="C46" t="s">
        <v>218</v>
      </c>
      <c r="D46">
        <v>17668</v>
      </c>
      <c r="E46" s="1">
        <v>41408.63040509259</v>
      </c>
      <c r="F46">
        <v>7</v>
      </c>
      <c r="G46">
        <v>2702</v>
      </c>
      <c r="H46">
        <v>7</v>
      </c>
      <c r="I46" s="2">
        <v>2.5906735751295299E-3</v>
      </c>
      <c r="J46">
        <v>902</v>
      </c>
      <c r="K46">
        <v>3909</v>
      </c>
      <c r="L46">
        <v>7997</v>
      </c>
      <c r="M46">
        <v>1139</v>
      </c>
      <c r="N46">
        <v>50</v>
      </c>
      <c r="O46">
        <v>9136</v>
      </c>
      <c r="P46">
        <f t="shared" si="0"/>
        <v>0.54728546409807355</v>
      </c>
    </row>
    <row r="47" spans="1:16" x14ac:dyDescent="0.25">
      <c r="A47" t="s">
        <v>307</v>
      </c>
      <c r="B47" t="s">
        <v>308</v>
      </c>
      <c r="C47" t="s">
        <v>218</v>
      </c>
      <c r="D47">
        <v>17485</v>
      </c>
      <c r="E47" s="1">
        <v>41131.815717592595</v>
      </c>
      <c r="F47">
        <v>8</v>
      </c>
      <c r="G47">
        <v>2979</v>
      </c>
      <c r="H47">
        <v>4</v>
      </c>
      <c r="I47" s="2">
        <v>1.3427324605572301E-3</v>
      </c>
      <c r="J47">
        <v>1266</v>
      </c>
      <c r="K47">
        <v>5927</v>
      </c>
      <c r="L47">
        <v>347416</v>
      </c>
      <c r="M47">
        <v>58677</v>
      </c>
      <c r="N47">
        <v>2427</v>
      </c>
      <c r="O47">
        <v>406178</v>
      </c>
      <c r="P47">
        <f t="shared" si="0"/>
        <v>0.59752128377213931</v>
      </c>
    </row>
    <row r="48" spans="1:16" x14ac:dyDescent="0.25">
      <c r="A48" t="s">
        <v>309</v>
      </c>
      <c r="B48" t="s">
        <v>310</v>
      </c>
      <c r="C48" t="s">
        <v>218</v>
      </c>
      <c r="D48">
        <v>17422</v>
      </c>
      <c r="E48" s="1">
        <v>43462.359282407408</v>
      </c>
      <c r="F48">
        <v>1</v>
      </c>
      <c r="G48">
        <v>648</v>
      </c>
      <c r="H48">
        <v>28</v>
      </c>
      <c r="I48" s="2">
        <v>4.3209876543209798E-2</v>
      </c>
      <c r="J48">
        <v>870</v>
      </c>
      <c r="K48">
        <v>4902</v>
      </c>
      <c r="L48">
        <v>112848</v>
      </c>
      <c r="M48">
        <v>16662</v>
      </c>
      <c r="N48">
        <v>24</v>
      </c>
      <c r="O48">
        <v>129527</v>
      </c>
      <c r="P48">
        <f t="shared" si="0"/>
        <v>1.8528955352937998E-2</v>
      </c>
    </row>
    <row r="49" spans="1:16" x14ac:dyDescent="0.25">
      <c r="A49" t="s">
        <v>311</v>
      </c>
      <c r="B49" t="s">
        <v>312</v>
      </c>
      <c r="C49" t="s">
        <v>218</v>
      </c>
      <c r="D49">
        <v>17253</v>
      </c>
      <c r="E49" s="1">
        <v>43398.413124999999</v>
      </c>
      <c r="F49">
        <v>1</v>
      </c>
      <c r="G49">
        <v>712</v>
      </c>
      <c r="H49">
        <v>0</v>
      </c>
      <c r="I49" s="2">
        <v>0</v>
      </c>
      <c r="J49">
        <v>840</v>
      </c>
      <c r="K49">
        <v>3956</v>
      </c>
      <c r="L49">
        <v>0</v>
      </c>
      <c r="M49">
        <v>0</v>
      </c>
      <c r="N49">
        <v>0</v>
      </c>
      <c r="O49">
        <v>0</v>
      </c>
      <c r="P49">
        <f t="shared" si="0"/>
        <v>0</v>
      </c>
    </row>
    <row r="50" spans="1:16" x14ac:dyDescent="0.25">
      <c r="A50" t="s">
        <v>313</v>
      </c>
      <c r="B50" t="s">
        <v>314</v>
      </c>
      <c r="C50" t="s">
        <v>218</v>
      </c>
      <c r="D50">
        <v>17186</v>
      </c>
      <c r="E50" s="1">
        <v>41107.693749999999</v>
      </c>
      <c r="F50">
        <v>8</v>
      </c>
      <c r="G50">
        <v>3003</v>
      </c>
      <c r="H50">
        <v>5</v>
      </c>
      <c r="I50" s="2">
        <v>1.66500166500166E-3</v>
      </c>
      <c r="J50">
        <v>663</v>
      </c>
      <c r="K50">
        <v>3675</v>
      </c>
      <c r="L50">
        <v>1955</v>
      </c>
      <c r="M50">
        <v>351</v>
      </c>
      <c r="N50">
        <v>2</v>
      </c>
      <c r="O50">
        <v>2307</v>
      </c>
      <c r="P50">
        <f t="shared" si="0"/>
        <v>8.6692674469007372E-2</v>
      </c>
    </row>
    <row r="51" spans="1:16" x14ac:dyDescent="0.25">
      <c r="A51" t="s">
        <v>315</v>
      </c>
      <c r="B51" t="s">
        <v>316</v>
      </c>
      <c r="C51" t="s">
        <v>218</v>
      </c>
      <c r="D51">
        <v>17128</v>
      </c>
      <c r="E51" s="1">
        <v>43137.134814814817</v>
      </c>
      <c r="F51">
        <v>2</v>
      </c>
      <c r="G51">
        <v>973</v>
      </c>
      <c r="H51">
        <v>1</v>
      </c>
      <c r="I51" s="2">
        <v>1.0277492291880701E-3</v>
      </c>
      <c r="J51">
        <v>565</v>
      </c>
      <c r="K51">
        <v>4439</v>
      </c>
      <c r="L51">
        <v>21974</v>
      </c>
      <c r="M51">
        <v>3329</v>
      </c>
      <c r="N51">
        <v>144</v>
      </c>
      <c r="O51">
        <v>25303</v>
      </c>
      <c r="P51">
        <f t="shared" si="0"/>
        <v>0.5691024779670395</v>
      </c>
    </row>
    <row r="52" spans="1:16" x14ac:dyDescent="0.25">
      <c r="A52" t="s">
        <v>317</v>
      </c>
      <c r="B52" t="s">
        <v>318</v>
      </c>
      <c r="C52" t="s">
        <v>218</v>
      </c>
      <c r="D52">
        <v>17013</v>
      </c>
      <c r="E52" s="1">
        <v>40770.754351851851</v>
      </c>
      <c r="F52">
        <v>9</v>
      </c>
      <c r="G52">
        <v>3340</v>
      </c>
      <c r="H52">
        <v>0</v>
      </c>
      <c r="I52" s="2">
        <v>0</v>
      </c>
      <c r="J52">
        <v>1074</v>
      </c>
      <c r="K52">
        <v>8700</v>
      </c>
      <c r="L52">
        <v>482739</v>
      </c>
      <c r="M52">
        <v>71830</v>
      </c>
      <c r="N52">
        <v>3144</v>
      </c>
      <c r="O52">
        <v>554761</v>
      </c>
      <c r="P52">
        <f t="shared" si="0"/>
        <v>0.56673053801546969</v>
      </c>
    </row>
    <row r="53" spans="1:16" x14ac:dyDescent="0.25">
      <c r="A53" t="s">
        <v>319</v>
      </c>
      <c r="B53" t="s">
        <v>320</v>
      </c>
      <c r="C53" t="s">
        <v>218</v>
      </c>
      <c r="D53">
        <v>16976</v>
      </c>
      <c r="E53" s="1">
        <v>43357.191944444443</v>
      </c>
      <c r="F53">
        <v>2</v>
      </c>
      <c r="G53">
        <v>753</v>
      </c>
      <c r="H53">
        <v>0</v>
      </c>
      <c r="I53" s="2">
        <v>0</v>
      </c>
      <c r="J53">
        <v>717</v>
      </c>
      <c r="K53">
        <v>4174</v>
      </c>
      <c r="L53">
        <v>6218</v>
      </c>
      <c r="M53">
        <v>1435</v>
      </c>
      <c r="N53">
        <v>0</v>
      </c>
      <c r="O53">
        <v>7653</v>
      </c>
      <c r="P53">
        <f t="shared" si="0"/>
        <v>0</v>
      </c>
    </row>
    <row r="54" spans="1:16" x14ac:dyDescent="0.25">
      <c r="A54" t="s">
        <v>321</v>
      </c>
      <c r="B54" t="s">
        <v>322</v>
      </c>
      <c r="C54" t="s">
        <v>218</v>
      </c>
      <c r="D54">
        <v>16895</v>
      </c>
      <c r="E54" s="1">
        <v>43222.117175925923</v>
      </c>
      <c r="F54">
        <v>2</v>
      </c>
      <c r="G54">
        <v>888</v>
      </c>
      <c r="H54">
        <v>0</v>
      </c>
      <c r="I54" s="2">
        <v>0</v>
      </c>
      <c r="J54">
        <v>782</v>
      </c>
      <c r="K54">
        <v>4939</v>
      </c>
      <c r="L54">
        <v>10744</v>
      </c>
      <c r="M54">
        <v>2839</v>
      </c>
      <c r="N54">
        <v>0</v>
      </c>
      <c r="O54">
        <v>13584</v>
      </c>
      <c r="P54">
        <f t="shared" si="0"/>
        <v>0</v>
      </c>
    </row>
    <row r="55" spans="1:16" x14ac:dyDescent="0.25">
      <c r="A55" t="s">
        <v>323</v>
      </c>
      <c r="B55" t="s">
        <v>324</v>
      </c>
      <c r="C55" t="s">
        <v>218</v>
      </c>
      <c r="D55">
        <v>16836</v>
      </c>
      <c r="E55" s="1">
        <v>43180.539490740739</v>
      </c>
      <c r="F55">
        <v>2</v>
      </c>
      <c r="G55">
        <v>930</v>
      </c>
      <c r="H55">
        <v>58</v>
      </c>
      <c r="I55" s="2">
        <v>6.2365591397849397E-2</v>
      </c>
      <c r="J55">
        <v>424</v>
      </c>
      <c r="K55">
        <v>5636</v>
      </c>
      <c r="L55">
        <v>24467</v>
      </c>
      <c r="M55">
        <v>4916</v>
      </c>
      <c r="N55">
        <v>3</v>
      </c>
      <c r="O55">
        <v>29385</v>
      </c>
      <c r="P55">
        <f t="shared" si="0"/>
        <v>1.0209290454313425E-2</v>
      </c>
    </row>
    <row r="56" spans="1:16" x14ac:dyDescent="0.25">
      <c r="A56" t="s">
        <v>325</v>
      </c>
      <c r="B56" t="s">
        <v>326</v>
      </c>
      <c r="C56" t="s">
        <v>218</v>
      </c>
      <c r="D56">
        <v>16748</v>
      </c>
      <c r="E56" s="1">
        <v>40874.783599537041</v>
      </c>
      <c r="F56">
        <v>8</v>
      </c>
      <c r="G56">
        <v>3236</v>
      </c>
      <c r="H56">
        <v>0</v>
      </c>
      <c r="I56" s="2">
        <v>0</v>
      </c>
      <c r="J56">
        <v>1390</v>
      </c>
      <c r="K56">
        <v>6145</v>
      </c>
      <c r="L56">
        <v>12313</v>
      </c>
      <c r="M56">
        <v>1412</v>
      </c>
      <c r="N56">
        <v>359</v>
      </c>
      <c r="O56">
        <v>13725</v>
      </c>
      <c r="P56">
        <f t="shared" si="0"/>
        <v>2.615664845173042</v>
      </c>
    </row>
    <row r="57" spans="1:16" x14ac:dyDescent="0.25">
      <c r="A57" t="s">
        <v>327</v>
      </c>
      <c r="B57" t="s">
        <v>328</v>
      </c>
      <c r="C57" t="s">
        <v>218</v>
      </c>
      <c r="D57">
        <v>16430</v>
      </c>
      <c r="E57" s="1">
        <v>41803.888402777775</v>
      </c>
      <c r="F57">
        <v>6</v>
      </c>
      <c r="G57">
        <v>2307</v>
      </c>
      <c r="H57">
        <v>2</v>
      </c>
      <c r="I57" s="2">
        <v>8.6692674469007302E-4</v>
      </c>
      <c r="J57">
        <v>872</v>
      </c>
      <c r="K57">
        <v>4649</v>
      </c>
      <c r="L57">
        <v>264919</v>
      </c>
      <c r="M57">
        <v>28728</v>
      </c>
      <c r="N57">
        <v>4439</v>
      </c>
      <c r="O57">
        <v>293750</v>
      </c>
      <c r="P57">
        <f t="shared" si="0"/>
        <v>1.5111489361702126</v>
      </c>
    </row>
    <row r="58" spans="1:16" x14ac:dyDescent="0.25">
      <c r="A58" t="s">
        <v>329</v>
      </c>
      <c r="B58" t="s">
        <v>330</v>
      </c>
      <c r="C58" t="s">
        <v>218</v>
      </c>
      <c r="D58">
        <v>16336</v>
      </c>
      <c r="E58" s="1">
        <v>42065.415324074071</v>
      </c>
      <c r="F58">
        <v>5</v>
      </c>
      <c r="G58">
        <v>2045</v>
      </c>
      <c r="H58">
        <v>42</v>
      </c>
      <c r="I58" s="2">
        <v>2.0537897310513399E-2</v>
      </c>
      <c r="J58">
        <v>899</v>
      </c>
      <c r="K58">
        <v>3655</v>
      </c>
      <c r="L58">
        <v>117203</v>
      </c>
      <c r="M58">
        <v>17683</v>
      </c>
      <c r="N58">
        <v>395</v>
      </c>
      <c r="O58">
        <v>134907</v>
      </c>
      <c r="P58">
        <f t="shared" si="0"/>
        <v>0.29279429532937506</v>
      </c>
    </row>
    <row r="59" spans="1:16" x14ac:dyDescent="0.25">
      <c r="A59" t="s">
        <v>331</v>
      </c>
      <c r="B59" t="s">
        <v>332</v>
      </c>
      <c r="C59" t="s">
        <v>218</v>
      </c>
      <c r="D59">
        <v>16243</v>
      </c>
      <c r="E59" s="1">
        <v>40504.889849537038</v>
      </c>
      <c r="F59">
        <v>9</v>
      </c>
      <c r="G59">
        <v>3606</v>
      </c>
      <c r="H59">
        <v>62</v>
      </c>
      <c r="I59" s="2">
        <v>1.7193566278424801E-2</v>
      </c>
      <c r="J59">
        <v>896</v>
      </c>
      <c r="K59">
        <v>6252</v>
      </c>
      <c r="L59">
        <v>240716</v>
      </c>
      <c r="M59">
        <v>33629</v>
      </c>
      <c r="N59">
        <v>2400</v>
      </c>
      <c r="O59">
        <v>274396</v>
      </c>
      <c r="P59">
        <f t="shared" si="0"/>
        <v>0.87464831848860758</v>
      </c>
    </row>
    <row r="60" spans="1:16" x14ac:dyDescent="0.25">
      <c r="A60" t="s">
        <v>333</v>
      </c>
      <c r="B60" t="s">
        <v>334</v>
      </c>
      <c r="C60" t="s">
        <v>218</v>
      </c>
      <c r="D60">
        <v>15890</v>
      </c>
      <c r="E60" s="1">
        <v>41287.458240740743</v>
      </c>
      <c r="F60">
        <v>7</v>
      </c>
      <c r="G60">
        <v>2823</v>
      </c>
      <c r="H60">
        <v>20</v>
      </c>
      <c r="I60" s="2">
        <v>7.0846617074034699E-3</v>
      </c>
      <c r="J60">
        <v>1170</v>
      </c>
      <c r="K60">
        <v>4958</v>
      </c>
      <c r="L60">
        <v>18548</v>
      </c>
      <c r="M60">
        <v>3513</v>
      </c>
      <c r="N60">
        <v>60</v>
      </c>
      <c r="O60">
        <v>22061</v>
      </c>
      <c r="P60">
        <f t="shared" si="0"/>
        <v>0.27197316531435567</v>
      </c>
    </row>
    <row r="61" spans="1:16" x14ac:dyDescent="0.25">
      <c r="A61" t="s">
        <v>335</v>
      </c>
      <c r="B61" t="s">
        <v>336</v>
      </c>
      <c r="C61" t="s">
        <v>218</v>
      </c>
      <c r="D61">
        <v>15830</v>
      </c>
      <c r="E61" s="1">
        <v>41742.308229166665</v>
      </c>
      <c r="F61">
        <v>6</v>
      </c>
      <c r="G61">
        <v>2368</v>
      </c>
      <c r="H61">
        <v>67</v>
      </c>
      <c r="I61" s="2">
        <v>2.8293918918918901E-2</v>
      </c>
      <c r="J61">
        <v>576</v>
      </c>
      <c r="K61">
        <v>4820</v>
      </c>
      <c r="L61">
        <v>4988</v>
      </c>
      <c r="M61">
        <v>1142</v>
      </c>
      <c r="N61">
        <v>2</v>
      </c>
      <c r="O61">
        <v>6130</v>
      </c>
      <c r="P61">
        <f t="shared" si="0"/>
        <v>3.2626427406199018E-2</v>
      </c>
    </row>
    <row r="62" spans="1:16" x14ac:dyDescent="0.25">
      <c r="A62" t="s">
        <v>337</v>
      </c>
      <c r="B62" t="s">
        <v>338</v>
      </c>
      <c r="C62" t="s">
        <v>218</v>
      </c>
      <c r="D62">
        <v>15815</v>
      </c>
      <c r="E62" s="1">
        <v>43070.867534722223</v>
      </c>
      <c r="F62">
        <v>2</v>
      </c>
      <c r="G62">
        <v>1040</v>
      </c>
      <c r="H62">
        <v>16</v>
      </c>
      <c r="I62" s="2">
        <v>1.53846153846153E-2</v>
      </c>
      <c r="J62">
        <v>919</v>
      </c>
      <c r="K62">
        <v>4617</v>
      </c>
      <c r="L62">
        <v>31807</v>
      </c>
      <c r="M62">
        <v>6574</v>
      </c>
      <c r="N62">
        <v>113</v>
      </c>
      <c r="O62">
        <v>38388</v>
      </c>
      <c r="P62">
        <f t="shared" si="0"/>
        <v>0.29436282171511929</v>
      </c>
    </row>
    <row r="63" spans="1:16" x14ac:dyDescent="0.25">
      <c r="A63" t="s">
        <v>339</v>
      </c>
      <c r="B63" t="s">
        <v>340</v>
      </c>
      <c r="C63" t="s">
        <v>218</v>
      </c>
      <c r="D63">
        <v>15767</v>
      </c>
      <c r="E63" s="1">
        <v>42336.541365740741</v>
      </c>
      <c r="F63">
        <v>4</v>
      </c>
      <c r="G63">
        <v>1774</v>
      </c>
      <c r="H63">
        <v>29</v>
      </c>
      <c r="I63" s="2">
        <v>1.6347237880496E-2</v>
      </c>
      <c r="J63">
        <v>925</v>
      </c>
      <c r="K63">
        <v>6608</v>
      </c>
      <c r="L63">
        <v>7362</v>
      </c>
      <c r="M63">
        <v>1485</v>
      </c>
      <c r="N63">
        <v>9</v>
      </c>
      <c r="O63">
        <v>8847</v>
      </c>
      <c r="P63">
        <f t="shared" si="0"/>
        <v>0.10172939979654119</v>
      </c>
    </row>
    <row r="64" spans="1:16" x14ac:dyDescent="0.25">
      <c r="A64" t="s">
        <v>341</v>
      </c>
      <c r="B64" t="s">
        <v>342</v>
      </c>
      <c r="C64" t="s">
        <v>218</v>
      </c>
      <c r="D64">
        <v>15625</v>
      </c>
      <c r="E64" s="1">
        <v>42647.421597222223</v>
      </c>
      <c r="F64">
        <v>4</v>
      </c>
      <c r="G64">
        <v>1463</v>
      </c>
      <c r="H64">
        <v>0</v>
      </c>
      <c r="I64" s="2">
        <v>0</v>
      </c>
      <c r="J64">
        <v>1522</v>
      </c>
      <c r="K64">
        <v>7044</v>
      </c>
      <c r="L64">
        <v>20045</v>
      </c>
      <c r="M64">
        <v>5538</v>
      </c>
      <c r="N64">
        <v>0</v>
      </c>
      <c r="O64">
        <v>25583</v>
      </c>
      <c r="P64">
        <f t="shared" si="0"/>
        <v>0</v>
      </c>
    </row>
    <row r="65" spans="1:16" x14ac:dyDescent="0.25">
      <c r="A65" t="s">
        <v>343</v>
      </c>
      <c r="B65" t="s">
        <v>344</v>
      </c>
      <c r="C65" t="s">
        <v>218</v>
      </c>
      <c r="D65">
        <v>15620</v>
      </c>
      <c r="E65" s="1">
        <v>43326.438969907409</v>
      </c>
      <c r="F65">
        <v>2</v>
      </c>
      <c r="G65">
        <v>784</v>
      </c>
      <c r="H65">
        <v>3</v>
      </c>
      <c r="I65" s="2">
        <v>3.8265306122448901E-3</v>
      </c>
      <c r="J65">
        <v>368</v>
      </c>
      <c r="K65">
        <v>2116</v>
      </c>
      <c r="L65">
        <v>32513</v>
      </c>
      <c r="M65">
        <v>5709</v>
      </c>
      <c r="N65">
        <v>231</v>
      </c>
      <c r="O65">
        <v>38223</v>
      </c>
      <c r="P65">
        <f t="shared" si="0"/>
        <v>0.60434816733380425</v>
      </c>
    </row>
    <row r="66" spans="1:16" x14ac:dyDescent="0.25">
      <c r="A66" t="s">
        <v>345</v>
      </c>
      <c r="B66" t="s">
        <v>346</v>
      </c>
      <c r="C66" t="s">
        <v>218</v>
      </c>
      <c r="D66">
        <v>15556</v>
      </c>
      <c r="E66" s="1">
        <v>43430.444444444445</v>
      </c>
      <c r="F66">
        <v>1</v>
      </c>
      <c r="G66">
        <v>680</v>
      </c>
      <c r="H66">
        <v>8</v>
      </c>
      <c r="I66" s="2">
        <v>1.1764705882352899E-2</v>
      </c>
      <c r="J66">
        <v>635</v>
      </c>
      <c r="K66">
        <v>5964</v>
      </c>
      <c r="L66">
        <v>1074</v>
      </c>
      <c r="M66">
        <v>324</v>
      </c>
      <c r="N66">
        <v>0</v>
      </c>
      <c r="O66">
        <v>1398</v>
      </c>
      <c r="P66">
        <f t="shared" si="0"/>
        <v>0</v>
      </c>
    </row>
    <row r="67" spans="1:16" x14ac:dyDescent="0.25">
      <c r="A67" t="s">
        <v>347</v>
      </c>
      <c r="B67" t="s">
        <v>348</v>
      </c>
      <c r="C67" t="s">
        <v>218</v>
      </c>
      <c r="D67">
        <v>15453</v>
      </c>
      <c r="E67" s="1">
        <v>41802.66710648148</v>
      </c>
      <c r="F67">
        <v>6</v>
      </c>
      <c r="G67">
        <v>2308</v>
      </c>
      <c r="H67">
        <v>93</v>
      </c>
      <c r="I67" s="2">
        <v>4.0294627383015598E-2</v>
      </c>
      <c r="J67">
        <v>585</v>
      </c>
      <c r="K67">
        <v>2541</v>
      </c>
      <c r="L67">
        <v>1008379</v>
      </c>
      <c r="M67">
        <v>125707</v>
      </c>
      <c r="N67">
        <v>4908</v>
      </c>
      <c r="O67">
        <v>1137234</v>
      </c>
      <c r="P67">
        <f t="shared" si="0"/>
        <v>0.43157344926373997</v>
      </c>
    </row>
    <row r="68" spans="1:16" x14ac:dyDescent="0.25">
      <c r="A68" t="s">
        <v>349</v>
      </c>
      <c r="B68" t="s">
        <v>350</v>
      </c>
      <c r="C68" t="s">
        <v>218</v>
      </c>
      <c r="D68">
        <v>15400</v>
      </c>
      <c r="E68" s="1">
        <v>42298.351712962962</v>
      </c>
      <c r="F68">
        <v>4</v>
      </c>
      <c r="G68">
        <v>1812</v>
      </c>
      <c r="H68">
        <v>113</v>
      </c>
      <c r="I68" s="2">
        <v>6.23620309050772E-2</v>
      </c>
      <c r="J68">
        <v>417</v>
      </c>
      <c r="K68">
        <v>1390</v>
      </c>
      <c r="L68">
        <v>484589</v>
      </c>
      <c r="M68">
        <v>69857</v>
      </c>
      <c r="N68">
        <v>329</v>
      </c>
      <c r="O68">
        <v>554517</v>
      </c>
      <c r="P68">
        <f t="shared" si="0"/>
        <v>5.9330913209153194E-2</v>
      </c>
    </row>
    <row r="69" spans="1:16" x14ac:dyDescent="0.25">
      <c r="A69" t="s">
        <v>351</v>
      </c>
      <c r="B69" t="s">
        <v>352</v>
      </c>
      <c r="C69" t="s">
        <v>218</v>
      </c>
      <c r="D69">
        <v>15357</v>
      </c>
      <c r="E69" s="1">
        <v>42619.290185185186</v>
      </c>
      <c r="F69">
        <v>4</v>
      </c>
      <c r="G69">
        <v>1491</v>
      </c>
      <c r="H69">
        <v>33</v>
      </c>
      <c r="I69" s="2">
        <v>2.21327967806841E-2</v>
      </c>
      <c r="J69">
        <v>726</v>
      </c>
      <c r="K69">
        <v>3028</v>
      </c>
      <c r="L69">
        <v>46430</v>
      </c>
      <c r="M69">
        <v>5918</v>
      </c>
      <c r="N69">
        <v>63</v>
      </c>
      <c r="O69">
        <v>52358</v>
      </c>
      <c r="P69">
        <f t="shared" ref="P69:P101" si="1">IF(O69 = 0, 0, (N69/O69)*100)</f>
        <v>0.12032545169792581</v>
      </c>
    </row>
    <row r="70" spans="1:16" x14ac:dyDescent="0.25">
      <c r="A70" t="s">
        <v>353</v>
      </c>
      <c r="B70" t="s">
        <v>354</v>
      </c>
      <c r="C70" t="s">
        <v>218</v>
      </c>
      <c r="D70">
        <v>14941</v>
      </c>
      <c r="E70" s="1">
        <v>42687.523969907408</v>
      </c>
      <c r="F70">
        <v>3</v>
      </c>
      <c r="G70">
        <v>1423</v>
      </c>
      <c r="H70">
        <v>19</v>
      </c>
      <c r="I70" s="2">
        <v>1.3352073085031601E-2</v>
      </c>
      <c r="J70">
        <v>411</v>
      </c>
      <c r="K70">
        <v>3271</v>
      </c>
      <c r="L70">
        <v>6671</v>
      </c>
      <c r="M70">
        <v>1397</v>
      </c>
      <c r="N70">
        <v>14</v>
      </c>
      <c r="O70">
        <v>8077</v>
      </c>
      <c r="P70">
        <f t="shared" si="1"/>
        <v>0.17333168255540424</v>
      </c>
    </row>
    <row r="71" spans="1:16" x14ac:dyDescent="0.25">
      <c r="A71" t="s">
        <v>355</v>
      </c>
      <c r="B71" t="s">
        <v>356</v>
      </c>
      <c r="C71" t="s">
        <v>218</v>
      </c>
      <c r="D71">
        <v>14772</v>
      </c>
      <c r="E71" s="1">
        <v>42315.146249999998</v>
      </c>
      <c r="F71">
        <v>4</v>
      </c>
      <c r="G71">
        <v>1795</v>
      </c>
      <c r="H71">
        <v>40</v>
      </c>
      <c r="I71" s="2">
        <v>2.2284122562674001E-2</v>
      </c>
      <c r="J71">
        <v>827</v>
      </c>
      <c r="K71">
        <v>4182</v>
      </c>
      <c r="L71">
        <v>81894</v>
      </c>
      <c r="M71">
        <v>13191</v>
      </c>
      <c r="N71">
        <v>295</v>
      </c>
      <c r="O71">
        <v>95142</v>
      </c>
      <c r="P71">
        <f t="shared" si="1"/>
        <v>0.31006285341909984</v>
      </c>
    </row>
    <row r="72" spans="1:16" x14ac:dyDescent="0.25">
      <c r="A72" t="s">
        <v>357</v>
      </c>
      <c r="B72" t="s">
        <v>358</v>
      </c>
      <c r="C72" t="s">
        <v>218</v>
      </c>
      <c r="D72">
        <v>14509</v>
      </c>
      <c r="E72" s="1">
        <v>41870.589884259258</v>
      </c>
      <c r="F72">
        <v>6</v>
      </c>
      <c r="G72">
        <v>2240</v>
      </c>
      <c r="H72">
        <v>0</v>
      </c>
      <c r="I72" s="2">
        <v>0</v>
      </c>
      <c r="J72">
        <v>859</v>
      </c>
      <c r="K72">
        <v>3124</v>
      </c>
      <c r="L72">
        <v>4491</v>
      </c>
      <c r="M72">
        <v>716</v>
      </c>
      <c r="N72">
        <v>1</v>
      </c>
      <c r="O72">
        <v>5207</v>
      </c>
      <c r="P72">
        <f t="shared" si="1"/>
        <v>1.9204916458613403E-2</v>
      </c>
    </row>
    <row r="73" spans="1:16" x14ac:dyDescent="0.25">
      <c r="A73" t="s">
        <v>359</v>
      </c>
      <c r="B73" t="s">
        <v>360</v>
      </c>
      <c r="C73" t="s">
        <v>218</v>
      </c>
      <c r="D73">
        <v>14475</v>
      </c>
      <c r="E73" s="1">
        <v>41650.587789351855</v>
      </c>
      <c r="F73">
        <v>6</v>
      </c>
      <c r="G73">
        <v>2460</v>
      </c>
      <c r="H73">
        <v>86</v>
      </c>
      <c r="I73" s="2">
        <v>3.4959349593495899E-2</v>
      </c>
      <c r="J73">
        <v>890</v>
      </c>
      <c r="K73">
        <v>3510</v>
      </c>
      <c r="L73">
        <v>218407</v>
      </c>
      <c r="M73">
        <v>38812</v>
      </c>
      <c r="N73">
        <v>349</v>
      </c>
      <c r="O73">
        <v>257494</v>
      </c>
      <c r="P73">
        <f t="shared" si="1"/>
        <v>0.13553713872944612</v>
      </c>
    </row>
    <row r="74" spans="1:16" x14ac:dyDescent="0.25">
      <c r="A74" t="s">
        <v>361</v>
      </c>
      <c r="B74" t="s">
        <v>362</v>
      </c>
      <c r="C74" t="s">
        <v>218</v>
      </c>
      <c r="D74">
        <v>14375</v>
      </c>
      <c r="E74" s="1">
        <v>43266.28434027778</v>
      </c>
      <c r="F74">
        <v>2</v>
      </c>
      <c r="G74">
        <v>844</v>
      </c>
      <c r="H74">
        <v>29</v>
      </c>
      <c r="I74" s="2">
        <v>3.4360189573459703E-2</v>
      </c>
      <c r="J74">
        <v>789</v>
      </c>
      <c r="K74">
        <v>5006</v>
      </c>
      <c r="L74">
        <v>112660</v>
      </c>
      <c r="M74">
        <v>16578</v>
      </c>
      <c r="N74">
        <v>263</v>
      </c>
      <c r="O74">
        <v>129289</v>
      </c>
      <c r="P74">
        <f t="shared" si="1"/>
        <v>0.2034202445683701</v>
      </c>
    </row>
    <row r="75" spans="1:16" x14ac:dyDescent="0.25">
      <c r="A75" t="s">
        <v>363</v>
      </c>
      <c r="B75" t="s">
        <v>364</v>
      </c>
      <c r="C75" t="s">
        <v>218</v>
      </c>
      <c r="D75">
        <v>14346</v>
      </c>
      <c r="E75" s="1">
        <v>41319.794120370374</v>
      </c>
      <c r="F75">
        <v>7</v>
      </c>
      <c r="G75">
        <v>2791</v>
      </c>
      <c r="H75">
        <v>33</v>
      </c>
      <c r="I75" s="2">
        <v>1.18237190970978E-2</v>
      </c>
      <c r="J75">
        <v>1203</v>
      </c>
      <c r="K75">
        <v>9190</v>
      </c>
      <c r="L75">
        <v>85780</v>
      </c>
      <c r="M75">
        <v>13035</v>
      </c>
      <c r="N75">
        <v>239</v>
      </c>
      <c r="O75">
        <v>98843</v>
      </c>
      <c r="P75">
        <f t="shared" si="1"/>
        <v>0.24179759821130481</v>
      </c>
    </row>
    <row r="76" spans="1:16" x14ac:dyDescent="0.25">
      <c r="A76" t="s">
        <v>365</v>
      </c>
      <c r="B76" t="s">
        <v>366</v>
      </c>
      <c r="C76" t="s">
        <v>218</v>
      </c>
      <c r="D76">
        <v>14330</v>
      </c>
      <c r="E76" s="1">
        <v>43181.696180555555</v>
      </c>
      <c r="F76">
        <v>2</v>
      </c>
      <c r="G76">
        <v>929</v>
      </c>
      <c r="H76">
        <v>7</v>
      </c>
      <c r="I76" s="2">
        <v>7.5349838536060204E-3</v>
      </c>
      <c r="J76">
        <v>742</v>
      </c>
      <c r="K76">
        <v>5632</v>
      </c>
      <c r="L76">
        <v>88452</v>
      </c>
      <c r="M76">
        <v>12991</v>
      </c>
      <c r="N76">
        <v>0</v>
      </c>
      <c r="O76">
        <v>101443</v>
      </c>
      <c r="P76">
        <f t="shared" si="1"/>
        <v>0</v>
      </c>
    </row>
    <row r="77" spans="1:16" x14ac:dyDescent="0.25">
      <c r="A77" t="s">
        <v>367</v>
      </c>
      <c r="B77" t="s">
        <v>368</v>
      </c>
      <c r="C77" t="s">
        <v>218</v>
      </c>
      <c r="D77">
        <v>14320</v>
      </c>
      <c r="E77" s="1">
        <v>41248.105416666665</v>
      </c>
      <c r="F77">
        <v>7</v>
      </c>
      <c r="G77">
        <v>2863</v>
      </c>
      <c r="H77">
        <v>0</v>
      </c>
      <c r="I77" s="2">
        <v>0</v>
      </c>
      <c r="J77">
        <v>1167</v>
      </c>
      <c r="K77">
        <v>4476</v>
      </c>
      <c r="L77">
        <v>115987</v>
      </c>
      <c r="M77">
        <v>25805</v>
      </c>
      <c r="N77">
        <v>32</v>
      </c>
      <c r="O77">
        <v>141792</v>
      </c>
      <c r="P77">
        <f t="shared" si="1"/>
        <v>2.2568269013766643E-2</v>
      </c>
    </row>
    <row r="78" spans="1:16" x14ac:dyDescent="0.25">
      <c r="A78" t="s">
        <v>369</v>
      </c>
      <c r="B78" t="s">
        <v>370</v>
      </c>
      <c r="C78" t="s">
        <v>218</v>
      </c>
      <c r="D78">
        <v>14283</v>
      </c>
      <c r="E78" s="1">
        <v>41797.29178240741</v>
      </c>
      <c r="F78">
        <v>6</v>
      </c>
      <c r="G78">
        <v>2313</v>
      </c>
      <c r="H78">
        <v>0</v>
      </c>
      <c r="I78" s="2">
        <v>0</v>
      </c>
      <c r="J78">
        <v>920</v>
      </c>
      <c r="K78">
        <v>7641</v>
      </c>
      <c r="L78">
        <v>1447518</v>
      </c>
      <c r="M78">
        <v>265421</v>
      </c>
      <c r="N78">
        <v>4768</v>
      </c>
      <c r="O78">
        <v>1713092</v>
      </c>
      <c r="P78">
        <f t="shared" si="1"/>
        <v>0.27832714179973989</v>
      </c>
    </row>
    <row r="79" spans="1:16" x14ac:dyDescent="0.25">
      <c r="A79" t="s">
        <v>371</v>
      </c>
      <c r="B79" t="s">
        <v>372</v>
      </c>
      <c r="C79" t="s">
        <v>218</v>
      </c>
      <c r="D79">
        <v>14250</v>
      </c>
      <c r="E79" s="1">
        <v>42833.421481481484</v>
      </c>
      <c r="F79">
        <v>3</v>
      </c>
      <c r="G79">
        <v>1277</v>
      </c>
      <c r="H79">
        <v>0</v>
      </c>
      <c r="I79" s="2">
        <v>0</v>
      </c>
      <c r="J79">
        <v>804</v>
      </c>
      <c r="K79">
        <v>6958</v>
      </c>
      <c r="L79">
        <v>5663</v>
      </c>
      <c r="M79">
        <v>1382</v>
      </c>
      <c r="N79">
        <v>0</v>
      </c>
      <c r="O79">
        <v>7045</v>
      </c>
      <c r="P79">
        <f t="shared" si="1"/>
        <v>0</v>
      </c>
    </row>
    <row r="80" spans="1:16" x14ac:dyDescent="0.25">
      <c r="A80" t="s">
        <v>373</v>
      </c>
      <c r="B80" t="s">
        <v>374</v>
      </c>
      <c r="C80" t="s">
        <v>218</v>
      </c>
      <c r="D80">
        <v>13929</v>
      </c>
      <c r="E80" s="1">
        <v>41714.72619212963</v>
      </c>
      <c r="F80">
        <v>6</v>
      </c>
      <c r="G80">
        <v>2396</v>
      </c>
      <c r="H80">
        <v>0</v>
      </c>
      <c r="I80" s="2">
        <v>0</v>
      </c>
      <c r="J80">
        <v>996</v>
      </c>
      <c r="K80">
        <v>3274</v>
      </c>
      <c r="L80">
        <v>2868</v>
      </c>
      <c r="M80">
        <v>805</v>
      </c>
      <c r="N80">
        <v>0</v>
      </c>
      <c r="O80">
        <v>3673</v>
      </c>
      <c r="P80">
        <f t="shared" si="1"/>
        <v>0</v>
      </c>
    </row>
    <row r="81" spans="1:16" x14ac:dyDescent="0.25">
      <c r="A81" t="s">
        <v>375</v>
      </c>
      <c r="B81" t="s">
        <v>376</v>
      </c>
      <c r="C81" t="s">
        <v>218</v>
      </c>
      <c r="D81">
        <v>13897</v>
      </c>
      <c r="E81" s="1">
        <v>43194.276076388887</v>
      </c>
      <c r="F81">
        <v>2</v>
      </c>
      <c r="G81">
        <v>916</v>
      </c>
      <c r="H81">
        <v>16</v>
      </c>
      <c r="I81" s="2">
        <v>1.7467248908296901E-2</v>
      </c>
      <c r="J81">
        <v>736</v>
      </c>
      <c r="K81">
        <v>4619</v>
      </c>
      <c r="L81">
        <v>83274</v>
      </c>
      <c r="M81">
        <v>12270</v>
      </c>
      <c r="N81">
        <v>178</v>
      </c>
      <c r="O81">
        <v>95561</v>
      </c>
      <c r="P81">
        <f t="shared" si="1"/>
        <v>0.186268456797229</v>
      </c>
    </row>
    <row r="82" spans="1:16" x14ac:dyDescent="0.25">
      <c r="A82" t="s">
        <v>377</v>
      </c>
      <c r="B82" t="s">
        <v>378</v>
      </c>
      <c r="C82" t="s">
        <v>218</v>
      </c>
      <c r="D82">
        <v>13824</v>
      </c>
      <c r="E82" s="1">
        <v>41555.238229166665</v>
      </c>
      <c r="F82">
        <v>6</v>
      </c>
      <c r="G82">
        <v>2555</v>
      </c>
      <c r="H82">
        <v>0</v>
      </c>
      <c r="I82" s="2">
        <v>0</v>
      </c>
      <c r="J82">
        <v>738</v>
      </c>
      <c r="K82">
        <v>2093</v>
      </c>
      <c r="L82">
        <v>16522</v>
      </c>
      <c r="M82">
        <v>2702</v>
      </c>
      <c r="N82">
        <v>37</v>
      </c>
      <c r="O82">
        <v>19224</v>
      </c>
      <c r="P82">
        <f t="shared" si="1"/>
        <v>0.19246774864752392</v>
      </c>
    </row>
    <row r="83" spans="1:16" x14ac:dyDescent="0.25">
      <c r="A83" t="s">
        <v>379</v>
      </c>
      <c r="B83" t="s">
        <v>380</v>
      </c>
      <c r="C83" t="s">
        <v>218</v>
      </c>
      <c r="D83">
        <v>13806</v>
      </c>
      <c r="E83" s="1">
        <v>40892.834166666667</v>
      </c>
      <c r="F83">
        <v>8</v>
      </c>
      <c r="G83">
        <v>3218</v>
      </c>
      <c r="H83">
        <v>0</v>
      </c>
      <c r="I83" s="2">
        <v>0</v>
      </c>
      <c r="J83">
        <v>758</v>
      </c>
      <c r="K83">
        <v>3289</v>
      </c>
      <c r="L83">
        <v>206462</v>
      </c>
      <c r="M83">
        <v>48248</v>
      </c>
      <c r="N83">
        <v>292</v>
      </c>
      <c r="O83">
        <v>254724</v>
      </c>
      <c r="P83">
        <f t="shared" si="1"/>
        <v>0.11463387823683674</v>
      </c>
    </row>
    <row r="84" spans="1:16" x14ac:dyDescent="0.25">
      <c r="A84" t="s">
        <v>381</v>
      </c>
      <c r="B84" t="s">
        <v>382</v>
      </c>
      <c r="C84" t="s">
        <v>218</v>
      </c>
      <c r="D84">
        <v>13667</v>
      </c>
      <c r="E84" s="1">
        <v>42383.716377314813</v>
      </c>
      <c r="F84">
        <v>4</v>
      </c>
      <c r="G84">
        <v>1727</v>
      </c>
      <c r="H84">
        <v>32</v>
      </c>
      <c r="I84" s="2">
        <v>1.8529241459177701E-2</v>
      </c>
      <c r="J84">
        <v>471</v>
      </c>
      <c r="K84">
        <v>968</v>
      </c>
      <c r="L84">
        <v>1318896</v>
      </c>
      <c r="M84">
        <v>173754</v>
      </c>
      <c r="N84">
        <v>7371</v>
      </c>
      <c r="O84">
        <v>1492707</v>
      </c>
      <c r="P84">
        <f t="shared" si="1"/>
        <v>0.49380085978025157</v>
      </c>
    </row>
    <row r="85" spans="1:16" x14ac:dyDescent="0.25">
      <c r="A85" t="s">
        <v>383</v>
      </c>
      <c r="B85" t="s">
        <v>384</v>
      </c>
      <c r="C85" t="s">
        <v>218</v>
      </c>
      <c r="D85">
        <v>13569</v>
      </c>
      <c r="E85" s="1">
        <v>41237.010196759256</v>
      </c>
      <c r="F85">
        <v>7</v>
      </c>
      <c r="G85">
        <v>2874</v>
      </c>
      <c r="H85">
        <v>0</v>
      </c>
      <c r="I85" s="2">
        <v>0</v>
      </c>
      <c r="J85">
        <v>179</v>
      </c>
      <c r="K85">
        <v>588</v>
      </c>
      <c r="L85">
        <v>2125</v>
      </c>
      <c r="M85">
        <v>496</v>
      </c>
      <c r="N85">
        <v>0</v>
      </c>
      <c r="O85">
        <v>2621</v>
      </c>
      <c r="P85">
        <f t="shared" si="1"/>
        <v>0</v>
      </c>
    </row>
    <row r="86" spans="1:16" x14ac:dyDescent="0.25">
      <c r="A86" t="s">
        <v>385</v>
      </c>
      <c r="B86" t="s">
        <v>386</v>
      </c>
      <c r="C86" t="s">
        <v>218</v>
      </c>
      <c r="D86">
        <v>13547</v>
      </c>
      <c r="E86" s="1">
        <v>42772.293344907404</v>
      </c>
      <c r="F86">
        <v>3</v>
      </c>
      <c r="G86">
        <v>1338</v>
      </c>
      <c r="H86">
        <v>0</v>
      </c>
      <c r="I86" s="2">
        <v>0</v>
      </c>
      <c r="J86">
        <v>1009</v>
      </c>
      <c r="K86">
        <v>6415</v>
      </c>
      <c r="L86">
        <v>1531</v>
      </c>
      <c r="M86">
        <v>413</v>
      </c>
      <c r="N86">
        <v>0</v>
      </c>
      <c r="O86">
        <v>1944</v>
      </c>
      <c r="P86">
        <f t="shared" si="1"/>
        <v>0</v>
      </c>
    </row>
    <row r="87" spans="1:16" x14ac:dyDescent="0.25">
      <c r="A87" t="s">
        <v>387</v>
      </c>
      <c r="B87" t="s">
        <v>388</v>
      </c>
      <c r="C87" t="s">
        <v>218</v>
      </c>
      <c r="D87">
        <v>13467</v>
      </c>
      <c r="E87" s="1">
        <v>41066.768240740741</v>
      </c>
      <c r="F87">
        <v>8</v>
      </c>
      <c r="G87">
        <v>3044</v>
      </c>
      <c r="H87">
        <v>60</v>
      </c>
      <c r="I87" s="2">
        <v>1.9710906701708199E-2</v>
      </c>
      <c r="J87">
        <v>715</v>
      </c>
      <c r="K87">
        <v>2496</v>
      </c>
      <c r="L87">
        <v>55892</v>
      </c>
      <c r="M87">
        <v>8948</v>
      </c>
      <c r="N87">
        <v>380</v>
      </c>
      <c r="O87">
        <v>64905</v>
      </c>
      <c r="P87">
        <f t="shared" si="1"/>
        <v>0.58547107310684843</v>
      </c>
    </row>
    <row r="88" spans="1:16" x14ac:dyDescent="0.25">
      <c r="A88" t="s">
        <v>389</v>
      </c>
      <c r="B88" t="s">
        <v>390</v>
      </c>
      <c r="C88" t="s">
        <v>218</v>
      </c>
      <c r="D88">
        <v>13440</v>
      </c>
      <c r="E88" s="1">
        <v>41656.697754629633</v>
      </c>
      <c r="F88">
        <v>6</v>
      </c>
      <c r="G88">
        <v>2454</v>
      </c>
      <c r="H88">
        <v>0</v>
      </c>
      <c r="I88" s="2">
        <v>0</v>
      </c>
      <c r="J88">
        <v>412</v>
      </c>
      <c r="K88">
        <v>2944</v>
      </c>
      <c r="L88">
        <v>419</v>
      </c>
      <c r="M88">
        <v>107</v>
      </c>
      <c r="N88">
        <v>1</v>
      </c>
      <c r="O88">
        <v>526</v>
      </c>
      <c r="P88">
        <f t="shared" si="1"/>
        <v>0.19011406844106463</v>
      </c>
    </row>
    <row r="89" spans="1:16" x14ac:dyDescent="0.25">
      <c r="A89" t="s">
        <v>391</v>
      </c>
      <c r="B89" t="s">
        <v>392</v>
      </c>
      <c r="C89" t="s">
        <v>218</v>
      </c>
      <c r="D89">
        <v>13434</v>
      </c>
      <c r="E89" s="1">
        <v>42071.870833333334</v>
      </c>
      <c r="F89">
        <v>5</v>
      </c>
      <c r="G89">
        <v>2039</v>
      </c>
      <c r="H89">
        <v>0</v>
      </c>
      <c r="I89" s="2">
        <v>0</v>
      </c>
      <c r="J89">
        <v>538</v>
      </c>
      <c r="K89">
        <v>2477</v>
      </c>
      <c r="L89">
        <v>1046</v>
      </c>
      <c r="M89">
        <v>195</v>
      </c>
      <c r="N89">
        <v>0</v>
      </c>
      <c r="O89">
        <v>1241</v>
      </c>
      <c r="P89">
        <f t="shared" si="1"/>
        <v>0</v>
      </c>
    </row>
    <row r="90" spans="1:16" x14ac:dyDescent="0.25">
      <c r="A90" t="s">
        <v>393</v>
      </c>
      <c r="B90" t="s">
        <v>394</v>
      </c>
      <c r="C90" t="s">
        <v>218</v>
      </c>
      <c r="D90">
        <v>13418</v>
      </c>
      <c r="E90" s="1">
        <v>42762.767245370371</v>
      </c>
      <c r="F90">
        <v>3</v>
      </c>
      <c r="G90">
        <v>1348</v>
      </c>
      <c r="H90">
        <v>0</v>
      </c>
      <c r="I90" s="2">
        <v>0</v>
      </c>
      <c r="J90">
        <v>258</v>
      </c>
      <c r="K90">
        <v>1378</v>
      </c>
      <c r="L90">
        <v>507</v>
      </c>
      <c r="M90">
        <v>83</v>
      </c>
      <c r="N90">
        <v>0</v>
      </c>
      <c r="O90">
        <v>590</v>
      </c>
      <c r="P90">
        <f t="shared" si="1"/>
        <v>0</v>
      </c>
    </row>
    <row r="91" spans="1:16" x14ac:dyDescent="0.25">
      <c r="A91" t="s">
        <v>395</v>
      </c>
      <c r="B91" t="s">
        <v>396</v>
      </c>
      <c r="C91" t="s">
        <v>218</v>
      </c>
      <c r="D91">
        <v>13027</v>
      </c>
      <c r="E91" s="1">
        <v>41173.571111111109</v>
      </c>
      <c r="F91">
        <v>8</v>
      </c>
      <c r="G91">
        <v>2937</v>
      </c>
      <c r="H91">
        <v>10</v>
      </c>
      <c r="I91" s="2">
        <v>3.4048348655090202E-3</v>
      </c>
      <c r="J91">
        <v>1352</v>
      </c>
      <c r="K91">
        <v>3162</v>
      </c>
      <c r="L91">
        <v>18907</v>
      </c>
      <c r="M91">
        <v>2933</v>
      </c>
      <c r="N91">
        <v>146</v>
      </c>
      <c r="O91">
        <v>21840</v>
      </c>
      <c r="P91">
        <f t="shared" si="1"/>
        <v>0.66849816849816845</v>
      </c>
    </row>
    <row r="92" spans="1:16" x14ac:dyDescent="0.25">
      <c r="A92" t="s">
        <v>397</v>
      </c>
      <c r="B92" t="s">
        <v>398</v>
      </c>
      <c r="C92" t="s">
        <v>218</v>
      </c>
      <c r="D92">
        <v>12478</v>
      </c>
      <c r="E92" s="1">
        <v>42083.937638888892</v>
      </c>
      <c r="F92">
        <v>5</v>
      </c>
      <c r="G92">
        <v>2027</v>
      </c>
      <c r="H92">
        <v>16</v>
      </c>
      <c r="I92" s="2">
        <v>7.8934385791810495E-3</v>
      </c>
      <c r="J92">
        <v>379</v>
      </c>
      <c r="K92">
        <v>1867</v>
      </c>
      <c r="L92">
        <v>1085</v>
      </c>
      <c r="M92">
        <v>230</v>
      </c>
      <c r="N92">
        <v>0</v>
      </c>
      <c r="O92">
        <v>1315</v>
      </c>
      <c r="P92">
        <f t="shared" si="1"/>
        <v>0</v>
      </c>
    </row>
    <row r="93" spans="1:16" x14ac:dyDescent="0.25">
      <c r="A93" t="s">
        <v>399</v>
      </c>
      <c r="B93" t="s">
        <v>400</v>
      </c>
      <c r="C93" t="s">
        <v>218</v>
      </c>
      <c r="D93">
        <v>12423</v>
      </c>
      <c r="E93" s="1">
        <v>42718.060983796298</v>
      </c>
      <c r="F93">
        <v>3</v>
      </c>
      <c r="G93">
        <v>1393</v>
      </c>
      <c r="H93">
        <v>15</v>
      </c>
      <c r="I93" s="2">
        <v>1.07681263460157E-2</v>
      </c>
      <c r="J93">
        <v>364</v>
      </c>
      <c r="K93">
        <v>2128</v>
      </c>
      <c r="L93">
        <v>2903</v>
      </c>
      <c r="M93">
        <v>460</v>
      </c>
      <c r="N93">
        <v>8</v>
      </c>
      <c r="O93">
        <v>3363</v>
      </c>
      <c r="P93">
        <f t="shared" si="1"/>
        <v>0.23788284269997023</v>
      </c>
    </row>
    <row r="94" spans="1:16" x14ac:dyDescent="0.25">
      <c r="A94" t="s">
        <v>401</v>
      </c>
      <c r="B94" t="s">
        <v>402</v>
      </c>
      <c r="C94" t="s">
        <v>218</v>
      </c>
      <c r="D94">
        <v>12397</v>
      </c>
      <c r="E94" s="1">
        <v>42704.333425925928</v>
      </c>
      <c r="F94">
        <v>3</v>
      </c>
      <c r="G94">
        <v>1406</v>
      </c>
      <c r="H94">
        <v>0</v>
      </c>
      <c r="I94" s="2">
        <v>0</v>
      </c>
      <c r="J94">
        <v>869</v>
      </c>
      <c r="K94">
        <v>6360</v>
      </c>
      <c r="L94">
        <v>117722</v>
      </c>
      <c r="M94">
        <v>19954</v>
      </c>
      <c r="N94">
        <v>90</v>
      </c>
      <c r="O94">
        <v>137725</v>
      </c>
      <c r="P94">
        <f t="shared" si="1"/>
        <v>6.5347612996914134E-2</v>
      </c>
    </row>
    <row r="95" spans="1:16" x14ac:dyDescent="0.25">
      <c r="A95" t="s">
        <v>403</v>
      </c>
      <c r="B95" t="s">
        <v>404</v>
      </c>
      <c r="C95" t="s">
        <v>218</v>
      </c>
      <c r="D95">
        <v>12245</v>
      </c>
      <c r="E95" s="1">
        <v>42846.418958333335</v>
      </c>
      <c r="F95">
        <v>3</v>
      </c>
      <c r="G95">
        <v>1264</v>
      </c>
      <c r="H95">
        <v>33</v>
      </c>
      <c r="I95" s="2">
        <v>2.6107594936708799E-2</v>
      </c>
      <c r="J95">
        <v>318</v>
      </c>
      <c r="K95">
        <v>2317</v>
      </c>
      <c r="L95">
        <v>40298</v>
      </c>
      <c r="M95">
        <v>6077</v>
      </c>
      <c r="N95">
        <v>60</v>
      </c>
      <c r="O95">
        <v>46377</v>
      </c>
      <c r="P95">
        <f t="shared" si="1"/>
        <v>0.1293744744161977</v>
      </c>
    </row>
    <row r="96" spans="1:16" x14ac:dyDescent="0.25">
      <c r="A96" t="s">
        <v>405</v>
      </c>
      <c r="B96" t="s">
        <v>406</v>
      </c>
      <c r="C96" t="s">
        <v>218</v>
      </c>
      <c r="D96">
        <v>12214</v>
      </c>
      <c r="E96" s="1">
        <v>40838.677245370367</v>
      </c>
      <c r="F96">
        <v>8</v>
      </c>
      <c r="G96">
        <v>3272</v>
      </c>
      <c r="H96">
        <v>8</v>
      </c>
      <c r="I96" s="2">
        <v>2.4449877750611199E-3</v>
      </c>
      <c r="J96">
        <v>547</v>
      </c>
      <c r="K96">
        <v>2769</v>
      </c>
      <c r="L96">
        <v>24613</v>
      </c>
      <c r="M96">
        <v>4560</v>
      </c>
      <c r="N96">
        <v>209</v>
      </c>
      <c r="O96">
        <v>29173</v>
      </c>
      <c r="P96">
        <f t="shared" si="1"/>
        <v>0.71641586398382062</v>
      </c>
    </row>
    <row r="97" spans="1:16" x14ac:dyDescent="0.25">
      <c r="A97" t="s">
        <v>407</v>
      </c>
      <c r="B97" t="s">
        <v>408</v>
      </c>
      <c r="C97" t="s">
        <v>218</v>
      </c>
      <c r="D97">
        <v>12161</v>
      </c>
      <c r="E97" s="1">
        <v>42387.534328703703</v>
      </c>
      <c r="F97">
        <v>4</v>
      </c>
      <c r="G97">
        <v>1723</v>
      </c>
      <c r="H97">
        <v>42</v>
      </c>
      <c r="I97" s="2">
        <v>2.4376088218223999E-2</v>
      </c>
      <c r="J97">
        <v>977</v>
      </c>
      <c r="K97">
        <v>3888</v>
      </c>
      <c r="L97">
        <v>3242</v>
      </c>
      <c r="M97">
        <v>548</v>
      </c>
      <c r="N97">
        <v>0</v>
      </c>
      <c r="O97">
        <v>3790</v>
      </c>
      <c r="P97">
        <f t="shared" si="1"/>
        <v>0</v>
      </c>
    </row>
    <row r="98" spans="1:16" x14ac:dyDescent="0.25">
      <c r="A98" t="s">
        <v>409</v>
      </c>
      <c r="B98" t="s">
        <v>410</v>
      </c>
      <c r="C98" t="s">
        <v>218</v>
      </c>
      <c r="D98">
        <v>12148</v>
      </c>
      <c r="E98" s="1">
        <v>42001.074050925927</v>
      </c>
      <c r="F98">
        <v>5</v>
      </c>
      <c r="G98">
        <v>2110</v>
      </c>
      <c r="H98">
        <v>0</v>
      </c>
      <c r="I98" s="2">
        <v>0</v>
      </c>
      <c r="J98">
        <v>312</v>
      </c>
      <c r="K98">
        <v>3050</v>
      </c>
      <c r="L98">
        <v>316</v>
      </c>
      <c r="M98">
        <v>89</v>
      </c>
      <c r="N98">
        <v>0</v>
      </c>
      <c r="O98">
        <v>405</v>
      </c>
      <c r="P98">
        <f t="shared" si="1"/>
        <v>0</v>
      </c>
    </row>
    <row r="99" spans="1:16" x14ac:dyDescent="0.25">
      <c r="A99" t="s">
        <v>411</v>
      </c>
      <c r="B99" t="s">
        <v>412</v>
      </c>
      <c r="C99" t="s">
        <v>218</v>
      </c>
      <c r="D99">
        <v>12134</v>
      </c>
      <c r="E99" s="1">
        <v>42603.15215277778</v>
      </c>
      <c r="F99">
        <v>4</v>
      </c>
      <c r="G99">
        <v>1507</v>
      </c>
      <c r="H99">
        <v>0</v>
      </c>
      <c r="I99" s="2">
        <v>0</v>
      </c>
      <c r="J99">
        <v>721</v>
      </c>
      <c r="K99">
        <v>3941</v>
      </c>
      <c r="L99">
        <v>2729</v>
      </c>
      <c r="M99">
        <v>904</v>
      </c>
      <c r="N99">
        <v>0</v>
      </c>
      <c r="O99">
        <v>3633</v>
      </c>
      <c r="P99">
        <f t="shared" si="1"/>
        <v>0</v>
      </c>
    </row>
    <row r="100" spans="1:16" x14ac:dyDescent="0.25">
      <c r="A100" t="s">
        <v>413</v>
      </c>
      <c r="B100" t="s">
        <v>414</v>
      </c>
      <c r="C100" t="s">
        <v>218</v>
      </c>
      <c r="D100">
        <v>12053</v>
      </c>
      <c r="E100" s="1">
        <v>42026.940393518518</v>
      </c>
      <c r="F100">
        <v>5</v>
      </c>
      <c r="G100">
        <v>2084</v>
      </c>
      <c r="H100">
        <v>12</v>
      </c>
      <c r="I100" s="2">
        <v>5.75815738963531E-3</v>
      </c>
      <c r="J100">
        <v>390</v>
      </c>
      <c r="K100">
        <v>1069</v>
      </c>
      <c r="L100">
        <v>22358</v>
      </c>
      <c r="M100">
        <v>4042</v>
      </c>
      <c r="N100">
        <v>130</v>
      </c>
      <c r="O100">
        <v>26404</v>
      </c>
      <c r="P100">
        <f t="shared" si="1"/>
        <v>0.49234964399333436</v>
      </c>
    </row>
    <row r="101" spans="1:16" x14ac:dyDescent="0.25">
      <c r="A101" t="s">
        <v>415</v>
      </c>
      <c r="B101" t="s">
        <v>416</v>
      </c>
      <c r="C101" t="s">
        <v>218</v>
      </c>
      <c r="D101">
        <v>12032</v>
      </c>
      <c r="E101" s="1">
        <v>42575.321770833332</v>
      </c>
      <c r="F101">
        <v>4</v>
      </c>
      <c r="G101">
        <v>1535</v>
      </c>
      <c r="H101">
        <v>6</v>
      </c>
      <c r="I101" s="2">
        <v>3.9087947882736097E-3</v>
      </c>
      <c r="J101">
        <v>353</v>
      </c>
      <c r="K101">
        <v>1977</v>
      </c>
      <c r="L101">
        <v>996</v>
      </c>
      <c r="M101">
        <v>186</v>
      </c>
      <c r="N101">
        <v>3</v>
      </c>
      <c r="O101">
        <v>1182</v>
      </c>
      <c r="P101">
        <f t="shared" si="1"/>
        <v>0.25380710659898476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2442-A40A-4B74-8B90-9B59B5362C7F}">
  <dimension ref="A1:N6"/>
  <sheetViews>
    <sheetView workbookViewId="0">
      <selection activeCell="H38" sqref="A1:XFD1048576"/>
    </sheetView>
  </sheetViews>
  <sheetFormatPr defaultRowHeight="15" x14ac:dyDescent="0.25"/>
  <cols>
    <col min="1" max="1" width="13.7109375" bestFit="1" customWidth="1"/>
    <col min="4" max="4" width="7" customWidth="1"/>
    <col min="5" max="5" width="8.85546875" bestFit="1" customWidth="1"/>
    <col min="6" max="6" width="11" bestFit="1" customWidth="1"/>
    <col min="7" max="7" width="11.5703125" bestFit="1" customWidth="1"/>
    <col min="8" max="8" width="13.42578125" bestFit="1" customWidth="1"/>
    <col min="9" max="9" width="13.42578125" customWidth="1"/>
    <col min="10" max="10" width="8" bestFit="1" customWidth="1"/>
    <col min="11" max="11" width="20.140625" bestFit="1" customWidth="1"/>
    <col min="12" max="12" width="16.42578125" bestFit="1" customWidth="1"/>
    <col min="14" max="14" width="28.7109375" bestFit="1" customWidth="1"/>
  </cols>
  <sheetData>
    <row r="1" spans="1:14" x14ac:dyDescent="0.25">
      <c r="A1" s="3" t="s">
        <v>417</v>
      </c>
      <c r="B1" s="3" t="s">
        <v>418</v>
      </c>
      <c r="C1" s="3" t="s">
        <v>419</v>
      </c>
      <c r="D1" s="3" t="s">
        <v>420</v>
      </c>
      <c r="E1" s="3" t="s">
        <v>421</v>
      </c>
      <c r="F1" s="3" t="s">
        <v>422</v>
      </c>
      <c r="G1" s="3" t="s">
        <v>423</v>
      </c>
      <c r="H1" s="3" t="s">
        <v>425</v>
      </c>
      <c r="I1" s="3" t="s">
        <v>417</v>
      </c>
      <c r="J1" s="3" t="s">
        <v>426</v>
      </c>
      <c r="K1" s="3" t="s">
        <v>427</v>
      </c>
      <c r="L1" s="3" t="s">
        <v>428</v>
      </c>
      <c r="M1" s="3" t="s">
        <v>424</v>
      </c>
      <c r="N1" s="3" t="s">
        <v>435</v>
      </c>
    </row>
    <row r="2" spans="1:14" x14ac:dyDescent="0.25">
      <c r="A2" s="5" t="s">
        <v>429</v>
      </c>
      <c r="B2" s="4">
        <f>MEDIAN('Dataset Java'!D2:D101)</f>
        <v>17070.5</v>
      </c>
      <c r="C2" s="4">
        <f>MEDIAN('Dataset Java'!J2:J101)</f>
        <v>900.5</v>
      </c>
      <c r="D2" s="4">
        <f>MEDIAN('Dataset Java'!K2:K101)</f>
        <v>4743.5</v>
      </c>
      <c r="E2" s="4">
        <f>MEDIAN('Dataset Java'!H2:H101)</f>
        <v>7.5</v>
      </c>
      <c r="F2" s="4">
        <f>MEDIAN('Dataset Java'!G2:G101)</f>
        <v>2027.5</v>
      </c>
      <c r="G2" s="4">
        <f>MEDIAN('Dataset Java'!F2:F101)</f>
        <v>5</v>
      </c>
      <c r="H2" s="4">
        <f>MEDIAN('Dataset Java'!I2:I101)</f>
        <v>3.8676627002592499E-3</v>
      </c>
      <c r="I2" s="5" t="s">
        <v>429</v>
      </c>
      <c r="J2" s="4">
        <f>MEDIAN('Dataset Java'!L2:L101)</f>
        <v>24540</v>
      </c>
      <c r="K2" s="4">
        <f>MEDIAN('Dataset Java'!N2:N101)</f>
        <v>43.5</v>
      </c>
      <c r="L2" s="4">
        <f>MEDIAN('Dataset Java'!M2:M101)</f>
        <v>4545.5</v>
      </c>
      <c r="M2" s="4">
        <f>MEDIAN('Dataset Java'!O2:O101)</f>
        <v>29279</v>
      </c>
      <c r="N2" s="4">
        <f>MEDIAN('Dataset Java'!P2:P101)</f>
        <v>0.11747966496738127</v>
      </c>
    </row>
    <row r="3" spans="1:14" x14ac:dyDescent="0.25">
      <c r="A3" s="5" t="s">
        <v>430</v>
      </c>
      <c r="B3" s="4">
        <f>LARGE('Dataset Java'!D2:D101,1)</f>
        <v>112090</v>
      </c>
      <c r="C3" s="4">
        <f>LARGE('Dataset Java'!J2:J101,1)</f>
        <v>5229</v>
      </c>
      <c r="D3" s="4">
        <f>LARGE('Dataset Java'!K2:K101,1)</f>
        <v>36601</v>
      </c>
      <c r="E3" s="4">
        <f>LARGE('Dataset Java'!H2:H102,1)</f>
        <v>201</v>
      </c>
      <c r="F3" s="4">
        <f>LARGE('Dataset Java'!G2:G102,1)</f>
        <v>3893</v>
      </c>
      <c r="G3" s="4">
        <f>LARGE('Dataset Java'!F2:F102,1)</f>
        <v>10</v>
      </c>
      <c r="H3" s="4">
        <f>LARGE('Dataset Java'!I2:I102,1)</f>
        <v>0.116463414634146</v>
      </c>
      <c r="I3" s="5" t="s">
        <v>430</v>
      </c>
      <c r="J3" s="4">
        <f>LARGE('Dataset Java'!L2:L102,1)</f>
        <v>2153923</v>
      </c>
      <c r="K3" s="4">
        <f>LARGE('Dataset Java'!N2:N102,1)</f>
        <v>18217</v>
      </c>
      <c r="L3" s="4">
        <f>LARGE('Dataset Java'!M2:M102,1)</f>
        <v>311482</v>
      </c>
      <c r="M3" s="4">
        <f>LARGE('Dataset Java'!O2:O102,1)</f>
        <v>2466128</v>
      </c>
      <c r="N3" s="4">
        <f>LARGE('Dataset Java'!P2:P102,1)</f>
        <v>2.615664845173042</v>
      </c>
    </row>
    <row r="4" spans="1:14" x14ac:dyDescent="0.25">
      <c r="A4" s="5" t="s">
        <v>431</v>
      </c>
      <c r="B4" s="4">
        <f>SMALL('Dataset Java'!D2:D102,1)</f>
        <v>12032</v>
      </c>
      <c r="C4" s="4">
        <f>SMALL('Dataset Java'!J2:J102,1)</f>
        <v>179</v>
      </c>
      <c r="D4" s="4">
        <f>SMALL('Dataset Java'!K2:K102,1)</f>
        <v>588</v>
      </c>
      <c r="E4" s="4">
        <f>SMALL('Dataset Java'!H2:H102,1)</f>
        <v>0</v>
      </c>
      <c r="F4" s="4">
        <f>SMALL('Dataset Java'!G2:G102,1)</f>
        <v>130</v>
      </c>
      <c r="G4" s="4">
        <f>SMALL('Dataset Java'!F2:F102,1)</f>
        <v>0</v>
      </c>
      <c r="H4" s="4">
        <f>SMALL('Dataset Java'!I2:I102,1)</f>
        <v>0</v>
      </c>
      <c r="I4" s="5" t="s">
        <v>431</v>
      </c>
      <c r="J4" s="4">
        <f>SMALL('Dataset Java'!L2:L102,1)</f>
        <v>0</v>
      </c>
      <c r="K4" s="4">
        <f>SMALL('Dataset Java'!N2:N102,1)</f>
        <v>0</v>
      </c>
      <c r="L4" s="4">
        <f>SMALL('Dataset Java'!M2:M102,1)</f>
        <v>0</v>
      </c>
      <c r="M4" s="4">
        <f>SMALL('Dataset Java'!O2:O102,1)</f>
        <v>0</v>
      </c>
      <c r="N4" s="4">
        <f>SMALL('Dataset Java'!P2:P101,1)</f>
        <v>0</v>
      </c>
    </row>
    <row r="5" spans="1:14" x14ac:dyDescent="0.25">
      <c r="A5" s="5" t="s">
        <v>432</v>
      </c>
      <c r="B5" s="4">
        <f>AVERAGE('Dataset Java'!D2:D102)</f>
        <v>23008.52</v>
      </c>
      <c r="C5" s="4">
        <f>AVERAGE('Dataset Java'!J2:J102)</f>
        <v>1206.4100000000001</v>
      </c>
      <c r="D5" s="4">
        <f>AVERAGE('Dataset Java'!K2:K102)</f>
        <v>6910.46</v>
      </c>
      <c r="E5" s="4">
        <f>AVERAGE('Dataset Java'!H2:H104)</f>
        <v>24.39</v>
      </c>
      <c r="F5" s="4">
        <f>AVERAGE('Dataset Java'!G2:G104)</f>
        <v>1979.62</v>
      </c>
      <c r="G5" s="4">
        <f>AVERAGE('Dataset Java'!F2:F104)</f>
        <v>4.87</v>
      </c>
      <c r="H5" s="4">
        <f>AVERAGE('Dataset Java'!I2:I104)</f>
        <v>1.2493251606459451E-2</v>
      </c>
      <c r="I5" s="5" t="s">
        <v>432</v>
      </c>
      <c r="J5" s="4">
        <f>AVERAGE('Dataset Java'!L2:L104)</f>
        <v>165101.29</v>
      </c>
      <c r="K5" s="4">
        <f>AVERAGE('Dataset Java'!N2:N104)</f>
        <v>929.8</v>
      </c>
      <c r="L5" s="4">
        <f>AVERAGE('Dataset Java'!M2:M104)</f>
        <v>26743.22</v>
      </c>
      <c r="M5" s="4">
        <f>AVERAGE('Dataset Java'!O2:O104)</f>
        <v>191907.78</v>
      </c>
      <c r="N5" s="4">
        <f>AVERAGE('Dataset Java'!P2:P101)</f>
        <v>0.26709430629311304</v>
      </c>
    </row>
    <row r="6" spans="1:14" x14ac:dyDescent="0.25">
      <c r="A6" s="5" t="s">
        <v>433</v>
      </c>
      <c r="B6" s="4">
        <f>_xlfn.STDEV.S('Dataset Java'!D2:D102)</f>
        <v>15631.921080153956</v>
      </c>
      <c r="C6" s="4">
        <f>_xlfn.STDEV.S('Dataset Java'!J2:J102)</f>
        <v>912.14717374207578</v>
      </c>
      <c r="D6" s="4">
        <f>_xlfn.STDEV.S('Dataset Java'!K2:K102)</f>
        <v>6760.136433116083</v>
      </c>
      <c r="E6" s="4">
        <f>_xlfn.STDEV.S('Dataset Java'!H2:H102)</f>
        <v>39.721732849991085</v>
      </c>
      <c r="F6" s="4">
        <f>_xlfn.STDEV.S('Dataset Java'!G2:G102)</f>
        <v>929.09731123137681</v>
      </c>
      <c r="G6" s="4">
        <f>_xlfn.STDEV.S('Dataset Java'!F2:F102)</f>
        <v>2.5252462626184968</v>
      </c>
      <c r="H6" s="4">
        <f>_xlfn.STDEV.S('Dataset Java'!I2:I102)</f>
        <v>1.9685533980199597E-2</v>
      </c>
      <c r="I6" s="5" t="s">
        <v>433</v>
      </c>
      <c r="J6" s="4">
        <f>_xlfn.STDEV.S('Dataset Java'!L2:L102)</f>
        <v>370705.41360915848</v>
      </c>
      <c r="K6" s="4">
        <f>_xlfn.STDEV.S('Dataset Java'!N2:N102)</f>
        <v>2789.7897136638535</v>
      </c>
      <c r="L6" s="4">
        <f>_xlfn.STDEV.S('Dataset Java'!M2:M102)</f>
        <v>57628.910229274137</v>
      </c>
      <c r="M6" s="4">
        <f>_xlfn.STDEV.S('Dataset Java'!O2:O102)</f>
        <v>427756.69139611733</v>
      </c>
      <c r="N6" s="4">
        <f>_xlfn.STDEV.S('Dataset Java'!P2:P102)</f>
        <v>0.40022266103265608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H2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5C6B-0CD6-49F4-8ACA-E6D255088951}">
  <dimension ref="A1:N6"/>
  <sheetViews>
    <sheetView tabSelected="1" workbookViewId="0">
      <selection activeCell="Q4" sqref="Q4"/>
    </sheetView>
  </sheetViews>
  <sheetFormatPr defaultRowHeight="15" x14ac:dyDescent="0.25"/>
  <cols>
    <col min="1" max="1" width="13.7109375" bestFit="1" customWidth="1"/>
    <col min="4" max="4" width="7" customWidth="1"/>
    <col min="5" max="5" width="8.85546875" bestFit="1" customWidth="1"/>
    <col min="6" max="6" width="11" bestFit="1" customWidth="1"/>
    <col min="7" max="7" width="11.5703125" bestFit="1" customWidth="1"/>
    <col min="8" max="8" width="13.42578125" bestFit="1" customWidth="1"/>
    <col min="9" max="9" width="13.42578125" customWidth="1"/>
    <col min="10" max="10" width="8" bestFit="1" customWidth="1"/>
    <col min="11" max="11" width="20.140625" bestFit="1" customWidth="1"/>
    <col min="12" max="12" width="16.42578125" bestFit="1" customWidth="1"/>
    <col min="14" max="14" width="28.7109375" bestFit="1" customWidth="1"/>
  </cols>
  <sheetData>
    <row r="1" spans="1:14" x14ac:dyDescent="0.25">
      <c r="A1" s="3" t="s">
        <v>417</v>
      </c>
      <c r="B1" s="3" t="s">
        <v>418</v>
      </c>
      <c r="C1" s="3" t="s">
        <v>419</v>
      </c>
      <c r="D1" s="3" t="s">
        <v>420</v>
      </c>
      <c r="E1" s="3" t="s">
        <v>421</v>
      </c>
      <c r="F1" s="3" t="s">
        <v>422</v>
      </c>
      <c r="G1" s="3" t="s">
        <v>423</v>
      </c>
      <c r="H1" s="3" t="s">
        <v>425</v>
      </c>
      <c r="I1" s="3" t="s">
        <v>417</v>
      </c>
      <c r="J1" s="3" t="s">
        <v>426</v>
      </c>
      <c r="K1" s="3" t="s">
        <v>427</v>
      </c>
      <c r="L1" s="3" t="s">
        <v>428</v>
      </c>
      <c r="M1" s="3" t="s">
        <v>424</v>
      </c>
      <c r="N1" s="3" t="s">
        <v>435</v>
      </c>
    </row>
    <row r="2" spans="1:14" x14ac:dyDescent="0.25">
      <c r="A2" s="5" t="s">
        <v>429</v>
      </c>
      <c r="B2" s="4">
        <f>MEDIAN('Dataset Python'!D2:D101)</f>
        <v>20898.5</v>
      </c>
      <c r="C2" s="4">
        <f>MEDIAN('Dataset Python'!J2:J101)</f>
        <v>855.5</v>
      </c>
      <c r="D2" s="4">
        <f>MEDIAN('Dataset Python'!K2:K101)</f>
        <v>4521.5</v>
      </c>
      <c r="E2" s="4">
        <f>MEDIAN('Dataset Python'!H2:H101)</f>
        <v>2.5</v>
      </c>
      <c r="F2" s="4">
        <f>MEDIAN('Dataset Python'!G2:G101)</f>
        <v>1880.5</v>
      </c>
      <c r="G2" s="4">
        <f>MEDIAN('Dataset Python'!F2:F101)</f>
        <v>5</v>
      </c>
      <c r="H2" s="4">
        <f>MEDIAN('Dataset Python'!I2:I101)</f>
        <v>1.8691995612125801E-3</v>
      </c>
      <c r="I2" s="5" t="s">
        <v>429</v>
      </c>
      <c r="J2" s="4">
        <f>MEDIAN('Dataset Python'!L2:L101)</f>
        <v>6001</v>
      </c>
      <c r="K2" s="4">
        <f>MEDIAN('Dataset Python'!N2:N101)</f>
        <v>1796</v>
      </c>
      <c r="L2" s="4">
        <f>MEDIAN('Dataset Python'!M2:M101)</f>
        <v>1667</v>
      </c>
      <c r="M2" s="4">
        <f>MEDIAN('Dataset Python'!O2:O101)</f>
        <v>10229</v>
      </c>
      <c r="N2" s="4">
        <f>MEDIAN('Dataset Python'!P2:P101)</f>
        <v>18.963649807633342</v>
      </c>
    </row>
    <row r="3" spans="1:14" x14ac:dyDescent="0.25">
      <c r="A3" s="5" t="s">
        <v>430</v>
      </c>
      <c r="B3" s="4">
        <f>LARGE('Dataset Python'!D2:D101,1)</f>
        <v>108620</v>
      </c>
      <c r="C3" s="4">
        <f>LARGE('Dataset Python'!J2:J101,1)</f>
        <v>5887</v>
      </c>
      <c r="D3" s="4">
        <f>LARGE('Dataset Python'!K2:K101,1)</f>
        <v>40212</v>
      </c>
      <c r="E3" s="4">
        <f>LARGE('Dataset Python'!H2:H102,1)</f>
        <v>657</v>
      </c>
      <c r="F3" s="4">
        <f>LARGE('Dataset Python'!G2:G102,1)</f>
        <v>4493</v>
      </c>
      <c r="G3" s="4">
        <f>LARGE('Dataset Python'!F2:F102,1)</f>
        <v>12</v>
      </c>
      <c r="H3" s="4">
        <f>LARGE('Dataset Python'!I2:I102,1)</f>
        <v>0.25504658385093099</v>
      </c>
      <c r="I3" s="5" t="s">
        <v>430</v>
      </c>
      <c r="J3" s="4">
        <f>LARGE('Dataset Python'!L2:L102,1)</f>
        <v>610222</v>
      </c>
      <c r="K3" s="4">
        <f>LARGE('Dataset Python'!N2:N102,1)</f>
        <v>171123</v>
      </c>
      <c r="L3" s="4">
        <f>LARGE('Dataset Python'!M2:M102,1)</f>
        <v>148808</v>
      </c>
      <c r="M3" s="4">
        <f>LARGE('Dataset Python'!O2:O102,1)</f>
        <v>834814</v>
      </c>
      <c r="N3" s="4">
        <f>LARGE('Dataset Python'!P2:P102,1)</f>
        <v>99.437904337681616</v>
      </c>
    </row>
    <row r="4" spans="1:14" x14ac:dyDescent="0.25">
      <c r="A4" s="5" t="s">
        <v>431</v>
      </c>
      <c r="B4" s="4">
        <f>SMALL('Dataset Python'!D2:D102,1)</f>
        <v>13796</v>
      </c>
      <c r="C4" s="4">
        <f>SMALL('Dataset Python'!J2:J102,1)</f>
        <v>181</v>
      </c>
      <c r="D4" s="4">
        <f>SMALL('Dataset Python'!K2:K102,1)</f>
        <v>661</v>
      </c>
      <c r="E4" s="4">
        <f>SMALL('Dataset Python'!H2:H102,1)</f>
        <v>0</v>
      </c>
      <c r="F4" s="4">
        <f>SMALL('Dataset Python'!G2:G102,1)</f>
        <v>376</v>
      </c>
      <c r="G4" s="4">
        <f>SMALL('Dataset Python'!F2:F102,1)</f>
        <v>1</v>
      </c>
      <c r="H4" s="4">
        <f>SMALL('Dataset Python'!I2:I102,1)</f>
        <v>0</v>
      </c>
      <c r="I4" s="5" t="s">
        <v>431</v>
      </c>
      <c r="J4" s="4">
        <f>SMALL('Dataset Python'!L2:L102,1)</f>
        <v>0</v>
      </c>
      <c r="K4" s="4">
        <f>SMALL('Dataset Python'!N2:N102,1)</f>
        <v>0</v>
      </c>
      <c r="L4" s="4">
        <f>SMALL('Dataset Python'!M2:M102,1)</f>
        <v>0</v>
      </c>
      <c r="M4" s="4">
        <f>SMALL('Dataset Python'!O2:O102,1)</f>
        <v>0</v>
      </c>
      <c r="N4" s="4">
        <f>SMALL('Dataset Python'!P2:P101,1)</f>
        <v>0</v>
      </c>
    </row>
    <row r="5" spans="1:14" x14ac:dyDescent="0.25">
      <c r="A5" s="5" t="s">
        <v>432</v>
      </c>
      <c r="B5" s="4">
        <f>AVERAGE('Dataset Python'!D2:D102)</f>
        <v>28556.14</v>
      </c>
      <c r="C5" s="4">
        <f>AVERAGE('Dataset Python'!J2:J102)</f>
        <v>1225.29</v>
      </c>
      <c r="D5" s="4">
        <f>AVERAGE('Dataset Python'!K2:K102)</f>
        <v>6535.8</v>
      </c>
      <c r="E5" s="4">
        <f>AVERAGE('Dataset Python'!H2:H104)</f>
        <v>28.46</v>
      </c>
      <c r="F5" s="4">
        <f>AVERAGE('Dataset Python'!G2:G104)</f>
        <v>2057.88</v>
      </c>
      <c r="G5" s="4">
        <f>AVERAGE('Dataset Python'!F2:F104)</f>
        <v>5.15</v>
      </c>
      <c r="H5" s="4">
        <f>AVERAGE('Dataset Python'!I2:I104)</f>
        <v>1.2652647060867024E-2</v>
      </c>
      <c r="I5" s="5" t="s">
        <v>432</v>
      </c>
      <c r="J5" s="4">
        <f>AVERAGE('Dataset Python'!L2:L104)</f>
        <v>48630.23</v>
      </c>
      <c r="K5" s="4">
        <f>AVERAGE('Dataset Python'!N2:N104)</f>
        <v>14775.07</v>
      </c>
      <c r="L5" s="4">
        <f>AVERAGE('Dataset Python'!M2:M104)</f>
        <v>11513.13</v>
      </c>
      <c r="M5" s="4">
        <f>AVERAGE('Dataset Python'!O2:O104)</f>
        <v>74261.899999999994</v>
      </c>
      <c r="N5" s="4">
        <f>AVERAGE('Dataset Python'!P2:P101)</f>
        <v>19.11366692055033</v>
      </c>
    </row>
    <row r="6" spans="1:14" x14ac:dyDescent="0.25">
      <c r="A6" s="5" t="s">
        <v>433</v>
      </c>
      <c r="B6" s="4">
        <f>_xlfn.STDEV.S('Dataset Python'!D2:D102)</f>
        <v>19443.410297069851</v>
      </c>
      <c r="C6" s="4">
        <f>_xlfn.STDEV.S('Dataset Python'!J2:J102)</f>
        <v>1068.5327833014292</v>
      </c>
      <c r="D6" s="4">
        <f>_xlfn.STDEV.S('Dataset Python'!K2:K102)</f>
        <v>6826.2424732081045</v>
      </c>
      <c r="E6" s="4">
        <f>_xlfn.STDEV.S('Dataset Python'!H2:H102)</f>
        <v>83.328535619467402</v>
      </c>
      <c r="F6" s="4">
        <f>_xlfn.STDEV.S('Dataset Python'!G2:G102)</f>
        <v>1040.0087730787698</v>
      </c>
      <c r="G6" s="4">
        <f>_xlfn.STDEV.S('Dataset Python'!F2:F102)</f>
        <v>2.8863139262401933</v>
      </c>
      <c r="H6" s="4">
        <f>_xlfn.STDEV.S('Dataset Python'!I2:I102)</f>
        <v>3.4791282523194897E-2</v>
      </c>
      <c r="I6" s="5" t="s">
        <v>433</v>
      </c>
      <c r="J6" s="4">
        <f>_xlfn.STDEV.S('Dataset Python'!L2:L102)</f>
        <v>101025.10943703426</v>
      </c>
      <c r="K6" s="4">
        <f>_xlfn.STDEV.S('Dataset Python'!N2:N102)</f>
        <v>31960.905678389798</v>
      </c>
      <c r="L6" s="4">
        <f>_xlfn.STDEV.S('Dataset Python'!M2:M102)</f>
        <v>24406.698447437364</v>
      </c>
      <c r="M6" s="4">
        <f>_xlfn.STDEV.S('Dataset Python'!O2:O102)</f>
        <v>150759.94094308215</v>
      </c>
      <c r="N6" s="4">
        <f>_xlfn.STDEV.S('Dataset Python'!P2:P102)</f>
        <v>12.988159313419715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Dataset Python</vt:lpstr>
      <vt:lpstr>Dataset Java</vt:lpstr>
      <vt:lpstr>Análise Dados Java</vt:lpstr>
      <vt:lpstr>Análise Dados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2020-10-19T23:24:24Z</dcterms:created>
  <dcterms:modified xsi:type="dcterms:W3CDTF">2020-10-20T01:01:01Z</dcterms:modified>
</cp:coreProperties>
</file>