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comments6.xml" ContentType="application/vnd.openxmlformats-officedocument.spreadsheetml.comments+xml"/>
  <Override PartName="/xl/threadedComments/threadedComment4.xml" ContentType="application/vnd.ms-excel.threaded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arkett.sharepoint.com/sites/LogistikLager-Rollenbewegung2025/Shared Documents/"/>
    </mc:Choice>
  </mc:AlternateContent>
  <xr:revisionPtr revIDLastSave="7650" documentId="13_ncr:1_{00D63231-8CCF-48D2-AD6A-54B1817A397B}" xr6:coauthVersionLast="47" xr6:coauthVersionMax="47" xr10:uidLastSave="{56EA7B5B-6258-4E6A-A4CD-CA92220E53BC}"/>
  <bookViews>
    <workbookView xWindow="-120" yWindow="-120" windowWidth="29040" windowHeight="15720" firstSheet="5" activeTab="5" xr2:uid="{00000000-000D-0000-FFFF-FFFF00000000}"/>
  </bookViews>
  <sheets>
    <sheet name="Angaben" sheetId="29" r:id="rId1"/>
    <sheet name="Mai" sheetId="17" r:id="rId2"/>
    <sheet name="Juni" sheetId="18" r:id="rId3"/>
    <sheet name="Juli" sheetId="19" r:id="rId4"/>
    <sheet name="August" sheetId="21" r:id="rId5"/>
    <sheet name="September" sheetId="22" r:id="rId6"/>
    <sheet name="Oktober" sheetId="26" r:id="rId7"/>
    <sheet name="November" sheetId="27" r:id="rId8"/>
    <sheet name="Dezember" sheetId="28" r:id="rId9"/>
    <sheet name="ffff" sheetId="23" r:id="rId10"/>
    <sheet name="dagf" sheetId="24" r:id="rId11"/>
    <sheet name="Augustsdfsdf" sheetId="25" r:id="rId12"/>
    <sheet name="2022" sheetId="9" r:id="rId13"/>
    <sheet name="Zusätzlich" sheetId="20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22" l="1"/>
  <c r="F33" i="22"/>
  <c r="E34" i="22"/>
  <c r="C36" i="22"/>
  <c r="C34" i="22"/>
  <c r="B36" i="22"/>
  <c r="B37" i="22"/>
  <c r="B34" i="22"/>
  <c r="N2" i="18"/>
  <c r="L2" i="18"/>
  <c r="P2" i="18"/>
  <c r="R2" i="18"/>
  <c r="T2" i="18"/>
  <c r="H17" i="9"/>
  <c r="H15" i="9"/>
  <c r="H9" i="9"/>
  <c r="H7" i="9"/>
  <c r="G17" i="9"/>
  <c r="G15" i="9"/>
  <c r="G9" i="9"/>
  <c r="G7" i="9"/>
  <c r="T4" i="24"/>
  <c r="R4" i="24" l="1"/>
  <c r="Q10" i="24" l="1"/>
  <c r="F5" i="24"/>
  <c r="E4" i="24"/>
  <c r="D5" i="24"/>
  <c r="U4" i="23"/>
  <c r="T5" i="23"/>
  <c r="S5" i="23"/>
  <c r="R4" i="23"/>
  <c r="J20" i="23"/>
  <c r="F20" i="23"/>
  <c r="N4" i="23"/>
  <c r="I4" i="23"/>
  <c r="D7" i="23"/>
  <c r="B4" i="23"/>
  <c r="F15" i="9"/>
  <c r="F17" i="9"/>
  <c r="F7" i="9"/>
  <c r="F9" i="9"/>
  <c r="E7" i="9"/>
  <c r="E9" i="9"/>
  <c r="D7" i="9"/>
  <c r="D9" i="9"/>
  <c r="C7" i="9"/>
  <c r="C9" i="9"/>
  <c r="O6" i="9"/>
  <c r="F27" i="9"/>
  <c r="G27" i="9"/>
  <c r="H27" i="9"/>
  <c r="I27" i="9"/>
  <c r="J27" i="9"/>
  <c r="K27" i="9"/>
  <c r="L27" i="9"/>
  <c r="M27" i="9"/>
  <c r="N27" i="9"/>
  <c r="F28" i="9"/>
  <c r="G28" i="9"/>
  <c r="H28" i="9"/>
  <c r="I28" i="9"/>
  <c r="J28" i="9"/>
  <c r="K28" i="9"/>
  <c r="L28" i="9"/>
  <c r="M28" i="9"/>
  <c r="N28" i="9"/>
  <c r="F29" i="9"/>
  <c r="G29" i="9"/>
  <c r="H29" i="9"/>
  <c r="I29" i="9"/>
  <c r="J29" i="9"/>
  <c r="K29" i="9"/>
  <c r="L29" i="9"/>
  <c r="M29" i="9"/>
  <c r="N29" i="9"/>
  <c r="F30" i="9"/>
  <c r="G30" i="9"/>
  <c r="H30" i="9"/>
  <c r="I30" i="9"/>
  <c r="J30" i="9"/>
  <c r="K30" i="9"/>
  <c r="L30" i="9"/>
  <c r="M30" i="9"/>
  <c r="N30" i="9"/>
  <c r="F31" i="9"/>
  <c r="I31" i="9"/>
  <c r="J31" i="9"/>
  <c r="K31" i="9"/>
  <c r="L31" i="9"/>
  <c r="M31" i="9"/>
  <c r="N31" i="9"/>
  <c r="F32" i="9"/>
  <c r="G32" i="9"/>
  <c r="H32" i="9"/>
  <c r="I32" i="9"/>
  <c r="J32" i="9"/>
  <c r="K32" i="9"/>
  <c r="L32" i="9"/>
  <c r="M32" i="9"/>
  <c r="N32" i="9"/>
  <c r="F33" i="9"/>
  <c r="I33" i="9"/>
  <c r="J33" i="9"/>
  <c r="K33" i="9"/>
  <c r="L33" i="9"/>
  <c r="M33" i="9"/>
  <c r="N33" i="9"/>
  <c r="E27" i="9"/>
  <c r="E28" i="9"/>
  <c r="E29" i="9"/>
  <c r="E30" i="9"/>
  <c r="E31" i="9"/>
  <c r="E32" i="9"/>
  <c r="E33" i="9"/>
  <c r="D27" i="9"/>
  <c r="D28" i="9"/>
  <c r="D29" i="9"/>
  <c r="D30" i="9"/>
  <c r="D31" i="9"/>
  <c r="D32" i="9"/>
  <c r="D33" i="9"/>
  <c r="D15" i="9"/>
  <c r="D17" i="9"/>
  <c r="C23" i="9"/>
  <c r="C25" i="9"/>
  <c r="C15" i="9"/>
  <c r="C17" i="9"/>
  <c r="C27" i="9"/>
  <c r="C28" i="9"/>
  <c r="C29" i="9"/>
  <c r="C30" i="9"/>
  <c r="C31" i="9"/>
  <c r="C32" i="9"/>
  <c r="C33" i="9"/>
  <c r="O3" i="9"/>
  <c r="O4" i="9"/>
  <c r="O5" i="9"/>
  <c r="O8" i="9"/>
  <c r="O11" i="9"/>
  <c r="O12" i="9"/>
  <c r="O13" i="9"/>
  <c r="O14" i="9"/>
  <c r="O16" i="9"/>
  <c r="O19" i="9"/>
  <c r="O20" i="9"/>
  <c r="O21" i="9"/>
  <c r="O22" i="9"/>
  <c r="O24" i="9"/>
  <c r="O23" i="9"/>
  <c r="O9" i="9"/>
  <c r="O7" i="9"/>
  <c r="O25" i="9"/>
  <c r="O15" i="9"/>
  <c r="O17" i="9"/>
  <c r="H31" i="9" l="1"/>
  <c r="H33" i="9" s="1"/>
  <c r="G31" i="9"/>
  <c r="G33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Willems, Nadine</author>
    <author>Schu, Nico</author>
  </authors>
  <commentList>
    <comment ref="B18" authorId="0" shapeId="0" xr:uid="{19B67EB4-0A79-428C-8B60-01F48794E2CE}">
      <text>
        <r>
          <rPr>
            <b/>
            <sz val="9"/>
            <color indexed="81"/>
            <rFont val="Segoe UI"/>
            <charset val="1"/>
          </rPr>
          <t>Willems, Nadine:</t>
        </r>
        <r>
          <rPr>
            <sz val="9"/>
            <color indexed="81"/>
            <rFont val="Segoe UI"/>
            <charset val="1"/>
          </rPr>
          <t xml:space="preserve">
10 Pal</t>
        </r>
      </text>
    </comment>
    <comment ref="N18" authorId="0" shapeId="0" xr:uid="{83E398C3-BAC6-4C7C-836E-BBDC63171B0C}">
      <text>
        <r>
          <rPr>
            <b/>
            <sz val="9"/>
            <color indexed="81"/>
            <rFont val="Segoe UI"/>
            <charset val="1"/>
          </rPr>
          <t>Willems, Nadine: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D19" authorId="0" shapeId="0" xr:uid="{2939A10C-81C0-44D9-8028-CC1BDEFF6D29}">
      <text>
        <r>
          <rPr>
            <b/>
            <sz val="9"/>
            <color indexed="81"/>
            <rFont val="Segoe UI"/>
            <charset val="1"/>
          </rPr>
          <t>Willems, Nadine:</t>
        </r>
        <r>
          <rPr>
            <sz val="9"/>
            <color indexed="81"/>
            <rFont val="Segoe UI"/>
            <charset val="1"/>
          </rPr>
          <t xml:space="preserve">
3 Pal</t>
        </r>
      </text>
    </comment>
    <comment ref="P19" authorId="0" shapeId="0" xr:uid="{B988F35E-01C4-40EA-8B96-6C1BD90AC543}">
      <text>
        <r>
          <rPr>
            <b/>
            <sz val="9"/>
            <color indexed="81"/>
            <rFont val="Segoe UI"/>
            <charset val="1"/>
          </rPr>
          <t>Willems, Nadine:</t>
        </r>
        <r>
          <rPr>
            <sz val="9"/>
            <color indexed="81"/>
            <rFont val="Segoe UI"/>
            <charset val="1"/>
          </rPr>
          <t xml:space="preserve">
4 Pal</t>
        </r>
      </text>
    </comment>
    <comment ref="B23" authorId="0" shapeId="0" xr:uid="{79F9FFC1-3A5B-48A0-A9C4-BE0103315092}">
      <text>
        <r>
          <rPr>
            <b/>
            <sz val="9"/>
            <color indexed="81"/>
            <rFont val="Segoe UI"/>
            <charset val="1"/>
          </rPr>
          <t>Willems, Nadine:</t>
        </r>
        <r>
          <rPr>
            <sz val="9"/>
            <color indexed="81"/>
            <rFont val="Segoe UI"/>
            <charset val="1"/>
          </rPr>
          <t xml:space="preserve">
2 LKW</t>
        </r>
      </text>
    </comment>
    <comment ref="D23" authorId="0" shapeId="0" xr:uid="{5931CD8F-8CD7-48A2-B516-D43982F0110F}">
      <text>
        <r>
          <rPr>
            <b/>
            <sz val="9"/>
            <color indexed="81"/>
            <rFont val="Segoe UI"/>
            <charset val="1"/>
          </rPr>
          <t>Willems, Nadine:</t>
        </r>
        <r>
          <rPr>
            <sz val="9"/>
            <color indexed="81"/>
            <rFont val="Segoe UI"/>
            <charset val="1"/>
          </rPr>
          <t xml:space="preserve">
2 LKW</t>
        </r>
      </text>
    </comment>
    <comment ref="F23" authorId="0" shapeId="0" xr:uid="{AF86086A-E6C4-4AC3-87BD-DA09B0DB96E3}">
      <text>
        <r>
          <rPr>
            <b/>
            <sz val="9"/>
            <color indexed="81"/>
            <rFont val="Segoe UI"/>
            <charset val="1"/>
          </rPr>
          <t>Willems, Nadine:</t>
        </r>
        <r>
          <rPr>
            <sz val="9"/>
            <color indexed="81"/>
            <rFont val="Segoe UI"/>
            <charset val="1"/>
          </rPr>
          <t xml:space="preserve">
2 LKW</t>
        </r>
      </text>
    </comment>
    <comment ref="B43" authorId="0" shapeId="0" xr:uid="{3298014B-C095-4646-ABF1-FD7B3B565E5E}">
      <text>
        <r>
          <rPr>
            <b/>
            <sz val="9"/>
            <color indexed="81"/>
            <rFont val="Segoe UI"/>
            <charset val="1"/>
          </rPr>
          <t>Willems, Nadine:</t>
        </r>
        <r>
          <rPr>
            <sz val="9"/>
            <color indexed="81"/>
            <rFont val="Segoe UI"/>
            <charset val="1"/>
          </rPr>
          <t xml:space="preserve">
10 Pal</t>
        </r>
      </text>
    </comment>
    <comment ref="D43" authorId="0" shapeId="0" xr:uid="{48384BB3-085A-4251-A936-24E611542E53}">
      <text>
        <r>
          <rPr>
            <b/>
            <sz val="9"/>
            <color indexed="81"/>
            <rFont val="Segoe UI"/>
            <charset val="1"/>
          </rPr>
          <t>Willems, Nadine:</t>
        </r>
        <r>
          <rPr>
            <sz val="9"/>
            <color indexed="81"/>
            <rFont val="Segoe UI"/>
            <charset val="1"/>
          </rPr>
          <t xml:space="preserve">
12 Pal</t>
        </r>
      </text>
    </comment>
    <comment ref="R44" authorId="1" shapeId="0" xr:uid="{73AD0FD1-B2AA-459C-82DF-D6BFC4B2A1CD}">
      <text>
        <r>
          <rPr>
            <sz val="11"/>
            <color theme="1"/>
            <rFont val="Calibri"/>
            <family val="2"/>
            <scheme val="minor"/>
          </rPr>
          <t>Schu, Nico:
3 Paletten</t>
        </r>
      </text>
    </comment>
    <comment ref="B48" authorId="0" shapeId="0" xr:uid="{50707AD4-D083-47BA-8509-07DFAE291230}">
      <text>
        <r>
          <rPr>
            <b/>
            <sz val="9"/>
            <color indexed="81"/>
            <rFont val="Segoe UI"/>
            <charset val="1"/>
          </rPr>
          <t>Willems, Nadine:</t>
        </r>
        <r>
          <rPr>
            <sz val="9"/>
            <color indexed="81"/>
            <rFont val="Segoe UI"/>
            <charset val="1"/>
          </rPr>
          <t xml:space="preserve">
1 LKW
</t>
        </r>
      </text>
    </comment>
    <comment ref="D48" authorId="0" shapeId="0" xr:uid="{5F4ED974-9124-4395-888D-3CC494884D5C}">
      <text>
        <r>
          <rPr>
            <b/>
            <sz val="9"/>
            <color indexed="81"/>
            <rFont val="Segoe UI"/>
            <charset val="1"/>
          </rPr>
          <t>Willems, Nadine:</t>
        </r>
        <r>
          <rPr>
            <sz val="9"/>
            <color indexed="81"/>
            <rFont val="Segoe UI"/>
            <charset val="1"/>
          </rPr>
          <t xml:space="preserve">
2 LKW</t>
        </r>
      </text>
    </comment>
    <comment ref="F48" authorId="0" shapeId="0" xr:uid="{BDCB8B08-EE61-4FFB-8872-94493C5DF170}">
      <text>
        <r>
          <rPr>
            <b/>
            <sz val="9"/>
            <color indexed="81"/>
            <rFont val="Segoe UI"/>
            <charset val="1"/>
          </rPr>
          <t>Willems, Nadine:</t>
        </r>
        <r>
          <rPr>
            <sz val="9"/>
            <color indexed="81"/>
            <rFont val="Segoe UI"/>
            <charset val="1"/>
          </rPr>
          <t xml:space="preserve">
2 LKW</t>
        </r>
      </text>
    </comment>
    <comment ref="H48" authorId="0" shapeId="0" xr:uid="{D950CA3D-91B9-4314-A511-62DCA0276F8B}">
      <text>
        <r>
          <rPr>
            <b/>
            <sz val="9"/>
            <color indexed="81"/>
            <rFont val="Segoe UI"/>
            <charset val="1"/>
          </rPr>
          <t>Willems, Nadine:</t>
        </r>
        <r>
          <rPr>
            <sz val="9"/>
            <color indexed="81"/>
            <rFont val="Segoe UI"/>
            <charset val="1"/>
          </rPr>
          <t xml:space="preserve">
1 LKW</t>
        </r>
      </text>
    </comment>
    <comment ref="N48" authorId="0" shapeId="0" xr:uid="{16383953-8D11-4A17-8884-753B1FB6A8F4}">
      <text>
        <r>
          <rPr>
            <b/>
            <sz val="9"/>
            <color indexed="81"/>
            <rFont val="Segoe UI"/>
            <charset val="1"/>
          </rPr>
          <t>Willems, Nadine:</t>
        </r>
        <r>
          <rPr>
            <sz val="9"/>
            <color indexed="81"/>
            <rFont val="Segoe UI"/>
            <charset val="1"/>
          </rPr>
          <t xml:space="preserve">
1 LKW</t>
        </r>
      </text>
    </comment>
    <comment ref="P48" authorId="1" shapeId="0" xr:uid="{598B9B03-7AF3-44B7-9CF5-265748BD1E5B}">
      <text>
        <r>
          <rPr>
            <sz val="11"/>
            <color theme="1"/>
            <rFont val="Calibri"/>
            <family val="2"/>
            <scheme val="minor"/>
          </rPr>
          <t>Schu, Nico:
1 LKW</t>
        </r>
      </text>
    </comment>
    <comment ref="T48" authorId="1" shapeId="0" xr:uid="{7826CE11-68B7-4898-8BA3-0A54D8CD1E76}">
      <text>
        <r>
          <rPr>
            <sz val="11"/>
            <color theme="1"/>
            <rFont val="Calibri"/>
            <family val="2"/>
            <scheme val="minor"/>
          </rPr>
          <t>Schu, Nico:
2 LKW abgeladen/beladen</t>
        </r>
      </text>
    </comment>
    <comment ref="AJ55" authorId="1" shapeId="0" xr:uid="{03D40281-253F-432D-ACBF-EC8EAF8CD1A5}">
      <text>
        <r>
          <rPr>
            <sz val="11"/>
            <color theme="1"/>
            <rFont val="Calibri"/>
            <family val="2"/>
            <scheme val="minor"/>
          </rPr>
          <t>Schu, Nico:
50 Rollen Transfer Tagesgeschäft</t>
        </r>
      </text>
    </comment>
    <comment ref="AJ58" authorId="1" shapeId="0" xr:uid="{E1E06227-B7A1-4F31-8B83-EC0DB4E81E30}">
      <text>
        <r>
          <rPr>
            <sz val="11"/>
            <color theme="1"/>
            <rFont val="Calibri"/>
            <family val="2"/>
            <scheme val="minor"/>
          </rPr>
          <t>Schu, Nico:
Rest vom Verladetag 25.06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Schu, Nico</author>
  </authors>
  <commentList>
    <comment ref="E16" authorId="0" shapeId="0" xr:uid="{B1724CB8-0F6F-4700-8DCE-10121C0CB732}">
      <text>
        <r>
          <rPr>
            <sz val="11"/>
            <color theme="1"/>
            <rFont val="Calibri"/>
            <family val="2"/>
            <scheme val="minor"/>
          </rPr>
          <t>Schu, Nico:
Säge defekt ab 16:30 Uhr</t>
        </r>
      </text>
    </comment>
    <comment ref="E17" authorId="0" shapeId="0" xr:uid="{8C601751-0715-434B-A846-42DF594082FC}">
      <text>
        <r>
          <rPr>
            <sz val="11"/>
            <color theme="1"/>
            <rFont val="Calibri"/>
            <family val="2"/>
            <scheme val="minor"/>
          </rPr>
          <t>Schu, Nico:
Säge defekt ab 18:30 Uhr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tc={225CA098-3D07-4DFC-A3A4-11F1FC2C8727}</author>
  </authors>
  <commentList>
    <comment ref="W14" authorId="0" shapeId="0" xr:uid="{225CA098-3D07-4DFC-A3A4-11F1FC2C8727}">
      <text>
        <t>[Threaded comment]
Your version of Excel allows you to read this threaded comment; however, any edits to it will get removed if the file is opened in a newer version of Excel. Learn more: https://go.microsoft.com/fwlink/?linkid=870924
Comment:
    78Rollen auf 13Pal. gepackt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tc={A5AD86C7-3A00-41AB-BF21-0B19097F89DB}</author>
  </authors>
  <commentList>
    <comment ref="W14" authorId="0" shapeId="0" xr:uid="{A5AD86C7-3A00-41AB-BF21-0B19097F89DB}">
      <text>
        <t>[Threaded comment]
Your version of Excel allows you to read this threaded comment; however, any edits to it will get removed if the file is opened in a newer version of Excel. Learn more: https://go.microsoft.com/fwlink/?linkid=870924
Comment:
    78Rollen auf 13Pal. gepackt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tc={4FB90933-4BB4-4E95-B162-44E056E6F769}</author>
  </authors>
  <commentList>
    <comment ref="W14" authorId="0" shapeId="0" xr:uid="{4FB90933-4BB4-4E95-B162-44E056E6F769}">
      <text>
        <t>[Threaded comment]
Your version of Excel allows you to read this threaded comment; however, any edits to it will get removed if the file is opened in a newer version of Excel. Learn more: https://go.microsoft.com/fwlink/?linkid=870924
Comment:
    78Rollen auf 13Pal. gepackt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tc={CB7DC31C-4F59-44B5-B8DD-A9D51D3AC8E6}</author>
    <author>tc={DBF40F82-9FAB-4794-8F88-285466166D09}</author>
    <author>tc={A6F5AFF8-0B4D-45A4-BC7B-B971EF2C3B24}</author>
    <author>tc={85BC6BBB-1BF9-462E-95A7-47ED0AD6112D}</author>
    <author>tc={F997CAE9-455D-4701-8FB2-BBB79D0737A7}</author>
    <author>tc={DA5B774E-5A6C-4858-86E1-CCD50BEC87D8}</author>
  </authors>
  <commentList>
    <comment ref="P9" authorId="0" shapeId="0" xr:uid="{CB7DC31C-4F59-44B5-B8DD-A9D51D3AC8E6}">
      <text>
        <t>[Threaded comment]
Your version of Excel allows you to read this threaded comment; however, any edits to it will get removed if the file is opened in a newer version of Excel. Learn more: https://go.microsoft.com/fwlink/?linkid=870924
Comment:
    10Pal. DADA</t>
      </text>
    </comment>
    <comment ref="B14" authorId="1" shapeId="0" xr:uid="{DBF40F82-9FAB-4794-8F88-285466166D09}">
      <text>
        <t>[Threaded comment]
Your version of Excel allows you to read this threaded comment; however, any edits to it will get removed if the file is opened in a newer version of Excel. Learn more: https://go.microsoft.com/fwlink/?linkid=870924
Comment:
    2MA Cutmaschine für umbau vorbereitet
und Kontrolltisch vorbereitet zum Cutten</t>
      </text>
    </comment>
    <comment ref="P24" authorId="2" shapeId="0" xr:uid="{A6F5AFF8-0B4D-45A4-BC7B-B971EF2C3B24}">
      <text>
        <t>[Threaded comment]
Your version of Excel allows you to read this threaded comment; however, any edits to it will get removed if the file is opened in a newer version of Excel. Learn more: https://go.microsoft.com/fwlink/?linkid=870924
Comment:
    3Pal. DADA</t>
      </text>
    </comment>
    <comment ref="I28" authorId="3" shapeId="0" xr:uid="{85BC6BBB-1BF9-462E-95A7-47ED0AD6112D}">
      <text>
        <t>[Threaded comment]
Your version of Excel allows you to read this threaded comment; however, any edits to it will get removed if the file is opened in a newer version of Excel. Learn more: https://go.microsoft.com/fwlink/?linkid=870924
Comment:
    1 Smat</t>
      </text>
    </comment>
    <comment ref="T28" authorId="4" shapeId="0" xr:uid="{F997CAE9-455D-4701-8FB2-BBB79D0737A7}">
      <text>
        <t>[Threaded comment]
Your version of Excel allows you to read this threaded comment; however, any edits to it will get removed if the file is opened in a newer version of Excel. Learn more: https://go.microsoft.com/fwlink/?linkid=870924
Comment:
    50 Rollen Spanien auf 5 Paletten gepackt</t>
      </text>
    </comment>
    <comment ref="U28" authorId="5" shapeId="0" xr:uid="{DA5B774E-5A6C-4858-86E1-CCD50BEC87D8}">
      <text>
        <t>[Threaded comment]
Your version of Excel allows you to read this threaded comment; however, any edits to it will get removed if the file is opened in a newer version of Excel. Learn more: https://go.microsoft.com/fwlink/?linkid=870924
Comment:
    140 Rollen auf 14 Paletten gepackt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Weber, Christian</author>
    <author>Schu, Nico</author>
  </authors>
  <commentList>
    <comment ref="W8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Weber, Christian:</t>
        </r>
        <r>
          <rPr>
            <sz val="9"/>
            <color indexed="81"/>
            <rFont val="Segoe UI"/>
            <family val="2"/>
          </rPr>
          <t xml:space="preserve">
Abfallrollen von TRIWO
50x2m
50x4m</t>
        </r>
      </text>
    </comment>
    <comment ref="X8" authorId="0" shapeId="0" xr:uid="{00000000-0006-0000-0600-000002000000}">
      <text>
        <r>
          <rPr>
            <b/>
            <sz val="9"/>
            <color indexed="81"/>
            <rFont val="Segoe UI"/>
            <family val="2"/>
          </rPr>
          <t>Weber, Christian:</t>
        </r>
        <r>
          <rPr>
            <sz val="9"/>
            <color indexed="81"/>
            <rFont val="Segoe UI"/>
            <family val="2"/>
          </rPr>
          <t xml:space="preserve">
Abfallrollen von TRIWO
</t>
        </r>
      </text>
    </comment>
    <comment ref="W14" authorId="0" shapeId="0" xr:uid="{00000000-0006-0000-0600-000003000000}">
      <text>
        <r>
          <rPr>
            <b/>
            <sz val="9"/>
            <color indexed="81"/>
            <rFont val="Segoe UI"/>
            <family val="2"/>
          </rPr>
          <t>Weber, Christian:</t>
        </r>
        <r>
          <rPr>
            <sz val="9"/>
            <color indexed="81"/>
            <rFont val="Segoe UI"/>
            <family val="2"/>
          </rPr>
          <t xml:space="preserve">
50Abfall rollen in Boxen gelegt</t>
        </r>
      </text>
    </comment>
    <comment ref="X14" authorId="0" shapeId="0" xr:uid="{00000000-0006-0000-0600-000004000000}">
      <text>
        <r>
          <rPr>
            <b/>
            <sz val="9"/>
            <color indexed="81"/>
            <rFont val="Segoe UI"/>
            <family val="2"/>
          </rPr>
          <t>Weber, Christian:</t>
        </r>
        <r>
          <rPr>
            <sz val="9"/>
            <color indexed="81"/>
            <rFont val="Segoe UI"/>
            <family val="2"/>
          </rPr>
          <t xml:space="preserve">
70 Aballrollen in Boxen gelegt
</t>
        </r>
      </text>
    </comment>
    <comment ref="N44" authorId="1" shapeId="0" xr:uid="{00000000-0006-0000-0600-000005000000}">
      <text>
        <r>
          <rPr>
            <b/>
            <sz val="9"/>
            <color indexed="81"/>
            <rFont val="Segoe UI"/>
            <family val="2"/>
          </rPr>
          <t>Schu, Nico:</t>
        </r>
        <r>
          <rPr>
            <sz val="9"/>
            <color indexed="81"/>
            <rFont val="Segoe UI"/>
            <family val="2"/>
          </rPr>
          <t xml:space="preserve">
Bodenmarkierungsarbeiten</t>
        </r>
      </text>
    </comment>
    <comment ref="R44" authorId="1" shapeId="0" xr:uid="{00000000-0006-0000-0600-000006000000}">
      <text>
        <r>
          <rPr>
            <b/>
            <sz val="9"/>
            <color indexed="81"/>
            <rFont val="Segoe UI"/>
            <family val="2"/>
          </rPr>
          <t>Schu, Nico:</t>
        </r>
        <r>
          <rPr>
            <sz val="9"/>
            <color indexed="81"/>
            <rFont val="Segoe UI"/>
            <family val="2"/>
          </rPr>
          <t xml:space="preserve">
Bodenmarkierungen Cutmaschine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Schu, Nico</author>
  </authors>
  <commentList>
    <comment ref="B28" authorId="0" shapeId="0" xr:uid="{8094E85E-B24C-4057-B7E2-A7A05C985625}">
      <text>
        <r>
          <rPr>
            <b/>
            <sz val="9"/>
            <color indexed="81"/>
            <rFont val="Segoe UI"/>
            <family val="2"/>
          </rPr>
          <t>Schu, Nico:</t>
        </r>
        <r>
          <rPr>
            <sz val="9"/>
            <color indexed="81"/>
            <rFont val="Segoe UI"/>
            <family val="2"/>
          </rPr>
          <t xml:space="preserve">
54 Sägerollen geschnitten</t>
        </r>
      </text>
    </comment>
    <comment ref="C28" authorId="0" shapeId="0" xr:uid="{9B7130BC-5BE1-4FB0-8AD6-421BAF6C208A}">
      <text>
        <r>
          <rPr>
            <b/>
            <sz val="9"/>
            <color indexed="81"/>
            <rFont val="Segoe UI"/>
            <family val="2"/>
          </rPr>
          <t>Schu, Nico:</t>
        </r>
        <r>
          <rPr>
            <sz val="9"/>
            <color indexed="81"/>
            <rFont val="Segoe UI"/>
            <family val="2"/>
          </rPr>
          <t xml:space="preserve">
Sägerollen geschnitten</t>
        </r>
      </text>
    </comment>
  </commentList>
</comments>
</file>

<file path=xl/sharedStrings.xml><?xml version="1.0" encoding="utf-8"?>
<sst xmlns="http://schemas.openxmlformats.org/spreadsheetml/2006/main" count="1840" uniqueCount="216">
  <si>
    <t>Task</t>
  </si>
  <si>
    <t>Minutes/roll</t>
  </si>
  <si>
    <t>sägen</t>
  </si>
  <si>
    <t>richten</t>
  </si>
  <si>
    <t>rauslegen</t>
  </si>
  <si>
    <t>zusammenfahren</t>
  </si>
  <si>
    <t>verladen</t>
  </si>
  <si>
    <t>cutten</t>
  </si>
  <si>
    <t>absetzen</t>
  </si>
  <si>
    <t>absetzen 2</t>
  </si>
  <si>
    <t>kontrolle DMG/Retouren</t>
  </si>
  <si>
    <t>packen Paletten liegend</t>
  </si>
  <si>
    <t>packen Paletten stehend</t>
  </si>
  <si>
    <t>Souscouche abladen</t>
  </si>
  <si>
    <t>Serbien abladen</t>
  </si>
  <si>
    <t>Serbien abladen Tautliner</t>
  </si>
  <si>
    <t xml:space="preserve">Serbien einlagern </t>
  </si>
  <si>
    <t>26.05.2025</t>
  </si>
  <si>
    <t>27.05.2025</t>
  </si>
  <si>
    <t>28.05.2025</t>
  </si>
  <si>
    <t>29.05.2025</t>
  </si>
  <si>
    <t>30.05.2025</t>
  </si>
  <si>
    <t>02.06.2025</t>
  </si>
  <si>
    <t>Schicht:</t>
  </si>
  <si>
    <t>Früh TS/DA</t>
  </si>
  <si>
    <t>Spät TS/DA</t>
  </si>
  <si>
    <t>verladene Rollen</t>
  </si>
  <si>
    <t>gerichtete Rollen</t>
  </si>
  <si>
    <t>rausgelegte Rollen</t>
  </si>
  <si>
    <t>zusammengefahrene Rollen</t>
  </si>
  <si>
    <t>eingelagerte Rollen Produktion</t>
  </si>
  <si>
    <t>Rollen umgelagert Absetzer</t>
  </si>
  <si>
    <t>entladen Serbien</t>
  </si>
  <si>
    <t>Serbien Rollen eingelagert</t>
  </si>
  <si>
    <t>Paletten WOOD</t>
  </si>
  <si>
    <t>Säge gerichtet</t>
  </si>
  <si>
    <t xml:space="preserve">Säge raus </t>
  </si>
  <si>
    <t>Säge eingelagert</t>
  </si>
  <si>
    <t xml:space="preserve">gesägte Rollen </t>
  </si>
  <si>
    <t>Cut Rollen</t>
  </si>
  <si>
    <t>Rollen auf Palette liegend</t>
  </si>
  <si>
    <t xml:space="preserve"> 10 Pal./ 70 Rol.</t>
  </si>
  <si>
    <t>Rollen auf Palette stehend</t>
  </si>
  <si>
    <t>Retouren bearbeitet</t>
  </si>
  <si>
    <t>Damaged bearbeitet</t>
  </si>
  <si>
    <t>Inventur</t>
  </si>
  <si>
    <t>1MA</t>
  </si>
  <si>
    <t>Sonstiges</t>
  </si>
  <si>
    <t>Souscouche abgeladen</t>
  </si>
  <si>
    <t>1LKW/4Rll</t>
  </si>
  <si>
    <t>1LKW/2Rll</t>
  </si>
  <si>
    <t>2LKW/8RLL</t>
  </si>
  <si>
    <t>3LKW/12 R</t>
  </si>
  <si>
    <t xml:space="preserve">Anzahl MA </t>
  </si>
  <si>
    <t xml:space="preserve">Schicht: </t>
  </si>
  <si>
    <t>Spät NS/EH</t>
  </si>
  <si>
    <t>Früh NS/EH</t>
  </si>
  <si>
    <t>15 Paletten stehende Verladung gepackt 2 MA</t>
  </si>
  <si>
    <t>15 Paletten stehende Verladung gepackt 2MA</t>
  </si>
  <si>
    <t>1 MA Retouren kontrolliert</t>
  </si>
  <si>
    <t>1MA Tagschicht Retouren bearbeitet</t>
  </si>
  <si>
    <t>26 Rollen Bändchengewebe abgeladen</t>
  </si>
  <si>
    <t>Schichtbegleiter Rollen umetikettiert</t>
  </si>
  <si>
    <t>1 LKW Abfall Belgien geladen</t>
  </si>
  <si>
    <t>1 LKW/4Rol.</t>
  </si>
  <si>
    <t>1LKW/4Rol.</t>
  </si>
  <si>
    <t>2LKW/8Rol.</t>
  </si>
  <si>
    <t>1LKW/4 Rol.</t>
  </si>
  <si>
    <t>1 LKW/4 Rol.</t>
  </si>
  <si>
    <t>Nachtschicht</t>
  </si>
  <si>
    <t>Nacht</t>
  </si>
  <si>
    <t>Grabs/Schwede</t>
  </si>
  <si>
    <t>A. Schu/Oberleuk</t>
  </si>
  <si>
    <t>Sontiges</t>
  </si>
  <si>
    <t>03.06.2025</t>
  </si>
  <si>
    <t>04.06.2025</t>
  </si>
  <si>
    <t>05.06.2025</t>
  </si>
  <si>
    <t>06.06.2025</t>
  </si>
  <si>
    <t>09.10.2025</t>
  </si>
  <si>
    <t>10.06.2025</t>
  </si>
  <si>
    <t>11.06.2025</t>
  </si>
  <si>
    <t>12.06.2025</t>
  </si>
  <si>
    <t>13.06.2025</t>
  </si>
  <si>
    <t>16.06.2025</t>
  </si>
  <si>
    <t>17.06.2025</t>
  </si>
  <si>
    <t>18.06.2025</t>
  </si>
  <si>
    <t>18.06.2026</t>
  </si>
  <si>
    <t>19.06.2025</t>
  </si>
  <si>
    <t>20.06.2025</t>
  </si>
  <si>
    <t>23.06.2025</t>
  </si>
  <si>
    <t>24.06.2025</t>
  </si>
  <si>
    <t>25.06.2025</t>
  </si>
  <si>
    <t>26.06.2025</t>
  </si>
  <si>
    <t>27.06.2025</t>
  </si>
  <si>
    <t>30.06.2025</t>
  </si>
  <si>
    <t>Auftragsrollen gesägt</t>
  </si>
  <si>
    <t>Abfallrollen gesägt</t>
  </si>
  <si>
    <t>Rollen auf Palette liegend (Rollenanzahl)</t>
  </si>
  <si>
    <t>Rollen auf Palette stehend (Rollenanzahl)</t>
  </si>
  <si>
    <t>Inventur (in Stunden)</t>
  </si>
  <si>
    <t>Souscouche abgeladen (Rollen)</t>
  </si>
  <si>
    <t>dafür gebraucht (Stunden)</t>
  </si>
  <si>
    <t>4 Pal. kommissionert</t>
  </si>
  <si>
    <t>1 LKW Abfall verladen (10 Pal.)</t>
  </si>
  <si>
    <t>1 LKW Retouren abgel. + Kontrolliert 47 Rll.</t>
  </si>
  <si>
    <t>M.Z./ A.C.</t>
  </si>
  <si>
    <t xml:space="preserve">N.G/O.S </t>
  </si>
  <si>
    <t>M.Z/A.C.</t>
  </si>
  <si>
    <t>01.07.2025</t>
  </si>
  <si>
    <t>02.07.2025</t>
  </si>
  <si>
    <t>03.07.2025</t>
  </si>
  <si>
    <t>04.07.2025</t>
  </si>
  <si>
    <t>07.07.2025</t>
  </si>
  <si>
    <t>08.07.2025</t>
  </si>
  <si>
    <t>09.07.2025</t>
  </si>
  <si>
    <t>10.07.2025</t>
  </si>
  <si>
    <t>11.07.2025</t>
  </si>
  <si>
    <t>14.07.2025</t>
  </si>
  <si>
    <t>15.07.2025</t>
  </si>
  <si>
    <t>16.07.2025</t>
  </si>
  <si>
    <t>17.07.2025</t>
  </si>
  <si>
    <t>18.07.2025</t>
  </si>
  <si>
    <t>21.07.2025</t>
  </si>
  <si>
    <t>22.07.2025</t>
  </si>
  <si>
    <t>23.07.2025</t>
  </si>
  <si>
    <t>24.07.2025</t>
  </si>
  <si>
    <t>25.07.2025</t>
  </si>
  <si>
    <t>28.07.2025</t>
  </si>
  <si>
    <t>29.07.2025</t>
  </si>
  <si>
    <t>30.07.2025</t>
  </si>
  <si>
    <t>31.07.2025</t>
  </si>
  <si>
    <t>Team</t>
  </si>
  <si>
    <t>TS/DA</t>
  </si>
  <si>
    <t>Spät</t>
  </si>
  <si>
    <t>Früh</t>
  </si>
  <si>
    <t>11,5</t>
  </si>
  <si>
    <t>NS/EH</t>
  </si>
  <si>
    <t>Souscouche abgeladen(Rollen)</t>
  </si>
  <si>
    <t>LKW umgeladen</t>
  </si>
  <si>
    <t>N.G. / O. S.</t>
  </si>
  <si>
    <t>M.Z./A.C.</t>
  </si>
  <si>
    <t>3,5</t>
  </si>
  <si>
    <t>8,5</t>
  </si>
  <si>
    <t>Rollen gesucht</t>
  </si>
  <si>
    <t>Schicht: Weber/ Schu</t>
  </si>
  <si>
    <t>zu Triwo Rollen</t>
  </si>
  <si>
    <t>von Triwo Rollen</t>
  </si>
  <si>
    <t>Paletten</t>
  </si>
  <si>
    <t>Schicht: Schu/ Hoffmann</t>
  </si>
  <si>
    <t>5 Pal</t>
  </si>
  <si>
    <t>14 Pal</t>
  </si>
  <si>
    <t xml:space="preserve">Sonstiges </t>
  </si>
  <si>
    <t>Anzahl MA</t>
  </si>
  <si>
    <t>1,5 MA an der Säge</t>
  </si>
  <si>
    <t>2 MA an der Säge</t>
  </si>
  <si>
    <t>2MA an der Säge</t>
  </si>
  <si>
    <t>Jan</t>
  </si>
  <si>
    <t>Feb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</si>
  <si>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</si>
  <si>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</si>
  <si>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</si>
  <si>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</si>
  <si>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</si>
  <si>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</si>
  <si>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</si>
  <si>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</si>
  <si>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</si>
  <si>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</si>
  <si>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 xml:space="preserve">Real Ø </t>
  </si>
  <si>
    <t>Schicht Weber / Schu</t>
  </si>
  <si>
    <t>Summe</t>
  </si>
  <si>
    <t>Bewegung Rolle pro MA</t>
  </si>
  <si>
    <t>Schicht Schu/Hoffmann</t>
  </si>
  <si>
    <t>Stunden im Jahr 2020</t>
  </si>
  <si>
    <t>Rll im Jahr 2020</t>
  </si>
  <si>
    <t>Fliesen im Jahr 2020</t>
  </si>
  <si>
    <t>Rollen sägen/Aufträge</t>
  </si>
  <si>
    <t>Fehlerware aus Produktion sägen</t>
  </si>
  <si>
    <t>Abfall sägen</t>
  </si>
  <si>
    <t>Retouren Rollen bearbeiten</t>
  </si>
  <si>
    <t>Retouren Fliesen bearbeiten</t>
  </si>
  <si>
    <t>DADA auf Paletten</t>
  </si>
  <si>
    <t>neu</t>
  </si>
  <si>
    <t xml:space="preserve">Versandpapiere auf Paletten </t>
  </si>
  <si>
    <t>Rollen umettiketieren + einlagern</t>
  </si>
  <si>
    <t>Paletten umettiketieren</t>
  </si>
  <si>
    <t>Verpackungsmaterial abladen</t>
  </si>
  <si>
    <t>120h</t>
  </si>
  <si>
    <t xml:space="preserve">zu TRIWO </t>
  </si>
  <si>
    <t>von TRIWO</t>
  </si>
  <si>
    <t>Rollen aus Produktion</t>
  </si>
  <si>
    <t>Rollen verladen</t>
  </si>
  <si>
    <t>Boden reparieren</t>
  </si>
  <si>
    <t>135h</t>
  </si>
  <si>
    <t>Team einteilen und überwachen</t>
  </si>
  <si>
    <t>Zeitfenster der Verladung überwachen</t>
  </si>
  <si>
    <t>KPI - Liste erstellen ( Nachtschicht )</t>
  </si>
  <si>
    <t>Tägliche Routinen überprüfen</t>
  </si>
  <si>
    <t>Morgengespräch ( Frühschicht )</t>
  </si>
  <si>
    <t>Nicht verladene War blanken</t>
  </si>
  <si>
    <t>GI buchen</t>
  </si>
  <si>
    <t>Dokumente erstellen 05.00 UHR - 07.00 UHR und ab 17.00 UHR</t>
  </si>
  <si>
    <t>Ware aus Luxemburg für Cutting Table buchen.</t>
  </si>
  <si>
    <t>Nicht gefundene Ware suchen</t>
  </si>
  <si>
    <t>Triwo Rücklieferungs Liste erstellen ( Spätschicht )</t>
  </si>
  <si>
    <t>Verladeplan und LVT Plan ertsellen ( Spätschicht )</t>
  </si>
  <si>
    <t>Arbeitsanweisungen und Betriebsanweisungen durchführen.</t>
  </si>
  <si>
    <t>Zeitnachweisliste führen</t>
  </si>
  <si>
    <t>Barverkauf ( 1 x monatl. Ab 11 UHR )</t>
  </si>
  <si>
    <t>Teamgespräche durchführen ( Nachtschicht )</t>
  </si>
  <si>
    <t>SMAT´s machen</t>
  </si>
  <si>
    <t>GEMBA walks machen</t>
  </si>
  <si>
    <t>Schichtplan erstellen.</t>
  </si>
  <si>
    <t>SMAT Planung machen</t>
  </si>
  <si>
    <t>GEMBA walks Planung machen.</t>
  </si>
  <si>
    <t xml:space="preserve">Rack Eye Kontrolle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</si>
</sst>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rgb="FFFF0000"/>
      <name val="Tahoma"/>
      <family val="2"/>
    </font>
    <font>
      <sz val="9"/>
      <color theme="1"/>
      <name val="Tahoma"/>
    </font>
    <font>
      <sz val="9"/>
      <name val="Tahoma"/>
    </font>
    <font>
      <sz val="9"/>
      <color rgb="FFFF0000"/>
      <name val="Tahoma"/>
    </font>
    <font>
      <sz val="11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7E6E6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14" fontId="0" fillId="0" borderId="0" xfId="0" applyNumberFormat="1"/>
    <xf numFmtId="0" fontId="2" fillId="2" borderId="1" xfId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/>
    <xf numFmtId="2" fontId="0" fillId="0" borderId="0" xfId="0" applyNumberFormat="1"/>
    <xf numFmtId="0" fontId="2" fillId="4" borderId="1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0" fillId="5" borderId="0" xfId="0" applyFill="1"/>
    <xf numFmtId="0" fontId="0" fillId="6" borderId="0" xfId="0" applyFill="1"/>
    <xf numFmtId="3" fontId="0" fillId="0" borderId="0" xfId="0" applyNumberFormat="1"/>
    <xf numFmtId="3" fontId="0" fillId="3" borderId="0" xfId="0" applyNumberFormat="1" applyFill="1"/>
    <xf numFmtId="0" fontId="5" fillId="0" borderId="0" xfId="0" applyFont="1" applyAlignment="1">
      <alignment horizontal="center" textRotation="90"/>
    </xf>
    <xf numFmtId="0" fontId="2" fillId="7" borderId="1" xfId="1" applyFont="1" applyFill="1" applyBorder="1" applyAlignment="1">
      <alignment horizontal="center"/>
    </xf>
    <xf numFmtId="14" fontId="2" fillId="0" borderId="0" xfId="1" applyNumberFormat="1" applyFont="1" applyAlignment="1">
      <alignment horizontal="center"/>
    </xf>
    <xf numFmtId="0" fontId="0" fillId="7" borderId="0" xfId="0" applyFill="1"/>
    <xf numFmtId="0" fontId="2" fillId="0" borderId="0" xfId="1" applyFont="1" applyAlignment="1">
      <alignment horizontal="right"/>
    </xf>
    <xf numFmtId="0" fontId="2" fillId="6" borderId="0" xfId="1" applyFont="1" applyFill="1" applyAlignment="1">
      <alignment horizontal="center"/>
    </xf>
    <xf numFmtId="164" fontId="0" fillId="0" borderId="0" xfId="0" applyNumberFormat="1"/>
    <xf numFmtId="0" fontId="2" fillId="4" borderId="2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7" borderId="2" xfId="1" applyFont="1" applyFill="1" applyBorder="1" applyAlignment="1">
      <alignment horizontal="center"/>
    </xf>
    <xf numFmtId="0" fontId="2" fillId="6" borderId="1" xfId="1" applyFont="1" applyFill="1" applyBorder="1" applyAlignment="1">
      <alignment horizontal="center"/>
    </xf>
    <xf numFmtId="0" fontId="0" fillId="6" borderId="0" xfId="0" applyFill="1" applyAlignment="1">
      <alignment horizontal="right"/>
    </xf>
    <xf numFmtId="0" fontId="2" fillId="6" borderId="0" xfId="1" applyFont="1" applyFill="1" applyAlignment="1">
      <alignment horizontal="right"/>
    </xf>
    <xf numFmtId="0" fontId="0" fillId="8" borderId="0" xfId="0" applyFill="1"/>
    <xf numFmtId="14" fontId="0" fillId="6" borderId="0" xfId="0" applyNumberFormat="1" applyFill="1"/>
    <xf numFmtId="0" fontId="0" fillId="9" borderId="0" xfId="0" applyFill="1"/>
    <xf numFmtId="0" fontId="2" fillId="10" borderId="1" xfId="1" applyFont="1" applyFill="1" applyBorder="1" applyAlignment="1">
      <alignment horizontal="center"/>
    </xf>
    <xf numFmtId="0" fontId="2" fillId="11" borderId="1" xfId="1" applyFont="1" applyFill="1" applyBorder="1" applyAlignment="1">
      <alignment horizontal="center"/>
    </xf>
    <xf numFmtId="0" fontId="6" fillId="10" borderId="1" xfId="1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12" borderId="1" xfId="1" applyFont="1" applyFill="1" applyBorder="1" applyAlignment="1">
      <alignment horizontal="center"/>
    </xf>
    <xf numFmtId="0" fontId="0" fillId="12" borderId="0" xfId="0" applyFill="1"/>
    <xf numFmtId="0" fontId="8" fillId="7" borderId="1" xfId="1" applyFont="1" applyFill="1" applyBorder="1" applyAlignment="1">
      <alignment horizontal="center"/>
    </xf>
    <xf numFmtId="0" fontId="9" fillId="10" borderId="1" xfId="1" applyFont="1" applyFill="1" applyBorder="1" applyAlignment="1">
      <alignment horizontal="center"/>
    </xf>
    <xf numFmtId="0" fontId="10" fillId="6" borderId="0" xfId="0" applyFont="1" applyFill="1"/>
    <xf numFmtId="0" fontId="0" fillId="0" borderId="0" xfId="0" applyAlignment="1">
      <alignment vertical="center" wrapText="1"/>
    </xf>
    <xf numFmtId="0" fontId="0" fillId="9" borderId="0" xfId="0" applyFill="1" applyAlignment="1">
      <alignment horizontal="right"/>
    </xf>
    <xf numFmtId="0" fontId="0" fillId="0" borderId="0" xfId="0" applyAlignment="1">
      <alignment wrapText="1"/>
    </xf>
    <xf numFmtId="0" fontId="0" fillId="13" borderId="0" xfId="0" applyFill="1"/>
    <xf numFmtId="0" fontId="2" fillId="0" borderId="0" xfId="1" applyFont="1" applyAlignment="1">
      <alignment horizontal="right" vertical="center"/>
    </xf>
    <xf numFmtId="0" fontId="9" fillId="8" borderId="1" xfId="1" applyFont="1" applyFill="1" applyBorder="1" applyAlignment="1">
      <alignment horizontal="center"/>
    </xf>
    <xf numFmtId="0" fontId="2" fillId="11" borderId="4" xfId="1" applyFont="1" applyFill="1" applyBorder="1" applyAlignment="1">
      <alignment horizontal="center"/>
    </xf>
    <xf numFmtId="14" fontId="13" fillId="0" borderId="0" xfId="0" applyNumberFormat="1" applyFont="1"/>
    <xf numFmtId="0" fontId="13" fillId="0" borderId="0" xfId="0" applyFont="1"/>
    <xf numFmtId="0" fontId="13" fillId="0" borderId="0" xfId="0" applyFont="1" applyAlignment="1">
      <alignment horizontal="right"/>
    </xf>
    <xf numFmtId="0" fontId="13" fillId="14" borderId="0" xfId="0" applyFont="1" applyFill="1"/>
    <xf numFmtId="0" fontId="14" fillId="0" borderId="0" xfId="0" applyFont="1"/>
  </cellXfs>
  <cellStyles count="2">
    <cellStyle name="Standard" xfId="0" builtinId="0"/>
    <cellStyle name="Standard 2" xfId="1" xr:uid="{00000000-0005-0000-0000-000001000000}"/>
  </cellStyles>
  <dxfs count="2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FFFF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FFFF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FFFF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FFFF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FFFF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FFFF"/>
        </patternFill>
      </fill>
    </dxf>
  </dxfs>
  <tableStyles count="0" defaultTableStyle="TableStyleMedium2" defaultPivotStyle="PivotStyleLight16"/>
  <colors>
    <mruColors>
      <color rgb="FFFCE4D6"/>
      <color rgb="FFE2EFDA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chu, Nico" id="{CE78FE0B-72C3-4589-80BD-5713DFFD5CD8}" userId="S::Nico.Schu@tarkett.com::dfb9f138-6f11-43cd-b8b0-b8551a5554a0" providerId="AD"/>
  <person displayName="Weber, Christian" id="{7F7655E7-54EA-4589-BBB8-23C92B863CFC}" userId="S::Christian.Weber@tarkett.com::e9411ccd-6f31-42d0-afaf-be53e6476c2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14" dT="2022-05-31T10:37:58.34" personId="{7F7655E7-54EA-4589-BBB8-23C92B863CFC}" id="{225CA098-3D07-4DFC-A3A4-11F1FC2C8727}">
    <text>78Rollen auf 13Pal. gepackt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14" dT="2022-05-31T10:37:58.34" personId="{7F7655E7-54EA-4589-BBB8-23C92B863CFC}" id="{A5AD86C7-3A00-41AB-BF21-0B19097F89DB}">
    <text>78Rollen auf 13Pal. gepackt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W14" dT="2022-05-31T10:37:58.34" personId="{7F7655E7-54EA-4589-BBB8-23C92B863CFC}" id="{4FB90933-4BB4-4E95-B162-44E056E6F769}">
    <text>78Rollen auf 13Pal. gepackt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P9" dT="2022-06-21T18:40:06.67" personId="{7F7655E7-54EA-4589-BBB8-23C92B863CFC}" id="{CB7DC31C-4F59-44B5-B8DD-A9D51D3AC8E6}">
    <text>10Pal. DADA</text>
  </threadedComment>
  <threadedComment ref="B14" dT="2022-06-02T03:49:10.77" personId="{7F7655E7-54EA-4589-BBB8-23C92B863CFC}" id="{DBF40F82-9FAB-4794-8F88-285466166D09}">
    <text>2MA Cutmaschine für umbau vorbereitet
und Kontrolltisch vorbereitet zum Cutten</text>
  </threadedComment>
  <threadedComment ref="P24" dT="2022-06-21T18:39:47.93" personId="{7F7655E7-54EA-4589-BBB8-23C92B863CFC}" id="{A6F5AFF8-0B4D-45A4-BC7B-B971EF2C3B24}">
    <text>3Pal. DADA</text>
  </threadedComment>
  <threadedComment ref="I28" dT="2022-06-21T12:50:38.26" personId="{7F7655E7-54EA-4589-BBB8-23C92B863CFC}" id="{85BC6BBB-1BF9-462E-95A7-47ED0AD6112D}">
    <text>1 Smat</text>
  </threadedComment>
  <threadedComment ref="T28" dT="2022-06-27T18:26:30.58" personId="{CE78FE0B-72C3-4589-80BD-5713DFFD5CD8}" id="{F997CAE9-455D-4701-8FB2-BBB79D0737A7}">
    <text>50 Rollen Spanien auf 5 Paletten gepackt</text>
  </threadedComment>
  <threadedComment ref="U28" dT="2022-06-28T18:49:39.77" personId="{CE78FE0B-72C3-4589-80BD-5713DFFD5CD8}" id="{DA5B774E-5A6C-4858-86E1-CCD50BEC87D8}">
    <text>140 Rollen auf 14 Paletten gepackt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E1B8E-110E-4CF8-9D1C-2E43E68E0E9B}">
  <dimension ref="A1:B16"/>
  <sheetViews>
    <sheetView workbookViewId="0">
      <selection activeCell="D5" sqref="D5"/>
    </sheetView>
  </sheetViews>
  <sheetFormatPr defaultRowHeight="15"/>
  <sheetData>
    <row r="1" spans="1:2">
      <c r="A1" s="49" t="s">
        <v>0</v>
      </c>
      <c r="B1" s="49" t="s">
        <v>1</v>
      </c>
    </row>
    <row r="2" spans="1:2">
      <c r="A2" s="49" t="s">
        <v>2</v>
      </c>
      <c r="B2" s="49">
        <v>9</v>
      </c>
    </row>
    <row r="3" spans="1:2">
      <c r="A3" s="49" t="s">
        <v>3</v>
      </c>
      <c r="B3" s="49">
        <v>1</v>
      </c>
    </row>
    <row r="4" spans="1:2">
      <c r="A4" s="49" t="s">
        <v>4</v>
      </c>
      <c r="B4" s="49">
        <v>1.285714</v>
      </c>
    </row>
    <row r="5" spans="1:2">
      <c r="A5" s="49" t="s">
        <v>5</v>
      </c>
      <c r="B5" s="49">
        <v>0.9</v>
      </c>
    </row>
    <row r="6" spans="1:2">
      <c r="A6" s="49" t="s">
        <v>6</v>
      </c>
      <c r="B6" s="49">
        <v>1.285714</v>
      </c>
    </row>
    <row r="7" spans="1:2">
      <c r="A7" s="49" t="s">
        <v>7</v>
      </c>
      <c r="B7" s="49">
        <v>12.16216</v>
      </c>
    </row>
    <row r="8" spans="1:2">
      <c r="A8" s="49" t="s">
        <v>8</v>
      </c>
      <c r="B8" s="49">
        <v>1.125</v>
      </c>
    </row>
    <row r="9" spans="1:2">
      <c r="A9" s="49" t="s">
        <v>9</v>
      </c>
      <c r="B9" s="49">
        <v>1.125</v>
      </c>
    </row>
    <row r="10" spans="1:2">
      <c r="A10" s="49" t="s">
        <v>10</v>
      </c>
      <c r="B10" s="49">
        <v>30</v>
      </c>
    </row>
    <row r="11" spans="1:2">
      <c r="A11" s="49" t="s">
        <v>11</v>
      </c>
      <c r="B11" s="49">
        <v>2.5</v>
      </c>
    </row>
    <row r="12" spans="1:2">
      <c r="A12" s="49" t="s">
        <v>12</v>
      </c>
      <c r="B12" s="49">
        <v>7.5</v>
      </c>
    </row>
    <row r="13" spans="1:2">
      <c r="A13" s="49" t="s">
        <v>13</v>
      </c>
      <c r="B13" s="49">
        <v>37.5</v>
      </c>
    </row>
    <row r="14" spans="1:2">
      <c r="A14" s="49" t="s">
        <v>14</v>
      </c>
      <c r="B14" s="49">
        <v>1.285714</v>
      </c>
    </row>
    <row r="15" spans="1:2">
      <c r="A15" s="49" t="s">
        <v>15</v>
      </c>
      <c r="B15" s="49">
        <v>1.607143</v>
      </c>
    </row>
    <row r="16" spans="1:2">
      <c r="A16" s="49" t="s">
        <v>16</v>
      </c>
      <c r="B16" s="49">
        <v>1.125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45"/>
  <sheetViews>
    <sheetView workbookViewId="0">
      <selection activeCell="X29" sqref="X29"/>
    </sheetView>
  </sheetViews>
  <sheetFormatPr defaultColWidth="11.42578125" defaultRowHeight="15"/>
  <cols>
    <col min="1" max="1" width="26.140625" bestFit="1" customWidth="1"/>
    <col min="3" max="3" width="11.42578125" customWidth="1"/>
    <col min="5" max="5" width="11.42578125" style="9"/>
    <col min="13" max="13" width="11.42578125" style="9"/>
  </cols>
  <sheetData>
    <row r="1" spans="1:24">
      <c r="B1" s="1">
        <v>44713</v>
      </c>
      <c r="C1" s="1">
        <v>44714</v>
      </c>
      <c r="D1" s="1">
        <v>44715</v>
      </c>
      <c r="E1" s="26">
        <v>44718</v>
      </c>
      <c r="F1" s="1">
        <v>44719</v>
      </c>
      <c r="G1" s="1">
        <v>44720</v>
      </c>
      <c r="H1" s="1">
        <v>44721</v>
      </c>
      <c r="I1" s="1">
        <v>44722</v>
      </c>
      <c r="J1" s="1">
        <v>44725</v>
      </c>
      <c r="K1" s="1">
        <v>44726</v>
      </c>
      <c r="L1" s="1">
        <v>44727</v>
      </c>
      <c r="M1" s="26">
        <v>44728</v>
      </c>
      <c r="N1" s="1">
        <v>44729</v>
      </c>
      <c r="O1" s="1">
        <v>44732</v>
      </c>
      <c r="P1" s="1">
        <v>44733</v>
      </c>
      <c r="Q1" s="1">
        <v>44734</v>
      </c>
      <c r="R1" s="1">
        <v>44735</v>
      </c>
      <c r="S1" s="1">
        <v>44736</v>
      </c>
      <c r="T1" s="1">
        <v>44739</v>
      </c>
      <c r="U1" s="1">
        <v>44740</v>
      </c>
      <c r="V1" s="1">
        <v>44741</v>
      </c>
      <c r="W1" s="1">
        <v>44742</v>
      </c>
    </row>
    <row r="2" spans="1:24">
      <c r="A2" s="8" t="s">
        <v>144</v>
      </c>
      <c r="B2" s="6" t="s">
        <v>134</v>
      </c>
      <c r="C2" s="6"/>
      <c r="D2" s="6"/>
      <c r="E2" s="22" t="s">
        <v>133</v>
      </c>
      <c r="F2" s="2"/>
      <c r="G2" s="2"/>
      <c r="H2" s="2"/>
      <c r="I2" s="2"/>
      <c r="J2" s="6" t="s">
        <v>134</v>
      </c>
      <c r="K2" s="6"/>
      <c r="L2" s="6"/>
      <c r="M2" s="22"/>
      <c r="N2" s="6"/>
      <c r="O2" s="2" t="s">
        <v>133</v>
      </c>
      <c r="P2" s="2"/>
      <c r="Q2" s="2"/>
      <c r="R2" s="2"/>
      <c r="S2" s="2"/>
      <c r="T2" s="19" t="s">
        <v>134</v>
      </c>
      <c r="U2" s="6"/>
      <c r="V2" s="6"/>
      <c r="W2" s="6"/>
      <c r="X2" s="6"/>
    </row>
    <row r="3" spans="1:24">
      <c r="A3" t="s">
        <v>26</v>
      </c>
      <c r="B3">
        <v>530</v>
      </c>
      <c r="C3">
        <v>350</v>
      </c>
      <c r="D3">
        <v>533</v>
      </c>
      <c r="F3">
        <v>621</v>
      </c>
      <c r="G3">
        <v>504</v>
      </c>
      <c r="H3">
        <v>76</v>
      </c>
      <c r="I3">
        <v>102</v>
      </c>
      <c r="J3">
        <v>612</v>
      </c>
      <c r="K3">
        <v>579</v>
      </c>
      <c r="L3">
        <v>747</v>
      </c>
      <c r="N3">
        <v>437</v>
      </c>
      <c r="O3">
        <v>371</v>
      </c>
      <c r="P3">
        <v>117</v>
      </c>
      <c r="Q3">
        <v>229</v>
      </c>
      <c r="R3">
        <v>229</v>
      </c>
      <c r="S3">
        <v>145</v>
      </c>
      <c r="T3">
        <v>932</v>
      </c>
      <c r="U3">
        <v>844</v>
      </c>
      <c r="V3">
        <v>510</v>
      </c>
      <c r="W3">
        <v>302</v>
      </c>
      <c r="X3">
        <v>497</v>
      </c>
    </row>
    <row r="4" spans="1:24">
      <c r="A4" t="s">
        <v>27</v>
      </c>
      <c r="B4">
        <f>214+25</f>
        <v>239</v>
      </c>
      <c r="C4">
        <v>282</v>
      </c>
      <c r="D4">
        <v>626</v>
      </c>
      <c r="F4">
        <v>294</v>
      </c>
      <c r="G4">
        <v>163</v>
      </c>
      <c r="H4">
        <v>237</v>
      </c>
      <c r="I4">
        <f>94+47</f>
        <v>141</v>
      </c>
      <c r="J4">
        <v>0</v>
      </c>
      <c r="K4">
        <v>56</v>
      </c>
      <c r="L4">
        <v>535</v>
      </c>
      <c r="N4">
        <f>292+225</f>
        <v>517</v>
      </c>
      <c r="O4">
        <v>567</v>
      </c>
      <c r="P4">
        <v>563</v>
      </c>
      <c r="Q4">
        <v>534</v>
      </c>
      <c r="R4">
        <f>487+229</f>
        <v>716</v>
      </c>
      <c r="S4">
        <v>450</v>
      </c>
      <c r="T4">
        <v>359</v>
      </c>
      <c r="U4">
        <f>145+40+60</f>
        <v>245</v>
      </c>
      <c r="V4">
        <v>0</v>
      </c>
      <c r="W4">
        <v>0</v>
      </c>
      <c r="X4">
        <v>88</v>
      </c>
    </row>
    <row r="5" spans="1:24">
      <c r="A5" t="s">
        <v>28</v>
      </c>
      <c r="B5">
        <v>214</v>
      </c>
      <c r="C5">
        <v>282</v>
      </c>
      <c r="D5">
        <v>626</v>
      </c>
      <c r="F5">
        <v>413</v>
      </c>
      <c r="G5">
        <v>651</v>
      </c>
      <c r="H5">
        <v>271</v>
      </c>
      <c r="I5">
        <v>343</v>
      </c>
      <c r="J5">
        <v>457</v>
      </c>
      <c r="K5">
        <v>56</v>
      </c>
      <c r="L5">
        <v>359</v>
      </c>
      <c r="N5">
        <v>292</v>
      </c>
      <c r="O5">
        <v>454</v>
      </c>
      <c r="P5">
        <v>564</v>
      </c>
      <c r="Q5">
        <v>446</v>
      </c>
      <c r="R5">
        <v>292</v>
      </c>
      <c r="S5">
        <f>181+150</f>
        <v>331</v>
      </c>
      <c r="T5">
        <f>359+102</f>
        <v>461</v>
      </c>
      <c r="U5">
        <v>0</v>
      </c>
      <c r="V5">
        <v>0</v>
      </c>
      <c r="W5">
        <v>0</v>
      </c>
      <c r="X5">
        <v>283</v>
      </c>
    </row>
    <row r="6" spans="1:24">
      <c r="A6" t="s">
        <v>29</v>
      </c>
      <c r="B6">
        <v>0</v>
      </c>
      <c r="C6">
        <v>182</v>
      </c>
      <c r="D6">
        <v>514</v>
      </c>
      <c r="F6">
        <v>510</v>
      </c>
      <c r="G6">
        <v>651</v>
      </c>
      <c r="H6">
        <v>253</v>
      </c>
      <c r="I6">
        <v>249</v>
      </c>
      <c r="J6">
        <v>230</v>
      </c>
      <c r="K6">
        <v>113</v>
      </c>
      <c r="L6">
        <v>346</v>
      </c>
      <c r="N6">
        <v>292</v>
      </c>
      <c r="O6">
        <v>62</v>
      </c>
      <c r="P6">
        <v>564</v>
      </c>
      <c r="Q6">
        <v>336</v>
      </c>
      <c r="R6">
        <v>292</v>
      </c>
      <c r="S6">
        <v>410</v>
      </c>
      <c r="T6">
        <v>657</v>
      </c>
      <c r="U6">
        <v>0</v>
      </c>
      <c r="V6">
        <v>0</v>
      </c>
      <c r="W6">
        <v>0</v>
      </c>
      <c r="X6">
        <v>239</v>
      </c>
    </row>
    <row r="7" spans="1:24">
      <c r="A7" t="s">
        <v>145</v>
      </c>
      <c r="B7">
        <v>0</v>
      </c>
      <c r="C7">
        <v>150</v>
      </c>
      <c r="D7">
        <f>88+84</f>
        <v>172</v>
      </c>
      <c r="F7">
        <v>0</v>
      </c>
      <c r="G7">
        <v>0</v>
      </c>
      <c r="H7">
        <v>0</v>
      </c>
      <c r="I7">
        <v>86</v>
      </c>
      <c r="J7">
        <v>262</v>
      </c>
      <c r="K7">
        <v>238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>
      <c r="A8" t="s">
        <v>146</v>
      </c>
      <c r="B8">
        <v>0</v>
      </c>
      <c r="C8">
        <v>0</v>
      </c>
      <c r="D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>
      <c r="A9" t="s">
        <v>147</v>
      </c>
      <c r="B9">
        <v>3</v>
      </c>
      <c r="C9">
        <v>3</v>
      </c>
      <c r="D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N9">
        <v>0</v>
      </c>
      <c r="O9">
        <v>0</v>
      </c>
      <c r="P9">
        <v>10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>
      <c r="A10" t="s">
        <v>35</v>
      </c>
      <c r="B10">
        <v>55</v>
      </c>
      <c r="C10">
        <v>78</v>
      </c>
      <c r="D10">
        <v>53</v>
      </c>
      <c r="F10">
        <v>32</v>
      </c>
      <c r="G10">
        <v>0</v>
      </c>
      <c r="H10">
        <v>0</v>
      </c>
      <c r="I10">
        <v>0</v>
      </c>
      <c r="J10">
        <v>0</v>
      </c>
      <c r="K10">
        <v>0</v>
      </c>
      <c r="L10">
        <v>79</v>
      </c>
      <c r="N10">
        <v>0</v>
      </c>
      <c r="O10">
        <v>0</v>
      </c>
      <c r="P10">
        <v>56</v>
      </c>
      <c r="Q10">
        <v>17</v>
      </c>
      <c r="R10">
        <v>0</v>
      </c>
      <c r="S10">
        <v>0</v>
      </c>
      <c r="T10">
        <v>92</v>
      </c>
      <c r="U10">
        <v>39</v>
      </c>
      <c r="V10">
        <v>60</v>
      </c>
      <c r="W10">
        <v>40</v>
      </c>
      <c r="X10">
        <v>53</v>
      </c>
    </row>
    <row r="11" spans="1:24">
      <c r="A11" t="s">
        <v>36</v>
      </c>
      <c r="B11">
        <v>55</v>
      </c>
      <c r="C11">
        <v>78</v>
      </c>
      <c r="D11">
        <v>53</v>
      </c>
      <c r="F11">
        <v>32</v>
      </c>
      <c r="G11">
        <v>0</v>
      </c>
      <c r="H11">
        <v>0</v>
      </c>
      <c r="I11">
        <v>0</v>
      </c>
      <c r="J11" s="3">
        <v>45</v>
      </c>
      <c r="K11">
        <v>59</v>
      </c>
      <c r="L11">
        <v>79</v>
      </c>
      <c r="N11">
        <v>0</v>
      </c>
      <c r="O11">
        <v>0</v>
      </c>
      <c r="P11">
        <v>41</v>
      </c>
      <c r="Q11">
        <v>17</v>
      </c>
      <c r="R11">
        <v>50</v>
      </c>
      <c r="S11">
        <v>0</v>
      </c>
      <c r="T11">
        <v>63</v>
      </c>
      <c r="U11">
        <v>0</v>
      </c>
      <c r="V11">
        <v>0</v>
      </c>
      <c r="W11">
        <v>0</v>
      </c>
      <c r="X11">
        <v>0</v>
      </c>
    </row>
    <row r="12" spans="1:24">
      <c r="A12" t="s">
        <v>37</v>
      </c>
      <c r="B12">
        <v>31</v>
      </c>
      <c r="C12">
        <v>54</v>
      </c>
      <c r="D12">
        <v>122</v>
      </c>
      <c r="F12">
        <v>73</v>
      </c>
      <c r="G12">
        <v>47</v>
      </c>
      <c r="H12">
        <v>16</v>
      </c>
      <c r="I12">
        <v>0</v>
      </c>
      <c r="J12" s="3">
        <v>33</v>
      </c>
      <c r="K12">
        <v>47</v>
      </c>
      <c r="L12">
        <v>40</v>
      </c>
      <c r="N12">
        <v>0</v>
      </c>
      <c r="O12">
        <v>0</v>
      </c>
      <c r="P12">
        <v>0</v>
      </c>
      <c r="Q12">
        <v>26</v>
      </c>
      <c r="R12">
        <v>0</v>
      </c>
      <c r="S12">
        <v>0</v>
      </c>
      <c r="T12">
        <v>0</v>
      </c>
      <c r="U12">
        <v>13</v>
      </c>
      <c r="V12">
        <v>30</v>
      </c>
      <c r="W12">
        <v>30</v>
      </c>
      <c r="X12">
        <v>28</v>
      </c>
    </row>
    <row r="13" spans="1:24">
      <c r="A13" t="s">
        <v>39</v>
      </c>
      <c r="B13">
        <v>30</v>
      </c>
      <c r="C13">
        <v>18</v>
      </c>
      <c r="D13">
        <v>21</v>
      </c>
      <c r="F13">
        <v>15</v>
      </c>
      <c r="G13">
        <v>28</v>
      </c>
      <c r="H13">
        <v>12</v>
      </c>
      <c r="I13">
        <v>21</v>
      </c>
      <c r="J13">
        <v>14</v>
      </c>
      <c r="K13">
        <v>17</v>
      </c>
      <c r="L13">
        <v>10</v>
      </c>
      <c r="N13">
        <v>9</v>
      </c>
      <c r="O13">
        <v>19</v>
      </c>
      <c r="P13">
        <v>20</v>
      </c>
      <c r="Q13">
        <v>22</v>
      </c>
      <c r="R13">
        <v>22</v>
      </c>
      <c r="S13">
        <v>23</v>
      </c>
      <c r="T13">
        <v>14</v>
      </c>
      <c r="U13">
        <v>34</v>
      </c>
      <c r="V13">
        <v>11</v>
      </c>
      <c r="W13">
        <v>24</v>
      </c>
      <c r="X13">
        <v>0</v>
      </c>
    </row>
    <row r="14" spans="1:24">
      <c r="A14" t="s">
        <v>73</v>
      </c>
      <c r="B14" s="3">
        <v>3</v>
      </c>
      <c r="C14">
        <v>0</v>
      </c>
      <c r="D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3">
        <v>0</v>
      </c>
      <c r="U14">
        <v>0</v>
      </c>
      <c r="V14">
        <v>0</v>
      </c>
      <c r="W14">
        <v>0</v>
      </c>
      <c r="X14">
        <v>0</v>
      </c>
    </row>
    <row r="15" spans="1:24">
      <c r="A15" t="s">
        <v>53</v>
      </c>
      <c r="B15">
        <v>10</v>
      </c>
      <c r="C15">
        <v>10</v>
      </c>
      <c r="D15">
        <v>10</v>
      </c>
      <c r="F15">
        <v>8</v>
      </c>
      <c r="G15">
        <v>8</v>
      </c>
      <c r="H15">
        <v>8</v>
      </c>
      <c r="I15">
        <v>8</v>
      </c>
      <c r="J15">
        <v>7</v>
      </c>
      <c r="K15">
        <v>8</v>
      </c>
      <c r="L15">
        <v>9</v>
      </c>
      <c r="N15">
        <v>4</v>
      </c>
      <c r="O15">
        <v>7</v>
      </c>
      <c r="P15">
        <v>9</v>
      </c>
      <c r="Q15">
        <v>9</v>
      </c>
      <c r="R15">
        <v>8</v>
      </c>
      <c r="S15">
        <v>7</v>
      </c>
      <c r="T15">
        <v>9</v>
      </c>
      <c r="U15">
        <v>9</v>
      </c>
      <c r="V15">
        <v>8</v>
      </c>
      <c r="W15">
        <v>9</v>
      </c>
      <c r="X15">
        <v>8</v>
      </c>
    </row>
    <row r="16" spans="1:24">
      <c r="A16" s="8" t="s">
        <v>148</v>
      </c>
      <c r="B16" s="2" t="s">
        <v>133</v>
      </c>
      <c r="C16" s="2"/>
      <c r="D16" s="2"/>
      <c r="E16" s="22"/>
      <c r="F16" s="6"/>
      <c r="G16" s="6"/>
      <c r="H16" s="6"/>
      <c r="I16" s="6"/>
      <c r="J16" s="2" t="s">
        <v>133</v>
      </c>
      <c r="K16" s="2"/>
      <c r="L16" s="2"/>
      <c r="M16" s="22"/>
      <c r="N16" s="2"/>
      <c r="O16" s="6" t="s">
        <v>134</v>
      </c>
      <c r="P16" s="6"/>
      <c r="Q16" s="6"/>
      <c r="R16" s="6"/>
      <c r="S16" s="6"/>
      <c r="T16" s="20" t="s">
        <v>133</v>
      </c>
      <c r="U16" s="2"/>
      <c r="V16" s="2"/>
      <c r="W16" s="2"/>
      <c r="X16" s="2"/>
    </row>
    <row r="17" spans="1:24">
      <c r="A17" t="s">
        <v>26</v>
      </c>
      <c r="B17" s="16">
        <v>464</v>
      </c>
      <c r="C17" s="16">
        <v>503</v>
      </c>
      <c r="D17" s="16">
        <v>307</v>
      </c>
      <c r="E17" s="24"/>
      <c r="F17" s="16">
        <v>430</v>
      </c>
      <c r="G17" s="16">
        <v>718</v>
      </c>
      <c r="H17" s="16">
        <v>658</v>
      </c>
      <c r="I17" s="16">
        <v>355</v>
      </c>
      <c r="J17" s="16">
        <v>648</v>
      </c>
      <c r="K17" s="16">
        <v>100</v>
      </c>
      <c r="L17" s="16">
        <v>334</v>
      </c>
      <c r="M17" s="17"/>
      <c r="N17" s="16">
        <v>466</v>
      </c>
      <c r="O17" s="16">
        <v>613</v>
      </c>
      <c r="P17" s="16">
        <v>392</v>
      </c>
      <c r="Q17" s="16">
        <v>468</v>
      </c>
      <c r="R17" s="16">
        <v>879</v>
      </c>
      <c r="S17" s="16">
        <v>374</v>
      </c>
      <c r="T17" s="16">
        <v>508</v>
      </c>
      <c r="U17" s="16">
        <v>200</v>
      </c>
      <c r="V17" s="16">
        <v>259</v>
      </c>
      <c r="W17" s="16">
        <v>364</v>
      </c>
      <c r="X17" s="16">
        <v>302</v>
      </c>
    </row>
    <row r="18" spans="1:24">
      <c r="A18" t="s">
        <v>27</v>
      </c>
      <c r="B18">
        <v>128</v>
      </c>
      <c r="C18">
        <v>162</v>
      </c>
      <c r="D18" s="3">
        <v>244</v>
      </c>
      <c r="E18" s="23"/>
      <c r="F18" s="3">
        <v>546</v>
      </c>
      <c r="G18" s="3">
        <v>104</v>
      </c>
      <c r="H18" s="3">
        <v>57</v>
      </c>
      <c r="I18" s="3">
        <v>141</v>
      </c>
      <c r="J18" s="3">
        <v>466</v>
      </c>
      <c r="K18" s="3">
        <v>713</v>
      </c>
      <c r="L18" s="3">
        <v>306</v>
      </c>
      <c r="N18" s="3">
        <v>322</v>
      </c>
      <c r="O18" s="3">
        <v>558</v>
      </c>
      <c r="P18" s="3">
        <v>52</v>
      </c>
      <c r="Q18" s="3">
        <v>176</v>
      </c>
      <c r="R18" s="3">
        <v>252</v>
      </c>
      <c r="S18" s="3">
        <v>0</v>
      </c>
      <c r="T18" s="3">
        <v>478</v>
      </c>
      <c r="U18" s="3">
        <v>600</v>
      </c>
      <c r="V18" s="3">
        <v>400</v>
      </c>
      <c r="W18" s="3">
        <v>336</v>
      </c>
      <c r="X18" s="3">
        <v>693</v>
      </c>
    </row>
    <row r="19" spans="1:24">
      <c r="A19" t="s">
        <v>28</v>
      </c>
      <c r="B19">
        <v>0</v>
      </c>
      <c r="C19">
        <v>88</v>
      </c>
      <c r="D19" s="3">
        <v>0</v>
      </c>
      <c r="E19" s="23"/>
      <c r="F19" s="3">
        <v>337</v>
      </c>
      <c r="G19" s="3">
        <v>138</v>
      </c>
      <c r="H19" s="3">
        <v>90</v>
      </c>
      <c r="I19" s="3">
        <v>0</v>
      </c>
      <c r="J19" s="3">
        <v>173</v>
      </c>
      <c r="K19" s="3">
        <v>566</v>
      </c>
      <c r="L19" s="3">
        <v>287</v>
      </c>
      <c r="N19" s="3">
        <v>315</v>
      </c>
      <c r="O19" s="3">
        <v>737</v>
      </c>
      <c r="P19" s="3">
        <v>165</v>
      </c>
      <c r="Q19" s="3">
        <v>144</v>
      </c>
      <c r="R19" s="3">
        <v>163</v>
      </c>
      <c r="S19" s="3">
        <v>168</v>
      </c>
      <c r="T19" s="3">
        <v>463</v>
      </c>
      <c r="U19" s="3">
        <v>564</v>
      </c>
      <c r="V19" s="3">
        <v>388</v>
      </c>
      <c r="W19" s="3">
        <v>336</v>
      </c>
      <c r="X19" s="3">
        <v>297</v>
      </c>
    </row>
    <row r="20" spans="1:24">
      <c r="A20" t="s">
        <v>29</v>
      </c>
      <c r="B20">
        <v>214</v>
      </c>
      <c r="C20">
        <v>221</v>
      </c>
      <c r="D20" s="3">
        <v>222</v>
      </c>
      <c r="E20" s="23"/>
      <c r="F20" s="3">
        <f>113+63</f>
        <v>176</v>
      </c>
      <c r="G20" s="3">
        <v>310</v>
      </c>
      <c r="H20" s="3">
        <v>57</v>
      </c>
      <c r="I20" s="3">
        <v>0</v>
      </c>
      <c r="J20">
        <f>372+85</f>
        <v>457</v>
      </c>
      <c r="K20" s="3">
        <v>470</v>
      </c>
      <c r="L20" s="3">
        <v>287</v>
      </c>
      <c r="N20" s="3">
        <v>296</v>
      </c>
      <c r="O20" s="3">
        <v>636</v>
      </c>
      <c r="P20" s="3">
        <v>489</v>
      </c>
      <c r="Q20" s="3">
        <v>305</v>
      </c>
      <c r="R20" s="3">
        <v>242</v>
      </c>
      <c r="S20" s="3">
        <v>0</v>
      </c>
      <c r="T20" s="3">
        <v>463</v>
      </c>
      <c r="U20" s="3">
        <v>521</v>
      </c>
      <c r="V20" s="3">
        <v>388</v>
      </c>
      <c r="W20" s="3">
        <v>245</v>
      </c>
      <c r="X20" s="3">
        <v>297</v>
      </c>
    </row>
    <row r="21" spans="1:24">
      <c r="A21" t="s">
        <v>145</v>
      </c>
      <c r="B21">
        <v>0</v>
      </c>
      <c r="C21">
        <v>0</v>
      </c>
      <c r="D21" s="3">
        <v>88</v>
      </c>
      <c r="E21" s="23"/>
      <c r="F21" s="3">
        <v>88</v>
      </c>
      <c r="G21" s="3">
        <v>0</v>
      </c>
      <c r="H21" s="3">
        <v>80</v>
      </c>
      <c r="I21" s="3">
        <v>196</v>
      </c>
      <c r="J21" s="3">
        <v>88</v>
      </c>
      <c r="K21" s="3">
        <v>30</v>
      </c>
      <c r="L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255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</row>
    <row r="22" spans="1:24">
      <c r="A22" t="s">
        <v>146</v>
      </c>
      <c r="B22">
        <v>0</v>
      </c>
      <c r="C22">
        <v>0</v>
      </c>
      <c r="D22" s="3">
        <v>0</v>
      </c>
      <c r="E22" s="23"/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</row>
    <row r="23" spans="1:24">
      <c r="A23" t="s">
        <v>147</v>
      </c>
      <c r="B23">
        <v>0</v>
      </c>
      <c r="C23">
        <v>0</v>
      </c>
      <c r="D23" s="3">
        <v>0</v>
      </c>
      <c r="E23" s="23"/>
      <c r="F23" s="3">
        <v>0</v>
      </c>
      <c r="G23" s="3">
        <v>5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</row>
    <row r="24" spans="1:24">
      <c r="A24" t="s">
        <v>35</v>
      </c>
      <c r="B24">
        <v>0</v>
      </c>
      <c r="C24">
        <v>0</v>
      </c>
      <c r="D24" s="3">
        <v>0</v>
      </c>
      <c r="E24" s="23"/>
      <c r="F24" s="3">
        <v>45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N24" s="3">
        <v>47</v>
      </c>
      <c r="O24" s="3">
        <v>0</v>
      </c>
      <c r="P24" s="3">
        <v>3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</row>
    <row r="25" spans="1:24">
      <c r="A25" t="s">
        <v>36</v>
      </c>
      <c r="B25">
        <v>0</v>
      </c>
      <c r="C25">
        <v>0</v>
      </c>
      <c r="D25" s="3">
        <v>0</v>
      </c>
      <c r="E25" s="23"/>
      <c r="F25" s="3">
        <v>45</v>
      </c>
      <c r="G25" s="3">
        <v>0</v>
      </c>
      <c r="H25" s="3">
        <v>35</v>
      </c>
      <c r="I25" s="3">
        <v>0</v>
      </c>
      <c r="J25" s="3">
        <v>0</v>
      </c>
      <c r="K25" s="3">
        <v>0</v>
      </c>
      <c r="L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26</v>
      </c>
      <c r="U25" s="3">
        <v>21</v>
      </c>
      <c r="V25" s="3">
        <v>25</v>
      </c>
      <c r="W25" s="3">
        <v>27</v>
      </c>
      <c r="X25" s="3">
        <v>54</v>
      </c>
    </row>
    <row r="26" spans="1:24">
      <c r="A26" t="s">
        <v>37</v>
      </c>
      <c r="B26">
        <v>53</v>
      </c>
      <c r="C26">
        <v>0</v>
      </c>
      <c r="D26" s="3">
        <v>35</v>
      </c>
      <c r="E26" s="23"/>
      <c r="F26" s="3">
        <v>0</v>
      </c>
      <c r="G26" s="3">
        <v>0</v>
      </c>
      <c r="H26" s="3">
        <v>19</v>
      </c>
      <c r="I26" s="3">
        <v>37</v>
      </c>
      <c r="J26" s="3">
        <v>18</v>
      </c>
      <c r="K26" s="3">
        <v>0</v>
      </c>
      <c r="L26" s="3">
        <v>46</v>
      </c>
      <c r="N26" s="3">
        <v>0</v>
      </c>
      <c r="O26" s="3">
        <v>0</v>
      </c>
      <c r="P26" s="3">
        <v>20</v>
      </c>
      <c r="Q26" s="3">
        <v>30</v>
      </c>
      <c r="R26" s="3">
        <v>15</v>
      </c>
      <c r="S26" s="3">
        <v>27</v>
      </c>
      <c r="T26" s="3">
        <v>50</v>
      </c>
      <c r="U26" s="3">
        <v>40</v>
      </c>
      <c r="V26" s="3">
        <v>15</v>
      </c>
      <c r="W26" s="3">
        <v>10</v>
      </c>
      <c r="X26" s="3">
        <v>28</v>
      </c>
    </row>
    <row r="27" spans="1:24">
      <c r="A27" t="s">
        <v>39</v>
      </c>
      <c r="B27">
        <v>17</v>
      </c>
      <c r="C27">
        <v>20</v>
      </c>
      <c r="D27" s="3">
        <v>25</v>
      </c>
      <c r="E27" s="23"/>
      <c r="F27" s="3">
        <v>0</v>
      </c>
      <c r="G27" s="3">
        <v>12</v>
      </c>
      <c r="H27" s="3">
        <v>18</v>
      </c>
      <c r="I27" s="3">
        <v>17</v>
      </c>
      <c r="J27" s="3">
        <v>16</v>
      </c>
      <c r="K27" s="3">
        <v>27</v>
      </c>
      <c r="L27" s="3">
        <v>26</v>
      </c>
      <c r="N27" s="3">
        <v>22</v>
      </c>
      <c r="O27" s="3">
        <v>19</v>
      </c>
      <c r="P27" s="3">
        <v>0</v>
      </c>
      <c r="Q27" s="3">
        <v>14</v>
      </c>
      <c r="R27" s="3">
        <v>9</v>
      </c>
      <c r="S27" s="3">
        <v>27</v>
      </c>
      <c r="T27" s="3">
        <v>39</v>
      </c>
      <c r="U27" s="3">
        <v>23</v>
      </c>
      <c r="V27" s="3">
        <v>15</v>
      </c>
      <c r="W27" s="3">
        <v>14</v>
      </c>
      <c r="X27" s="3">
        <v>20</v>
      </c>
    </row>
    <row r="28" spans="1:24">
      <c r="A28" t="s">
        <v>73</v>
      </c>
      <c r="B28">
        <v>0</v>
      </c>
      <c r="C28">
        <v>0</v>
      </c>
      <c r="D28" s="3">
        <v>0</v>
      </c>
      <c r="E28" s="23"/>
      <c r="F28" s="3">
        <v>0</v>
      </c>
      <c r="G28" s="3">
        <v>0</v>
      </c>
      <c r="H28" s="3">
        <v>0</v>
      </c>
      <c r="I28" s="3">
        <v>1</v>
      </c>
      <c r="J28" s="3">
        <v>0</v>
      </c>
      <c r="K28" s="3">
        <v>0</v>
      </c>
      <c r="L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t="s">
        <v>149</v>
      </c>
      <c r="U28" t="s">
        <v>150</v>
      </c>
      <c r="V28" s="3">
        <v>0</v>
      </c>
      <c r="W28" s="3">
        <v>0</v>
      </c>
      <c r="X28" s="3">
        <v>0</v>
      </c>
    </row>
    <row r="29" spans="1:24">
      <c r="A29" t="s">
        <v>53</v>
      </c>
      <c r="B29">
        <v>6</v>
      </c>
      <c r="C29">
        <v>6</v>
      </c>
      <c r="D29" s="3">
        <v>6</v>
      </c>
      <c r="E29" s="23"/>
      <c r="F29" s="3">
        <v>5.5</v>
      </c>
      <c r="G29" s="3">
        <v>5</v>
      </c>
      <c r="H29" s="3">
        <v>5</v>
      </c>
      <c r="I29" s="3">
        <v>6</v>
      </c>
      <c r="J29" s="3">
        <v>7</v>
      </c>
      <c r="K29" s="3">
        <v>7</v>
      </c>
      <c r="L29" s="3">
        <v>7</v>
      </c>
      <c r="N29" s="3">
        <v>4</v>
      </c>
      <c r="O29" s="3">
        <v>6</v>
      </c>
      <c r="P29" s="3">
        <v>8</v>
      </c>
      <c r="Q29" s="3">
        <v>8</v>
      </c>
      <c r="R29" s="3">
        <v>8</v>
      </c>
      <c r="S29" s="3">
        <v>8</v>
      </c>
      <c r="T29" s="3">
        <v>9</v>
      </c>
      <c r="U29" s="3">
        <v>9</v>
      </c>
      <c r="V29" s="3">
        <v>9</v>
      </c>
      <c r="W29" s="3">
        <v>7</v>
      </c>
      <c r="X29" s="3">
        <v>7</v>
      </c>
    </row>
    <row r="30" spans="1:24">
      <c r="A30" s="8" t="s">
        <v>69</v>
      </c>
      <c r="B30" s="13"/>
      <c r="C30" s="13"/>
      <c r="D30" s="13"/>
      <c r="E30" s="22"/>
      <c r="F30" s="13"/>
      <c r="G30" s="13"/>
      <c r="H30" s="13"/>
      <c r="I30" s="13"/>
      <c r="J30" s="13"/>
      <c r="K30" s="13"/>
      <c r="L30" s="13"/>
      <c r="M30" s="22"/>
      <c r="N30" s="13"/>
      <c r="O30" s="13"/>
      <c r="P30" s="13"/>
      <c r="Q30" s="13"/>
      <c r="R30" s="13"/>
      <c r="S30" s="13"/>
      <c r="T30" s="21"/>
      <c r="U30" s="13"/>
      <c r="V30" s="13"/>
      <c r="W30" s="13"/>
      <c r="X30" s="13"/>
    </row>
    <row r="31" spans="1:24">
      <c r="A31" t="s">
        <v>26</v>
      </c>
    </row>
    <row r="32" spans="1:24">
      <c r="A32" t="s">
        <v>27</v>
      </c>
      <c r="B32" s="7"/>
      <c r="C32" s="7"/>
      <c r="D32" s="7"/>
      <c r="E32" s="17"/>
      <c r="F32" s="7"/>
      <c r="G32" s="7"/>
      <c r="H32" s="7"/>
      <c r="I32" s="7"/>
      <c r="J32" s="7"/>
      <c r="K32" s="7"/>
      <c r="L32" s="7"/>
      <c r="M32" s="17"/>
      <c r="N32" s="7"/>
      <c r="O32" s="7"/>
      <c r="P32" s="7"/>
      <c r="Q32" s="7"/>
      <c r="R32" s="7"/>
      <c r="S32" s="7"/>
      <c r="T32" s="7"/>
      <c r="U32" s="7"/>
      <c r="V32" s="14"/>
      <c r="W32" s="7"/>
    </row>
    <row r="33" spans="1:1">
      <c r="A33" t="s">
        <v>28</v>
      </c>
    </row>
    <row r="34" spans="1:1">
      <c r="A34" t="s">
        <v>29</v>
      </c>
    </row>
    <row r="35" spans="1:1">
      <c r="A35" t="s">
        <v>145</v>
      </c>
    </row>
    <row r="36" spans="1:1">
      <c r="A36" t="s">
        <v>146</v>
      </c>
    </row>
    <row r="37" spans="1:1">
      <c r="A37" t="s">
        <v>147</v>
      </c>
    </row>
    <row r="38" spans="1:1">
      <c r="A38" t="s">
        <v>35</v>
      </c>
    </row>
    <row r="39" spans="1:1">
      <c r="A39" t="s">
        <v>36</v>
      </c>
    </row>
    <row r="40" spans="1:1">
      <c r="A40" t="s">
        <v>37</v>
      </c>
    </row>
    <row r="41" spans="1:1">
      <c r="A41" t="s">
        <v>39</v>
      </c>
    </row>
    <row r="42" spans="1:1">
      <c r="A42" t="s">
        <v>73</v>
      </c>
    </row>
    <row r="43" spans="1:1">
      <c r="A43" t="s">
        <v>53</v>
      </c>
    </row>
    <row r="44" spans="1:1">
      <c r="A44" t="s">
        <v>151</v>
      </c>
    </row>
    <row r="45" spans="1:1">
      <c r="A45" t="s">
        <v>152</v>
      </c>
    </row>
  </sheetData>
  <pageMargins left="0.7" right="0.7" top="0.78740157499999996" bottom="0.78740157499999996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A44"/>
  <sheetViews>
    <sheetView workbookViewId="0">
      <selection activeCell="B16" sqref="B16"/>
    </sheetView>
  </sheetViews>
  <sheetFormatPr defaultColWidth="11.42578125" defaultRowHeight="15"/>
  <cols>
    <col min="1" max="1" width="26.140625" bestFit="1" customWidth="1"/>
    <col min="2" max="2" width="13.85546875" customWidth="1"/>
  </cols>
  <sheetData>
    <row r="1" spans="1:27">
      <c r="B1" s="1">
        <v>44746</v>
      </c>
      <c r="C1" s="1">
        <v>44747</v>
      </c>
      <c r="D1" s="1">
        <v>44748</v>
      </c>
      <c r="E1" s="1">
        <v>44749</v>
      </c>
      <c r="F1" s="1">
        <v>44750</v>
      </c>
      <c r="G1" s="1">
        <v>44753</v>
      </c>
      <c r="H1" s="1">
        <v>44754</v>
      </c>
      <c r="I1" s="1">
        <v>44755</v>
      </c>
      <c r="J1" s="1">
        <v>44756</v>
      </c>
      <c r="K1" s="1">
        <v>44757</v>
      </c>
      <c r="L1" s="1">
        <v>44760</v>
      </c>
      <c r="M1" s="1">
        <v>44761</v>
      </c>
      <c r="N1" s="1">
        <v>44762</v>
      </c>
      <c r="O1" s="1">
        <v>44763</v>
      </c>
      <c r="P1" s="1">
        <v>44764</v>
      </c>
      <c r="Q1" s="1">
        <v>44767</v>
      </c>
      <c r="R1" s="1">
        <v>44768</v>
      </c>
      <c r="S1" s="1">
        <v>44769</v>
      </c>
      <c r="T1" s="1">
        <v>44770</v>
      </c>
      <c r="U1" s="1">
        <v>44771</v>
      </c>
    </row>
    <row r="2" spans="1:27">
      <c r="A2" s="8" t="s">
        <v>144</v>
      </c>
      <c r="B2" s="2" t="s">
        <v>133</v>
      </c>
      <c r="C2" s="2"/>
      <c r="D2" s="2"/>
      <c r="E2" s="2"/>
      <c r="F2" s="2"/>
      <c r="G2" s="19" t="s">
        <v>134</v>
      </c>
      <c r="H2" s="6"/>
      <c r="I2" s="6"/>
      <c r="J2" s="6"/>
      <c r="K2" s="6"/>
      <c r="L2" s="20" t="s">
        <v>133</v>
      </c>
      <c r="M2" s="2"/>
      <c r="N2" s="2"/>
      <c r="O2" s="2"/>
      <c r="P2" s="2"/>
      <c r="Q2" s="19" t="s">
        <v>134</v>
      </c>
      <c r="R2" s="6"/>
      <c r="S2" s="6"/>
      <c r="T2" s="6"/>
      <c r="U2" s="6"/>
      <c r="V2" s="7"/>
      <c r="W2" s="7"/>
      <c r="X2" s="7"/>
      <c r="Y2" s="7"/>
      <c r="Z2" s="7"/>
      <c r="AA2" s="7"/>
    </row>
    <row r="3" spans="1:27">
      <c r="A3" t="s">
        <v>26</v>
      </c>
      <c r="B3">
        <v>610</v>
      </c>
      <c r="C3">
        <v>176</v>
      </c>
      <c r="D3">
        <v>284</v>
      </c>
      <c r="E3">
        <v>402</v>
      </c>
      <c r="F3">
        <v>380</v>
      </c>
      <c r="G3">
        <v>432</v>
      </c>
      <c r="H3">
        <v>479</v>
      </c>
      <c r="I3">
        <v>603</v>
      </c>
      <c r="J3">
        <v>473</v>
      </c>
      <c r="K3">
        <v>340</v>
      </c>
      <c r="L3">
        <v>316</v>
      </c>
      <c r="M3">
        <v>274</v>
      </c>
      <c r="N3">
        <v>332</v>
      </c>
      <c r="O3">
        <v>373</v>
      </c>
      <c r="P3">
        <v>241</v>
      </c>
      <c r="Q3">
        <v>282</v>
      </c>
      <c r="R3">
        <v>512</v>
      </c>
      <c r="S3">
        <v>872</v>
      </c>
      <c r="T3">
        <v>365</v>
      </c>
    </row>
    <row r="4" spans="1:27">
      <c r="A4" t="s">
        <v>27</v>
      </c>
      <c r="B4">
        <v>326</v>
      </c>
      <c r="C4">
        <v>609</v>
      </c>
      <c r="D4">
        <v>430</v>
      </c>
      <c r="E4">
        <f>485+30</f>
        <v>515</v>
      </c>
      <c r="F4">
        <v>394</v>
      </c>
      <c r="G4">
        <v>0</v>
      </c>
      <c r="H4">
        <v>0</v>
      </c>
      <c r="I4">
        <v>379</v>
      </c>
      <c r="J4">
        <v>0</v>
      </c>
      <c r="K4">
        <v>220</v>
      </c>
      <c r="L4">
        <v>342</v>
      </c>
      <c r="M4">
        <v>236</v>
      </c>
      <c r="N4">
        <v>159</v>
      </c>
      <c r="O4">
        <v>119</v>
      </c>
      <c r="P4">
        <v>249</v>
      </c>
      <c r="Q4">
        <v>527</v>
      </c>
      <c r="R4">
        <f>282+44</f>
        <v>326</v>
      </c>
      <c r="S4">
        <v>390</v>
      </c>
      <c r="T4">
        <f>78+44</f>
        <v>122</v>
      </c>
    </row>
    <row r="5" spans="1:27">
      <c r="A5" t="s">
        <v>28</v>
      </c>
      <c r="B5">
        <v>408</v>
      </c>
      <c r="C5">
        <v>510</v>
      </c>
      <c r="D5">
        <f>381+44</f>
        <v>425</v>
      </c>
      <c r="E5">
        <v>450</v>
      </c>
      <c r="F5">
        <f>341+120</f>
        <v>461</v>
      </c>
      <c r="G5">
        <v>103</v>
      </c>
      <c r="H5">
        <v>0</v>
      </c>
      <c r="I5">
        <v>300</v>
      </c>
      <c r="J5">
        <v>27</v>
      </c>
      <c r="K5">
        <v>220</v>
      </c>
      <c r="L5">
        <v>276</v>
      </c>
      <c r="M5">
        <v>164</v>
      </c>
      <c r="N5">
        <v>130</v>
      </c>
      <c r="O5">
        <v>318</v>
      </c>
      <c r="P5">
        <v>599</v>
      </c>
      <c r="Q5">
        <v>298</v>
      </c>
      <c r="R5">
        <v>82</v>
      </c>
      <c r="S5">
        <v>378</v>
      </c>
      <c r="T5">
        <v>67</v>
      </c>
    </row>
    <row r="6" spans="1:27">
      <c r="A6" t="s">
        <v>29</v>
      </c>
      <c r="B6">
        <v>173</v>
      </c>
      <c r="C6">
        <v>377</v>
      </c>
      <c r="D6">
        <v>350</v>
      </c>
      <c r="E6">
        <v>384</v>
      </c>
      <c r="F6">
        <v>461</v>
      </c>
      <c r="G6">
        <v>193</v>
      </c>
      <c r="H6">
        <v>0</v>
      </c>
      <c r="I6">
        <v>211</v>
      </c>
      <c r="J6">
        <v>27</v>
      </c>
      <c r="K6">
        <v>220</v>
      </c>
      <c r="L6">
        <v>170</v>
      </c>
      <c r="M6">
        <v>47</v>
      </c>
      <c r="N6">
        <v>30</v>
      </c>
      <c r="O6">
        <v>230</v>
      </c>
      <c r="P6">
        <v>599</v>
      </c>
      <c r="Q6">
        <v>298</v>
      </c>
      <c r="R6">
        <v>82</v>
      </c>
      <c r="S6">
        <v>378</v>
      </c>
      <c r="T6">
        <v>67</v>
      </c>
    </row>
    <row r="7" spans="1:27">
      <c r="A7" t="s">
        <v>145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165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7">
      <c r="A8" t="s">
        <v>146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7">
      <c r="A9" t="s">
        <v>147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7">
      <c r="A10" t="s">
        <v>35</v>
      </c>
      <c r="B10">
        <v>56</v>
      </c>
      <c r="C10">
        <v>54</v>
      </c>
      <c r="D10">
        <v>52</v>
      </c>
      <c r="E10">
        <v>47</v>
      </c>
      <c r="F10">
        <v>44</v>
      </c>
      <c r="G10">
        <v>0</v>
      </c>
      <c r="H10">
        <v>0</v>
      </c>
      <c r="I10">
        <v>6</v>
      </c>
      <c r="J10">
        <v>0</v>
      </c>
      <c r="K10">
        <v>0</v>
      </c>
      <c r="L10">
        <v>0</v>
      </c>
      <c r="M10">
        <v>0</v>
      </c>
      <c r="N10">
        <v>0</v>
      </c>
      <c r="O10">
        <v>35</v>
      </c>
      <c r="P10">
        <v>0</v>
      </c>
      <c r="Q10">
        <f>59+65</f>
        <v>124</v>
      </c>
      <c r="R10">
        <v>38</v>
      </c>
      <c r="S10">
        <v>39</v>
      </c>
      <c r="T10">
        <v>51</v>
      </c>
    </row>
    <row r="11" spans="1:27">
      <c r="A11" t="s">
        <v>36</v>
      </c>
      <c r="B11">
        <v>56</v>
      </c>
      <c r="C11">
        <v>54</v>
      </c>
      <c r="D11">
        <v>52</v>
      </c>
      <c r="E11">
        <v>47</v>
      </c>
      <c r="F11">
        <v>44</v>
      </c>
      <c r="G11">
        <v>0</v>
      </c>
      <c r="H11">
        <v>0</v>
      </c>
      <c r="I11">
        <v>6</v>
      </c>
      <c r="J11">
        <v>0</v>
      </c>
      <c r="K11">
        <v>0</v>
      </c>
      <c r="L11">
        <v>0</v>
      </c>
      <c r="M11">
        <v>0</v>
      </c>
      <c r="N11">
        <v>0</v>
      </c>
      <c r="O11">
        <v>35</v>
      </c>
      <c r="P11">
        <v>0</v>
      </c>
      <c r="Q11">
        <v>59</v>
      </c>
      <c r="R11">
        <v>0</v>
      </c>
      <c r="S11">
        <v>39</v>
      </c>
      <c r="T11">
        <v>51</v>
      </c>
    </row>
    <row r="12" spans="1:27">
      <c r="A12" t="s">
        <v>37</v>
      </c>
      <c r="B12">
        <v>75</v>
      </c>
      <c r="C12">
        <v>0</v>
      </c>
      <c r="D12">
        <v>0</v>
      </c>
      <c r="E12">
        <v>0</v>
      </c>
      <c r="F12">
        <v>0</v>
      </c>
      <c r="G12">
        <v>74</v>
      </c>
      <c r="H12">
        <v>53</v>
      </c>
      <c r="I12">
        <v>55</v>
      </c>
      <c r="J12">
        <v>0</v>
      </c>
      <c r="K12">
        <v>84</v>
      </c>
      <c r="L12">
        <v>38</v>
      </c>
      <c r="M12">
        <v>18</v>
      </c>
      <c r="N12">
        <v>0</v>
      </c>
      <c r="O12">
        <v>10</v>
      </c>
      <c r="P12">
        <v>0</v>
      </c>
      <c r="Q12">
        <v>91</v>
      </c>
      <c r="R12">
        <v>80</v>
      </c>
      <c r="S12">
        <v>64</v>
      </c>
      <c r="T12">
        <v>75</v>
      </c>
    </row>
    <row r="13" spans="1:27">
      <c r="A13" t="s">
        <v>39</v>
      </c>
      <c r="B13">
        <v>23</v>
      </c>
      <c r="C13">
        <v>24</v>
      </c>
      <c r="D13">
        <v>21</v>
      </c>
      <c r="E13">
        <v>13</v>
      </c>
      <c r="F13">
        <v>25</v>
      </c>
      <c r="G13">
        <v>14</v>
      </c>
      <c r="H13">
        <v>20</v>
      </c>
      <c r="I13">
        <v>23</v>
      </c>
      <c r="J13">
        <v>46</v>
      </c>
      <c r="K13">
        <v>19</v>
      </c>
      <c r="L13">
        <v>19</v>
      </c>
      <c r="M13">
        <v>12</v>
      </c>
      <c r="N13">
        <v>26</v>
      </c>
      <c r="O13">
        <v>27</v>
      </c>
      <c r="P13">
        <v>9</v>
      </c>
      <c r="Q13">
        <v>8</v>
      </c>
      <c r="R13">
        <v>13</v>
      </c>
      <c r="S13">
        <v>21</v>
      </c>
      <c r="T13">
        <v>29</v>
      </c>
    </row>
    <row r="14" spans="1:27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Z14" s="3"/>
    </row>
    <row r="15" spans="1:27">
      <c r="A15" t="s">
        <v>53</v>
      </c>
      <c r="B15">
        <v>7</v>
      </c>
      <c r="C15">
        <v>9</v>
      </c>
      <c r="D15">
        <v>9</v>
      </c>
      <c r="E15">
        <v>9</v>
      </c>
      <c r="F15">
        <v>8.5</v>
      </c>
      <c r="G15">
        <v>6</v>
      </c>
      <c r="H15">
        <v>8</v>
      </c>
      <c r="I15">
        <v>7</v>
      </c>
      <c r="J15">
        <v>8</v>
      </c>
      <c r="K15">
        <v>7</v>
      </c>
      <c r="L15">
        <v>5</v>
      </c>
      <c r="M15">
        <v>5</v>
      </c>
      <c r="N15">
        <v>5</v>
      </c>
      <c r="O15">
        <v>5</v>
      </c>
      <c r="P15">
        <v>4</v>
      </c>
      <c r="Q15">
        <v>6</v>
      </c>
      <c r="R15">
        <v>7</v>
      </c>
      <c r="S15">
        <v>8</v>
      </c>
      <c r="T15">
        <v>8</v>
      </c>
    </row>
    <row r="16" spans="1:27">
      <c r="A16" s="8" t="s">
        <v>148</v>
      </c>
      <c r="B16" s="6" t="s">
        <v>134</v>
      </c>
      <c r="C16" s="6"/>
      <c r="D16" s="6"/>
      <c r="E16" s="6"/>
      <c r="F16" s="6"/>
      <c r="G16" s="20" t="s">
        <v>133</v>
      </c>
      <c r="H16" s="2"/>
      <c r="I16" s="2"/>
      <c r="J16" s="2"/>
      <c r="K16" s="2"/>
      <c r="L16" s="6" t="s">
        <v>134</v>
      </c>
      <c r="M16" s="6"/>
      <c r="N16" s="6"/>
      <c r="O16" s="6"/>
      <c r="P16" s="6"/>
      <c r="Q16" s="20" t="s">
        <v>133</v>
      </c>
      <c r="R16" s="2"/>
      <c r="S16" s="2"/>
      <c r="T16" s="2"/>
      <c r="U16" s="2"/>
    </row>
    <row r="17" spans="1:27">
      <c r="A17" t="s">
        <v>26</v>
      </c>
      <c r="B17" s="3">
        <v>423</v>
      </c>
      <c r="C17" s="16">
        <v>621</v>
      </c>
      <c r="D17" s="16">
        <v>517</v>
      </c>
      <c r="E17" s="16">
        <v>624</v>
      </c>
      <c r="F17" s="16">
        <v>327</v>
      </c>
      <c r="G17" s="16">
        <v>364</v>
      </c>
      <c r="H17" s="7">
        <v>0</v>
      </c>
      <c r="I17" s="16">
        <v>487</v>
      </c>
      <c r="J17" s="16">
        <v>133</v>
      </c>
      <c r="K17" s="7">
        <v>366</v>
      </c>
      <c r="L17" s="7">
        <v>412</v>
      </c>
      <c r="M17" s="16">
        <v>433</v>
      </c>
      <c r="N17" s="7">
        <v>442</v>
      </c>
      <c r="O17" s="7">
        <v>742</v>
      </c>
      <c r="P17" s="7">
        <v>484</v>
      </c>
      <c r="Q17" s="7">
        <v>450</v>
      </c>
      <c r="R17" s="7">
        <v>0</v>
      </c>
      <c r="S17" s="16">
        <v>429</v>
      </c>
      <c r="T17" s="16">
        <v>258</v>
      </c>
      <c r="U17" s="16">
        <v>523</v>
      </c>
      <c r="V17" s="7"/>
      <c r="W17" s="7"/>
      <c r="X17" s="7"/>
      <c r="Y17" s="7"/>
      <c r="Z17" s="7"/>
      <c r="AA17" s="7"/>
    </row>
    <row r="18" spans="1:27">
      <c r="A18" t="s">
        <v>27</v>
      </c>
      <c r="B18">
        <v>0</v>
      </c>
      <c r="C18">
        <v>0</v>
      </c>
      <c r="D18">
        <v>72</v>
      </c>
      <c r="E18">
        <v>0</v>
      </c>
      <c r="F18">
        <v>260</v>
      </c>
      <c r="G18">
        <v>411</v>
      </c>
      <c r="H18">
        <v>514</v>
      </c>
      <c r="I18">
        <v>343</v>
      </c>
      <c r="J18">
        <v>381</v>
      </c>
      <c r="K18">
        <v>372</v>
      </c>
      <c r="L18">
        <v>321</v>
      </c>
      <c r="M18">
        <v>0</v>
      </c>
      <c r="N18">
        <v>70</v>
      </c>
      <c r="O18">
        <v>293</v>
      </c>
      <c r="P18">
        <v>345</v>
      </c>
      <c r="Q18">
        <v>567</v>
      </c>
      <c r="R18">
        <v>641</v>
      </c>
      <c r="S18">
        <v>492</v>
      </c>
      <c r="T18">
        <v>741</v>
      </c>
      <c r="U18">
        <v>352</v>
      </c>
    </row>
    <row r="19" spans="1:27">
      <c r="A19" t="s">
        <v>28</v>
      </c>
      <c r="B19">
        <v>305</v>
      </c>
      <c r="C19">
        <v>0</v>
      </c>
      <c r="D19">
        <v>30</v>
      </c>
      <c r="E19">
        <v>0</v>
      </c>
      <c r="F19">
        <v>260</v>
      </c>
      <c r="G19">
        <v>337</v>
      </c>
      <c r="H19">
        <v>339</v>
      </c>
      <c r="I19">
        <v>289</v>
      </c>
      <c r="J19">
        <v>290</v>
      </c>
      <c r="K19">
        <v>187</v>
      </c>
      <c r="L19">
        <v>297</v>
      </c>
      <c r="M19">
        <v>401</v>
      </c>
      <c r="N19">
        <v>219</v>
      </c>
      <c r="O19">
        <v>50</v>
      </c>
      <c r="P19">
        <v>232</v>
      </c>
      <c r="Q19">
        <v>533</v>
      </c>
      <c r="R19">
        <v>582</v>
      </c>
      <c r="S19">
        <v>506</v>
      </c>
      <c r="T19">
        <v>409</v>
      </c>
      <c r="U19">
        <v>301</v>
      </c>
    </row>
    <row r="20" spans="1:27">
      <c r="A20" t="s">
        <v>29</v>
      </c>
      <c r="B20">
        <v>305</v>
      </c>
      <c r="C20">
        <v>0</v>
      </c>
      <c r="D20">
        <v>30</v>
      </c>
      <c r="E20">
        <v>0</v>
      </c>
      <c r="F20">
        <v>260</v>
      </c>
      <c r="G20">
        <v>215</v>
      </c>
      <c r="H20">
        <v>250</v>
      </c>
      <c r="I20">
        <v>215</v>
      </c>
      <c r="J20">
        <v>290</v>
      </c>
      <c r="K20">
        <v>0</v>
      </c>
      <c r="L20">
        <v>297</v>
      </c>
      <c r="M20">
        <v>426</v>
      </c>
      <c r="N20">
        <v>219</v>
      </c>
      <c r="O20">
        <v>50</v>
      </c>
      <c r="P20">
        <v>232</v>
      </c>
      <c r="Q20">
        <v>453</v>
      </c>
      <c r="R20">
        <v>466</v>
      </c>
      <c r="S20">
        <v>448</v>
      </c>
      <c r="T20">
        <v>409</v>
      </c>
      <c r="U20">
        <v>301</v>
      </c>
    </row>
    <row r="21" spans="1:27">
      <c r="A21" t="s">
        <v>145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76</v>
      </c>
      <c r="K21">
        <v>0</v>
      </c>
      <c r="L21">
        <v>158</v>
      </c>
      <c r="M21">
        <v>0</v>
      </c>
      <c r="N21">
        <v>0</v>
      </c>
      <c r="O21">
        <v>164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7">
      <c r="A22" t="s">
        <v>146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53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7">
      <c r="A23" t="s">
        <v>147</v>
      </c>
      <c r="B23">
        <v>1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4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7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51</v>
      </c>
      <c r="H24">
        <v>39</v>
      </c>
      <c r="I24">
        <v>27</v>
      </c>
      <c r="J24">
        <v>65</v>
      </c>
      <c r="K24">
        <v>59</v>
      </c>
      <c r="L24">
        <v>0</v>
      </c>
      <c r="M24" s="3">
        <v>0</v>
      </c>
      <c r="N24" s="3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7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51</v>
      </c>
      <c r="H25">
        <v>0</v>
      </c>
      <c r="I25">
        <v>27</v>
      </c>
      <c r="J25">
        <v>65</v>
      </c>
      <c r="K25">
        <v>0</v>
      </c>
      <c r="L25">
        <v>56</v>
      </c>
      <c r="M25">
        <v>50</v>
      </c>
      <c r="N25">
        <v>36</v>
      </c>
      <c r="O25">
        <v>0</v>
      </c>
      <c r="P25">
        <v>0</v>
      </c>
      <c r="Q25">
        <v>67</v>
      </c>
      <c r="R25">
        <v>36</v>
      </c>
      <c r="S25">
        <v>0</v>
      </c>
      <c r="T25">
        <v>0</v>
      </c>
      <c r="U25">
        <v>58</v>
      </c>
    </row>
    <row r="26" spans="1:27">
      <c r="A26" t="s">
        <v>37</v>
      </c>
      <c r="B26">
        <v>0</v>
      </c>
      <c r="C26">
        <v>74</v>
      </c>
      <c r="D26">
        <v>96</v>
      </c>
      <c r="E26">
        <v>73</v>
      </c>
      <c r="F26">
        <v>62</v>
      </c>
      <c r="G26">
        <v>0</v>
      </c>
      <c r="H26">
        <v>0</v>
      </c>
      <c r="I26">
        <v>0</v>
      </c>
      <c r="J26">
        <v>0</v>
      </c>
      <c r="K26">
        <v>0</v>
      </c>
      <c r="L26">
        <v>43</v>
      </c>
      <c r="M26">
        <v>41</v>
      </c>
      <c r="N26">
        <v>34</v>
      </c>
      <c r="O26">
        <v>0</v>
      </c>
      <c r="P26" s="3">
        <v>10</v>
      </c>
      <c r="Q26">
        <v>22</v>
      </c>
      <c r="R26">
        <v>11</v>
      </c>
      <c r="S26">
        <v>0</v>
      </c>
      <c r="T26">
        <v>0</v>
      </c>
      <c r="U26">
        <v>0</v>
      </c>
    </row>
    <row r="27" spans="1:27">
      <c r="A27" t="s">
        <v>39</v>
      </c>
      <c r="B27">
        <v>8</v>
      </c>
      <c r="C27">
        <v>16</v>
      </c>
      <c r="D27">
        <v>6</v>
      </c>
      <c r="E27">
        <v>12</v>
      </c>
      <c r="F27">
        <v>1</v>
      </c>
      <c r="G27">
        <v>23</v>
      </c>
      <c r="H27">
        <v>21</v>
      </c>
      <c r="I27">
        <v>27</v>
      </c>
      <c r="J27">
        <v>28</v>
      </c>
      <c r="K27">
        <v>5</v>
      </c>
      <c r="L27">
        <v>14</v>
      </c>
      <c r="M27">
        <v>0</v>
      </c>
      <c r="N27">
        <v>0</v>
      </c>
      <c r="O27">
        <v>15</v>
      </c>
      <c r="Q27">
        <v>12</v>
      </c>
      <c r="R27">
        <v>27</v>
      </c>
      <c r="S27">
        <v>0</v>
      </c>
      <c r="T27">
        <v>0</v>
      </c>
      <c r="U27">
        <v>22</v>
      </c>
    </row>
    <row r="28" spans="1:27">
      <c r="A28" t="s">
        <v>73</v>
      </c>
      <c r="B28" t="s">
        <v>153</v>
      </c>
      <c r="C28" t="s">
        <v>154</v>
      </c>
      <c r="D28" t="s">
        <v>154</v>
      </c>
      <c r="E28" t="s">
        <v>154</v>
      </c>
      <c r="F28" t="s">
        <v>155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7">
      <c r="A29" t="s">
        <v>53</v>
      </c>
      <c r="B29">
        <v>6</v>
      </c>
      <c r="C29">
        <v>9</v>
      </c>
      <c r="D29">
        <v>8</v>
      </c>
      <c r="E29">
        <v>8</v>
      </c>
      <c r="F29">
        <v>8</v>
      </c>
      <c r="G29">
        <v>7</v>
      </c>
      <c r="H29">
        <v>6</v>
      </c>
      <c r="I29">
        <v>7</v>
      </c>
      <c r="J29">
        <v>7</v>
      </c>
      <c r="K29">
        <v>5</v>
      </c>
      <c r="L29">
        <v>6</v>
      </c>
      <c r="M29">
        <v>7</v>
      </c>
      <c r="N29">
        <v>7</v>
      </c>
      <c r="O29">
        <v>7</v>
      </c>
      <c r="P29">
        <v>7</v>
      </c>
      <c r="Q29">
        <v>6.5</v>
      </c>
      <c r="R29">
        <v>5</v>
      </c>
      <c r="S29">
        <v>5</v>
      </c>
      <c r="T29">
        <v>6</v>
      </c>
      <c r="U29">
        <v>6</v>
      </c>
    </row>
    <row r="30" spans="1:27">
      <c r="A30" s="8" t="s">
        <v>69</v>
      </c>
      <c r="B30" s="13"/>
      <c r="C30" s="13"/>
      <c r="D30" s="13"/>
      <c r="E30" s="13"/>
      <c r="F30" s="13"/>
      <c r="G30" s="13"/>
      <c r="H30" s="21"/>
      <c r="I30" s="13"/>
      <c r="J30" s="13"/>
      <c r="K30" s="13"/>
      <c r="L30" s="13"/>
      <c r="M30" s="15"/>
      <c r="N30" s="15"/>
      <c r="O30" s="15"/>
      <c r="P30" s="15"/>
      <c r="Q30" s="15"/>
      <c r="R30" s="15"/>
      <c r="S30" s="15"/>
      <c r="T30" s="15"/>
      <c r="U30" s="15"/>
    </row>
    <row r="31" spans="1:27">
      <c r="A31" t="s">
        <v>26</v>
      </c>
    </row>
    <row r="32" spans="1:27">
      <c r="A32" t="s">
        <v>27</v>
      </c>
      <c r="C32" s="14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18">
      <c r="A33" t="s">
        <v>28</v>
      </c>
    </row>
    <row r="34" spans="1:18">
      <c r="A34" t="s">
        <v>29</v>
      </c>
    </row>
    <row r="35" spans="1:18">
      <c r="A35" t="s">
        <v>145</v>
      </c>
    </row>
    <row r="36" spans="1:18">
      <c r="A36" t="s">
        <v>146</v>
      </c>
    </row>
    <row r="37" spans="1:18">
      <c r="A37" t="s">
        <v>147</v>
      </c>
    </row>
    <row r="38" spans="1:18">
      <c r="A38" t="s">
        <v>35</v>
      </c>
    </row>
    <row r="39" spans="1:18">
      <c r="A39" t="s">
        <v>36</v>
      </c>
    </row>
    <row r="40" spans="1:18">
      <c r="A40" t="s">
        <v>37</v>
      </c>
    </row>
    <row r="41" spans="1:18">
      <c r="A41" t="s">
        <v>39</v>
      </c>
    </row>
    <row r="42" spans="1:18">
      <c r="A42" t="s">
        <v>73</v>
      </c>
    </row>
    <row r="43" spans="1:18">
      <c r="A43" t="s">
        <v>53</v>
      </c>
    </row>
    <row r="44" spans="1:18"/>
  </sheetData>
  <pageMargins left="0.7" right="0.7" top="0.78740157499999996" bottom="0.78740157499999996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X43"/>
  <sheetViews>
    <sheetView workbookViewId="0">
      <selection activeCell="L28" sqref="L28"/>
    </sheetView>
  </sheetViews>
  <sheetFormatPr defaultColWidth="11.42578125" defaultRowHeight="15"/>
  <cols>
    <col min="1" max="1" width="26.140625" bestFit="1" customWidth="1"/>
  </cols>
  <sheetData>
    <row r="1" spans="1:24">
      <c r="B1" s="1">
        <v>44774</v>
      </c>
      <c r="C1" s="1">
        <v>44775</v>
      </c>
      <c r="D1" s="1">
        <v>44776</v>
      </c>
      <c r="E1" s="1">
        <v>44777</v>
      </c>
      <c r="F1" s="1">
        <v>44778</v>
      </c>
      <c r="G1" s="1">
        <v>44781</v>
      </c>
      <c r="H1" s="1">
        <v>44782</v>
      </c>
      <c r="I1" s="1">
        <v>44783</v>
      </c>
      <c r="J1" s="1">
        <v>44784</v>
      </c>
      <c r="K1" s="1">
        <v>44785</v>
      </c>
      <c r="L1" s="1">
        <v>44788</v>
      </c>
      <c r="M1" s="1">
        <v>44789</v>
      </c>
      <c r="N1" s="1">
        <v>44790</v>
      </c>
      <c r="O1" s="1">
        <v>44791</v>
      </c>
      <c r="P1" s="1">
        <v>44792</v>
      </c>
      <c r="Q1" s="1">
        <v>44795</v>
      </c>
      <c r="R1" s="1">
        <v>44796</v>
      </c>
      <c r="S1" s="1">
        <v>44797</v>
      </c>
      <c r="T1" s="1">
        <v>44798</v>
      </c>
      <c r="U1" s="1">
        <v>44799</v>
      </c>
      <c r="V1" s="1">
        <v>44802</v>
      </c>
      <c r="W1" s="1">
        <v>44803</v>
      </c>
      <c r="X1" s="1">
        <v>44804</v>
      </c>
    </row>
    <row r="2" spans="1:24">
      <c r="A2" s="8" t="s">
        <v>144</v>
      </c>
      <c r="B2" s="2" t="s">
        <v>133</v>
      </c>
      <c r="C2" s="2"/>
      <c r="D2" s="2"/>
      <c r="E2" s="2"/>
      <c r="F2" s="2"/>
      <c r="G2" s="19" t="s">
        <v>134</v>
      </c>
      <c r="H2" s="6"/>
      <c r="I2" s="6"/>
      <c r="J2" s="6"/>
      <c r="K2" s="6"/>
      <c r="L2" s="20" t="s">
        <v>133</v>
      </c>
      <c r="M2" s="2"/>
      <c r="N2" s="2"/>
      <c r="O2" s="2"/>
      <c r="P2" s="2"/>
      <c r="Q2" s="19" t="s">
        <v>134</v>
      </c>
      <c r="R2" s="6"/>
      <c r="S2" s="6"/>
      <c r="T2" s="6"/>
      <c r="U2" s="6"/>
      <c r="V2" s="20" t="s">
        <v>133</v>
      </c>
      <c r="W2" s="2"/>
      <c r="X2" s="2"/>
    </row>
    <row r="3" spans="1:24">
      <c r="A3" t="s">
        <v>26</v>
      </c>
    </row>
    <row r="4" spans="1:24">
      <c r="A4" t="s">
        <v>27</v>
      </c>
    </row>
    <row r="5" spans="1:24">
      <c r="A5" t="s">
        <v>28</v>
      </c>
    </row>
    <row r="6" spans="1:24">
      <c r="A6" t="s">
        <v>29</v>
      </c>
    </row>
    <row r="7" spans="1:24">
      <c r="A7" t="s">
        <v>145</v>
      </c>
    </row>
    <row r="8" spans="1:24">
      <c r="A8" t="s">
        <v>146</v>
      </c>
    </row>
    <row r="9" spans="1:24">
      <c r="A9" t="s">
        <v>147</v>
      </c>
    </row>
    <row r="10" spans="1:24">
      <c r="A10" t="s">
        <v>35</v>
      </c>
    </row>
    <row r="11" spans="1:24">
      <c r="A11" t="s">
        <v>36</v>
      </c>
    </row>
    <row r="12" spans="1:24">
      <c r="A12" t="s">
        <v>37</v>
      </c>
    </row>
    <row r="13" spans="1:24">
      <c r="A13" t="s">
        <v>39</v>
      </c>
    </row>
    <row r="14" spans="1:24">
      <c r="A14" t="s">
        <v>73</v>
      </c>
    </row>
    <row r="15" spans="1:24">
      <c r="A15" t="s">
        <v>53</v>
      </c>
    </row>
    <row r="16" spans="1:24">
      <c r="A16" s="8" t="s">
        <v>148</v>
      </c>
      <c r="B16" s="6" t="s">
        <v>134</v>
      </c>
      <c r="C16" s="6"/>
      <c r="D16" s="6"/>
      <c r="E16" s="6"/>
      <c r="F16" s="6"/>
      <c r="G16" s="20" t="s">
        <v>133</v>
      </c>
      <c r="H16" s="2"/>
      <c r="I16" s="2"/>
      <c r="J16" s="2"/>
      <c r="K16" s="2"/>
      <c r="L16" s="6" t="s">
        <v>134</v>
      </c>
      <c r="M16" s="6"/>
      <c r="N16" s="6"/>
      <c r="O16" s="6"/>
      <c r="P16" s="6"/>
      <c r="Q16" s="20" t="s">
        <v>133</v>
      </c>
      <c r="R16" s="2"/>
      <c r="S16" s="2"/>
      <c r="T16" s="2"/>
      <c r="U16" s="2"/>
      <c r="V16" s="19" t="s">
        <v>134</v>
      </c>
      <c r="W16" s="6"/>
      <c r="X16" s="6"/>
    </row>
    <row r="17" spans="1:23">
      <c r="A17" t="s">
        <v>26</v>
      </c>
      <c r="B17" s="16">
        <v>268</v>
      </c>
      <c r="C17" s="16">
        <v>399</v>
      </c>
      <c r="D17" s="16">
        <v>441</v>
      </c>
      <c r="E17" s="16">
        <v>279</v>
      </c>
      <c r="F17" s="16">
        <v>575</v>
      </c>
      <c r="G17" s="16">
        <v>154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7"/>
    </row>
    <row r="18" spans="1:23">
      <c r="A18" t="s">
        <v>27</v>
      </c>
      <c r="B18">
        <v>410</v>
      </c>
      <c r="C18">
        <v>0</v>
      </c>
      <c r="D18">
        <v>178</v>
      </c>
      <c r="E18">
        <v>0</v>
      </c>
      <c r="F18">
        <v>368</v>
      </c>
      <c r="G18">
        <v>237</v>
      </c>
    </row>
    <row r="19" spans="1:23">
      <c r="A19" t="s">
        <v>28</v>
      </c>
      <c r="B19">
        <v>361</v>
      </c>
      <c r="C19">
        <v>202</v>
      </c>
      <c r="D19">
        <v>391</v>
      </c>
      <c r="E19">
        <v>110</v>
      </c>
      <c r="F19">
        <v>0</v>
      </c>
      <c r="G19">
        <v>237</v>
      </c>
    </row>
    <row r="20" spans="1:23">
      <c r="A20" t="s">
        <v>29</v>
      </c>
      <c r="B20">
        <v>361</v>
      </c>
      <c r="C20">
        <v>303</v>
      </c>
      <c r="D20">
        <v>445</v>
      </c>
      <c r="E20">
        <v>110</v>
      </c>
      <c r="F20">
        <v>0</v>
      </c>
      <c r="G20">
        <v>412</v>
      </c>
    </row>
    <row r="21" spans="1:23">
      <c r="A21" t="s">
        <v>145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23">
      <c r="A22" t="s">
        <v>146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L22" s="12"/>
    </row>
    <row r="23" spans="1:23">
      <c r="A23" t="s">
        <v>147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23">
      <c r="A24" t="s">
        <v>35</v>
      </c>
      <c r="B24">
        <v>0</v>
      </c>
      <c r="C24">
        <v>13</v>
      </c>
      <c r="D24">
        <v>0</v>
      </c>
      <c r="E24" s="3">
        <v>52</v>
      </c>
      <c r="F24" s="3">
        <v>34</v>
      </c>
      <c r="G24">
        <v>0</v>
      </c>
      <c r="T24" s="3"/>
      <c r="U24" s="3"/>
    </row>
    <row r="25" spans="1:23">
      <c r="A25" t="s">
        <v>36</v>
      </c>
      <c r="B25">
        <v>0</v>
      </c>
      <c r="C25">
        <v>0</v>
      </c>
      <c r="D25">
        <v>0</v>
      </c>
      <c r="E25">
        <v>52</v>
      </c>
      <c r="F25">
        <v>0</v>
      </c>
      <c r="G25">
        <v>19</v>
      </c>
    </row>
    <row r="26" spans="1:23">
      <c r="A26" t="s">
        <v>37</v>
      </c>
      <c r="B26">
        <v>82</v>
      </c>
      <c r="C26">
        <v>23</v>
      </c>
      <c r="D26">
        <v>0</v>
      </c>
      <c r="E26">
        <v>0</v>
      </c>
      <c r="F26">
        <v>0</v>
      </c>
      <c r="G26">
        <v>0</v>
      </c>
      <c r="H26" s="3"/>
      <c r="W26" s="3"/>
    </row>
    <row r="27" spans="1:23">
      <c r="A27" t="s">
        <v>39</v>
      </c>
      <c r="B27">
        <v>0</v>
      </c>
      <c r="C27">
        <v>5</v>
      </c>
      <c r="D27">
        <v>14</v>
      </c>
      <c r="E27">
        <v>11</v>
      </c>
      <c r="F27">
        <v>0</v>
      </c>
      <c r="G27">
        <v>11</v>
      </c>
    </row>
    <row r="28" spans="1:23">
      <c r="A28" t="s">
        <v>73</v>
      </c>
      <c r="B28">
        <v>54</v>
      </c>
      <c r="C28">
        <v>15</v>
      </c>
      <c r="D28">
        <v>0</v>
      </c>
      <c r="E28">
        <v>0</v>
      </c>
      <c r="F28">
        <v>0</v>
      </c>
      <c r="G28">
        <v>0</v>
      </c>
    </row>
    <row r="29" spans="1:23">
      <c r="A29" t="s">
        <v>53</v>
      </c>
      <c r="B29">
        <v>6</v>
      </c>
      <c r="C29">
        <v>6</v>
      </c>
      <c r="D29">
        <v>5</v>
      </c>
      <c r="E29">
        <v>5</v>
      </c>
      <c r="F29">
        <v>5</v>
      </c>
      <c r="G29">
        <v>6</v>
      </c>
    </row>
    <row r="30" spans="1:23">
      <c r="A30" s="8" t="s">
        <v>69</v>
      </c>
    </row>
    <row r="31" spans="1:23">
      <c r="A31" t="s">
        <v>26</v>
      </c>
    </row>
    <row r="32" spans="1:23">
      <c r="A32" t="s">
        <v>27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1">
      <c r="A33" t="s">
        <v>28</v>
      </c>
    </row>
    <row r="34" spans="1:1">
      <c r="A34" t="s">
        <v>29</v>
      </c>
    </row>
    <row r="35" spans="1:1">
      <c r="A35" t="s">
        <v>145</v>
      </c>
    </row>
    <row r="36" spans="1:1">
      <c r="A36" t="s">
        <v>146</v>
      </c>
    </row>
    <row r="37" spans="1:1">
      <c r="A37" t="s">
        <v>147</v>
      </c>
    </row>
    <row r="38" spans="1:1">
      <c r="A38" t="s">
        <v>35</v>
      </c>
    </row>
    <row r="39" spans="1:1">
      <c r="A39" t="s">
        <v>36</v>
      </c>
    </row>
    <row r="40" spans="1:1">
      <c r="A40" t="s">
        <v>37</v>
      </c>
    </row>
    <row r="41" spans="1:1">
      <c r="A41" t="s">
        <v>39</v>
      </c>
    </row>
    <row r="42" spans="1:1">
      <c r="A42" t="s">
        <v>73</v>
      </c>
    </row>
    <row r="43" spans="1:1">
      <c r="A43" t="s">
        <v>53</v>
      </c>
    </row>
  </sheetData>
  <pageMargins left="0.7" right="0.7" top="0.78740157499999996" bottom="0.78740157499999996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2:O33"/>
  <sheetViews>
    <sheetView zoomScaleNormal="100" workbookViewId="0">
      <selection activeCell="K10" sqref="K10"/>
    </sheetView>
  </sheetViews>
  <sheetFormatPr defaultColWidth="11.42578125" defaultRowHeight="15"/>
  <cols>
    <col min="1" max="1" width="21.85546875" bestFit="1" customWidth="1"/>
    <col min="2" max="2" width="26.140625" bestFit="1" customWidth="1"/>
    <col min="3" max="3" width="11.42578125" customWidth="1"/>
    <col min="15" max="15" width="15.7109375" customWidth="1"/>
  </cols>
  <sheetData>
    <row r="2" spans="1:15">
      <c r="C2" t="s">
        <v>156</v>
      </c>
      <c r="D2" t="s">
        <v>157</v>
      </c>
      <c r="E2" t="s">
        <v>158</v>
      </c>
      <c r="F2" t="s">
        <v>159</v>
      </c>
      <c r="G2" t="s">
        <v>160</v>
      </c>
      <c r="H2" t="s">
        <v>161</v>
      </c>
      <c r="I2" t="s">
        <v>162</v>
      </c>
      <c r="J2" t="s">
        <v>163</v>
      </c>
      <c r="K2" t="s">
        <v>164</v>
      </c>
      <c r="L2" t="s">
        <v>165</v>
      </c>
      <c r="M2" t="s">
        <v>166</v>
      </c>
      <c r="N2" t="s">
        <v>167</v>
      </c>
      <c r="O2" s="3" t="s">
        <v>168</v>
      </c>
    </row>
    <row r="3" spans="1:15">
      <c r="A3" s="8" t="s">
        <v>169</v>
      </c>
      <c r="B3" t="s">
        <v>26</v>
      </c>
      <c r="C3">
        <v>5852</v>
      </c>
      <c r="D3">
        <v>10260</v>
      </c>
      <c r="E3">
        <v>11206</v>
      </c>
      <c r="F3">
        <v>7816</v>
      </c>
      <c r="G3">
        <v>11959</v>
      </c>
      <c r="H3">
        <v>9267</v>
      </c>
      <c r="O3" s="5">
        <f>SUM(C3:N3)/(12-(COUNTIF(C3:N3,"")))</f>
        <v>9393.3333333333339</v>
      </c>
    </row>
    <row r="4" spans="1:15">
      <c r="B4" t="s">
        <v>27</v>
      </c>
      <c r="C4">
        <v>4662</v>
      </c>
      <c r="D4">
        <v>7602</v>
      </c>
      <c r="E4">
        <v>9992</v>
      </c>
      <c r="F4">
        <v>8705</v>
      </c>
      <c r="G4">
        <v>7925</v>
      </c>
      <c r="H4">
        <v>6612</v>
      </c>
      <c r="O4" s="5">
        <f t="shared" ref="O4:O9" si="0">SUM(C4:N4)/(12-(COUNTIF(C4:N4,"")))</f>
        <v>7583</v>
      </c>
    </row>
    <row r="5" spans="1:15">
      <c r="B5" t="s">
        <v>28</v>
      </c>
      <c r="C5">
        <v>4410</v>
      </c>
      <c r="D5">
        <v>6740</v>
      </c>
      <c r="E5">
        <v>8485</v>
      </c>
      <c r="F5">
        <v>7714</v>
      </c>
      <c r="G5">
        <v>7622</v>
      </c>
      <c r="H5">
        <v>6795</v>
      </c>
      <c r="O5" s="5">
        <f t="shared" si="0"/>
        <v>6961</v>
      </c>
    </row>
    <row r="6" spans="1:15">
      <c r="B6" t="s">
        <v>29</v>
      </c>
      <c r="C6">
        <v>3792</v>
      </c>
      <c r="D6">
        <v>6257</v>
      </c>
      <c r="E6">
        <v>7871</v>
      </c>
      <c r="F6">
        <v>4948</v>
      </c>
      <c r="G6">
        <v>6756</v>
      </c>
      <c r="H6">
        <v>5900</v>
      </c>
      <c r="O6" s="5">
        <f t="shared" si="0"/>
        <v>5920.666666666667</v>
      </c>
    </row>
    <row r="7" spans="1:15">
      <c r="B7" t="s">
        <v>170</v>
      </c>
      <c r="C7" s="4">
        <f t="shared" ref="C7:H7" si="1">SUM(C3:C6)</f>
        <v>18716</v>
      </c>
      <c r="D7" s="4">
        <f t="shared" si="1"/>
        <v>30859</v>
      </c>
      <c r="E7" s="4">
        <f t="shared" si="1"/>
        <v>37554</v>
      </c>
      <c r="F7" s="4">
        <f t="shared" si="1"/>
        <v>29183</v>
      </c>
      <c r="G7" s="4">
        <f t="shared" si="1"/>
        <v>34262</v>
      </c>
      <c r="H7" s="4">
        <f t="shared" si="1"/>
        <v>28574</v>
      </c>
      <c r="I7" s="4"/>
      <c r="J7" s="4"/>
      <c r="K7" s="4"/>
      <c r="L7" s="4"/>
      <c r="M7" s="4"/>
      <c r="N7" s="4"/>
      <c r="O7" s="5">
        <f t="shared" si="0"/>
        <v>29858</v>
      </c>
    </row>
    <row r="8" spans="1:15">
      <c r="B8" t="s">
        <v>152</v>
      </c>
      <c r="C8">
        <v>98.5</v>
      </c>
      <c r="D8">
        <v>169</v>
      </c>
      <c r="E8">
        <v>200</v>
      </c>
      <c r="F8">
        <v>136</v>
      </c>
      <c r="G8">
        <v>171.5</v>
      </c>
      <c r="H8">
        <v>173</v>
      </c>
      <c r="O8" s="5">
        <f t="shared" si="0"/>
        <v>158</v>
      </c>
    </row>
    <row r="9" spans="1:15">
      <c r="B9" t="s">
        <v>171</v>
      </c>
      <c r="C9">
        <f t="shared" ref="C9:H9" si="2">C7/C8</f>
        <v>190.01015228426397</v>
      </c>
      <c r="D9">
        <f t="shared" si="2"/>
        <v>182.59763313609469</v>
      </c>
      <c r="E9" s="18">
        <f t="shared" si="2"/>
        <v>187.77</v>
      </c>
      <c r="F9">
        <f t="shared" si="2"/>
        <v>214.58088235294119</v>
      </c>
      <c r="G9">
        <f t="shared" si="2"/>
        <v>199.77842565597669</v>
      </c>
      <c r="H9">
        <f t="shared" si="2"/>
        <v>165.16763005780348</v>
      </c>
      <c r="O9" s="5">
        <f t="shared" si="0"/>
        <v>189.98412058118001</v>
      </c>
    </row>
    <row r="10" spans="1:15">
      <c r="O10" s="5"/>
    </row>
    <row r="11" spans="1:15">
      <c r="A11" s="8" t="s">
        <v>172</v>
      </c>
      <c r="B11" t="s">
        <v>26</v>
      </c>
      <c r="C11">
        <v>5516</v>
      </c>
      <c r="D11">
        <v>10777</v>
      </c>
      <c r="E11">
        <v>12763</v>
      </c>
      <c r="F11">
        <v>10705</v>
      </c>
      <c r="G11">
        <v>8048</v>
      </c>
      <c r="H11">
        <v>9342</v>
      </c>
      <c r="O11" s="5">
        <f t="shared" ref="O11:O17" si="3">SUM(C11:N11)/(12-(COUNTIF(C11:N11,"")))</f>
        <v>9525.1666666666661</v>
      </c>
    </row>
    <row r="12" spans="1:15">
      <c r="B12" t="s">
        <v>27</v>
      </c>
      <c r="C12">
        <v>5280</v>
      </c>
      <c r="D12">
        <v>8078</v>
      </c>
      <c r="E12">
        <v>8706</v>
      </c>
      <c r="F12">
        <v>5237</v>
      </c>
      <c r="G12">
        <v>7297</v>
      </c>
      <c r="H12">
        <v>6734</v>
      </c>
      <c r="O12" s="5">
        <f t="shared" si="3"/>
        <v>6888.666666666667</v>
      </c>
    </row>
    <row r="13" spans="1:15">
      <c r="B13" t="s">
        <v>28</v>
      </c>
      <c r="C13">
        <v>4178</v>
      </c>
      <c r="D13">
        <v>6509</v>
      </c>
      <c r="E13">
        <v>7064</v>
      </c>
      <c r="F13">
        <v>5496</v>
      </c>
      <c r="G13">
        <v>6239</v>
      </c>
      <c r="H13">
        <v>5419</v>
      </c>
      <c r="O13" s="5">
        <f t="shared" si="3"/>
        <v>5817.5</v>
      </c>
    </row>
    <row r="14" spans="1:15">
      <c r="B14" t="s">
        <v>29</v>
      </c>
      <c r="C14">
        <v>4112</v>
      </c>
      <c r="D14">
        <v>6228</v>
      </c>
      <c r="E14">
        <v>7022</v>
      </c>
      <c r="F14">
        <v>5468</v>
      </c>
      <c r="G14">
        <v>6709</v>
      </c>
      <c r="H14">
        <v>6296</v>
      </c>
      <c r="O14" s="5">
        <f t="shared" si="3"/>
        <v>5972.5</v>
      </c>
    </row>
    <row r="15" spans="1:15">
      <c r="B15" t="s">
        <v>170</v>
      </c>
      <c r="C15" s="4">
        <f>SUM(C11:C14)</f>
        <v>19086</v>
      </c>
      <c r="D15" s="4">
        <f>SUM(D11:D14)</f>
        <v>31592</v>
      </c>
      <c r="E15" s="4">
        <v>35555</v>
      </c>
      <c r="F15" s="4">
        <f>SUM(F11:F14)</f>
        <v>26906</v>
      </c>
      <c r="G15" s="4">
        <f>SUM(G11:G14)</f>
        <v>28293</v>
      </c>
      <c r="H15" s="4">
        <f>SUM(H11:H14)</f>
        <v>27791</v>
      </c>
      <c r="I15" s="4"/>
      <c r="J15" s="4"/>
      <c r="K15" s="4"/>
      <c r="L15" s="4"/>
      <c r="M15" s="4"/>
      <c r="N15" s="4"/>
      <c r="O15" s="5">
        <f t="shared" si="3"/>
        <v>28203.833333333332</v>
      </c>
    </row>
    <row r="16" spans="1:15">
      <c r="B16" t="s">
        <v>152</v>
      </c>
      <c r="C16">
        <v>100.5</v>
      </c>
      <c r="D16">
        <v>154.5</v>
      </c>
      <c r="E16">
        <v>184.5</v>
      </c>
      <c r="F16">
        <v>138</v>
      </c>
      <c r="G16">
        <v>136</v>
      </c>
      <c r="H16">
        <v>143.5</v>
      </c>
      <c r="O16" s="5">
        <f t="shared" si="3"/>
        <v>142.83333333333334</v>
      </c>
    </row>
    <row r="17" spans="1:15">
      <c r="B17" t="s">
        <v>171</v>
      </c>
      <c r="C17">
        <f>C15/C16</f>
        <v>189.91044776119404</v>
      </c>
      <c r="D17">
        <f>D15/D16</f>
        <v>204.47896440129449</v>
      </c>
      <c r="E17">
        <v>192.710027</v>
      </c>
      <c r="F17">
        <f>F15/F16</f>
        <v>194.97101449275362</v>
      </c>
      <c r="G17">
        <f>G15/G16</f>
        <v>208.03676470588235</v>
      </c>
      <c r="H17">
        <f>H15/H16</f>
        <v>193.66550522648083</v>
      </c>
      <c r="O17" s="5">
        <f t="shared" si="3"/>
        <v>197.29545393126753</v>
      </c>
    </row>
    <row r="18" spans="1:15">
      <c r="O18" s="5"/>
    </row>
    <row r="19" spans="1:15">
      <c r="A19" s="15" t="s">
        <v>70</v>
      </c>
      <c r="B19" t="s">
        <v>26</v>
      </c>
      <c r="C19">
        <v>0</v>
      </c>
      <c r="O19" s="5">
        <f t="shared" ref="O19:O25" si="4">SUM(C19:N19)/(12-(COUNTIF(C19:N19,"")))</f>
        <v>0</v>
      </c>
    </row>
    <row r="20" spans="1:15">
      <c r="B20" t="s">
        <v>27</v>
      </c>
      <c r="C20">
        <v>1546</v>
      </c>
      <c r="O20" s="5">
        <f t="shared" si="4"/>
        <v>1546</v>
      </c>
    </row>
    <row r="21" spans="1:15">
      <c r="B21" t="s">
        <v>28</v>
      </c>
      <c r="C21">
        <v>2966</v>
      </c>
      <c r="O21" s="5">
        <f t="shared" si="4"/>
        <v>2966</v>
      </c>
    </row>
    <row r="22" spans="1:15">
      <c r="B22" t="s">
        <v>29</v>
      </c>
      <c r="C22">
        <v>3503</v>
      </c>
      <c r="O22" s="5">
        <f t="shared" si="4"/>
        <v>3503</v>
      </c>
    </row>
    <row r="23" spans="1:15">
      <c r="B23" t="s">
        <v>170</v>
      </c>
      <c r="C23" s="4">
        <f>SUM(C19:C22)</f>
        <v>8015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5">
        <f t="shared" si="4"/>
        <v>8015</v>
      </c>
    </row>
    <row r="24" spans="1:15">
      <c r="B24" t="s">
        <v>152</v>
      </c>
      <c r="C24">
        <v>35</v>
      </c>
      <c r="O24" s="5">
        <f t="shared" si="4"/>
        <v>35</v>
      </c>
    </row>
    <row r="25" spans="1:15">
      <c r="B25" t="s">
        <v>171</v>
      </c>
      <c r="C25">
        <f>C23/C24</f>
        <v>229</v>
      </c>
      <c r="O25" s="5">
        <f t="shared" si="4"/>
        <v>229</v>
      </c>
    </row>
    <row r="27" spans="1:15">
      <c r="B27" t="s">
        <v>26</v>
      </c>
      <c r="C27" s="10">
        <f t="shared" ref="C27:E30" si="5">C19+C11+C3</f>
        <v>11368</v>
      </c>
      <c r="D27" s="10">
        <f t="shared" si="5"/>
        <v>21037</v>
      </c>
      <c r="E27" s="10">
        <f t="shared" si="5"/>
        <v>23969</v>
      </c>
      <c r="F27" s="10">
        <f t="shared" ref="F27:N27" si="6">F19+F11+F3</f>
        <v>18521</v>
      </c>
      <c r="G27" s="10">
        <f t="shared" si="6"/>
        <v>20007</v>
      </c>
      <c r="H27" s="10">
        <f t="shared" si="6"/>
        <v>18609</v>
      </c>
      <c r="I27" s="10">
        <f t="shared" si="6"/>
        <v>0</v>
      </c>
      <c r="J27" s="10">
        <f t="shared" si="6"/>
        <v>0</v>
      </c>
      <c r="K27" s="10">
        <f t="shared" si="6"/>
        <v>0</v>
      </c>
      <c r="L27" s="10">
        <f t="shared" si="6"/>
        <v>0</v>
      </c>
      <c r="M27" s="10">
        <f t="shared" si="6"/>
        <v>0</v>
      </c>
      <c r="N27" s="10">
        <f t="shared" si="6"/>
        <v>0</v>
      </c>
    </row>
    <row r="28" spans="1:15">
      <c r="B28" t="s">
        <v>27</v>
      </c>
      <c r="C28" s="10">
        <f t="shared" si="5"/>
        <v>11488</v>
      </c>
      <c r="D28" s="10">
        <f t="shared" si="5"/>
        <v>15680</v>
      </c>
      <c r="E28" s="10">
        <f t="shared" si="5"/>
        <v>18698</v>
      </c>
      <c r="F28" s="10">
        <f t="shared" ref="F28:N28" si="7">F20+F12+F4</f>
        <v>13942</v>
      </c>
      <c r="G28" s="10">
        <f t="shared" si="7"/>
        <v>15222</v>
      </c>
      <c r="H28" s="10">
        <f t="shared" si="7"/>
        <v>13346</v>
      </c>
      <c r="I28" s="10">
        <f t="shared" si="7"/>
        <v>0</v>
      </c>
      <c r="J28" s="10">
        <f t="shared" si="7"/>
        <v>0</v>
      </c>
      <c r="K28" s="10">
        <f t="shared" si="7"/>
        <v>0</v>
      </c>
      <c r="L28" s="10">
        <f t="shared" si="7"/>
        <v>0</v>
      </c>
      <c r="M28" s="10">
        <f t="shared" si="7"/>
        <v>0</v>
      </c>
      <c r="N28" s="10">
        <f t="shared" si="7"/>
        <v>0</v>
      </c>
    </row>
    <row r="29" spans="1:15">
      <c r="B29" t="s">
        <v>28</v>
      </c>
      <c r="C29" s="10">
        <f t="shared" si="5"/>
        <v>11554</v>
      </c>
      <c r="D29" s="10">
        <f t="shared" si="5"/>
        <v>13249</v>
      </c>
      <c r="E29" s="10">
        <f t="shared" si="5"/>
        <v>15549</v>
      </c>
      <c r="F29" s="10">
        <f t="shared" ref="F29:N29" si="8">F21+F13+F5</f>
        <v>13210</v>
      </c>
      <c r="G29" s="10">
        <f t="shared" si="8"/>
        <v>13861</v>
      </c>
      <c r="H29" s="10">
        <f t="shared" si="8"/>
        <v>12214</v>
      </c>
      <c r="I29" s="10">
        <f t="shared" si="8"/>
        <v>0</v>
      </c>
      <c r="J29" s="10">
        <f t="shared" si="8"/>
        <v>0</v>
      </c>
      <c r="K29" s="10">
        <f t="shared" si="8"/>
        <v>0</v>
      </c>
      <c r="L29" s="10">
        <f t="shared" si="8"/>
        <v>0</v>
      </c>
      <c r="M29" s="10">
        <f t="shared" si="8"/>
        <v>0</v>
      </c>
      <c r="N29" s="10">
        <f t="shared" si="8"/>
        <v>0</v>
      </c>
    </row>
    <row r="30" spans="1:15">
      <c r="B30" t="s">
        <v>29</v>
      </c>
      <c r="C30" s="10">
        <f t="shared" si="5"/>
        <v>11407</v>
      </c>
      <c r="D30" s="10">
        <f t="shared" si="5"/>
        <v>12485</v>
      </c>
      <c r="E30" s="10">
        <f t="shared" si="5"/>
        <v>14893</v>
      </c>
      <c r="F30" s="10">
        <f t="shared" ref="F30:N30" si="9">F22+F14+F6</f>
        <v>10416</v>
      </c>
      <c r="G30" s="10">
        <f t="shared" si="9"/>
        <v>13465</v>
      </c>
      <c r="H30" s="10">
        <f t="shared" si="9"/>
        <v>12196</v>
      </c>
      <c r="I30" s="10">
        <f t="shared" si="9"/>
        <v>0</v>
      </c>
      <c r="J30" s="10">
        <f t="shared" si="9"/>
        <v>0</v>
      </c>
      <c r="K30" s="10">
        <f t="shared" si="9"/>
        <v>0</v>
      </c>
      <c r="L30" s="10">
        <f t="shared" si="9"/>
        <v>0</v>
      </c>
      <c r="M30" s="10">
        <f t="shared" si="9"/>
        <v>0</v>
      </c>
      <c r="N30" s="10">
        <f t="shared" si="9"/>
        <v>0</v>
      </c>
    </row>
    <row r="31" spans="1:15">
      <c r="B31" t="s">
        <v>170</v>
      </c>
      <c r="C31" s="11">
        <f>SUM(C27:C30)</f>
        <v>45817</v>
      </c>
      <c r="D31" s="11">
        <f>SUM(D27:D30)</f>
        <v>62451</v>
      </c>
      <c r="E31" s="11">
        <f>SUM(E27:E30)</f>
        <v>73109</v>
      </c>
      <c r="F31" s="11">
        <f t="shared" ref="F31:N31" si="10">SUM(F27:F30)</f>
        <v>56089</v>
      </c>
      <c r="G31" s="11">
        <f t="shared" si="10"/>
        <v>62555</v>
      </c>
      <c r="H31" s="11">
        <f t="shared" si="10"/>
        <v>56365</v>
      </c>
      <c r="I31" s="11">
        <f t="shared" si="10"/>
        <v>0</v>
      </c>
      <c r="J31" s="11">
        <f t="shared" si="10"/>
        <v>0</v>
      </c>
      <c r="K31" s="11">
        <f t="shared" si="10"/>
        <v>0</v>
      </c>
      <c r="L31" s="11">
        <f t="shared" si="10"/>
        <v>0</v>
      </c>
      <c r="M31" s="11">
        <f t="shared" si="10"/>
        <v>0</v>
      </c>
      <c r="N31" s="11">
        <f t="shared" si="10"/>
        <v>0</v>
      </c>
    </row>
    <row r="32" spans="1:15">
      <c r="B32" t="s">
        <v>152</v>
      </c>
      <c r="C32">
        <f>C24+C16+C8</f>
        <v>234</v>
      </c>
      <c r="D32">
        <f>D24+D16+D8</f>
        <v>323.5</v>
      </c>
      <c r="E32">
        <f>E24+E16+E8</f>
        <v>384.5</v>
      </c>
      <c r="F32">
        <f t="shared" ref="F32:N32" si="11">F24+F16+F8</f>
        <v>274</v>
      </c>
      <c r="G32">
        <f t="shared" si="11"/>
        <v>307.5</v>
      </c>
      <c r="H32">
        <f t="shared" si="11"/>
        <v>316.5</v>
      </c>
      <c r="I32">
        <f t="shared" si="11"/>
        <v>0</v>
      </c>
      <c r="J32">
        <f t="shared" si="11"/>
        <v>0</v>
      </c>
      <c r="K32">
        <f t="shared" si="11"/>
        <v>0</v>
      </c>
      <c r="L32">
        <f t="shared" si="11"/>
        <v>0</v>
      </c>
      <c r="M32">
        <f t="shared" si="11"/>
        <v>0</v>
      </c>
      <c r="N32">
        <f t="shared" si="11"/>
        <v>0</v>
      </c>
    </row>
    <row r="33" spans="2:14">
      <c r="B33" t="s">
        <v>171</v>
      </c>
      <c r="C33">
        <f>C31/C32</f>
        <v>195.79914529914529</v>
      </c>
      <c r="D33">
        <f>D31/D32</f>
        <v>193.04791344667697</v>
      </c>
      <c r="E33">
        <f>E31/E32</f>
        <v>190.14044213263981</v>
      </c>
      <c r="F33">
        <f t="shared" ref="F33:N33" si="12">F31/F32</f>
        <v>204.70437956204378</v>
      </c>
      <c r="G33">
        <f t="shared" si="12"/>
        <v>203.4308943089431</v>
      </c>
      <c r="H33">
        <f t="shared" si="12"/>
        <v>178.08846761453395</v>
      </c>
      <c r="I33" t="e">
        <f t="shared" si="12"/>
        <v>#DIV/0!</v>
      </c>
      <c r="J33" t="e">
        <f t="shared" si="12"/>
        <v>#DIV/0!</v>
      </c>
      <c r="K33" t="e">
        <f t="shared" si="12"/>
        <v>#DIV/0!</v>
      </c>
      <c r="L33" t="e">
        <f t="shared" si="12"/>
        <v>#DIV/0!</v>
      </c>
      <c r="M33" t="e">
        <f t="shared" si="12"/>
        <v>#DIV/0!</v>
      </c>
      <c r="N33" t="e">
        <f t="shared" si="12"/>
        <v>#DIV/0!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39"/>
  <sheetViews>
    <sheetView workbookViewId="0">
      <selection activeCell="A53" sqref="A53"/>
    </sheetView>
  </sheetViews>
  <sheetFormatPr defaultColWidth="11.42578125" defaultRowHeight="15"/>
  <cols>
    <col min="1" max="1" width="58.42578125" customWidth="1"/>
    <col min="2" max="2" width="18.28515625" bestFit="1" customWidth="1"/>
    <col min="3" max="3" width="14.42578125" bestFit="1" customWidth="1"/>
    <col min="4" max="4" width="18.7109375" bestFit="1" customWidth="1"/>
  </cols>
  <sheetData>
    <row r="1" spans="1:5">
      <c r="B1" t="s">
        <v>173</v>
      </c>
      <c r="C1" t="s">
        <v>174</v>
      </c>
      <c r="D1" t="s">
        <v>175</v>
      </c>
    </row>
    <row r="2" spans="1:5">
      <c r="A2" t="s">
        <v>176</v>
      </c>
      <c r="C2">
        <v>14444</v>
      </c>
    </row>
    <row r="3" spans="1:5">
      <c r="A3" t="s">
        <v>177</v>
      </c>
      <c r="C3">
        <v>710</v>
      </c>
    </row>
    <row r="4" spans="1:5">
      <c r="A4" t="s">
        <v>178</v>
      </c>
      <c r="C4">
        <v>1825</v>
      </c>
    </row>
    <row r="5" spans="1:5">
      <c r="A5" t="s">
        <v>179</v>
      </c>
    </row>
    <row r="6" spans="1:5">
      <c r="A6" t="s">
        <v>180</v>
      </c>
    </row>
    <row r="7" spans="1:5">
      <c r="A7" t="s">
        <v>181</v>
      </c>
      <c r="E7" t="s">
        <v>182</v>
      </c>
    </row>
    <row r="8" spans="1:5">
      <c r="A8" t="s">
        <v>183</v>
      </c>
      <c r="E8" t="s">
        <v>182</v>
      </c>
    </row>
    <row r="9" spans="1:5">
      <c r="A9" t="s">
        <v>184</v>
      </c>
    </row>
    <row r="10" spans="1:5">
      <c r="A10" t="s">
        <v>185</v>
      </c>
    </row>
    <row r="11" spans="1:5">
      <c r="A11" t="s">
        <v>45</v>
      </c>
    </row>
    <row r="12" spans="1:5">
      <c r="A12" t="s">
        <v>186</v>
      </c>
      <c r="B12" t="s">
        <v>187</v>
      </c>
    </row>
    <row r="13" spans="1:5">
      <c r="A13" t="s">
        <v>188</v>
      </c>
    </row>
    <row r="14" spans="1:5">
      <c r="A14" t="s">
        <v>189</v>
      </c>
    </row>
    <row r="15" spans="1:5">
      <c r="A15" t="s">
        <v>190</v>
      </c>
    </row>
    <row r="16" spans="1:5">
      <c r="A16" t="s">
        <v>191</v>
      </c>
    </row>
    <row r="17" spans="1:2">
      <c r="A17" t="s">
        <v>192</v>
      </c>
      <c r="B17" t="s">
        <v>193</v>
      </c>
    </row>
    <row r="18" spans="1:2">
      <c r="A18" t="s">
        <v>194</v>
      </c>
    </row>
    <row r="19" spans="1:2">
      <c r="A19" t="s">
        <v>195</v>
      </c>
    </row>
    <row r="20" spans="1:2">
      <c r="A20" t="s">
        <v>196</v>
      </c>
    </row>
    <row r="21" spans="1:2">
      <c r="A21" t="s">
        <v>197</v>
      </c>
    </row>
    <row r="22" spans="1:2">
      <c r="A22" t="s">
        <v>198</v>
      </c>
    </row>
    <row r="23" spans="1:2">
      <c r="A23" t="s">
        <v>199</v>
      </c>
    </row>
    <row r="24" spans="1:2">
      <c r="A24" t="s">
        <v>200</v>
      </c>
    </row>
    <row r="25" spans="1:2">
      <c r="A25" t="s">
        <v>201</v>
      </c>
    </row>
    <row r="26" spans="1:2">
      <c r="A26" t="s">
        <v>202</v>
      </c>
    </row>
    <row r="27" spans="1:2">
      <c r="A27" t="s">
        <v>203</v>
      </c>
    </row>
    <row r="28" spans="1:2">
      <c r="A28" t="s">
        <v>204</v>
      </c>
    </row>
    <row r="29" spans="1:2">
      <c r="A29" t="s">
        <v>205</v>
      </c>
    </row>
    <row r="30" spans="1:2">
      <c r="A30" t="s">
        <v>206</v>
      </c>
    </row>
    <row r="31" spans="1:2">
      <c r="A31" t="s">
        <v>207</v>
      </c>
    </row>
    <row r="32" spans="1:2">
      <c r="A32" t="s">
        <v>208</v>
      </c>
    </row>
    <row r="33" spans="1:5">
      <c r="A33" t="s">
        <v>209</v>
      </c>
    </row>
    <row r="34" spans="1:5">
      <c r="A34" t="s">
        <v>210</v>
      </c>
    </row>
    <row r="35" spans="1:5">
      <c r="A35" t="s">
        <v>211</v>
      </c>
    </row>
    <row r="36" spans="1:5">
      <c r="A36" t="s">
        <v>212</v>
      </c>
    </row>
    <row r="37" spans="1:5">
      <c r="A37" t="s">
        <v>213</v>
      </c>
    </row>
    <row r="38" spans="1:5">
      <c r="A38" t="s">
        <v>214</v>
      </c>
    </row>
    <row r="39" spans="1:5">
      <c r="A39" t="s">
        <v>215</v>
      </c>
      <c r="E39" t="s">
        <v>182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70"/>
  <sheetViews>
    <sheetView workbookViewId="0">
      <pane xSplit="1" topLeftCell="B1" activePane="topRight" state="frozen"/>
      <selection pane="topRight" activeCell="E17" sqref="E17"/>
      <selection activeCell="A5" sqref="A5"/>
    </sheetView>
  </sheetViews>
  <sheetFormatPr defaultColWidth="11.42578125" defaultRowHeight="15"/>
  <cols>
    <col min="1" max="1" width="28.85546875" customWidth="1"/>
    <col min="2" max="3" width="13.7109375" customWidth="1"/>
    <col min="7" max="7" width="12.85546875" customWidth="1"/>
    <col min="12" max="12" width="16.28515625" customWidth="1"/>
    <col min="13" max="13" width="13.140625" customWidth="1"/>
    <col min="21" max="21" width="11.85546875" customWidth="1"/>
  </cols>
  <sheetData>
    <row r="1" spans="1:31">
      <c r="B1" s="1">
        <v>45789</v>
      </c>
      <c r="C1" s="1">
        <v>45790</v>
      </c>
      <c r="D1" s="1">
        <v>45791</v>
      </c>
      <c r="E1" s="1">
        <v>45792</v>
      </c>
      <c r="F1" s="1">
        <v>45793</v>
      </c>
      <c r="G1" s="1">
        <v>45789</v>
      </c>
      <c r="H1" s="1">
        <v>45790</v>
      </c>
      <c r="I1" s="1">
        <v>45791</v>
      </c>
      <c r="J1" s="1">
        <v>45792</v>
      </c>
      <c r="K1" s="1">
        <v>45793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>
      <c r="A2" s="8" t="s">
        <v>23</v>
      </c>
      <c r="B2" s="13" t="s">
        <v>24</v>
      </c>
      <c r="C2" s="13" t="s">
        <v>24</v>
      </c>
      <c r="D2" s="13" t="s">
        <v>24</v>
      </c>
      <c r="E2" s="13" t="s">
        <v>24</v>
      </c>
      <c r="F2" s="13" t="s">
        <v>24</v>
      </c>
      <c r="G2" s="30" t="s">
        <v>25</v>
      </c>
      <c r="H2" s="30" t="s">
        <v>25</v>
      </c>
      <c r="I2" s="30" t="s">
        <v>25</v>
      </c>
      <c r="J2" s="30" t="s">
        <v>25</v>
      </c>
      <c r="K2" s="30" t="s">
        <v>25</v>
      </c>
      <c r="L2" s="13" t="s">
        <v>24</v>
      </c>
      <c r="M2" s="13" t="s">
        <v>24</v>
      </c>
      <c r="N2" s="13" t="s">
        <v>24</v>
      </c>
      <c r="O2" s="33"/>
      <c r="P2" s="33"/>
      <c r="Q2" s="28"/>
      <c r="R2" s="28"/>
      <c r="S2" s="28"/>
      <c r="T2" s="28"/>
      <c r="U2" s="28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>
      <c r="A3" t="s">
        <v>26</v>
      </c>
      <c r="C3">
        <v>826</v>
      </c>
      <c r="D3">
        <v>485</v>
      </c>
      <c r="E3">
        <v>803</v>
      </c>
      <c r="F3">
        <v>1068</v>
      </c>
      <c r="G3">
        <v>540</v>
      </c>
      <c r="H3">
        <v>684</v>
      </c>
      <c r="I3">
        <v>872</v>
      </c>
      <c r="J3">
        <v>661</v>
      </c>
      <c r="K3">
        <v>696</v>
      </c>
      <c r="L3">
        <v>927</v>
      </c>
      <c r="M3">
        <v>701</v>
      </c>
      <c r="N3">
        <v>1100</v>
      </c>
      <c r="O3" s="34">
        <v>0</v>
      </c>
      <c r="P3" s="34">
        <v>0</v>
      </c>
    </row>
    <row r="4" spans="1:31">
      <c r="A4" t="s">
        <v>27</v>
      </c>
      <c r="C4">
        <v>165</v>
      </c>
      <c r="D4">
        <v>425</v>
      </c>
      <c r="E4">
        <v>947</v>
      </c>
      <c r="F4">
        <v>453</v>
      </c>
      <c r="G4">
        <v>1179</v>
      </c>
      <c r="H4">
        <v>909</v>
      </c>
      <c r="I4">
        <v>827</v>
      </c>
      <c r="J4">
        <v>876</v>
      </c>
      <c r="K4">
        <v>577</v>
      </c>
      <c r="L4">
        <v>970</v>
      </c>
      <c r="M4">
        <v>659</v>
      </c>
      <c r="N4">
        <v>885</v>
      </c>
      <c r="O4" s="34">
        <v>0</v>
      </c>
      <c r="P4" s="34">
        <v>0</v>
      </c>
    </row>
    <row r="5" spans="1:31">
      <c r="A5" t="s">
        <v>28</v>
      </c>
      <c r="C5">
        <v>526</v>
      </c>
      <c r="D5">
        <v>425</v>
      </c>
      <c r="E5">
        <v>442</v>
      </c>
      <c r="F5">
        <v>582</v>
      </c>
      <c r="G5">
        <v>350</v>
      </c>
      <c r="H5">
        <v>495</v>
      </c>
      <c r="I5">
        <v>900</v>
      </c>
      <c r="J5">
        <v>379</v>
      </c>
      <c r="K5">
        <v>696</v>
      </c>
      <c r="L5">
        <v>520</v>
      </c>
      <c r="M5">
        <v>437</v>
      </c>
      <c r="N5">
        <v>854</v>
      </c>
      <c r="O5" s="34">
        <v>0</v>
      </c>
      <c r="P5" s="34">
        <v>113</v>
      </c>
    </row>
    <row r="6" spans="1:31">
      <c r="A6" t="s">
        <v>29</v>
      </c>
      <c r="C6">
        <v>329</v>
      </c>
      <c r="D6">
        <v>650</v>
      </c>
      <c r="E6">
        <v>419</v>
      </c>
      <c r="F6">
        <v>580</v>
      </c>
      <c r="G6">
        <v>304</v>
      </c>
      <c r="H6">
        <v>295</v>
      </c>
      <c r="I6">
        <v>644</v>
      </c>
      <c r="J6">
        <v>239</v>
      </c>
      <c r="K6">
        <v>669</v>
      </c>
      <c r="L6">
        <v>432</v>
      </c>
      <c r="M6">
        <v>424</v>
      </c>
      <c r="N6">
        <v>408</v>
      </c>
      <c r="O6" s="34">
        <v>0</v>
      </c>
      <c r="P6" s="34">
        <v>0</v>
      </c>
    </row>
    <row r="7" spans="1:31">
      <c r="A7" t="s">
        <v>30</v>
      </c>
      <c r="C7">
        <v>352</v>
      </c>
      <c r="D7">
        <v>593</v>
      </c>
      <c r="E7">
        <v>621</v>
      </c>
      <c r="F7">
        <v>545</v>
      </c>
      <c r="G7">
        <v>272</v>
      </c>
      <c r="H7">
        <v>477</v>
      </c>
      <c r="I7">
        <v>476</v>
      </c>
      <c r="J7">
        <v>423</v>
      </c>
      <c r="K7">
        <v>498</v>
      </c>
      <c r="L7">
        <v>125</v>
      </c>
      <c r="M7">
        <v>440</v>
      </c>
      <c r="N7">
        <v>406</v>
      </c>
      <c r="O7" s="34">
        <v>434</v>
      </c>
      <c r="P7" s="34">
        <v>468</v>
      </c>
    </row>
    <row r="8" spans="1:31">
      <c r="A8" t="s">
        <v>31</v>
      </c>
      <c r="C8">
        <v>83</v>
      </c>
      <c r="D8">
        <v>77</v>
      </c>
      <c r="E8">
        <v>86</v>
      </c>
      <c r="F8">
        <v>149</v>
      </c>
      <c r="G8">
        <v>149</v>
      </c>
      <c r="H8">
        <v>199</v>
      </c>
      <c r="I8">
        <v>94</v>
      </c>
      <c r="J8">
        <v>166</v>
      </c>
      <c r="K8">
        <v>173</v>
      </c>
      <c r="L8">
        <v>25</v>
      </c>
      <c r="M8">
        <v>217</v>
      </c>
      <c r="N8">
        <v>174</v>
      </c>
      <c r="O8" s="34">
        <v>72</v>
      </c>
      <c r="P8" s="34">
        <v>113</v>
      </c>
    </row>
    <row r="9" spans="1:31">
      <c r="A9" t="s">
        <v>32</v>
      </c>
      <c r="C9">
        <v>0</v>
      </c>
      <c r="D9">
        <v>0</v>
      </c>
      <c r="E9">
        <v>65</v>
      </c>
      <c r="F9">
        <v>146</v>
      </c>
      <c r="G9">
        <v>135</v>
      </c>
      <c r="H9">
        <v>232</v>
      </c>
      <c r="I9">
        <v>0</v>
      </c>
      <c r="J9">
        <v>0</v>
      </c>
      <c r="K9">
        <v>369</v>
      </c>
      <c r="L9">
        <v>0</v>
      </c>
      <c r="M9">
        <v>125</v>
      </c>
      <c r="N9">
        <v>0</v>
      </c>
      <c r="O9" s="34">
        <v>0</v>
      </c>
      <c r="P9" s="34">
        <v>0</v>
      </c>
    </row>
    <row r="10" spans="1:31">
      <c r="A10" t="s">
        <v>33</v>
      </c>
      <c r="C10">
        <v>0</v>
      </c>
      <c r="D10">
        <v>0</v>
      </c>
      <c r="E10">
        <v>0</v>
      </c>
      <c r="F10">
        <v>146</v>
      </c>
      <c r="G10">
        <v>135</v>
      </c>
      <c r="H10">
        <v>132</v>
      </c>
      <c r="I10">
        <v>0</v>
      </c>
      <c r="J10">
        <v>0</v>
      </c>
      <c r="K10">
        <v>369</v>
      </c>
      <c r="L10">
        <v>0</v>
      </c>
      <c r="M10">
        <v>125</v>
      </c>
      <c r="N10">
        <v>0</v>
      </c>
      <c r="O10" s="34">
        <v>0</v>
      </c>
      <c r="P10" s="34">
        <v>0</v>
      </c>
    </row>
    <row r="11" spans="1:31">
      <c r="A11" t="s">
        <v>34</v>
      </c>
      <c r="C11">
        <v>0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34">
        <v>0</v>
      </c>
      <c r="P11" s="34">
        <v>0</v>
      </c>
    </row>
    <row r="12" spans="1:31">
      <c r="A12" t="s">
        <v>35</v>
      </c>
      <c r="C12">
        <v>54</v>
      </c>
      <c r="D12">
        <v>36</v>
      </c>
      <c r="E12">
        <v>0</v>
      </c>
      <c r="G12">
        <v>0</v>
      </c>
      <c r="H12">
        <v>68</v>
      </c>
      <c r="I12">
        <v>0</v>
      </c>
      <c r="J12">
        <v>0</v>
      </c>
      <c r="K12">
        <v>0</v>
      </c>
      <c r="L12">
        <v>0</v>
      </c>
      <c r="M12">
        <v>0</v>
      </c>
      <c r="N12">
        <v>48</v>
      </c>
      <c r="O12" s="34">
        <v>0</v>
      </c>
      <c r="P12" s="34">
        <v>0</v>
      </c>
    </row>
    <row r="13" spans="1:31">
      <c r="A13" t="s">
        <v>36</v>
      </c>
      <c r="C13">
        <v>54</v>
      </c>
      <c r="D13">
        <v>52</v>
      </c>
      <c r="E13">
        <v>0</v>
      </c>
      <c r="G13">
        <v>35</v>
      </c>
      <c r="H13">
        <v>30</v>
      </c>
      <c r="I13">
        <v>0</v>
      </c>
      <c r="J13">
        <v>0</v>
      </c>
      <c r="K13">
        <v>0</v>
      </c>
      <c r="L13">
        <v>0</v>
      </c>
      <c r="M13">
        <v>0</v>
      </c>
      <c r="N13">
        <v>48</v>
      </c>
      <c r="O13" s="34">
        <v>0</v>
      </c>
      <c r="P13" s="34">
        <v>0</v>
      </c>
    </row>
    <row r="14" spans="1:31">
      <c r="A14" t="s">
        <v>37</v>
      </c>
      <c r="C14">
        <v>32</v>
      </c>
      <c r="D14">
        <v>31</v>
      </c>
      <c r="E14">
        <v>0</v>
      </c>
      <c r="G14">
        <v>45</v>
      </c>
      <c r="H14">
        <v>56</v>
      </c>
      <c r="I14">
        <v>50</v>
      </c>
      <c r="J14">
        <v>25</v>
      </c>
      <c r="K14">
        <v>0</v>
      </c>
      <c r="L14">
        <v>50</v>
      </c>
      <c r="M14">
        <v>29</v>
      </c>
      <c r="N14">
        <v>35</v>
      </c>
      <c r="O14" s="34">
        <v>0</v>
      </c>
      <c r="P14" s="34">
        <v>0</v>
      </c>
    </row>
    <row r="15" spans="1:31" s="9" customFormat="1">
      <c r="A15" s="9" t="s">
        <v>38</v>
      </c>
      <c r="C15" s="9">
        <v>36</v>
      </c>
      <c r="D15" s="9">
        <v>31</v>
      </c>
      <c r="E15" s="9">
        <v>33</v>
      </c>
      <c r="F15" s="9">
        <v>29</v>
      </c>
      <c r="G15" s="9">
        <v>62</v>
      </c>
      <c r="H15" s="9">
        <v>50</v>
      </c>
      <c r="I15" s="9">
        <v>69</v>
      </c>
      <c r="J15" s="9">
        <v>58</v>
      </c>
      <c r="K15" s="9">
        <v>0</v>
      </c>
      <c r="L15" s="9">
        <v>78</v>
      </c>
      <c r="M15" s="9">
        <v>35</v>
      </c>
      <c r="N15" s="9">
        <v>35</v>
      </c>
      <c r="O15" s="9">
        <v>0</v>
      </c>
      <c r="P15" s="9">
        <v>0</v>
      </c>
    </row>
    <row r="16" spans="1:31">
      <c r="A16" t="s">
        <v>39</v>
      </c>
      <c r="C16">
        <v>6</v>
      </c>
      <c r="D16">
        <v>7</v>
      </c>
      <c r="E16">
        <v>0</v>
      </c>
      <c r="F16">
        <v>0</v>
      </c>
      <c r="G16">
        <v>16</v>
      </c>
      <c r="H16">
        <v>36</v>
      </c>
      <c r="I16">
        <v>17</v>
      </c>
      <c r="J16">
        <v>29</v>
      </c>
      <c r="K16">
        <v>24</v>
      </c>
      <c r="L16">
        <v>28</v>
      </c>
      <c r="M16">
        <v>28</v>
      </c>
      <c r="N16">
        <v>20</v>
      </c>
      <c r="O16" s="34">
        <v>0</v>
      </c>
      <c r="P16" s="34">
        <v>0</v>
      </c>
    </row>
    <row r="17" spans="1:31" ht="30">
      <c r="A17" t="s">
        <v>40</v>
      </c>
      <c r="C17">
        <v>0</v>
      </c>
      <c r="D17">
        <v>0</v>
      </c>
      <c r="E17">
        <v>0</v>
      </c>
      <c r="F17">
        <v>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32" t="s">
        <v>41</v>
      </c>
      <c r="N17">
        <v>0</v>
      </c>
      <c r="O17" s="34">
        <v>0</v>
      </c>
      <c r="P17" s="34">
        <v>0</v>
      </c>
    </row>
    <row r="18" spans="1:31">
      <c r="A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34">
        <v>0</v>
      </c>
      <c r="P18" s="34">
        <v>0</v>
      </c>
    </row>
    <row r="19" spans="1:31">
      <c r="A19" t="s">
        <v>43</v>
      </c>
      <c r="C19">
        <v>0</v>
      </c>
      <c r="D19">
        <v>0</v>
      </c>
      <c r="E19">
        <v>10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 s="34">
        <v>0</v>
      </c>
      <c r="P19" s="34">
        <v>0</v>
      </c>
    </row>
    <row r="20" spans="1:31">
      <c r="A20" t="s">
        <v>44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34">
        <v>0</v>
      </c>
      <c r="P20" s="34">
        <v>0</v>
      </c>
    </row>
    <row r="21" spans="1:31">
      <c r="A21" t="s">
        <v>45</v>
      </c>
      <c r="C21" t="s">
        <v>46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34">
        <v>0</v>
      </c>
      <c r="P21" s="34">
        <v>0</v>
      </c>
    </row>
    <row r="22" spans="1:31">
      <c r="A22" t="s">
        <v>47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34">
        <v>0</v>
      </c>
      <c r="P22" s="34">
        <v>0</v>
      </c>
      <c r="AB22" s="3"/>
    </row>
    <row r="23" spans="1:31">
      <c r="A23" t="s">
        <v>48</v>
      </c>
      <c r="C23">
        <v>0</v>
      </c>
      <c r="D23" t="s">
        <v>49</v>
      </c>
      <c r="E23" t="s">
        <v>49</v>
      </c>
      <c r="F23" t="s">
        <v>50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t="s">
        <v>51</v>
      </c>
      <c r="N23" t="s">
        <v>52</v>
      </c>
      <c r="O23" s="34">
        <v>0</v>
      </c>
      <c r="P23" s="34">
        <v>0</v>
      </c>
      <c r="AB23" s="3"/>
    </row>
    <row r="24" spans="1:31">
      <c r="A24" s="27" t="s">
        <v>53</v>
      </c>
      <c r="B24" s="27"/>
      <c r="C24" s="27">
        <v>8</v>
      </c>
      <c r="D24" s="27">
        <v>8</v>
      </c>
      <c r="E24" s="27">
        <v>8</v>
      </c>
      <c r="F24" s="27">
        <v>8</v>
      </c>
      <c r="G24" s="27">
        <v>11</v>
      </c>
      <c r="H24" s="27">
        <v>11</v>
      </c>
      <c r="I24" s="27">
        <v>10</v>
      </c>
      <c r="J24" s="27">
        <v>11</v>
      </c>
      <c r="K24" s="27">
        <v>11</v>
      </c>
      <c r="L24" s="27">
        <v>11</v>
      </c>
      <c r="M24" s="27">
        <v>11</v>
      </c>
      <c r="N24" s="27">
        <v>11</v>
      </c>
      <c r="O24" s="34">
        <v>2</v>
      </c>
      <c r="P24" s="34">
        <v>2</v>
      </c>
      <c r="Q24" s="27"/>
      <c r="R24" s="27"/>
      <c r="S24" s="27"/>
      <c r="T24" s="27"/>
      <c r="U24" s="27"/>
    </row>
    <row r="25" spans="1:31">
      <c r="A25" s="8" t="s">
        <v>54</v>
      </c>
      <c r="B25" s="30" t="s">
        <v>55</v>
      </c>
      <c r="C25" s="30" t="s">
        <v>55</v>
      </c>
      <c r="D25" s="30" t="s">
        <v>55</v>
      </c>
      <c r="E25" s="30" t="s">
        <v>55</v>
      </c>
      <c r="F25" s="30" t="s">
        <v>55</v>
      </c>
      <c r="G25" s="13" t="s">
        <v>56</v>
      </c>
      <c r="H25" s="13" t="s">
        <v>56</v>
      </c>
      <c r="I25" s="13" t="s">
        <v>56</v>
      </c>
      <c r="J25" s="13" t="s">
        <v>56</v>
      </c>
      <c r="K25" s="13" t="s">
        <v>56</v>
      </c>
      <c r="L25" s="30" t="s">
        <v>55</v>
      </c>
      <c r="M25" s="30" t="s">
        <v>55</v>
      </c>
      <c r="N25" s="30" t="s">
        <v>55</v>
      </c>
      <c r="O25" s="33"/>
      <c r="P25" s="33"/>
      <c r="Q25" s="28"/>
      <c r="R25" s="28"/>
      <c r="S25" s="28"/>
      <c r="T25" s="28"/>
      <c r="U25" s="28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31">
      <c r="A26" t="s">
        <v>26</v>
      </c>
      <c r="B26">
        <v>750</v>
      </c>
      <c r="C26">
        <v>307</v>
      </c>
      <c r="D26">
        <v>1002</v>
      </c>
      <c r="E26">
        <v>804</v>
      </c>
      <c r="F26">
        <v>573</v>
      </c>
      <c r="G26">
        <v>712</v>
      </c>
      <c r="H26">
        <v>708</v>
      </c>
      <c r="I26">
        <v>645</v>
      </c>
      <c r="J26">
        <v>622</v>
      </c>
      <c r="K26">
        <v>1223</v>
      </c>
      <c r="L26">
        <v>893</v>
      </c>
      <c r="M26">
        <v>669</v>
      </c>
      <c r="N26">
        <v>885</v>
      </c>
      <c r="O26" s="34">
        <v>0</v>
      </c>
      <c r="P26" s="34">
        <v>0</v>
      </c>
    </row>
    <row r="27" spans="1:31">
      <c r="A27" t="s">
        <v>27</v>
      </c>
      <c r="B27">
        <v>603</v>
      </c>
      <c r="C27">
        <v>662</v>
      </c>
      <c r="D27">
        <v>1083</v>
      </c>
      <c r="E27">
        <v>828</v>
      </c>
      <c r="F27">
        <v>957</v>
      </c>
      <c r="G27">
        <v>274</v>
      </c>
      <c r="H27">
        <v>393</v>
      </c>
      <c r="I27">
        <v>502</v>
      </c>
      <c r="J27">
        <v>548</v>
      </c>
      <c r="K27">
        <v>1024</v>
      </c>
      <c r="L27">
        <v>272</v>
      </c>
      <c r="M27">
        <v>670</v>
      </c>
      <c r="N27">
        <v>622</v>
      </c>
      <c r="O27" s="34">
        <v>0</v>
      </c>
      <c r="P27" s="34">
        <v>0</v>
      </c>
    </row>
    <row r="28" spans="1:31">
      <c r="A28" t="s">
        <v>28</v>
      </c>
      <c r="B28">
        <v>292</v>
      </c>
      <c r="C28">
        <v>276</v>
      </c>
      <c r="D28">
        <v>706</v>
      </c>
      <c r="E28">
        <v>469</v>
      </c>
      <c r="F28">
        <v>362</v>
      </c>
      <c r="G28">
        <v>359</v>
      </c>
      <c r="H28">
        <v>436</v>
      </c>
      <c r="I28">
        <v>370</v>
      </c>
      <c r="J28">
        <v>324</v>
      </c>
      <c r="K28">
        <v>474</v>
      </c>
      <c r="L28">
        <v>700</v>
      </c>
      <c r="M28">
        <v>748</v>
      </c>
      <c r="N28">
        <v>720</v>
      </c>
      <c r="O28" s="34">
        <v>0</v>
      </c>
      <c r="P28" s="34">
        <v>0</v>
      </c>
    </row>
    <row r="29" spans="1:31">
      <c r="A29" t="s">
        <v>29</v>
      </c>
      <c r="B29">
        <v>618</v>
      </c>
      <c r="C29">
        <v>474</v>
      </c>
      <c r="D29">
        <v>506</v>
      </c>
      <c r="E29">
        <v>804</v>
      </c>
      <c r="F29">
        <v>423</v>
      </c>
      <c r="G29">
        <v>183</v>
      </c>
      <c r="H29">
        <v>327</v>
      </c>
      <c r="I29">
        <v>231</v>
      </c>
      <c r="J29">
        <v>214</v>
      </c>
      <c r="K29">
        <v>474</v>
      </c>
      <c r="L29">
        <v>833</v>
      </c>
      <c r="M29">
        <v>550</v>
      </c>
      <c r="N29">
        <v>763</v>
      </c>
      <c r="O29" s="34">
        <v>0</v>
      </c>
      <c r="P29" s="34">
        <v>0</v>
      </c>
    </row>
    <row r="30" spans="1:31">
      <c r="A30" t="s">
        <v>30</v>
      </c>
      <c r="B30">
        <v>595</v>
      </c>
      <c r="C30">
        <v>453</v>
      </c>
      <c r="D30">
        <v>402</v>
      </c>
      <c r="E30">
        <v>472</v>
      </c>
      <c r="F30">
        <v>594</v>
      </c>
      <c r="G30">
        <v>119</v>
      </c>
      <c r="H30">
        <v>365</v>
      </c>
      <c r="I30">
        <v>515</v>
      </c>
      <c r="J30">
        <v>395</v>
      </c>
      <c r="K30">
        <v>530</v>
      </c>
      <c r="L30">
        <v>569</v>
      </c>
      <c r="M30">
        <v>484</v>
      </c>
      <c r="N30">
        <v>658</v>
      </c>
      <c r="O30" s="34">
        <v>478</v>
      </c>
      <c r="P30" s="34">
        <v>408</v>
      </c>
    </row>
    <row r="31" spans="1:31">
      <c r="A31" t="s">
        <v>31</v>
      </c>
      <c r="B31">
        <v>0</v>
      </c>
      <c r="C31">
        <v>230</v>
      </c>
      <c r="D31">
        <v>62</v>
      </c>
      <c r="E31">
        <v>125</v>
      </c>
      <c r="F31">
        <v>130</v>
      </c>
      <c r="G31">
        <v>105</v>
      </c>
      <c r="H31">
        <v>68</v>
      </c>
      <c r="I31">
        <v>126</v>
      </c>
      <c r="J31">
        <v>166</v>
      </c>
      <c r="K31">
        <v>161</v>
      </c>
      <c r="L31">
        <v>110</v>
      </c>
      <c r="M31">
        <v>102</v>
      </c>
      <c r="N31">
        <v>121</v>
      </c>
      <c r="O31" s="34">
        <v>72</v>
      </c>
      <c r="P31" s="34">
        <v>114</v>
      </c>
    </row>
    <row r="32" spans="1:31">
      <c r="A32" t="s">
        <v>32</v>
      </c>
      <c r="B32">
        <v>134</v>
      </c>
      <c r="C32">
        <v>295</v>
      </c>
      <c r="D32">
        <v>0</v>
      </c>
      <c r="E32">
        <v>134</v>
      </c>
      <c r="F32">
        <v>119</v>
      </c>
      <c r="G32">
        <v>0</v>
      </c>
      <c r="H32">
        <v>0</v>
      </c>
      <c r="I32">
        <v>0</v>
      </c>
      <c r="J32">
        <v>0</v>
      </c>
      <c r="K32">
        <v>122</v>
      </c>
      <c r="L32">
        <v>0</v>
      </c>
      <c r="M32">
        <v>0</v>
      </c>
      <c r="N32">
        <v>0</v>
      </c>
      <c r="O32" s="34">
        <v>0</v>
      </c>
      <c r="P32" s="34">
        <v>0</v>
      </c>
    </row>
    <row r="33" spans="1:31">
      <c r="A33" t="s">
        <v>33</v>
      </c>
      <c r="B33">
        <v>134</v>
      </c>
      <c r="C33">
        <v>295</v>
      </c>
      <c r="D33">
        <v>0</v>
      </c>
      <c r="E33">
        <v>134</v>
      </c>
      <c r="F33">
        <v>119</v>
      </c>
      <c r="G33">
        <v>0</v>
      </c>
      <c r="H33">
        <v>0</v>
      </c>
      <c r="I33">
        <v>0</v>
      </c>
      <c r="J33">
        <v>0</v>
      </c>
      <c r="K33">
        <v>122</v>
      </c>
      <c r="L33">
        <v>0</v>
      </c>
      <c r="M33">
        <v>0</v>
      </c>
      <c r="N33">
        <v>0</v>
      </c>
      <c r="O33" s="34">
        <v>0</v>
      </c>
      <c r="P33" s="34">
        <v>0</v>
      </c>
    </row>
    <row r="34" spans="1:31">
      <c r="A34" t="s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s="34">
        <v>0</v>
      </c>
      <c r="P34" s="34">
        <v>0</v>
      </c>
    </row>
    <row r="35" spans="1:31">
      <c r="A35" t="s">
        <v>35</v>
      </c>
      <c r="B35">
        <v>0</v>
      </c>
      <c r="C35">
        <v>16</v>
      </c>
      <c r="D35">
        <v>45</v>
      </c>
      <c r="E35">
        <v>17</v>
      </c>
      <c r="F35">
        <v>0</v>
      </c>
      <c r="G35">
        <v>39</v>
      </c>
      <c r="H35">
        <v>77</v>
      </c>
      <c r="I35">
        <v>68</v>
      </c>
      <c r="J35">
        <v>64</v>
      </c>
      <c r="K35">
        <v>0</v>
      </c>
      <c r="L35">
        <v>23</v>
      </c>
      <c r="M35">
        <v>0</v>
      </c>
      <c r="N35">
        <v>0</v>
      </c>
      <c r="O35" s="34">
        <v>0</v>
      </c>
      <c r="P35" s="34">
        <v>0</v>
      </c>
    </row>
    <row r="36" spans="1:31">
      <c r="A36" t="s">
        <v>36</v>
      </c>
      <c r="B36">
        <v>59</v>
      </c>
      <c r="C36">
        <v>16</v>
      </c>
      <c r="D36">
        <v>0</v>
      </c>
      <c r="E36">
        <v>0</v>
      </c>
      <c r="F36">
        <v>0</v>
      </c>
      <c r="G36">
        <v>0</v>
      </c>
      <c r="H36">
        <v>77</v>
      </c>
      <c r="I36">
        <v>68</v>
      </c>
      <c r="J36">
        <v>14</v>
      </c>
      <c r="K36">
        <v>15</v>
      </c>
      <c r="L36">
        <v>12</v>
      </c>
      <c r="M36">
        <v>25</v>
      </c>
      <c r="N36">
        <v>16</v>
      </c>
      <c r="O36" s="34">
        <v>0</v>
      </c>
      <c r="P36" s="34">
        <v>0</v>
      </c>
    </row>
    <row r="37" spans="1:31">
      <c r="A37" t="s">
        <v>37</v>
      </c>
      <c r="B37">
        <v>23</v>
      </c>
      <c r="C37">
        <v>0</v>
      </c>
      <c r="D37">
        <v>0</v>
      </c>
      <c r="E37">
        <v>0</v>
      </c>
      <c r="F37">
        <v>0</v>
      </c>
      <c r="G37">
        <v>0</v>
      </c>
      <c r="H37">
        <v>24</v>
      </c>
      <c r="I37">
        <v>0</v>
      </c>
      <c r="J37">
        <v>7</v>
      </c>
      <c r="K37">
        <v>0</v>
      </c>
      <c r="L37">
        <v>34</v>
      </c>
      <c r="M37">
        <v>43</v>
      </c>
      <c r="N37">
        <v>67</v>
      </c>
      <c r="O37" s="34">
        <v>0</v>
      </c>
      <c r="P37" s="34">
        <v>0</v>
      </c>
    </row>
    <row r="38" spans="1:31" s="9" customFormat="1">
      <c r="A38" s="9" t="s">
        <v>38</v>
      </c>
      <c r="B38" s="9">
        <v>45</v>
      </c>
      <c r="C38" s="9">
        <v>34</v>
      </c>
      <c r="D38" s="9">
        <v>20</v>
      </c>
      <c r="E38" s="9">
        <v>10</v>
      </c>
      <c r="F38" s="9">
        <v>0</v>
      </c>
      <c r="G38" s="9">
        <v>0</v>
      </c>
      <c r="H38" s="9">
        <v>57</v>
      </c>
      <c r="I38" s="9">
        <v>50</v>
      </c>
      <c r="J38" s="9">
        <v>20</v>
      </c>
      <c r="K38" s="9">
        <v>0</v>
      </c>
      <c r="L38" s="9">
        <v>33</v>
      </c>
      <c r="M38" s="9">
        <v>42</v>
      </c>
      <c r="N38" s="9">
        <v>34</v>
      </c>
      <c r="O38" s="9">
        <v>0</v>
      </c>
      <c r="P38" s="9">
        <v>0</v>
      </c>
    </row>
    <row r="39" spans="1:31">
      <c r="A39" t="s">
        <v>39</v>
      </c>
      <c r="B39">
        <v>18</v>
      </c>
      <c r="C39">
        <v>16</v>
      </c>
      <c r="D39">
        <v>8</v>
      </c>
      <c r="E39">
        <v>4</v>
      </c>
      <c r="F39">
        <v>8</v>
      </c>
      <c r="G39">
        <v>4</v>
      </c>
      <c r="H39">
        <v>0</v>
      </c>
      <c r="I39">
        <v>0</v>
      </c>
      <c r="J39">
        <v>1</v>
      </c>
      <c r="K39">
        <v>0</v>
      </c>
      <c r="L39">
        <v>18</v>
      </c>
      <c r="M39">
        <v>24</v>
      </c>
      <c r="N39">
        <v>0</v>
      </c>
      <c r="O39" s="34">
        <v>0</v>
      </c>
      <c r="P39" s="34">
        <v>0</v>
      </c>
    </row>
    <row r="40" spans="1:31">
      <c r="A40" t="s">
        <v>40</v>
      </c>
      <c r="B40">
        <v>2</v>
      </c>
      <c r="C40" t="s">
        <v>41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34">
        <v>0</v>
      </c>
      <c r="P40" s="34">
        <v>0</v>
      </c>
    </row>
    <row r="41" spans="1:31" ht="46.5" customHeight="1">
      <c r="A41" t="s">
        <v>42</v>
      </c>
      <c r="B41">
        <v>0</v>
      </c>
      <c r="C41">
        <v>0</v>
      </c>
      <c r="D41">
        <v>0</v>
      </c>
      <c r="E41">
        <v>0</v>
      </c>
      <c r="F41">
        <v>0</v>
      </c>
      <c r="G41" s="31" t="s">
        <v>57</v>
      </c>
      <c r="H41">
        <v>0</v>
      </c>
      <c r="I41">
        <v>0</v>
      </c>
      <c r="J41" s="31" t="s">
        <v>58</v>
      </c>
      <c r="K41">
        <v>0</v>
      </c>
      <c r="L41">
        <v>0</v>
      </c>
      <c r="M41">
        <v>0</v>
      </c>
      <c r="N41">
        <v>0</v>
      </c>
      <c r="O41" s="34">
        <v>0</v>
      </c>
      <c r="P41" s="34">
        <v>0</v>
      </c>
    </row>
    <row r="42" spans="1:31" ht="55.5" customHeight="1">
      <c r="A42" t="s">
        <v>43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31" t="s">
        <v>59</v>
      </c>
      <c r="I42">
        <v>0</v>
      </c>
      <c r="J42">
        <v>0</v>
      </c>
      <c r="K42">
        <v>0</v>
      </c>
      <c r="L42">
        <v>0</v>
      </c>
      <c r="M42">
        <v>0</v>
      </c>
      <c r="N42" s="32" t="s">
        <v>60</v>
      </c>
      <c r="O42" s="34">
        <v>0</v>
      </c>
      <c r="P42" s="34">
        <v>0</v>
      </c>
    </row>
    <row r="43" spans="1:31">
      <c r="A43" t="s">
        <v>44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s="34">
        <v>0</v>
      </c>
      <c r="P43" s="34">
        <v>0</v>
      </c>
    </row>
    <row r="44" spans="1:31">
      <c r="A44" t="s">
        <v>45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34">
        <v>0</v>
      </c>
      <c r="P44" s="34">
        <v>0</v>
      </c>
    </row>
    <row r="45" spans="1:31" ht="45" customHeight="1">
      <c r="A45" t="s">
        <v>47</v>
      </c>
      <c r="B45">
        <v>0</v>
      </c>
      <c r="C45" s="31" t="s">
        <v>61</v>
      </c>
      <c r="D45">
        <v>0</v>
      </c>
      <c r="E45">
        <v>0</v>
      </c>
      <c r="F45" s="31" t="s">
        <v>62</v>
      </c>
      <c r="G45">
        <v>0</v>
      </c>
      <c r="H45">
        <v>0</v>
      </c>
      <c r="I45" s="31" t="s">
        <v>63</v>
      </c>
      <c r="J45">
        <v>0</v>
      </c>
      <c r="K45">
        <v>0</v>
      </c>
      <c r="L45">
        <v>0</v>
      </c>
      <c r="M45">
        <v>0</v>
      </c>
      <c r="N45">
        <v>0</v>
      </c>
      <c r="O45" s="34">
        <v>0</v>
      </c>
      <c r="P45" s="34">
        <v>0</v>
      </c>
      <c r="AB45" s="3"/>
    </row>
    <row r="46" spans="1:31">
      <c r="A46" t="s">
        <v>48</v>
      </c>
      <c r="C46" t="s">
        <v>64</v>
      </c>
      <c r="D46" t="s">
        <v>65</v>
      </c>
      <c r="E46" t="s">
        <v>66</v>
      </c>
      <c r="F46">
        <v>0</v>
      </c>
      <c r="G46">
        <v>0</v>
      </c>
      <c r="H46" t="s">
        <v>66</v>
      </c>
      <c r="I46" t="s">
        <v>66</v>
      </c>
      <c r="J46" t="s">
        <v>66</v>
      </c>
      <c r="K46" t="s">
        <v>67</v>
      </c>
      <c r="L46">
        <v>0</v>
      </c>
      <c r="M46" t="s">
        <v>68</v>
      </c>
      <c r="N46" t="s">
        <v>67</v>
      </c>
      <c r="O46" s="34">
        <v>0</v>
      </c>
      <c r="P46" s="34">
        <v>0</v>
      </c>
      <c r="AB46" s="3"/>
    </row>
    <row r="47" spans="1:31">
      <c r="A47" s="27" t="s">
        <v>53</v>
      </c>
      <c r="B47" s="27">
        <v>10</v>
      </c>
      <c r="C47" s="27">
        <v>10</v>
      </c>
      <c r="D47" s="27">
        <v>10</v>
      </c>
      <c r="E47" s="27">
        <v>9</v>
      </c>
      <c r="F47" s="27">
        <v>8</v>
      </c>
      <c r="G47" s="27">
        <v>8</v>
      </c>
      <c r="H47" s="27">
        <v>8</v>
      </c>
      <c r="I47" s="27">
        <v>8</v>
      </c>
      <c r="J47" s="27">
        <v>8</v>
      </c>
      <c r="K47" s="27">
        <v>9</v>
      </c>
      <c r="L47" s="27">
        <v>8</v>
      </c>
      <c r="M47" s="27">
        <v>8</v>
      </c>
      <c r="N47" s="27"/>
      <c r="O47" s="34">
        <v>2</v>
      </c>
      <c r="P47" s="34">
        <v>2</v>
      </c>
      <c r="Q47" s="27"/>
      <c r="R47" s="27"/>
      <c r="S47" s="27"/>
      <c r="T47" s="27"/>
      <c r="U47" s="27"/>
    </row>
    <row r="48" spans="1:31">
      <c r="A48" s="8" t="s">
        <v>69</v>
      </c>
      <c r="B48" s="29" t="s">
        <v>70</v>
      </c>
      <c r="C48" s="29"/>
      <c r="D48" s="29"/>
      <c r="E48" s="29"/>
      <c r="F48" s="29"/>
      <c r="G48" s="29" t="s">
        <v>71</v>
      </c>
      <c r="H48" s="29" t="s">
        <v>71</v>
      </c>
      <c r="I48" s="29" t="s">
        <v>71</v>
      </c>
      <c r="J48" s="29" t="s">
        <v>71</v>
      </c>
      <c r="K48" s="29" t="s">
        <v>71</v>
      </c>
      <c r="L48" s="29" t="s">
        <v>72</v>
      </c>
      <c r="M48" s="29" t="s">
        <v>72</v>
      </c>
      <c r="N48" s="29" t="s">
        <v>72</v>
      </c>
      <c r="O48" s="33"/>
      <c r="P48" s="33"/>
      <c r="Q48" s="29"/>
      <c r="R48" s="29"/>
      <c r="S48" s="29"/>
      <c r="T48" s="29"/>
      <c r="U48" s="29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spans="1:16">
      <c r="A49" t="s">
        <v>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3">
        <v>0</v>
      </c>
      <c r="M49">
        <v>0</v>
      </c>
      <c r="N49">
        <v>0</v>
      </c>
      <c r="O49" s="34">
        <v>0</v>
      </c>
      <c r="P49" s="34">
        <v>0</v>
      </c>
    </row>
    <row r="50" spans="1:16">
      <c r="A50" t="s">
        <v>27</v>
      </c>
      <c r="B50">
        <v>361</v>
      </c>
      <c r="C50">
        <v>349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3">
        <v>31</v>
      </c>
      <c r="M50">
        <v>26</v>
      </c>
      <c r="N50">
        <v>457</v>
      </c>
      <c r="O50" s="34">
        <v>0</v>
      </c>
      <c r="P50" s="34">
        <v>0</v>
      </c>
    </row>
    <row r="51" spans="1:16">
      <c r="A51" t="s">
        <v>28</v>
      </c>
      <c r="B51">
        <v>310</v>
      </c>
      <c r="C51">
        <v>386</v>
      </c>
      <c r="D51">
        <v>328</v>
      </c>
      <c r="E51">
        <v>395</v>
      </c>
      <c r="F51">
        <v>290</v>
      </c>
      <c r="G51">
        <v>404</v>
      </c>
      <c r="H51">
        <v>601</v>
      </c>
      <c r="I51">
        <v>316</v>
      </c>
      <c r="J51">
        <v>385</v>
      </c>
      <c r="K51">
        <v>347</v>
      </c>
      <c r="L51">
        <v>288</v>
      </c>
      <c r="M51">
        <v>182</v>
      </c>
      <c r="N51">
        <v>505</v>
      </c>
      <c r="O51" s="34">
        <v>0</v>
      </c>
      <c r="P51" s="34">
        <v>20</v>
      </c>
    </row>
    <row r="52" spans="1:16">
      <c r="A52" t="s">
        <v>29</v>
      </c>
      <c r="B52">
        <v>258</v>
      </c>
      <c r="C52">
        <v>200</v>
      </c>
      <c r="D52">
        <v>368</v>
      </c>
      <c r="E52">
        <v>286</v>
      </c>
      <c r="F52">
        <v>234</v>
      </c>
      <c r="G52">
        <v>225</v>
      </c>
      <c r="H52">
        <v>641</v>
      </c>
      <c r="I52">
        <v>326</v>
      </c>
      <c r="J52">
        <v>367</v>
      </c>
      <c r="K52">
        <v>316</v>
      </c>
      <c r="L52">
        <v>288</v>
      </c>
      <c r="M52">
        <v>506</v>
      </c>
      <c r="N52">
        <v>704</v>
      </c>
      <c r="O52" s="34">
        <v>0</v>
      </c>
      <c r="P52" s="34">
        <v>0</v>
      </c>
    </row>
    <row r="53" spans="1:16">
      <c r="A53" t="s">
        <v>30</v>
      </c>
      <c r="B53">
        <v>389</v>
      </c>
      <c r="C53">
        <v>608</v>
      </c>
      <c r="D53">
        <v>334</v>
      </c>
      <c r="E53">
        <v>462</v>
      </c>
      <c r="F53">
        <v>345</v>
      </c>
      <c r="G53">
        <v>457</v>
      </c>
      <c r="H53">
        <v>583</v>
      </c>
      <c r="I53">
        <v>466</v>
      </c>
      <c r="J53">
        <v>82</v>
      </c>
      <c r="K53">
        <v>524</v>
      </c>
      <c r="L53">
        <v>519</v>
      </c>
      <c r="M53">
        <v>337</v>
      </c>
      <c r="N53">
        <v>440</v>
      </c>
      <c r="O53" s="34">
        <v>552</v>
      </c>
      <c r="P53" s="34">
        <v>498</v>
      </c>
    </row>
    <row r="54" spans="1:16">
      <c r="A54" t="s">
        <v>31</v>
      </c>
      <c r="B54">
        <v>181</v>
      </c>
      <c r="C54">
        <v>102</v>
      </c>
      <c r="D54">
        <v>89</v>
      </c>
      <c r="E54">
        <v>21</v>
      </c>
      <c r="F54">
        <v>123</v>
      </c>
      <c r="G54">
        <v>72</v>
      </c>
      <c r="H54">
        <v>33</v>
      </c>
      <c r="I54">
        <v>151</v>
      </c>
      <c r="J54">
        <v>82</v>
      </c>
      <c r="K54">
        <v>125</v>
      </c>
      <c r="L54">
        <v>180</v>
      </c>
      <c r="M54">
        <v>80</v>
      </c>
      <c r="N54">
        <v>129</v>
      </c>
      <c r="O54" s="34">
        <v>110</v>
      </c>
      <c r="P54" s="34">
        <v>180</v>
      </c>
    </row>
    <row r="55" spans="1:16">
      <c r="A55" t="s">
        <v>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34">
        <v>0</v>
      </c>
      <c r="P55" s="34">
        <v>0</v>
      </c>
    </row>
    <row r="56" spans="1:16">
      <c r="A56" t="s">
        <v>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34">
        <v>0</v>
      </c>
      <c r="P56" s="34">
        <v>0</v>
      </c>
    </row>
    <row r="57" spans="1:16">
      <c r="A57" t="s">
        <v>34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34">
        <v>0</v>
      </c>
      <c r="P57" s="34">
        <v>0</v>
      </c>
    </row>
    <row r="58" spans="1:16">
      <c r="A58" t="s">
        <v>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34">
        <v>0</v>
      </c>
      <c r="P58" s="34">
        <v>0</v>
      </c>
    </row>
    <row r="59" spans="1:16">
      <c r="A59" t="s">
        <v>36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34">
        <v>0</v>
      </c>
      <c r="P59" s="34">
        <v>0</v>
      </c>
    </row>
    <row r="60" spans="1:16">
      <c r="A60" t="s">
        <v>37</v>
      </c>
      <c r="B60">
        <v>20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34">
        <v>0</v>
      </c>
      <c r="P60" s="34">
        <v>0</v>
      </c>
    </row>
    <row r="61" spans="1:16" s="9" customFormat="1">
      <c r="A61" s="9" t="s">
        <v>38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</row>
    <row r="62" spans="1:16">
      <c r="A62" t="s">
        <v>39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s="34">
        <v>0</v>
      </c>
      <c r="P62" s="34">
        <v>0</v>
      </c>
    </row>
    <row r="63" spans="1:16">
      <c r="A63" t="s">
        <v>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s="34">
        <v>0</v>
      </c>
      <c r="P63" s="34">
        <v>0</v>
      </c>
    </row>
    <row r="64" spans="1:16">
      <c r="A64" t="s">
        <v>42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34">
        <v>0</v>
      </c>
      <c r="P64" s="34">
        <v>0</v>
      </c>
    </row>
    <row r="65" spans="1:21">
      <c r="A65" t="s">
        <v>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s="34">
        <v>0</v>
      </c>
      <c r="P65" s="34">
        <v>0</v>
      </c>
    </row>
    <row r="66" spans="1:21">
      <c r="A66" t="s">
        <v>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s="34">
        <v>0</v>
      </c>
      <c r="P66" s="34">
        <v>0</v>
      </c>
    </row>
    <row r="67" spans="1:21">
      <c r="A67" t="s">
        <v>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s="34">
        <v>0</v>
      </c>
      <c r="P67" s="34">
        <v>0</v>
      </c>
    </row>
    <row r="68" spans="1:21">
      <c r="A68" t="s">
        <v>73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s="34">
        <v>0</v>
      </c>
      <c r="P68" s="34">
        <v>0</v>
      </c>
    </row>
    <row r="69" spans="1:21">
      <c r="A69" t="s">
        <v>48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s="34">
        <v>0</v>
      </c>
      <c r="P69" s="34">
        <v>0</v>
      </c>
    </row>
    <row r="70" spans="1:21">
      <c r="A70" s="27" t="s">
        <v>53</v>
      </c>
      <c r="B70" s="27">
        <v>3</v>
      </c>
      <c r="C70" s="27">
        <v>3</v>
      </c>
      <c r="D70" s="27">
        <v>3</v>
      </c>
      <c r="E70" s="27">
        <v>3</v>
      </c>
      <c r="F70" s="27">
        <v>3</v>
      </c>
      <c r="G70" s="27">
        <v>3</v>
      </c>
      <c r="H70" s="27">
        <v>4</v>
      </c>
      <c r="I70" s="27">
        <v>3</v>
      </c>
      <c r="J70" s="27">
        <v>3</v>
      </c>
      <c r="K70" s="27">
        <v>3</v>
      </c>
      <c r="L70" s="27">
        <v>3</v>
      </c>
      <c r="M70" s="27">
        <v>4</v>
      </c>
      <c r="N70" s="27">
        <v>4</v>
      </c>
      <c r="O70" s="34">
        <v>3</v>
      </c>
      <c r="P70" s="34">
        <v>2</v>
      </c>
      <c r="Q70" s="27"/>
      <c r="R70" s="27"/>
      <c r="S70" s="27"/>
      <c r="T70" s="27"/>
      <c r="U70" s="27"/>
    </row>
  </sheetData>
  <conditionalFormatting sqref="C45">
    <cfRule type="expression" dxfId="23" priority="25">
      <formula>$V45="nicht geplant"</formula>
    </cfRule>
    <cfRule type="expression" dxfId="22" priority="26">
      <formula>$V45="Verschoben"</formula>
    </cfRule>
    <cfRule type="expression" dxfId="21" priority="27">
      <formula>$V45="Folgetag"</formula>
    </cfRule>
    <cfRule type="expression" dxfId="20" priority="28">
      <formula>$V45="verladen"</formula>
    </cfRule>
  </conditionalFormatting>
  <conditionalFormatting sqref="F45">
    <cfRule type="expression" dxfId="19" priority="21">
      <formula>$V45="nicht geplant"</formula>
    </cfRule>
    <cfRule type="expression" dxfId="18" priority="22">
      <formula>$V45="Verschoben"</formula>
    </cfRule>
    <cfRule type="expression" dxfId="17" priority="23">
      <formula>$V45="Folgetag"</formula>
    </cfRule>
    <cfRule type="expression" dxfId="16" priority="24">
      <formula>$V45="verladen"</formula>
    </cfRule>
  </conditionalFormatting>
  <conditionalFormatting sqref="G41">
    <cfRule type="expression" dxfId="15" priority="17">
      <formula>$V41="nicht geplant"</formula>
    </cfRule>
    <cfRule type="expression" dxfId="14" priority="18">
      <formula>$V41="Verschoben"</formula>
    </cfRule>
    <cfRule type="expression" dxfId="13" priority="19">
      <formula>$V41="Folgetag"</formula>
    </cfRule>
    <cfRule type="expression" dxfId="12" priority="20">
      <formula>$V41="verladen"</formula>
    </cfRule>
  </conditionalFormatting>
  <conditionalFormatting sqref="H42">
    <cfRule type="expression" dxfId="11" priority="9">
      <formula>$V42="nicht geplant"</formula>
    </cfRule>
    <cfRule type="expression" dxfId="10" priority="10">
      <formula>$V42="Verschoben"</formula>
    </cfRule>
    <cfRule type="expression" dxfId="9" priority="11">
      <formula>$V42="Folgetag"</formula>
    </cfRule>
    <cfRule type="expression" dxfId="8" priority="12">
      <formula>$V42="verladen"</formula>
    </cfRule>
  </conditionalFormatting>
  <conditionalFormatting sqref="I45">
    <cfRule type="expression" dxfId="7" priority="5">
      <formula>$V45="nicht geplant"</formula>
    </cfRule>
    <cfRule type="expression" dxfId="6" priority="6">
      <formula>$V45="Verschoben"</formula>
    </cfRule>
    <cfRule type="expression" dxfId="5" priority="7">
      <formula>$V45="Folgetag"</formula>
    </cfRule>
    <cfRule type="expression" dxfId="4" priority="8">
      <formula>$V45="verladen"</formula>
    </cfRule>
  </conditionalFormatting>
  <conditionalFormatting sqref="J41">
    <cfRule type="expression" dxfId="3" priority="1">
      <formula>$V41="nicht geplant"</formula>
    </cfRule>
    <cfRule type="expression" dxfId="2" priority="2">
      <formula>$V41="Verschoben"</formula>
    </cfRule>
    <cfRule type="expression" dxfId="1" priority="3">
      <formula>$V41="Folgetag"</formula>
    </cfRule>
    <cfRule type="expression" dxfId="0" priority="4">
      <formula>$V41="verladen"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S74"/>
  <sheetViews>
    <sheetView workbookViewId="0">
      <selection activeCell="AD57" sqref="AD57"/>
    </sheetView>
  </sheetViews>
  <sheetFormatPr defaultColWidth="11.42578125" defaultRowHeight="15"/>
  <cols>
    <col min="1" max="1" width="29.5703125" customWidth="1"/>
    <col min="2" max="2" width="12.5703125" customWidth="1"/>
    <col min="3" max="3" width="12.28515625" hidden="1" customWidth="1"/>
    <col min="5" max="5" width="0" hidden="1" customWidth="1"/>
    <col min="7" max="7" width="0" hidden="1" customWidth="1"/>
    <col min="9" max="9" width="0" hidden="1" customWidth="1"/>
    <col min="11" max="11" width="0" hidden="1" customWidth="1"/>
    <col min="13" max="13" width="0" hidden="1" customWidth="1"/>
    <col min="15" max="15" width="0" hidden="1" customWidth="1"/>
    <col min="17" max="17" width="0" hidden="1" customWidth="1"/>
    <col min="19" max="19" width="0" hidden="1" customWidth="1"/>
    <col min="21" max="21" width="0" hidden="1" customWidth="1"/>
    <col min="23" max="23" width="0" hidden="1" customWidth="1"/>
    <col min="25" max="25" width="0" hidden="1" customWidth="1"/>
    <col min="27" max="27" width="0" hidden="1" customWidth="1"/>
    <col min="29" max="29" width="0" hidden="1" customWidth="1"/>
    <col min="31" max="31" width="0" hidden="1" customWidth="1"/>
    <col min="33" max="33" width="0" hidden="1" customWidth="1"/>
    <col min="35" max="35" width="0" hidden="1" customWidth="1"/>
    <col min="37" max="37" width="0" hidden="1" customWidth="1"/>
    <col min="39" max="39" width="0" hidden="1" customWidth="1"/>
  </cols>
  <sheetData>
    <row r="1" spans="1:45">
      <c r="B1" s="1" t="s">
        <v>22</v>
      </c>
      <c r="C1" s="1"/>
      <c r="D1" s="1" t="s">
        <v>74</v>
      </c>
      <c r="E1" s="1"/>
      <c r="F1" s="1" t="s">
        <v>75</v>
      </c>
      <c r="G1" s="1"/>
      <c r="H1" s="1" t="s">
        <v>76</v>
      </c>
      <c r="I1" s="1"/>
      <c r="J1" s="1" t="s">
        <v>77</v>
      </c>
      <c r="K1" s="1"/>
      <c r="L1" s="1" t="s">
        <v>78</v>
      </c>
      <c r="M1" s="1"/>
      <c r="N1" s="1" t="s">
        <v>79</v>
      </c>
      <c r="O1" s="1"/>
      <c r="P1" s="1" t="s">
        <v>80</v>
      </c>
      <c r="Q1" s="1"/>
      <c r="R1" s="1" t="s">
        <v>81</v>
      </c>
      <c r="S1" s="1"/>
      <c r="T1" s="1" t="s">
        <v>82</v>
      </c>
      <c r="U1" s="1"/>
      <c r="V1" s="1" t="s">
        <v>83</v>
      </c>
      <c r="W1" s="1"/>
      <c r="X1" s="1" t="s">
        <v>84</v>
      </c>
      <c r="Y1" s="1"/>
      <c r="Z1" s="1" t="s">
        <v>85</v>
      </c>
      <c r="AA1" s="1" t="s">
        <v>86</v>
      </c>
      <c r="AB1" s="1" t="s">
        <v>87</v>
      </c>
      <c r="AC1" s="1"/>
      <c r="AD1" s="1" t="s">
        <v>88</v>
      </c>
      <c r="AE1" s="1"/>
      <c r="AF1" s="1" t="s">
        <v>89</v>
      </c>
      <c r="AG1" s="1"/>
      <c r="AH1" s="1" t="s">
        <v>90</v>
      </c>
      <c r="AI1" s="1"/>
      <c r="AJ1" s="1" t="s">
        <v>91</v>
      </c>
      <c r="AK1" s="1"/>
      <c r="AL1" s="1" t="s">
        <v>92</v>
      </c>
      <c r="AM1" s="1"/>
      <c r="AN1" s="1" t="s">
        <v>93</v>
      </c>
      <c r="AO1" s="1" t="s">
        <v>94</v>
      </c>
      <c r="AP1" s="1"/>
      <c r="AQ1" s="1"/>
      <c r="AR1" s="1"/>
      <c r="AS1" s="1"/>
    </row>
    <row r="2" spans="1:45">
      <c r="A2" s="8" t="s">
        <v>23</v>
      </c>
      <c r="B2" s="36" t="s">
        <v>25</v>
      </c>
      <c r="C2" s="36"/>
      <c r="D2" s="36" t="s">
        <v>25</v>
      </c>
      <c r="E2" s="36"/>
      <c r="F2" s="36" t="s">
        <v>25</v>
      </c>
      <c r="G2" s="36"/>
      <c r="H2" s="36" t="s">
        <v>25</v>
      </c>
      <c r="I2" s="36"/>
      <c r="J2" s="36" t="s">
        <v>25</v>
      </c>
      <c r="K2" s="36"/>
      <c r="L2" s="35" t="str">
        <f>Mai!B2</f>
        <v>Früh TS/DA</v>
      </c>
      <c r="M2" s="35"/>
      <c r="N2" s="35" t="str">
        <f>Mai!C2</f>
        <v>Früh TS/DA</v>
      </c>
      <c r="O2" s="35"/>
      <c r="P2" s="35" t="str">
        <f>Mai!D2</f>
        <v>Früh TS/DA</v>
      </c>
      <c r="Q2" s="35"/>
      <c r="R2" s="35" t="str">
        <f>Mai!E2</f>
        <v>Früh TS/DA</v>
      </c>
      <c r="S2" s="35"/>
      <c r="T2" s="35" t="str">
        <f>Mai!F2</f>
        <v>Früh TS/DA</v>
      </c>
      <c r="U2" s="35"/>
      <c r="V2" s="36" t="s">
        <v>25</v>
      </c>
      <c r="W2" s="36"/>
      <c r="X2" s="36" t="s">
        <v>25</v>
      </c>
      <c r="Y2" s="36"/>
      <c r="Z2" s="36" t="s">
        <v>25</v>
      </c>
      <c r="AA2" s="36"/>
      <c r="AB2" s="36" t="s">
        <v>25</v>
      </c>
      <c r="AC2" s="36"/>
      <c r="AD2" s="36" t="s">
        <v>25</v>
      </c>
      <c r="AE2" s="36"/>
      <c r="AF2" s="13" t="s">
        <v>24</v>
      </c>
      <c r="AG2" s="13"/>
      <c r="AH2" s="13" t="s">
        <v>24</v>
      </c>
      <c r="AI2" s="13"/>
      <c r="AJ2" s="13" t="s">
        <v>24</v>
      </c>
      <c r="AK2" s="13"/>
      <c r="AL2" s="13" t="s">
        <v>24</v>
      </c>
      <c r="AM2" s="13"/>
      <c r="AN2" s="13" t="s">
        <v>24</v>
      </c>
      <c r="AO2" s="36" t="s">
        <v>25</v>
      </c>
      <c r="AP2" s="43"/>
      <c r="AQ2" s="7"/>
      <c r="AR2" s="7"/>
      <c r="AS2" s="7"/>
    </row>
    <row r="3" spans="1:45">
      <c r="A3" t="s">
        <v>26</v>
      </c>
      <c r="B3">
        <v>457</v>
      </c>
      <c r="D3">
        <v>627</v>
      </c>
      <c r="F3">
        <v>704</v>
      </c>
      <c r="H3">
        <v>889</v>
      </c>
      <c r="J3">
        <v>565</v>
      </c>
      <c r="L3" s="37"/>
      <c r="M3" s="37"/>
      <c r="N3">
        <v>600</v>
      </c>
      <c r="P3">
        <v>644</v>
      </c>
      <c r="R3">
        <v>870</v>
      </c>
      <c r="T3">
        <v>1054</v>
      </c>
      <c r="V3">
        <v>579</v>
      </c>
      <c r="X3">
        <v>900</v>
      </c>
      <c r="Z3">
        <v>832</v>
      </c>
      <c r="AF3">
        <v>326</v>
      </c>
      <c r="AH3">
        <v>780</v>
      </c>
      <c r="AJ3">
        <v>682</v>
      </c>
      <c r="AL3">
        <v>787</v>
      </c>
      <c r="AN3">
        <v>763</v>
      </c>
      <c r="AO3">
        <v>606</v>
      </c>
    </row>
    <row r="4" spans="1:45">
      <c r="A4" t="s">
        <v>27</v>
      </c>
      <c r="B4">
        <v>983</v>
      </c>
      <c r="D4">
        <v>869</v>
      </c>
      <c r="F4">
        <v>1041</v>
      </c>
      <c r="H4">
        <v>607</v>
      </c>
      <c r="J4">
        <v>456</v>
      </c>
      <c r="L4" s="37"/>
      <c r="M4" s="37"/>
      <c r="N4">
        <v>0</v>
      </c>
      <c r="P4">
        <v>416</v>
      </c>
      <c r="R4">
        <v>701</v>
      </c>
      <c r="T4">
        <v>988</v>
      </c>
      <c r="V4">
        <v>1170</v>
      </c>
      <c r="X4">
        <v>520</v>
      </c>
      <c r="Z4">
        <v>894</v>
      </c>
      <c r="AF4">
        <v>797</v>
      </c>
      <c r="AH4">
        <v>13</v>
      </c>
      <c r="AJ4">
        <v>741</v>
      </c>
      <c r="AL4">
        <v>817</v>
      </c>
      <c r="AN4">
        <v>333</v>
      </c>
      <c r="AO4">
        <v>630</v>
      </c>
    </row>
    <row r="5" spans="1:45">
      <c r="A5" t="s">
        <v>28</v>
      </c>
      <c r="B5">
        <v>540</v>
      </c>
      <c r="D5">
        <v>838</v>
      </c>
      <c r="F5">
        <v>788</v>
      </c>
      <c r="H5">
        <v>920</v>
      </c>
      <c r="J5">
        <v>764</v>
      </c>
      <c r="L5" s="37"/>
      <c r="M5" s="37"/>
      <c r="N5">
        <v>612</v>
      </c>
      <c r="P5">
        <v>1074</v>
      </c>
      <c r="R5">
        <v>801</v>
      </c>
      <c r="T5">
        <v>547</v>
      </c>
      <c r="V5">
        <v>509</v>
      </c>
      <c r="X5">
        <v>623</v>
      </c>
      <c r="Z5">
        <v>741</v>
      </c>
      <c r="AF5">
        <v>829</v>
      </c>
      <c r="AH5">
        <v>856</v>
      </c>
      <c r="AJ5">
        <v>598</v>
      </c>
      <c r="AL5">
        <v>763</v>
      </c>
      <c r="AN5">
        <v>783</v>
      </c>
      <c r="AO5">
        <v>573</v>
      </c>
    </row>
    <row r="6" spans="1:45">
      <c r="A6" t="s">
        <v>30</v>
      </c>
      <c r="B6">
        <v>192</v>
      </c>
      <c r="D6">
        <v>535</v>
      </c>
      <c r="F6">
        <v>570</v>
      </c>
      <c r="H6">
        <v>437</v>
      </c>
      <c r="J6">
        <v>425</v>
      </c>
      <c r="L6" s="37"/>
      <c r="M6" s="37"/>
      <c r="N6">
        <v>60</v>
      </c>
      <c r="P6">
        <v>462</v>
      </c>
      <c r="R6">
        <v>475</v>
      </c>
      <c r="T6">
        <v>387</v>
      </c>
      <c r="V6">
        <v>594</v>
      </c>
      <c r="X6">
        <v>472</v>
      </c>
      <c r="Z6">
        <v>637</v>
      </c>
      <c r="AB6">
        <v>632</v>
      </c>
      <c r="AF6">
        <v>115</v>
      </c>
      <c r="AH6">
        <v>571</v>
      </c>
      <c r="AJ6">
        <v>454</v>
      </c>
      <c r="AL6">
        <v>482</v>
      </c>
      <c r="AN6">
        <v>468</v>
      </c>
      <c r="AO6">
        <v>559</v>
      </c>
    </row>
    <row r="7" spans="1:45">
      <c r="A7" t="s">
        <v>29</v>
      </c>
      <c r="B7">
        <v>139</v>
      </c>
      <c r="D7">
        <v>748</v>
      </c>
      <c r="F7">
        <v>788</v>
      </c>
      <c r="H7">
        <v>746</v>
      </c>
      <c r="J7">
        <v>690</v>
      </c>
      <c r="L7" s="37"/>
      <c r="M7" s="37"/>
      <c r="N7">
        <v>100</v>
      </c>
      <c r="P7">
        <v>498</v>
      </c>
      <c r="R7">
        <v>496</v>
      </c>
      <c r="T7">
        <v>227</v>
      </c>
      <c r="V7">
        <v>553</v>
      </c>
      <c r="X7">
        <v>856</v>
      </c>
      <c r="Z7">
        <v>894</v>
      </c>
      <c r="AF7">
        <v>400</v>
      </c>
      <c r="AH7">
        <v>859</v>
      </c>
      <c r="AJ7">
        <v>446</v>
      </c>
      <c r="AL7">
        <v>660</v>
      </c>
      <c r="AN7">
        <v>539</v>
      </c>
      <c r="AO7">
        <v>714</v>
      </c>
    </row>
    <row r="8" spans="1:45">
      <c r="A8" t="s">
        <v>31</v>
      </c>
      <c r="B8">
        <v>114</v>
      </c>
      <c r="D8">
        <v>110</v>
      </c>
      <c r="F8">
        <v>203</v>
      </c>
      <c r="H8">
        <v>75</v>
      </c>
      <c r="J8">
        <v>167</v>
      </c>
      <c r="L8" s="37"/>
      <c r="M8" s="37"/>
      <c r="N8">
        <v>145</v>
      </c>
      <c r="P8">
        <v>110</v>
      </c>
      <c r="R8">
        <v>76</v>
      </c>
      <c r="T8">
        <v>112</v>
      </c>
      <c r="V8">
        <v>128</v>
      </c>
      <c r="X8">
        <v>124</v>
      </c>
      <c r="Z8">
        <v>162</v>
      </c>
      <c r="AB8">
        <v>184</v>
      </c>
      <c r="AF8">
        <v>110</v>
      </c>
      <c r="AH8">
        <v>179</v>
      </c>
      <c r="AJ8">
        <v>123</v>
      </c>
      <c r="AL8">
        <v>202</v>
      </c>
      <c r="AN8">
        <v>154</v>
      </c>
      <c r="AO8">
        <v>95</v>
      </c>
    </row>
    <row r="9" spans="1:45">
      <c r="A9" t="s">
        <v>32</v>
      </c>
      <c r="B9">
        <v>180</v>
      </c>
      <c r="D9">
        <v>0</v>
      </c>
      <c r="F9">
        <v>0</v>
      </c>
      <c r="H9">
        <v>110</v>
      </c>
      <c r="J9">
        <v>0</v>
      </c>
      <c r="L9" s="37"/>
      <c r="M9" s="37"/>
      <c r="N9">
        <v>139</v>
      </c>
      <c r="P9">
        <v>114</v>
      </c>
      <c r="R9">
        <v>0</v>
      </c>
      <c r="T9">
        <v>0</v>
      </c>
      <c r="V9">
        <v>113</v>
      </c>
      <c r="X9">
        <v>113</v>
      </c>
      <c r="Z9">
        <v>0</v>
      </c>
      <c r="AF9">
        <v>120</v>
      </c>
      <c r="AH9">
        <v>133</v>
      </c>
      <c r="AJ9">
        <v>0</v>
      </c>
      <c r="AL9">
        <v>258</v>
      </c>
      <c r="AN9">
        <v>0</v>
      </c>
      <c r="AO9">
        <v>0</v>
      </c>
    </row>
    <row r="10" spans="1:45">
      <c r="A10" t="s">
        <v>33</v>
      </c>
      <c r="B10">
        <v>180</v>
      </c>
      <c r="D10">
        <v>0</v>
      </c>
      <c r="F10">
        <v>0</v>
      </c>
      <c r="H10">
        <v>110</v>
      </c>
      <c r="J10">
        <v>0</v>
      </c>
      <c r="L10" s="37"/>
      <c r="M10" s="37"/>
      <c r="N10">
        <v>139</v>
      </c>
      <c r="P10">
        <v>114</v>
      </c>
      <c r="R10">
        <v>0</v>
      </c>
      <c r="T10">
        <v>0</v>
      </c>
      <c r="V10">
        <v>113</v>
      </c>
      <c r="X10">
        <v>113</v>
      </c>
      <c r="Z10">
        <v>0</v>
      </c>
      <c r="AF10">
        <v>120</v>
      </c>
      <c r="AH10">
        <v>133</v>
      </c>
      <c r="AJ10">
        <v>0</v>
      </c>
      <c r="AL10">
        <v>258</v>
      </c>
      <c r="AN10">
        <v>0</v>
      </c>
      <c r="AO10">
        <v>0</v>
      </c>
    </row>
    <row r="11" spans="1:45">
      <c r="A11" t="s">
        <v>34</v>
      </c>
      <c r="B11">
        <v>1</v>
      </c>
      <c r="D11">
        <v>0</v>
      </c>
      <c r="F11">
        <v>0</v>
      </c>
      <c r="H11">
        <v>0</v>
      </c>
      <c r="J11">
        <v>0</v>
      </c>
      <c r="L11" s="37"/>
      <c r="M11" s="37"/>
      <c r="N11">
        <v>0</v>
      </c>
      <c r="P11">
        <v>0</v>
      </c>
      <c r="R11">
        <v>0</v>
      </c>
      <c r="T11">
        <v>0</v>
      </c>
      <c r="V11">
        <v>0</v>
      </c>
      <c r="X11">
        <v>1</v>
      </c>
      <c r="Z11">
        <v>1</v>
      </c>
      <c r="AF11">
        <v>0</v>
      </c>
      <c r="AH11">
        <v>0</v>
      </c>
      <c r="AJ11">
        <v>0</v>
      </c>
      <c r="AL11">
        <v>0</v>
      </c>
      <c r="AN11">
        <v>0</v>
      </c>
      <c r="AO11">
        <v>0</v>
      </c>
    </row>
    <row r="12" spans="1:45">
      <c r="A12" t="s">
        <v>35</v>
      </c>
      <c r="B12">
        <v>0</v>
      </c>
      <c r="D12">
        <v>0</v>
      </c>
      <c r="F12">
        <v>0</v>
      </c>
      <c r="H12">
        <v>0</v>
      </c>
      <c r="J12">
        <v>0</v>
      </c>
      <c r="L12" s="37"/>
      <c r="M12" s="37"/>
      <c r="N12">
        <v>79</v>
      </c>
      <c r="P12">
        <v>0</v>
      </c>
      <c r="R12">
        <v>0</v>
      </c>
      <c r="T12">
        <v>0</v>
      </c>
      <c r="V12">
        <v>0</v>
      </c>
      <c r="X12">
        <v>0</v>
      </c>
      <c r="Z12">
        <v>0</v>
      </c>
      <c r="AF12">
        <v>0</v>
      </c>
      <c r="AH12">
        <v>0</v>
      </c>
      <c r="AJ12">
        <v>0</v>
      </c>
      <c r="AL12">
        <v>0</v>
      </c>
      <c r="AN12">
        <v>0</v>
      </c>
      <c r="AO12">
        <v>0</v>
      </c>
    </row>
    <row r="13" spans="1:45">
      <c r="A13" t="s">
        <v>36</v>
      </c>
      <c r="B13">
        <v>0</v>
      </c>
      <c r="D13">
        <v>25</v>
      </c>
      <c r="F13">
        <v>25</v>
      </c>
      <c r="H13">
        <v>0</v>
      </c>
      <c r="J13">
        <v>0</v>
      </c>
      <c r="L13" s="37"/>
      <c r="M13" s="37"/>
      <c r="N13">
        <v>79</v>
      </c>
      <c r="P13">
        <v>70</v>
      </c>
      <c r="R13">
        <v>0</v>
      </c>
      <c r="T13">
        <v>0</v>
      </c>
      <c r="V13">
        <v>0</v>
      </c>
      <c r="X13">
        <v>0</v>
      </c>
      <c r="Z13">
        <v>0</v>
      </c>
      <c r="AF13">
        <v>0</v>
      </c>
      <c r="AH13">
        <v>0</v>
      </c>
      <c r="AJ13">
        <v>0</v>
      </c>
      <c r="AL13">
        <v>0</v>
      </c>
      <c r="AN13">
        <v>0</v>
      </c>
      <c r="AO13">
        <v>0</v>
      </c>
      <c r="AP13" s="3"/>
    </row>
    <row r="14" spans="1:45">
      <c r="A14" t="s">
        <v>37</v>
      </c>
      <c r="B14">
        <v>0</v>
      </c>
      <c r="D14">
        <v>100</v>
      </c>
      <c r="F14">
        <v>0</v>
      </c>
      <c r="H14">
        <v>0</v>
      </c>
      <c r="J14">
        <v>110</v>
      </c>
      <c r="L14" s="37"/>
      <c r="M14" s="37"/>
      <c r="N14">
        <v>0</v>
      </c>
      <c r="P14">
        <v>0</v>
      </c>
      <c r="R14">
        <v>0</v>
      </c>
      <c r="T14">
        <v>0</v>
      </c>
      <c r="V14">
        <v>0</v>
      </c>
      <c r="X14">
        <v>0</v>
      </c>
      <c r="Z14">
        <v>0</v>
      </c>
      <c r="AF14">
        <v>0</v>
      </c>
      <c r="AH14">
        <v>0</v>
      </c>
      <c r="AJ14">
        <v>0</v>
      </c>
      <c r="AL14">
        <v>0</v>
      </c>
      <c r="AN14">
        <v>0</v>
      </c>
      <c r="AO14">
        <v>0</v>
      </c>
    </row>
    <row r="15" spans="1:45">
      <c r="A15" t="s">
        <v>95</v>
      </c>
      <c r="B15">
        <v>51</v>
      </c>
      <c r="D15">
        <v>30</v>
      </c>
      <c r="F15">
        <v>37</v>
      </c>
      <c r="H15">
        <v>15</v>
      </c>
      <c r="J15">
        <v>27</v>
      </c>
      <c r="L15" s="37"/>
      <c r="M15" s="37"/>
      <c r="N15">
        <v>23</v>
      </c>
      <c r="P15">
        <v>0</v>
      </c>
      <c r="R15">
        <v>0</v>
      </c>
      <c r="T15">
        <v>0</v>
      </c>
      <c r="V15">
        <v>0</v>
      </c>
      <c r="X15">
        <v>0</v>
      </c>
      <c r="Z15">
        <v>0</v>
      </c>
      <c r="AF15">
        <v>0</v>
      </c>
      <c r="AH15">
        <v>0</v>
      </c>
      <c r="AJ15">
        <v>0</v>
      </c>
      <c r="AL15">
        <v>0</v>
      </c>
      <c r="AN15">
        <v>0</v>
      </c>
      <c r="AO15" s="7">
        <v>0</v>
      </c>
      <c r="AP15" s="7"/>
      <c r="AQ15" s="7"/>
      <c r="AR15" s="7"/>
      <c r="AS15" s="7"/>
    </row>
    <row r="16" spans="1:45">
      <c r="A16" t="s">
        <v>96</v>
      </c>
      <c r="B16">
        <v>0</v>
      </c>
      <c r="D16">
        <v>0</v>
      </c>
      <c r="F16">
        <v>0</v>
      </c>
      <c r="H16">
        <v>0</v>
      </c>
      <c r="J16">
        <v>0</v>
      </c>
      <c r="L16" s="37"/>
      <c r="M16" s="37"/>
      <c r="N16">
        <v>0</v>
      </c>
      <c r="P16">
        <v>0</v>
      </c>
      <c r="R16">
        <v>0</v>
      </c>
      <c r="T16">
        <v>0</v>
      </c>
      <c r="V16">
        <v>0</v>
      </c>
      <c r="X16">
        <v>0</v>
      </c>
      <c r="Z16">
        <v>0</v>
      </c>
      <c r="AF16">
        <v>0</v>
      </c>
      <c r="AH16">
        <v>0</v>
      </c>
      <c r="AJ16">
        <v>0</v>
      </c>
      <c r="AL16">
        <v>0</v>
      </c>
      <c r="AN16">
        <v>0</v>
      </c>
      <c r="AO16" s="7">
        <v>0</v>
      </c>
      <c r="AP16" s="7"/>
      <c r="AQ16" s="7"/>
      <c r="AR16" s="7"/>
      <c r="AS16" s="7"/>
    </row>
    <row r="17" spans="1:45">
      <c r="A17" t="s">
        <v>39</v>
      </c>
      <c r="B17">
        <v>16</v>
      </c>
      <c r="D17">
        <v>14</v>
      </c>
      <c r="F17">
        <v>19</v>
      </c>
      <c r="H17">
        <v>20</v>
      </c>
      <c r="J17">
        <v>31</v>
      </c>
      <c r="L17" s="37"/>
      <c r="M17" s="37"/>
      <c r="N17">
        <v>0</v>
      </c>
      <c r="P17">
        <v>17</v>
      </c>
      <c r="R17">
        <v>13</v>
      </c>
      <c r="T17">
        <v>13</v>
      </c>
      <c r="V17">
        <v>35</v>
      </c>
      <c r="X17">
        <v>27</v>
      </c>
      <c r="Z17">
        <v>20</v>
      </c>
      <c r="AF17">
        <v>15</v>
      </c>
      <c r="AH17">
        <v>17</v>
      </c>
      <c r="AJ17">
        <v>10</v>
      </c>
      <c r="AL17">
        <v>0</v>
      </c>
      <c r="AN17">
        <v>0</v>
      </c>
      <c r="AO17">
        <v>0</v>
      </c>
    </row>
    <row r="18" spans="1:45" ht="30">
      <c r="A18" s="40" t="s">
        <v>97</v>
      </c>
      <c r="B18">
        <v>97</v>
      </c>
      <c r="D18">
        <v>0</v>
      </c>
      <c r="F18">
        <v>0</v>
      </c>
      <c r="H18">
        <v>0</v>
      </c>
      <c r="J18">
        <v>0</v>
      </c>
      <c r="L18" s="37"/>
      <c r="M18" s="37"/>
      <c r="N18" s="32">
        <v>35</v>
      </c>
      <c r="O18" s="32"/>
      <c r="P18">
        <v>0</v>
      </c>
      <c r="R18">
        <v>0</v>
      </c>
      <c r="T18">
        <v>0</v>
      </c>
      <c r="V18">
        <v>0</v>
      </c>
      <c r="X18">
        <v>0</v>
      </c>
      <c r="Z18">
        <v>0</v>
      </c>
      <c r="AF18">
        <v>0</v>
      </c>
      <c r="AH18">
        <v>0</v>
      </c>
      <c r="AJ18">
        <v>0</v>
      </c>
      <c r="AL18">
        <v>0</v>
      </c>
      <c r="AN18">
        <v>0</v>
      </c>
      <c r="AO18">
        <v>0</v>
      </c>
    </row>
    <row r="19" spans="1:45" ht="30">
      <c r="A19" s="40" t="s">
        <v>98</v>
      </c>
      <c r="B19">
        <v>0</v>
      </c>
      <c r="D19" s="32">
        <v>24</v>
      </c>
      <c r="E19" s="32"/>
      <c r="F19">
        <v>0</v>
      </c>
      <c r="H19">
        <v>0</v>
      </c>
      <c r="J19">
        <v>0</v>
      </c>
      <c r="L19" s="37"/>
      <c r="M19" s="37"/>
      <c r="N19">
        <v>0</v>
      </c>
      <c r="P19">
        <v>32</v>
      </c>
      <c r="R19">
        <v>88</v>
      </c>
      <c r="T19">
        <v>0</v>
      </c>
      <c r="V19">
        <v>102</v>
      </c>
      <c r="X19">
        <v>0</v>
      </c>
      <c r="Z19">
        <v>0</v>
      </c>
      <c r="AF19">
        <v>0</v>
      </c>
      <c r="AH19">
        <v>0</v>
      </c>
      <c r="AJ19">
        <v>64</v>
      </c>
      <c r="AL19">
        <v>0</v>
      </c>
      <c r="AN19">
        <v>0</v>
      </c>
      <c r="AO19">
        <v>0</v>
      </c>
    </row>
    <row r="20" spans="1:45">
      <c r="A20" t="s">
        <v>43</v>
      </c>
      <c r="B20">
        <v>0</v>
      </c>
      <c r="D20">
        <v>0</v>
      </c>
      <c r="F20">
        <v>0</v>
      </c>
      <c r="H20">
        <v>0</v>
      </c>
      <c r="J20">
        <v>0</v>
      </c>
      <c r="L20" s="37"/>
      <c r="M20" s="37"/>
      <c r="N20">
        <v>0</v>
      </c>
      <c r="P20">
        <v>0</v>
      </c>
      <c r="R20">
        <v>0</v>
      </c>
      <c r="T20">
        <v>0</v>
      </c>
      <c r="V20">
        <v>0</v>
      </c>
      <c r="X20">
        <v>0</v>
      </c>
      <c r="Z20">
        <v>0</v>
      </c>
      <c r="AF20">
        <v>0</v>
      </c>
      <c r="AH20">
        <v>0</v>
      </c>
      <c r="AJ20">
        <v>0</v>
      </c>
      <c r="AL20">
        <v>0</v>
      </c>
      <c r="AN20">
        <v>0</v>
      </c>
      <c r="AO20">
        <v>0</v>
      </c>
    </row>
    <row r="21" spans="1:45">
      <c r="A21" t="s">
        <v>44</v>
      </c>
      <c r="B21">
        <v>0</v>
      </c>
      <c r="D21">
        <v>0</v>
      </c>
      <c r="F21">
        <v>0</v>
      </c>
      <c r="H21">
        <v>0</v>
      </c>
      <c r="J21">
        <v>0</v>
      </c>
      <c r="L21" s="37"/>
      <c r="M21" s="37"/>
      <c r="N21">
        <v>0</v>
      </c>
      <c r="P21">
        <v>0</v>
      </c>
      <c r="R21">
        <v>0</v>
      </c>
      <c r="T21">
        <v>0</v>
      </c>
      <c r="V21">
        <v>0</v>
      </c>
      <c r="X21">
        <v>0</v>
      </c>
      <c r="Z21">
        <v>0</v>
      </c>
      <c r="AF21">
        <v>0</v>
      </c>
      <c r="AH21">
        <v>0</v>
      </c>
      <c r="AJ21">
        <v>0</v>
      </c>
      <c r="AL21">
        <v>0</v>
      </c>
      <c r="AN21">
        <v>0</v>
      </c>
      <c r="AO21">
        <v>0</v>
      </c>
    </row>
    <row r="22" spans="1:45">
      <c r="A22" t="s">
        <v>99</v>
      </c>
      <c r="B22">
        <v>0</v>
      </c>
      <c r="D22">
        <v>0</v>
      </c>
      <c r="F22">
        <v>0</v>
      </c>
      <c r="H22">
        <v>0</v>
      </c>
      <c r="J22">
        <v>0</v>
      </c>
      <c r="L22" s="37"/>
      <c r="M22" s="37"/>
      <c r="N22">
        <v>0</v>
      </c>
      <c r="P22">
        <v>0</v>
      </c>
      <c r="R22">
        <v>0</v>
      </c>
      <c r="T22">
        <v>0</v>
      </c>
      <c r="V22">
        <v>0</v>
      </c>
      <c r="X22">
        <v>0</v>
      </c>
      <c r="Z22">
        <v>0</v>
      </c>
      <c r="AF22">
        <v>0</v>
      </c>
      <c r="AH22">
        <v>0</v>
      </c>
      <c r="AJ22">
        <v>0</v>
      </c>
      <c r="AL22">
        <v>0</v>
      </c>
      <c r="AN22">
        <v>0</v>
      </c>
      <c r="AO22">
        <v>0</v>
      </c>
    </row>
    <row r="23" spans="1:45">
      <c r="A23" t="s">
        <v>100</v>
      </c>
      <c r="B23">
        <v>8</v>
      </c>
      <c r="D23">
        <v>8</v>
      </c>
      <c r="F23">
        <v>8</v>
      </c>
      <c r="H23">
        <v>0</v>
      </c>
      <c r="J23">
        <v>0</v>
      </c>
      <c r="L23" s="37"/>
      <c r="M23" s="37"/>
      <c r="N23">
        <v>0</v>
      </c>
      <c r="P23">
        <v>0</v>
      </c>
      <c r="R23">
        <v>4</v>
      </c>
      <c r="T23">
        <v>4</v>
      </c>
      <c r="V23">
        <v>4</v>
      </c>
      <c r="X23">
        <v>4</v>
      </c>
      <c r="Z23">
        <v>8</v>
      </c>
      <c r="AF23">
        <v>0</v>
      </c>
      <c r="AH23">
        <v>0</v>
      </c>
      <c r="AJ23">
        <v>0</v>
      </c>
      <c r="AL23">
        <v>4</v>
      </c>
      <c r="AN23">
        <v>4</v>
      </c>
      <c r="AO23">
        <v>0</v>
      </c>
    </row>
    <row r="24" spans="1:45">
      <c r="A24" s="41" t="s">
        <v>47</v>
      </c>
      <c r="L24" s="37"/>
      <c r="M24" s="37"/>
      <c r="T24">
        <v>0</v>
      </c>
      <c r="V24">
        <v>0</v>
      </c>
      <c r="X24">
        <v>0</v>
      </c>
      <c r="Z24">
        <v>0</v>
      </c>
      <c r="AF24">
        <v>0</v>
      </c>
      <c r="AH24">
        <v>0</v>
      </c>
      <c r="AJ24">
        <v>0</v>
      </c>
      <c r="AL24">
        <v>0</v>
      </c>
      <c r="AN24">
        <v>0</v>
      </c>
      <c r="AO24">
        <v>0</v>
      </c>
    </row>
    <row r="25" spans="1:45">
      <c r="A25" s="41" t="s">
        <v>101</v>
      </c>
      <c r="B25">
        <v>5</v>
      </c>
      <c r="D25">
        <v>2</v>
      </c>
      <c r="F25">
        <v>3</v>
      </c>
      <c r="H25">
        <v>4</v>
      </c>
      <c r="J25">
        <v>3</v>
      </c>
      <c r="L25" s="37"/>
      <c r="M25" s="37"/>
      <c r="N25">
        <v>5</v>
      </c>
      <c r="P25">
        <v>3</v>
      </c>
      <c r="R25">
        <v>4</v>
      </c>
      <c r="T25">
        <v>0</v>
      </c>
      <c r="V25">
        <v>0</v>
      </c>
      <c r="X25">
        <v>0</v>
      </c>
      <c r="Z25">
        <v>0</v>
      </c>
      <c r="AF25">
        <v>0</v>
      </c>
      <c r="AH25">
        <v>0</v>
      </c>
      <c r="AJ25">
        <v>0</v>
      </c>
      <c r="AL25">
        <v>0</v>
      </c>
      <c r="AN25">
        <v>0</v>
      </c>
      <c r="AO25">
        <v>0</v>
      </c>
    </row>
    <row r="26" spans="1:45">
      <c r="A26" s="27" t="s">
        <v>53</v>
      </c>
      <c r="B26" s="27">
        <v>12</v>
      </c>
      <c r="C26" s="27"/>
      <c r="D26" s="27">
        <v>12</v>
      </c>
      <c r="E26" s="27"/>
      <c r="F26" s="27">
        <v>11</v>
      </c>
      <c r="G26" s="27"/>
      <c r="H26" s="39">
        <v>9.5</v>
      </c>
      <c r="I26" s="39"/>
      <c r="J26" s="27">
        <v>9</v>
      </c>
      <c r="K26" s="27"/>
      <c r="L26" s="27"/>
      <c r="M26" s="27"/>
      <c r="N26" s="27">
        <v>10</v>
      </c>
      <c r="O26" s="27"/>
      <c r="P26" s="27">
        <v>10</v>
      </c>
      <c r="Q26" s="27"/>
      <c r="R26" s="27">
        <v>10</v>
      </c>
      <c r="S26" s="27"/>
      <c r="T26" s="27">
        <v>10</v>
      </c>
      <c r="U26" s="27"/>
      <c r="V26" s="27">
        <v>9</v>
      </c>
      <c r="W26" s="27"/>
      <c r="X26" s="27">
        <v>10</v>
      </c>
      <c r="Y26" s="27"/>
      <c r="Z26" s="27">
        <v>10</v>
      </c>
      <c r="AA26" s="27"/>
      <c r="AB26" s="27"/>
      <c r="AC26" s="27"/>
      <c r="AD26" s="27"/>
      <c r="AE26" s="27"/>
      <c r="AF26" s="27">
        <v>11</v>
      </c>
      <c r="AG26" s="27"/>
      <c r="AH26" s="27">
        <v>11</v>
      </c>
      <c r="AI26" s="27"/>
      <c r="AJ26" s="27">
        <v>10</v>
      </c>
      <c r="AK26" s="27"/>
      <c r="AL26" s="27">
        <v>11</v>
      </c>
      <c r="AM26" s="27"/>
      <c r="AN26" s="27">
        <v>11</v>
      </c>
      <c r="AO26">
        <v>10</v>
      </c>
    </row>
    <row r="27" spans="1:45">
      <c r="A27" s="8" t="s">
        <v>23</v>
      </c>
      <c r="B27" s="35" t="s">
        <v>56</v>
      </c>
      <c r="C27" s="35"/>
      <c r="D27" s="35" t="s">
        <v>56</v>
      </c>
      <c r="E27" s="35"/>
      <c r="F27" s="35" t="s">
        <v>56</v>
      </c>
      <c r="G27" s="35"/>
      <c r="H27" s="35" t="s">
        <v>56</v>
      </c>
      <c r="I27" s="35"/>
      <c r="J27" s="35" t="s">
        <v>56</v>
      </c>
      <c r="K27" s="35"/>
      <c r="L27" s="30" t="s">
        <v>55</v>
      </c>
      <c r="M27" s="30"/>
      <c r="N27" s="30" t="s">
        <v>55</v>
      </c>
      <c r="O27" s="30"/>
      <c r="P27" s="30" t="s">
        <v>55</v>
      </c>
      <c r="Q27" s="30"/>
      <c r="R27" s="30" t="s">
        <v>55</v>
      </c>
      <c r="S27" s="30"/>
      <c r="T27" s="30" t="s">
        <v>55</v>
      </c>
      <c r="U27" s="30"/>
      <c r="V27" s="35" t="s">
        <v>56</v>
      </c>
      <c r="W27" s="35"/>
      <c r="X27" s="35" t="s">
        <v>56</v>
      </c>
      <c r="Y27" s="35"/>
      <c r="Z27" s="35" t="s">
        <v>56</v>
      </c>
      <c r="AA27" s="35"/>
      <c r="AB27" s="35" t="s">
        <v>56</v>
      </c>
      <c r="AC27" s="35"/>
      <c r="AD27" s="35" t="s">
        <v>56</v>
      </c>
      <c r="AE27" s="35"/>
      <c r="AF27" s="30" t="s">
        <v>55</v>
      </c>
      <c r="AG27" s="30"/>
      <c r="AH27" s="30" t="s">
        <v>55</v>
      </c>
      <c r="AI27" s="30"/>
      <c r="AJ27" s="30" t="s">
        <v>55</v>
      </c>
      <c r="AK27" s="30"/>
      <c r="AL27" s="30" t="s">
        <v>55</v>
      </c>
      <c r="AM27" s="30"/>
      <c r="AN27" s="30" t="s">
        <v>55</v>
      </c>
      <c r="AO27" s="35" t="s">
        <v>56</v>
      </c>
    </row>
    <row r="28" spans="1:45">
      <c r="A28" t="s">
        <v>26</v>
      </c>
      <c r="B28">
        <v>773</v>
      </c>
      <c r="D28">
        <v>674</v>
      </c>
      <c r="F28">
        <v>954</v>
      </c>
      <c r="H28">
        <v>1199</v>
      </c>
      <c r="J28">
        <v>815</v>
      </c>
      <c r="L28" s="9"/>
      <c r="M28" s="9"/>
      <c r="N28">
        <v>612</v>
      </c>
      <c r="P28">
        <v>986</v>
      </c>
      <c r="R28">
        <v>749</v>
      </c>
      <c r="T28">
        <v>875</v>
      </c>
      <c r="V28">
        <v>742</v>
      </c>
      <c r="X28">
        <v>730</v>
      </c>
      <c r="AF28">
        <v>804</v>
      </c>
      <c r="AH28">
        <v>1011</v>
      </c>
      <c r="AJ28">
        <v>1036</v>
      </c>
      <c r="AL28">
        <v>1207</v>
      </c>
      <c r="AN28">
        <v>960</v>
      </c>
      <c r="AO28">
        <v>423</v>
      </c>
    </row>
    <row r="29" spans="1:45">
      <c r="A29" t="s">
        <v>27</v>
      </c>
      <c r="B29">
        <v>97</v>
      </c>
      <c r="D29">
        <v>0</v>
      </c>
      <c r="F29">
        <v>0</v>
      </c>
      <c r="H29">
        <v>0</v>
      </c>
      <c r="J29">
        <v>469</v>
      </c>
      <c r="L29" s="9"/>
      <c r="M29" s="9"/>
      <c r="N29">
        <v>1144</v>
      </c>
      <c r="P29">
        <v>373</v>
      </c>
      <c r="R29">
        <v>468</v>
      </c>
      <c r="T29">
        <v>0</v>
      </c>
      <c r="V29">
        <v>291</v>
      </c>
      <c r="X29">
        <v>384</v>
      </c>
      <c r="AF29">
        <v>769</v>
      </c>
      <c r="AH29">
        <v>751</v>
      </c>
      <c r="AJ29">
        <v>389</v>
      </c>
      <c r="AL29">
        <v>785</v>
      </c>
      <c r="AN29">
        <v>291</v>
      </c>
      <c r="AO29">
        <v>713</v>
      </c>
    </row>
    <row r="30" spans="1:45">
      <c r="A30" t="s">
        <v>28</v>
      </c>
      <c r="B30">
        <v>467</v>
      </c>
      <c r="D30">
        <v>437</v>
      </c>
      <c r="F30">
        <v>699</v>
      </c>
      <c r="H30">
        <v>554</v>
      </c>
      <c r="J30">
        <v>241</v>
      </c>
      <c r="L30" s="9"/>
      <c r="M30" s="9"/>
      <c r="N30">
        <v>90</v>
      </c>
      <c r="P30">
        <v>273</v>
      </c>
      <c r="R30">
        <v>462</v>
      </c>
      <c r="T30">
        <v>441</v>
      </c>
      <c r="V30">
        <v>102</v>
      </c>
      <c r="X30">
        <v>753</v>
      </c>
      <c r="AF30">
        <v>271</v>
      </c>
      <c r="AH30">
        <v>851</v>
      </c>
      <c r="AJ30">
        <v>978</v>
      </c>
      <c r="AL30">
        <v>735</v>
      </c>
      <c r="AN30">
        <v>691</v>
      </c>
      <c r="AO30" s="42">
        <v>769</v>
      </c>
      <c r="AP30" s="7"/>
      <c r="AQ30" s="7"/>
      <c r="AR30" s="7"/>
      <c r="AS30" s="7"/>
    </row>
    <row r="31" spans="1:45">
      <c r="A31" t="s">
        <v>30</v>
      </c>
      <c r="B31">
        <v>0</v>
      </c>
      <c r="D31">
        <v>508</v>
      </c>
      <c r="F31">
        <v>526</v>
      </c>
      <c r="H31">
        <v>415</v>
      </c>
      <c r="J31">
        <v>475</v>
      </c>
      <c r="L31" s="9"/>
      <c r="M31" s="9"/>
      <c r="N31">
        <v>373</v>
      </c>
      <c r="P31">
        <v>454</v>
      </c>
      <c r="R31">
        <v>309</v>
      </c>
      <c r="T31">
        <v>485</v>
      </c>
      <c r="V31">
        <v>297</v>
      </c>
      <c r="X31">
        <v>386</v>
      </c>
      <c r="Z31">
        <v>556</v>
      </c>
      <c r="AB31">
        <v>300</v>
      </c>
      <c r="AD31">
        <v>426</v>
      </c>
      <c r="AF31">
        <v>671</v>
      </c>
      <c r="AH31">
        <v>597</v>
      </c>
      <c r="AJ31">
        <v>359</v>
      </c>
      <c r="AL31">
        <v>448</v>
      </c>
      <c r="AN31">
        <v>484</v>
      </c>
      <c r="AO31">
        <v>103</v>
      </c>
    </row>
    <row r="32" spans="1:45">
      <c r="A32" t="s">
        <v>31</v>
      </c>
      <c r="D32">
        <v>103</v>
      </c>
      <c r="F32">
        <v>264</v>
      </c>
      <c r="H32">
        <v>117</v>
      </c>
      <c r="J32">
        <v>146</v>
      </c>
      <c r="L32" s="9"/>
      <c r="M32" s="9"/>
      <c r="N32">
        <v>45</v>
      </c>
      <c r="P32">
        <v>49</v>
      </c>
      <c r="R32">
        <v>225</v>
      </c>
      <c r="T32">
        <v>117</v>
      </c>
      <c r="V32">
        <v>82</v>
      </c>
      <c r="X32">
        <v>50</v>
      </c>
      <c r="Z32">
        <v>109</v>
      </c>
      <c r="AB32">
        <v>130</v>
      </c>
      <c r="AD32">
        <v>127</v>
      </c>
      <c r="AF32">
        <v>105</v>
      </c>
      <c r="AH32">
        <v>176</v>
      </c>
      <c r="AJ32">
        <v>65</v>
      </c>
      <c r="AL32">
        <v>130</v>
      </c>
      <c r="AN32">
        <v>155</v>
      </c>
      <c r="AO32">
        <v>66</v>
      </c>
    </row>
    <row r="33" spans="1:41">
      <c r="A33" t="s">
        <v>29</v>
      </c>
      <c r="B33">
        <v>467</v>
      </c>
      <c r="D33">
        <v>498</v>
      </c>
      <c r="F33">
        <v>701</v>
      </c>
      <c r="H33">
        <v>1267</v>
      </c>
      <c r="J33">
        <v>241</v>
      </c>
      <c r="L33" s="9"/>
      <c r="M33" s="9"/>
      <c r="N33">
        <v>338</v>
      </c>
      <c r="P33">
        <v>792</v>
      </c>
      <c r="R33">
        <v>714</v>
      </c>
      <c r="T33">
        <v>761</v>
      </c>
      <c r="V33">
        <v>147</v>
      </c>
      <c r="X33">
        <v>335</v>
      </c>
      <c r="AF33">
        <v>518</v>
      </c>
      <c r="AH33">
        <v>826</v>
      </c>
      <c r="AJ33">
        <v>838</v>
      </c>
      <c r="AL33">
        <v>1026</v>
      </c>
      <c r="AN33">
        <v>816</v>
      </c>
      <c r="AO33">
        <v>704</v>
      </c>
    </row>
    <row r="34" spans="1:41">
      <c r="A34" t="s">
        <v>32</v>
      </c>
      <c r="B34">
        <v>0</v>
      </c>
      <c r="D34">
        <v>179</v>
      </c>
      <c r="F34">
        <v>112</v>
      </c>
      <c r="H34">
        <v>0</v>
      </c>
      <c r="J34">
        <v>150</v>
      </c>
      <c r="L34" s="9"/>
      <c r="M34" s="9"/>
      <c r="N34">
        <v>151</v>
      </c>
      <c r="P34">
        <v>134</v>
      </c>
      <c r="R34">
        <v>0</v>
      </c>
      <c r="T34">
        <v>0</v>
      </c>
      <c r="V34">
        <v>113</v>
      </c>
      <c r="X34">
        <v>0</v>
      </c>
      <c r="AF34">
        <v>0</v>
      </c>
      <c r="AH34">
        <v>146</v>
      </c>
      <c r="AJ34">
        <v>0</v>
      </c>
      <c r="AL34">
        <v>0</v>
      </c>
      <c r="AN34">
        <v>136</v>
      </c>
      <c r="AO34">
        <v>0</v>
      </c>
    </row>
    <row r="35" spans="1:41">
      <c r="A35" t="s">
        <v>33</v>
      </c>
      <c r="B35">
        <v>0</v>
      </c>
      <c r="D35">
        <v>179</v>
      </c>
      <c r="F35">
        <v>112</v>
      </c>
      <c r="H35">
        <v>0</v>
      </c>
      <c r="J35">
        <v>150</v>
      </c>
      <c r="L35" s="9"/>
      <c r="M35" s="9"/>
      <c r="N35">
        <v>151</v>
      </c>
      <c r="P35">
        <v>134</v>
      </c>
      <c r="R35">
        <v>0</v>
      </c>
      <c r="T35">
        <v>0</v>
      </c>
      <c r="V35">
        <v>113</v>
      </c>
      <c r="X35">
        <v>0</v>
      </c>
      <c r="AF35">
        <v>0</v>
      </c>
      <c r="AH35">
        <v>146</v>
      </c>
      <c r="AJ35">
        <v>0</v>
      </c>
      <c r="AL35">
        <v>0</v>
      </c>
      <c r="AN35">
        <v>136</v>
      </c>
      <c r="AO35">
        <v>0</v>
      </c>
    </row>
    <row r="36" spans="1:41" ht="40.5" customHeight="1">
      <c r="A36" t="s">
        <v>34</v>
      </c>
      <c r="B36">
        <v>0</v>
      </c>
      <c r="D36">
        <v>0</v>
      </c>
      <c r="F36">
        <v>0</v>
      </c>
      <c r="H36">
        <v>0</v>
      </c>
      <c r="J36">
        <v>0</v>
      </c>
      <c r="L36" s="9"/>
      <c r="M36" s="9"/>
      <c r="N36" s="38" t="s">
        <v>102</v>
      </c>
      <c r="O36" s="38"/>
      <c r="P36">
        <v>0</v>
      </c>
      <c r="R36">
        <v>0</v>
      </c>
      <c r="T36">
        <v>0</v>
      </c>
      <c r="V36">
        <v>0</v>
      </c>
      <c r="X36">
        <v>0</v>
      </c>
      <c r="AF36">
        <v>0</v>
      </c>
      <c r="AH36">
        <v>0</v>
      </c>
      <c r="AJ36">
        <v>0</v>
      </c>
      <c r="AL36">
        <v>0</v>
      </c>
      <c r="AN36">
        <v>0</v>
      </c>
      <c r="AO36">
        <v>0</v>
      </c>
    </row>
    <row r="37" spans="1:41">
      <c r="A37" t="s">
        <v>35</v>
      </c>
      <c r="B37">
        <v>3</v>
      </c>
      <c r="D37">
        <v>6</v>
      </c>
      <c r="F37">
        <v>0</v>
      </c>
      <c r="H37">
        <v>0</v>
      </c>
      <c r="J37">
        <v>70</v>
      </c>
      <c r="L37" s="9"/>
      <c r="M37" s="9"/>
      <c r="N37">
        <v>0</v>
      </c>
      <c r="P37">
        <v>0</v>
      </c>
      <c r="R37">
        <v>87</v>
      </c>
      <c r="T37">
        <v>0</v>
      </c>
      <c r="V37">
        <v>47</v>
      </c>
      <c r="X37">
        <v>0</v>
      </c>
      <c r="AF37">
        <v>0</v>
      </c>
      <c r="AH37">
        <v>0</v>
      </c>
      <c r="AJ37">
        <v>0</v>
      </c>
      <c r="AL37">
        <v>0</v>
      </c>
      <c r="AN37">
        <v>0</v>
      </c>
      <c r="AO37">
        <v>63</v>
      </c>
    </row>
    <row r="38" spans="1:41">
      <c r="A38" t="s">
        <v>36</v>
      </c>
      <c r="B38">
        <v>3</v>
      </c>
      <c r="D38">
        <v>6</v>
      </c>
      <c r="F38">
        <v>0</v>
      </c>
      <c r="H38">
        <v>63</v>
      </c>
      <c r="J38">
        <v>70</v>
      </c>
      <c r="L38" s="9"/>
      <c r="M38" s="9"/>
      <c r="N38">
        <v>0</v>
      </c>
      <c r="P38">
        <v>0</v>
      </c>
      <c r="R38">
        <v>87</v>
      </c>
      <c r="T38">
        <v>0</v>
      </c>
      <c r="V38">
        <v>47</v>
      </c>
      <c r="X38">
        <v>13</v>
      </c>
      <c r="AF38">
        <v>78</v>
      </c>
      <c r="AH38">
        <v>33</v>
      </c>
      <c r="AJ38">
        <v>0</v>
      </c>
      <c r="AL38">
        <v>32</v>
      </c>
      <c r="AN38">
        <v>17</v>
      </c>
      <c r="AO38">
        <v>15</v>
      </c>
    </row>
    <row r="39" spans="1:41">
      <c r="A39" t="s">
        <v>37</v>
      </c>
      <c r="B39">
        <v>10</v>
      </c>
      <c r="D39">
        <v>0</v>
      </c>
      <c r="F39">
        <v>45</v>
      </c>
      <c r="H39">
        <v>40</v>
      </c>
      <c r="J39">
        <v>29</v>
      </c>
      <c r="L39" s="9"/>
      <c r="M39" s="9"/>
      <c r="N39">
        <v>20</v>
      </c>
      <c r="P39">
        <v>27</v>
      </c>
      <c r="R39">
        <v>28</v>
      </c>
      <c r="T39">
        <v>61</v>
      </c>
      <c r="V39">
        <v>47</v>
      </c>
      <c r="X39">
        <v>0</v>
      </c>
      <c r="AF39">
        <v>55</v>
      </c>
      <c r="AH39">
        <v>0</v>
      </c>
      <c r="AJ39">
        <v>86</v>
      </c>
      <c r="AL39">
        <v>27</v>
      </c>
      <c r="AN39">
        <v>16</v>
      </c>
      <c r="AO39">
        <v>0</v>
      </c>
    </row>
    <row r="40" spans="1:41">
      <c r="A40" t="s">
        <v>95</v>
      </c>
      <c r="B40">
        <v>0</v>
      </c>
      <c r="D40">
        <v>0</v>
      </c>
      <c r="F40">
        <v>0</v>
      </c>
      <c r="H40">
        <v>44</v>
      </c>
      <c r="J40">
        <v>23</v>
      </c>
      <c r="L40" s="9"/>
      <c r="M40" s="9"/>
      <c r="N40">
        <v>56</v>
      </c>
      <c r="P40">
        <v>51</v>
      </c>
      <c r="R40">
        <v>45</v>
      </c>
      <c r="T40">
        <v>43</v>
      </c>
      <c r="V40">
        <v>51</v>
      </c>
      <c r="X40">
        <v>42</v>
      </c>
      <c r="AF40">
        <v>48</v>
      </c>
      <c r="AH40">
        <v>37</v>
      </c>
      <c r="AJ40">
        <v>56</v>
      </c>
      <c r="AL40">
        <v>32</v>
      </c>
      <c r="AN40">
        <v>16</v>
      </c>
      <c r="AO40">
        <v>49</v>
      </c>
    </row>
    <row r="41" spans="1:41">
      <c r="A41" t="s">
        <v>96</v>
      </c>
      <c r="B41">
        <v>14</v>
      </c>
      <c r="D41">
        <v>46</v>
      </c>
      <c r="F41">
        <v>47</v>
      </c>
      <c r="H41">
        <v>20</v>
      </c>
      <c r="J41">
        <v>11</v>
      </c>
      <c r="L41" s="9"/>
      <c r="M41" s="9"/>
      <c r="N41">
        <v>0</v>
      </c>
      <c r="P41">
        <v>0</v>
      </c>
      <c r="R41">
        <v>0</v>
      </c>
      <c r="T41">
        <v>0</v>
      </c>
      <c r="V41">
        <v>0</v>
      </c>
      <c r="X41">
        <v>0</v>
      </c>
      <c r="AF41">
        <v>0</v>
      </c>
      <c r="AH41">
        <v>0</v>
      </c>
      <c r="AJ41">
        <v>0</v>
      </c>
      <c r="AL41">
        <v>0</v>
      </c>
      <c r="AN41">
        <v>0</v>
      </c>
      <c r="AO41">
        <v>0</v>
      </c>
    </row>
    <row r="42" spans="1:41">
      <c r="A42" t="s">
        <v>39</v>
      </c>
      <c r="B42">
        <v>22</v>
      </c>
      <c r="D42">
        <v>9</v>
      </c>
      <c r="F42">
        <v>2</v>
      </c>
      <c r="H42">
        <v>9</v>
      </c>
      <c r="J42">
        <v>9</v>
      </c>
      <c r="L42" s="9"/>
      <c r="M42" s="9"/>
      <c r="N42">
        <v>22</v>
      </c>
      <c r="P42">
        <v>21</v>
      </c>
      <c r="R42">
        <v>22</v>
      </c>
      <c r="T42">
        <v>21</v>
      </c>
      <c r="V42">
        <v>0</v>
      </c>
      <c r="X42">
        <v>0</v>
      </c>
      <c r="AF42">
        <v>13</v>
      </c>
      <c r="AH42">
        <v>17</v>
      </c>
      <c r="AJ42">
        <v>11</v>
      </c>
      <c r="AL42">
        <v>15</v>
      </c>
      <c r="AN42">
        <v>8</v>
      </c>
      <c r="AO42">
        <v>9</v>
      </c>
    </row>
    <row r="43" spans="1:41" ht="30">
      <c r="A43" s="40" t="s">
        <v>97</v>
      </c>
      <c r="B43" s="32">
        <v>100</v>
      </c>
      <c r="C43" s="32"/>
      <c r="D43" s="32">
        <v>96</v>
      </c>
      <c r="E43" s="32"/>
      <c r="F43">
        <v>0</v>
      </c>
      <c r="H43">
        <v>0</v>
      </c>
      <c r="J43">
        <v>0</v>
      </c>
      <c r="L43" s="9"/>
      <c r="M43" s="9"/>
      <c r="N43">
        <v>0</v>
      </c>
      <c r="P43">
        <v>0</v>
      </c>
      <c r="R43">
        <v>0</v>
      </c>
      <c r="T43">
        <v>0</v>
      </c>
      <c r="X43">
        <v>0</v>
      </c>
      <c r="AF43">
        <v>0</v>
      </c>
      <c r="AH43">
        <v>0</v>
      </c>
      <c r="AJ43">
        <v>0</v>
      </c>
      <c r="AL43">
        <v>0</v>
      </c>
      <c r="AN43">
        <v>0</v>
      </c>
      <c r="AO43">
        <v>72</v>
      </c>
    </row>
    <row r="44" spans="1:41" ht="30">
      <c r="A44" s="40" t="s">
        <v>98</v>
      </c>
      <c r="B44">
        <v>0</v>
      </c>
      <c r="D44">
        <v>0</v>
      </c>
      <c r="H44">
        <v>0</v>
      </c>
      <c r="J44">
        <v>0</v>
      </c>
      <c r="L44" s="9"/>
      <c r="M44" s="9"/>
      <c r="N44">
        <v>0</v>
      </c>
      <c r="P44">
        <v>0</v>
      </c>
      <c r="R44">
        <v>24</v>
      </c>
      <c r="T44">
        <v>0</v>
      </c>
      <c r="V44">
        <v>1</v>
      </c>
      <c r="X44">
        <v>0</v>
      </c>
      <c r="AF44">
        <v>0</v>
      </c>
      <c r="AH44">
        <v>0</v>
      </c>
      <c r="AJ44">
        <v>56</v>
      </c>
      <c r="AL44">
        <v>0</v>
      </c>
      <c r="AN44">
        <v>0</v>
      </c>
      <c r="AO44">
        <v>0</v>
      </c>
    </row>
    <row r="45" spans="1:41">
      <c r="A45" t="s">
        <v>43</v>
      </c>
      <c r="B45">
        <v>0</v>
      </c>
      <c r="D45">
        <v>0</v>
      </c>
      <c r="F45">
        <v>19</v>
      </c>
      <c r="H45">
        <v>0</v>
      </c>
      <c r="J45">
        <v>0</v>
      </c>
      <c r="L45" s="9"/>
      <c r="M45" s="9"/>
      <c r="N45">
        <v>0</v>
      </c>
      <c r="P45">
        <v>0</v>
      </c>
      <c r="R45">
        <v>0</v>
      </c>
      <c r="T45">
        <v>0</v>
      </c>
      <c r="V45">
        <v>0</v>
      </c>
      <c r="X45">
        <v>0</v>
      </c>
      <c r="AF45">
        <v>0</v>
      </c>
      <c r="AH45">
        <v>0</v>
      </c>
      <c r="AJ45">
        <v>0</v>
      </c>
      <c r="AL45">
        <v>0</v>
      </c>
      <c r="AN45">
        <v>0</v>
      </c>
      <c r="AO45">
        <v>7</v>
      </c>
    </row>
    <row r="46" spans="1:41">
      <c r="A46" t="s">
        <v>44</v>
      </c>
      <c r="B46">
        <v>1</v>
      </c>
      <c r="D46">
        <v>0</v>
      </c>
      <c r="F46">
        <v>0</v>
      </c>
      <c r="H46">
        <v>0</v>
      </c>
      <c r="J46">
        <v>0</v>
      </c>
      <c r="L46" s="9"/>
      <c r="M46" s="9"/>
      <c r="N46">
        <v>0</v>
      </c>
      <c r="P46">
        <v>0</v>
      </c>
      <c r="R46">
        <v>0</v>
      </c>
      <c r="T46">
        <v>0</v>
      </c>
      <c r="V46">
        <v>0</v>
      </c>
      <c r="X46">
        <v>0</v>
      </c>
      <c r="AF46">
        <v>0</v>
      </c>
      <c r="AH46">
        <v>0</v>
      </c>
      <c r="AJ46">
        <v>0</v>
      </c>
      <c r="AL46">
        <v>0</v>
      </c>
      <c r="AN46">
        <v>0</v>
      </c>
      <c r="AO46">
        <v>5</v>
      </c>
    </row>
    <row r="47" spans="1:41">
      <c r="A47" t="s">
        <v>99</v>
      </c>
      <c r="B47">
        <v>0</v>
      </c>
      <c r="D47" s="32">
        <v>4</v>
      </c>
      <c r="E47" s="32"/>
      <c r="F47" s="32">
        <v>4</v>
      </c>
      <c r="G47" s="32"/>
      <c r="H47">
        <v>0</v>
      </c>
      <c r="J47">
        <v>0</v>
      </c>
      <c r="L47" s="9"/>
      <c r="M47" s="9"/>
      <c r="N47">
        <v>0</v>
      </c>
      <c r="P47">
        <v>0</v>
      </c>
      <c r="R47">
        <v>0</v>
      </c>
      <c r="T47">
        <v>0</v>
      </c>
      <c r="V47">
        <v>0</v>
      </c>
      <c r="X47">
        <v>0</v>
      </c>
      <c r="AF47">
        <v>0</v>
      </c>
      <c r="AH47">
        <v>0</v>
      </c>
      <c r="AJ47">
        <v>0</v>
      </c>
      <c r="AL47">
        <v>0</v>
      </c>
      <c r="AN47">
        <v>0</v>
      </c>
      <c r="AO47">
        <v>0</v>
      </c>
    </row>
    <row r="48" spans="1:41" ht="18" customHeight="1">
      <c r="A48" t="s">
        <v>100</v>
      </c>
      <c r="B48" s="32">
        <v>4</v>
      </c>
      <c r="C48" s="32"/>
      <c r="D48">
        <v>8</v>
      </c>
      <c r="F48">
        <v>8</v>
      </c>
      <c r="H48">
        <v>4</v>
      </c>
      <c r="J48">
        <v>0</v>
      </c>
      <c r="L48" s="9"/>
      <c r="M48" s="9"/>
      <c r="N48">
        <v>4</v>
      </c>
      <c r="P48">
        <v>4</v>
      </c>
      <c r="R48">
        <v>4</v>
      </c>
      <c r="T48">
        <v>8</v>
      </c>
      <c r="V48">
        <v>0</v>
      </c>
      <c r="X48">
        <v>8</v>
      </c>
      <c r="AF48">
        <v>0</v>
      </c>
      <c r="AH48">
        <v>4</v>
      </c>
      <c r="AJ48">
        <v>4</v>
      </c>
      <c r="AL48">
        <v>4</v>
      </c>
      <c r="AN48">
        <v>4</v>
      </c>
      <c r="AO48">
        <v>0</v>
      </c>
    </row>
    <row r="49" spans="1:41" ht="55.5" customHeight="1">
      <c r="A49" s="41" t="s">
        <v>73</v>
      </c>
      <c r="B49" s="32" t="s">
        <v>103</v>
      </c>
      <c r="C49" s="32"/>
      <c r="D49">
        <v>0</v>
      </c>
      <c r="F49">
        <v>0</v>
      </c>
      <c r="H49">
        <v>0</v>
      </c>
      <c r="J49">
        <v>0</v>
      </c>
      <c r="L49" s="9"/>
      <c r="M49" s="9"/>
      <c r="N49">
        <v>0</v>
      </c>
      <c r="P49">
        <v>0</v>
      </c>
      <c r="R49" s="38" t="s">
        <v>104</v>
      </c>
      <c r="T49">
        <v>0</v>
      </c>
      <c r="V49">
        <v>0</v>
      </c>
      <c r="X49">
        <v>0</v>
      </c>
      <c r="AF49">
        <v>0</v>
      </c>
      <c r="AH49">
        <v>0</v>
      </c>
      <c r="AJ49">
        <v>0</v>
      </c>
      <c r="AL49">
        <v>0</v>
      </c>
      <c r="AN49">
        <v>0</v>
      </c>
      <c r="AO49">
        <v>0</v>
      </c>
    </row>
    <row r="50" spans="1:41">
      <c r="A50" s="41" t="s">
        <v>101</v>
      </c>
      <c r="B50" s="32">
        <v>1</v>
      </c>
      <c r="C50" s="32"/>
      <c r="L50" s="9"/>
      <c r="M50" s="9"/>
      <c r="P50">
        <v>0</v>
      </c>
      <c r="R50">
        <v>2</v>
      </c>
      <c r="T50">
        <v>0</v>
      </c>
      <c r="V50">
        <v>0</v>
      </c>
      <c r="AF50">
        <v>0</v>
      </c>
      <c r="AH50">
        <v>0</v>
      </c>
      <c r="AJ50">
        <v>0</v>
      </c>
      <c r="AL50">
        <v>0</v>
      </c>
      <c r="AN50">
        <v>0</v>
      </c>
      <c r="AO50">
        <v>0</v>
      </c>
    </row>
    <row r="51" spans="1:41">
      <c r="A51" s="27" t="s">
        <v>53</v>
      </c>
      <c r="B51" s="27">
        <v>8</v>
      </c>
      <c r="C51" s="27"/>
      <c r="D51" s="27">
        <v>11</v>
      </c>
      <c r="E51" s="27"/>
      <c r="F51" s="27">
        <v>11</v>
      </c>
      <c r="G51" s="27"/>
      <c r="H51" s="27">
        <v>11</v>
      </c>
      <c r="I51" s="27"/>
      <c r="J51" s="27">
        <v>9</v>
      </c>
      <c r="K51" s="27"/>
      <c r="L51" s="27"/>
      <c r="M51" s="27"/>
      <c r="N51" s="27">
        <v>8</v>
      </c>
      <c r="O51" s="27"/>
      <c r="P51" s="27">
        <v>8</v>
      </c>
      <c r="Q51" s="27"/>
      <c r="R51" s="27">
        <v>8</v>
      </c>
      <c r="S51" s="27"/>
      <c r="T51" s="27">
        <v>7</v>
      </c>
      <c r="U51" s="27"/>
      <c r="V51" s="27">
        <v>6</v>
      </c>
      <c r="W51" s="27"/>
      <c r="X51" s="27">
        <v>6</v>
      </c>
      <c r="Y51" s="27"/>
      <c r="Z51" s="27"/>
      <c r="AA51" s="27"/>
      <c r="AB51" s="27"/>
      <c r="AC51" s="27"/>
      <c r="AD51" s="27"/>
      <c r="AE51" s="27"/>
      <c r="AF51" s="27">
        <v>10</v>
      </c>
      <c r="AG51" s="27"/>
      <c r="AH51" s="27">
        <v>11</v>
      </c>
      <c r="AI51" s="27"/>
      <c r="AJ51" s="27">
        <v>10</v>
      </c>
      <c r="AK51" s="27"/>
      <c r="AL51" s="27">
        <v>11</v>
      </c>
      <c r="AM51" s="27"/>
      <c r="AN51" s="27">
        <v>10</v>
      </c>
      <c r="AO51" s="27">
        <v>11</v>
      </c>
    </row>
    <row r="52" spans="1:41">
      <c r="A52" s="8" t="s">
        <v>69</v>
      </c>
      <c r="B52" s="29" t="s">
        <v>105</v>
      </c>
      <c r="C52" s="29"/>
      <c r="D52" s="29" t="s">
        <v>105</v>
      </c>
      <c r="E52" s="29"/>
      <c r="F52" s="29" t="s">
        <v>105</v>
      </c>
      <c r="G52" s="29"/>
      <c r="H52" s="29" t="s">
        <v>105</v>
      </c>
      <c r="I52" s="29"/>
      <c r="J52" s="29" t="s">
        <v>105</v>
      </c>
      <c r="K52" s="29"/>
      <c r="L52" s="29"/>
      <c r="M52" s="29"/>
      <c r="N52" s="29" t="s">
        <v>106</v>
      </c>
      <c r="O52" s="29"/>
      <c r="P52" s="29" t="s">
        <v>106</v>
      </c>
      <c r="Q52" s="29"/>
      <c r="R52" s="29" t="s">
        <v>106</v>
      </c>
      <c r="S52" s="29"/>
      <c r="T52" s="29" t="s">
        <v>106</v>
      </c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 t="s">
        <v>107</v>
      </c>
      <c r="AG52" s="29"/>
      <c r="AH52" s="29" t="s">
        <v>107</v>
      </c>
      <c r="AI52" s="29"/>
      <c r="AJ52" s="29" t="s">
        <v>107</v>
      </c>
      <c r="AK52" s="29"/>
      <c r="AL52" s="29" t="s">
        <v>107</v>
      </c>
      <c r="AM52" s="29"/>
      <c r="AN52" s="29" t="s">
        <v>107</v>
      </c>
      <c r="AO52" s="29" t="s">
        <v>106</v>
      </c>
    </row>
    <row r="53" spans="1:41">
      <c r="A53" t="s">
        <v>26</v>
      </c>
      <c r="B53">
        <v>0</v>
      </c>
      <c r="D53">
        <v>0</v>
      </c>
      <c r="F53">
        <v>0</v>
      </c>
      <c r="H53">
        <v>0</v>
      </c>
      <c r="J53">
        <v>0</v>
      </c>
      <c r="L53" s="9"/>
      <c r="M53" s="9"/>
      <c r="N53">
        <v>0</v>
      </c>
      <c r="P53">
        <v>98</v>
      </c>
      <c r="R53">
        <v>0</v>
      </c>
      <c r="T53">
        <v>0</v>
      </c>
      <c r="V53" s="3">
        <v>0</v>
      </c>
      <c r="W53" s="3"/>
      <c r="AF53">
        <v>0</v>
      </c>
      <c r="AH53">
        <v>0</v>
      </c>
      <c r="AJ53">
        <v>294</v>
      </c>
      <c r="AL53">
        <v>0</v>
      </c>
      <c r="AN53">
        <v>0</v>
      </c>
      <c r="AO53">
        <v>0</v>
      </c>
    </row>
    <row r="54" spans="1:41">
      <c r="A54" t="s">
        <v>27</v>
      </c>
      <c r="B54">
        <v>269</v>
      </c>
      <c r="D54">
        <v>836</v>
      </c>
      <c r="F54">
        <v>1246</v>
      </c>
      <c r="H54">
        <v>0</v>
      </c>
      <c r="J54">
        <v>968</v>
      </c>
      <c r="L54" s="9"/>
      <c r="M54" s="9"/>
      <c r="N54">
        <v>136</v>
      </c>
      <c r="P54">
        <v>212</v>
      </c>
      <c r="R54">
        <v>0</v>
      </c>
      <c r="T54">
        <v>311</v>
      </c>
      <c r="V54" s="3">
        <v>0</v>
      </c>
      <c r="W54" s="3"/>
      <c r="AF54">
        <v>1450</v>
      </c>
      <c r="AH54">
        <v>416</v>
      </c>
      <c r="AJ54">
        <v>410</v>
      </c>
      <c r="AL54">
        <v>450</v>
      </c>
      <c r="AN54">
        <v>647</v>
      </c>
      <c r="AO54">
        <v>0</v>
      </c>
    </row>
    <row r="55" spans="1:41">
      <c r="A55" t="s">
        <v>28</v>
      </c>
      <c r="B55">
        <v>489</v>
      </c>
      <c r="D55">
        <v>95</v>
      </c>
      <c r="F55">
        <v>202</v>
      </c>
      <c r="H55">
        <v>0</v>
      </c>
      <c r="J55">
        <v>0</v>
      </c>
      <c r="L55" s="9"/>
      <c r="M55" s="9"/>
      <c r="N55">
        <v>490</v>
      </c>
      <c r="P55">
        <v>464</v>
      </c>
      <c r="R55">
        <v>462</v>
      </c>
      <c r="T55">
        <v>311</v>
      </c>
      <c r="V55">
        <v>282</v>
      </c>
      <c r="X55">
        <v>0</v>
      </c>
      <c r="AF55">
        <v>92</v>
      </c>
      <c r="AH55">
        <v>285</v>
      </c>
      <c r="AJ55">
        <v>50</v>
      </c>
      <c r="AL55">
        <v>320</v>
      </c>
      <c r="AN55">
        <v>236</v>
      </c>
      <c r="AO55">
        <v>380</v>
      </c>
    </row>
    <row r="56" spans="1:41">
      <c r="A56" t="s">
        <v>30</v>
      </c>
      <c r="B56">
        <v>576</v>
      </c>
      <c r="D56">
        <v>560</v>
      </c>
      <c r="F56">
        <v>406</v>
      </c>
      <c r="H56">
        <v>479</v>
      </c>
      <c r="J56">
        <v>321</v>
      </c>
      <c r="L56" s="9"/>
      <c r="M56" s="9"/>
      <c r="N56">
        <v>575</v>
      </c>
      <c r="P56">
        <v>384</v>
      </c>
      <c r="R56">
        <v>502</v>
      </c>
      <c r="T56">
        <v>390</v>
      </c>
      <c r="V56">
        <v>251</v>
      </c>
      <c r="X56">
        <v>405</v>
      </c>
      <c r="Z56">
        <v>514</v>
      </c>
      <c r="AB56">
        <v>424</v>
      </c>
      <c r="AF56">
        <v>560</v>
      </c>
      <c r="AH56">
        <v>598</v>
      </c>
      <c r="AJ56">
        <v>389</v>
      </c>
      <c r="AL56">
        <v>506</v>
      </c>
      <c r="AN56">
        <v>382</v>
      </c>
      <c r="AO56">
        <v>596</v>
      </c>
    </row>
    <row r="57" spans="1:41">
      <c r="A57" t="s">
        <v>31</v>
      </c>
      <c r="B57">
        <v>122</v>
      </c>
      <c r="D57">
        <v>117</v>
      </c>
      <c r="F57">
        <v>37</v>
      </c>
      <c r="H57">
        <v>144</v>
      </c>
      <c r="J57">
        <v>42</v>
      </c>
      <c r="L57" s="9"/>
      <c r="M57" s="9"/>
      <c r="N57">
        <v>56</v>
      </c>
      <c r="P57">
        <v>72</v>
      </c>
      <c r="R57">
        <v>62</v>
      </c>
      <c r="T57">
        <v>113</v>
      </c>
      <c r="V57">
        <v>112</v>
      </c>
      <c r="X57">
        <v>178</v>
      </c>
      <c r="Z57">
        <v>88</v>
      </c>
      <c r="AB57">
        <v>139</v>
      </c>
      <c r="AF57">
        <v>75</v>
      </c>
      <c r="AH57">
        <v>118</v>
      </c>
      <c r="AJ57">
        <v>136</v>
      </c>
      <c r="AL57">
        <v>133</v>
      </c>
      <c r="AN57">
        <v>118</v>
      </c>
      <c r="AO57">
        <v>81</v>
      </c>
    </row>
    <row r="58" spans="1:41">
      <c r="A58" t="s">
        <v>29</v>
      </c>
      <c r="B58">
        <v>534</v>
      </c>
      <c r="D58">
        <v>185</v>
      </c>
      <c r="F58">
        <v>89</v>
      </c>
      <c r="H58">
        <v>526</v>
      </c>
      <c r="J58">
        <v>0</v>
      </c>
      <c r="L58" s="9"/>
      <c r="M58" s="9"/>
      <c r="N58">
        <v>216</v>
      </c>
      <c r="P58">
        <v>464</v>
      </c>
      <c r="R58">
        <v>420</v>
      </c>
      <c r="T58">
        <v>311</v>
      </c>
      <c r="V58">
        <v>347</v>
      </c>
      <c r="AF58">
        <v>92</v>
      </c>
      <c r="AH58">
        <v>417</v>
      </c>
      <c r="AJ58">
        <v>267</v>
      </c>
      <c r="AL58">
        <v>320</v>
      </c>
      <c r="AN58">
        <v>236</v>
      </c>
      <c r="AO58">
        <v>380</v>
      </c>
    </row>
    <row r="59" spans="1:41">
      <c r="A59" t="s">
        <v>32</v>
      </c>
      <c r="B59">
        <v>0</v>
      </c>
      <c r="D59">
        <v>0</v>
      </c>
      <c r="F59">
        <v>0</v>
      </c>
      <c r="H59">
        <v>0</v>
      </c>
      <c r="J59">
        <v>0</v>
      </c>
      <c r="L59" s="9"/>
      <c r="M59" s="9"/>
      <c r="N59">
        <v>0</v>
      </c>
      <c r="P59">
        <v>0</v>
      </c>
      <c r="R59">
        <v>0</v>
      </c>
      <c r="T59">
        <v>0</v>
      </c>
      <c r="V59">
        <v>0</v>
      </c>
      <c r="AF59">
        <v>0</v>
      </c>
      <c r="AH59">
        <v>0</v>
      </c>
      <c r="AJ59">
        <v>0</v>
      </c>
      <c r="AL59">
        <v>0</v>
      </c>
      <c r="AN59">
        <v>0</v>
      </c>
      <c r="AO59">
        <v>0</v>
      </c>
    </row>
    <row r="60" spans="1:41">
      <c r="A60" t="s">
        <v>33</v>
      </c>
      <c r="B60">
        <v>0</v>
      </c>
      <c r="D60">
        <v>0</v>
      </c>
      <c r="F60">
        <v>0</v>
      </c>
      <c r="H60">
        <v>0</v>
      </c>
      <c r="J60">
        <v>0</v>
      </c>
      <c r="L60" s="9"/>
      <c r="M60" s="9"/>
      <c r="N60">
        <v>0</v>
      </c>
      <c r="P60">
        <v>0</v>
      </c>
      <c r="R60">
        <v>0</v>
      </c>
      <c r="T60">
        <v>0</v>
      </c>
      <c r="V60">
        <v>0</v>
      </c>
      <c r="AF60">
        <v>0</v>
      </c>
      <c r="AH60">
        <v>0</v>
      </c>
      <c r="AJ60">
        <v>0</v>
      </c>
      <c r="AL60">
        <v>0</v>
      </c>
      <c r="AN60">
        <v>0</v>
      </c>
      <c r="AO60">
        <v>0</v>
      </c>
    </row>
    <row r="61" spans="1:41">
      <c r="A61" t="s">
        <v>34</v>
      </c>
      <c r="B61">
        <v>0</v>
      </c>
      <c r="D61">
        <v>0</v>
      </c>
      <c r="F61">
        <v>0</v>
      </c>
      <c r="H61">
        <v>0</v>
      </c>
      <c r="J61">
        <v>0</v>
      </c>
      <c r="L61" s="9"/>
      <c r="M61" s="9"/>
      <c r="N61">
        <v>0</v>
      </c>
      <c r="P61">
        <v>0</v>
      </c>
      <c r="R61">
        <v>0</v>
      </c>
      <c r="T61">
        <v>0</v>
      </c>
      <c r="V61">
        <v>0</v>
      </c>
      <c r="AF61">
        <v>0</v>
      </c>
      <c r="AH61">
        <v>0</v>
      </c>
      <c r="AJ61">
        <v>0</v>
      </c>
      <c r="AL61">
        <v>0</v>
      </c>
      <c r="AN61">
        <v>0</v>
      </c>
      <c r="AO61">
        <v>0</v>
      </c>
    </row>
    <row r="62" spans="1:41">
      <c r="A62" t="s">
        <v>35</v>
      </c>
      <c r="B62">
        <v>0</v>
      </c>
      <c r="D62">
        <v>0</v>
      </c>
      <c r="F62">
        <v>0</v>
      </c>
      <c r="H62">
        <v>0</v>
      </c>
      <c r="J62">
        <v>0</v>
      </c>
      <c r="L62" s="9"/>
      <c r="M62" s="9"/>
      <c r="N62">
        <v>0</v>
      </c>
      <c r="P62">
        <v>0</v>
      </c>
      <c r="R62">
        <v>0</v>
      </c>
      <c r="T62">
        <v>0</v>
      </c>
      <c r="V62">
        <v>0</v>
      </c>
      <c r="AF62">
        <v>0</v>
      </c>
      <c r="AH62">
        <v>0</v>
      </c>
      <c r="AJ62">
        <v>0</v>
      </c>
      <c r="AL62">
        <v>0</v>
      </c>
      <c r="AN62">
        <v>0</v>
      </c>
      <c r="AO62">
        <v>0</v>
      </c>
    </row>
    <row r="63" spans="1:41">
      <c r="A63" t="s">
        <v>36</v>
      </c>
      <c r="B63">
        <v>0</v>
      </c>
      <c r="D63">
        <v>0</v>
      </c>
      <c r="F63">
        <v>0</v>
      </c>
      <c r="H63">
        <v>0</v>
      </c>
      <c r="J63">
        <v>0</v>
      </c>
      <c r="L63" s="9"/>
      <c r="M63" s="9"/>
      <c r="N63">
        <v>0</v>
      </c>
      <c r="P63">
        <v>0</v>
      </c>
      <c r="R63">
        <v>0</v>
      </c>
      <c r="T63">
        <v>0</v>
      </c>
      <c r="V63">
        <v>0</v>
      </c>
      <c r="AF63">
        <v>0</v>
      </c>
      <c r="AH63">
        <v>0</v>
      </c>
      <c r="AJ63">
        <v>0</v>
      </c>
      <c r="AL63">
        <v>0</v>
      </c>
      <c r="AN63">
        <v>0</v>
      </c>
      <c r="AO63">
        <v>0</v>
      </c>
    </row>
    <row r="64" spans="1:41">
      <c r="A64" t="s">
        <v>37</v>
      </c>
      <c r="B64">
        <v>38</v>
      </c>
      <c r="D64">
        <v>52</v>
      </c>
      <c r="F64">
        <v>34</v>
      </c>
      <c r="H64">
        <v>62</v>
      </c>
      <c r="J64">
        <v>32</v>
      </c>
      <c r="L64" s="9"/>
      <c r="M64" s="9"/>
      <c r="N64">
        <v>0</v>
      </c>
      <c r="P64">
        <v>0</v>
      </c>
      <c r="R64">
        <v>0</v>
      </c>
      <c r="T64">
        <v>0</v>
      </c>
      <c r="V64">
        <v>0</v>
      </c>
      <c r="AF64">
        <v>0</v>
      </c>
      <c r="AH64">
        <v>0</v>
      </c>
      <c r="AJ64">
        <v>0</v>
      </c>
      <c r="AL64">
        <v>0</v>
      </c>
      <c r="AN64">
        <v>0</v>
      </c>
      <c r="AO64">
        <v>12</v>
      </c>
    </row>
    <row r="65" spans="1:41">
      <c r="A65" t="s">
        <v>38</v>
      </c>
      <c r="B65">
        <v>0</v>
      </c>
      <c r="D65">
        <v>0</v>
      </c>
      <c r="F65">
        <v>0</v>
      </c>
      <c r="H65">
        <v>0</v>
      </c>
      <c r="J65">
        <v>0</v>
      </c>
      <c r="L65" s="9"/>
      <c r="M65" s="9"/>
      <c r="N65">
        <v>0</v>
      </c>
      <c r="P65">
        <v>0</v>
      </c>
      <c r="R65">
        <v>0</v>
      </c>
      <c r="T65">
        <v>0</v>
      </c>
      <c r="V65">
        <v>0</v>
      </c>
      <c r="AF65">
        <v>0</v>
      </c>
      <c r="AH65">
        <v>0</v>
      </c>
      <c r="AJ65">
        <v>0</v>
      </c>
      <c r="AL65">
        <v>0</v>
      </c>
      <c r="AN65">
        <v>0</v>
      </c>
      <c r="AO65">
        <v>0</v>
      </c>
    </row>
    <row r="66" spans="1:41">
      <c r="A66" t="s">
        <v>39</v>
      </c>
      <c r="B66">
        <v>0</v>
      </c>
      <c r="D66">
        <v>0</v>
      </c>
      <c r="F66">
        <v>0</v>
      </c>
      <c r="H66">
        <v>0</v>
      </c>
      <c r="J66">
        <v>0</v>
      </c>
      <c r="L66" s="9"/>
      <c r="M66" s="9"/>
      <c r="N66">
        <v>0</v>
      </c>
      <c r="P66">
        <v>0</v>
      </c>
      <c r="R66">
        <v>0</v>
      </c>
      <c r="T66">
        <v>0</v>
      </c>
      <c r="V66">
        <v>0</v>
      </c>
      <c r="AF66">
        <v>0</v>
      </c>
      <c r="AH66">
        <v>0</v>
      </c>
      <c r="AJ66">
        <v>0</v>
      </c>
      <c r="AL66">
        <v>0</v>
      </c>
      <c r="AN66">
        <v>0</v>
      </c>
      <c r="AO66">
        <v>0</v>
      </c>
    </row>
    <row r="67" spans="1:41">
      <c r="A67" t="s">
        <v>40</v>
      </c>
      <c r="B67">
        <v>0</v>
      </c>
      <c r="D67">
        <v>0</v>
      </c>
      <c r="F67">
        <v>0</v>
      </c>
      <c r="H67">
        <v>0</v>
      </c>
      <c r="J67">
        <v>0</v>
      </c>
      <c r="L67" s="9"/>
      <c r="M67" s="9"/>
      <c r="N67">
        <v>0</v>
      </c>
      <c r="P67">
        <v>0</v>
      </c>
      <c r="R67">
        <v>0</v>
      </c>
      <c r="T67">
        <v>0</v>
      </c>
      <c r="V67">
        <v>0</v>
      </c>
      <c r="AF67">
        <v>0</v>
      </c>
      <c r="AH67">
        <v>0</v>
      </c>
      <c r="AJ67">
        <v>0</v>
      </c>
      <c r="AL67">
        <v>0</v>
      </c>
      <c r="AN67">
        <v>0</v>
      </c>
      <c r="AO67">
        <v>0</v>
      </c>
    </row>
    <row r="68" spans="1:41">
      <c r="A68" t="s">
        <v>42</v>
      </c>
      <c r="B68">
        <v>0</v>
      </c>
      <c r="D68">
        <v>0</v>
      </c>
      <c r="F68">
        <v>0</v>
      </c>
      <c r="H68">
        <v>0</v>
      </c>
      <c r="J68">
        <v>0</v>
      </c>
      <c r="L68" s="9"/>
      <c r="M68" s="9"/>
      <c r="N68">
        <v>0</v>
      </c>
      <c r="P68">
        <v>0</v>
      </c>
      <c r="R68">
        <v>0</v>
      </c>
      <c r="T68">
        <v>0</v>
      </c>
      <c r="V68">
        <v>0</v>
      </c>
      <c r="AF68">
        <v>0</v>
      </c>
      <c r="AH68">
        <v>0</v>
      </c>
      <c r="AJ68">
        <v>0</v>
      </c>
      <c r="AL68">
        <v>0</v>
      </c>
      <c r="AN68">
        <v>0</v>
      </c>
      <c r="AO68">
        <v>0</v>
      </c>
    </row>
    <row r="69" spans="1:41">
      <c r="A69" t="s">
        <v>43</v>
      </c>
      <c r="B69">
        <v>0</v>
      </c>
      <c r="D69">
        <v>0</v>
      </c>
      <c r="F69">
        <v>0</v>
      </c>
      <c r="H69">
        <v>0</v>
      </c>
      <c r="J69">
        <v>0</v>
      </c>
      <c r="L69" s="9"/>
      <c r="M69" s="9"/>
      <c r="N69">
        <v>0</v>
      </c>
      <c r="P69">
        <v>0</v>
      </c>
      <c r="R69">
        <v>0</v>
      </c>
      <c r="T69">
        <v>0</v>
      </c>
      <c r="V69">
        <v>0</v>
      </c>
      <c r="AF69">
        <v>0</v>
      </c>
      <c r="AH69">
        <v>0</v>
      </c>
      <c r="AJ69">
        <v>0</v>
      </c>
      <c r="AL69">
        <v>0</v>
      </c>
      <c r="AN69">
        <v>0</v>
      </c>
      <c r="AO69">
        <v>0</v>
      </c>
    </row>
    <row r="70" spans="1:41">
      <c r="A70" t="s">
        <v>44</v>
      </c>
      <c r="B70">
        <v>0</v>
      </c>
      <c r="D70">
        <v>0</v>
      </c>
      <c r="F70">
        <v>0</v>
      </c>
      <c r="H70">
        <v>0</v>
      </c>
      <c r="J70">
        <v>0</v>
      </c>
      <c r="L70" s="9"/>
      <c r="M70" s="9"/>
      <c r="N70">
        <v>0</v>
      </c>
      <c r="P70">
        <v>0</v>
      </c>
      <c r="R70">
        <v>0</v>
      </c>
      <c r="T70">
        <v>0</v>
      </c>
      <c r="V70">
        <v>0</v>
      </c>
      <c r="AF70">
        <v>0</v>
      </c>
      <c r="AH70">
        <v>0</v>
      </c>
      <c r="AJ70">
        <v>0</v>
      </c>
      <c r="AL70">
        <v>0</v>
      </c>
      <c r="AN70">
        <v>0</v>
      </c>
      <c r="AO70">
        <v>0</v>
      </c>
    </row>
    <row r="71" spans="1:41">
      <c r="A71" t="s">
        <v>99</v>
      </c>
      <c r="B71">
        <v>0</v>
      </c>
      <c r="D71">
        <v>0</v>
      </c>
      <c r="F71">
        <v>0</v>
      </c>
      <c r="H71">
        <v>0</v>
      </c>
      <c r="J71">
        <v>0</v>
      </c>
      <c r="L71" s="9"/>
      <c r="M71" s="9"/>
      <c r="N71">
        <v>0</v>
      </c>
      <c r="P71">
        <v>0</v>
      </c>
      <c r="R71">
        <v>0</v>
      </c>
      <c r="T71">
        <v>0</v>
      </c>
      <c r="V71">
        <v>0</v>
      </c>
      <c r="AF71">
        <v>0</v>
      </c>
      <c r="AH71">
        <v>0</v>
      </c>
      <c r="AJ71">
        <v>0</v>
      </c>
      <c r="AL71">
        <v>0</v>
      </c>
      <c r="AN71">
        <v>0</v>
      </c>
      <c r="AO71">
        <v>0</v>
      </c>
    </row>
    <row r="72" spans="1:41">
      <c r="A72" s="41" t="s">
        <v>73</v>
      </c>
      <c r="B72">
        <v>0</v>
      </c>
      <c r="D72">
        <v>0</v>
      </c>
      <c r="F72">
        <v>0</v>
      </c>
      <c r="H72">
        <v>0</v>
      </c>
      <c r="J72">
        <v>0</v>
      </c>
      <c r="L72" s="9"/>
      <c r="M72" s="9"/>
      <c r="N72">
        <v>0</v>
      </c>
      <c r="P72">
        <v>0</v>
      </c>
      <c r="R72">
        <v>0</v>
      </c>
      <c r="T72">
        <v>0</v>
      </c>
      <c r="V72">
        <v>0</v>
      </c>
      <c r="AF72">
        <v>0</v>
      </c>
      <c r="AH72">
        <v>0</v>
      </c>
      <c r="AJ72">
        <v>0</v>
      </c>
      <c r="AL72">
        <v>0</v>
      </c>
      <c r="AN72">
        <v>0</v>
      </c>
      <c r="AO72">
        <v>0</v>
      </c>
    </row>
    <row r="73" spans="1:41">
      <c r="A73" s="41" t="s">
        <v>101</v>
      </c>
      <c r="B73">
        <v>3</v>
      </c>
      <c r="L73" s="9"/>
      <c r="M73" s="9"/>
      <c r="AF73">
        <v>0</v>
      </c>
      <c r="AH73">
        <v>0</v>
      </c>
      <c r="AJ73">
        <v>0</v>
      </c>
      <c r="AL73">
        <v>0</v>
      </c>
      <c r="AN73">
        <v>0</v>
      </c>
      <c r="AO73">
        <v>0</v>
      </c>
    </row>
    <row r="74" spans="1:41">
      <c r="A74" s="27" t="s">
        <v>53</v>
      </c>
      <c r="B74" s="27">
        <v>3</v>
      </c>
      <c r="C74" s="27"/>
      <c r="D74" s="27">
        <v>3</v>
      </c>
      <c r="E74" s="27"/>
      <c r="F74" s="27">
        <v>3</v>
      </c>
      <c r="G74" s="27"/>
      <c r="H74" s="27">
        <v>2</v>
      </c>
      <c r="I74" s="27"/>
      <c r="J74" s="27">
        <v>2</v>
      </c>
      <c r="K74" s="27"/>
      <c r="L74" s="27"/>
      <c r="M74" s="27"/>
      <c r="N74" s="27">
        <v>4</v>
      </c>
      <c r="O74" s="27"/>
      <c r="P74" s="27">
        <v>4</v>
      </c>
      <c r="Q74" s="27"/>
      <c r="R74" s="27">
        <v>4</v>
      </c>
      <c r="S74" s="27"/>
      <c r="T74" s="27">
        <v>4</v>
      </c>
      <c r="U74" s="27"/>
      <c r="V74" s="27">
        <v>3</v>
      </c>
      <c r="W74" s="27"/>
      <c r="X74" s="27"/>
      <c r="Y74" s="27"/>
      <c r="Z74" s="27"/>
      <c r="AA74" s="27"/>
      <c r="AB74" s="27"/>
      <c r="AC74" s="27"/>
      <c r="AD74" s="27"/>
      <c r="AE74" s="27"/>
      <c r="AF74" s="27">
        <v>4</v>
      </c>
      <c r="AG74" s="27"/>
      <c r="AH74" s="27">
        <v>4</v>
      </c>
      <c r="AI74" s="27"/>
      <c r="AJ74" s="27">
        <v>4</v>
      </c>
      <c r="AK74" s="27"/>
      <c r="AL74" s="27">
        <v>4</v>
      </c>
      <c r="AM74" s="27"/>
      <c r="AN74" s="27">
        <v>4</v>
      </c>
      <c r="AO74" s="27">
        <v>4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81"/>
  <sheetViews>
    <sheetView topLeftCell="A45" workbookViewId="0">
      <pane xSplit="1" topLeftCell="B60" activePane="topRight" state="frozen"/>
      <selection pane="topRight" activeCell="X56" sqref="X56"/>
    </sheetView>
  </sheetViews>
  <sheetFormatPr defaultColWidth="11.42578125" defaultRowHeight="15" customHeight="1"/>
  <cols>
    <col min="1" max="1" width="27.42578125" customWidth="1"/>
    <col min="17" max="17" width="11.5703125" customWidth="1"/>
  </cols>
  <sheetData>
    <row r="1" spans="1:24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</row>
    <row r="2" spans="1:24">
      <c r="A2" t="s">
        <v>131</v>
      </c>
      <c r="B2" s="1" t="s">
        <v>132</v>
      </c>
      <c r="C2" s="1" t="s">
        <v>132</v>
      </c>
      <c r="D2" s="1" t="s">
        <v>132</v>
      </c>
      <c r="E2" s="1" t="s">
        <v>132</v>
      </c>
      <c r="F2" s="1" t="s">
        <v>132</v>
      </c>
      <c r="G2" s="1" t="s">
        <v>132</v>
      </c>
      <c r="H2" s="1" t="s">
        <v>132</v>
      </c>
      <c r="I2" s="1" t="s">
        <v>132</v>
      </c>
      <c r="J2" s="1" t="s">
        <v>132</v>
      </c>
      <c r="K2" s="1" t="s">
        <v>132</v>
      </c>
      <c r="L2" s="1" t="s">
        <v>132</v>
      </c>
      <c r="M2" s="1" t="s">
        <v>132</v>
      </c>
      <c r="N2" s="1" t="s">
        <v>132</v>
      </c>
      <c r="O2" s="1" t="s">
        <v>132</v>
      </c>
      <c r="P2" s="1" t="s">
        <v>132</v>
      </c>
      <c r="Q2" s="1" t="s">
        <v>132</v>
      </c>
      <c r="R2" s="1" t="s">
        <v>132</v>
      </c>
      <c r="S2" s="1" t="s">
        <v>132</v>
      </c>
      <c r="T2" s="1" t="s">
        <v>132</v>
      </c>
      <c r="U2" s="1" t="s">
        <v>132</v>
      </c>
      <c r="V2" s="1" t="s">
        <v>132</v>
      </c>
      <c r="W2" s="1" t="s">
        <v>132</v>
      </c>
      <c r="X2" s="1" t="s">
        <v>132</v>
      </c>
    </row>
    <row r="3" spans="1:24">
      <c r="A3" s="8" t="s">
        <v>23</v>
      </c>
      <c r="B3" s="36" t="s">
        <v>133</v>
      </c>
      <c r="C3" s="36" t="s">
        <v>133</v>
      </c>
      <c r="D3" s="36" t="s">
        <v>133</v>
      </c>
      <c r="E3" s="36" t="s">
        <v>133</v>
      </c>
      <c r="F3" s="35" t="s">
        <v>134</v>
      </c>
      <c r="G3" s="35" t="s">
        <v>134</v>
      </c>
      <c r="H3" s="35" t="s">
        <v>134</v>
      </c>
      <c r="I3" s="35" t="s">
        <v>134</v>
      </c>
      <c r="J3" s="35" t="s">
        <v>134</v>
      </c>
      <c r="K3" s="36" t="s">
        <v>133</v>
      </c>
      <c r="L3" s="36" t="s">
        <v>133</v>
      </c>
      <c r="M3" s="36" t="s">
        <v>133</v>
      </c>
      <c r="N3" s="36" t="s">
        <v>133</v>
      </c>
      <c r="O3" s="36" t="s">
        <v>133</v>
      </c>
      <c r="P3" s="35" t="s">
        <v>134</v>
      </c>
      <c r="Q3" s="35" t="s">
        <v>134</v>
      </c>
      <c r="R3" s="35" t="s">
        <v>134</v>
      </c>
      <c r="S3" s="35" t="s">
        <v>134</v>
      </c>
      <c r="T3" s="35" t="s">
        <v>134</v>
      </c>
      <c r="U3" s="36" t="s">
        <v>133</v>
      </c>
      <c r="V3" s="36" t="s">
        <v>133</v>
      </c>
      <c r="W3" s="36" t="s">
        <v>133</v>
      </c>
      <c r="X3" s="36" t="s">
        <v>133</v>
      </c>
    </row>
    <row r="4" spans="1:24">
      <c r="A4" t="s">
        <v>26</v>
      </c>
      <c r="B4">
        <v>349</v>
      </c>
      <c r="C4">
        <v>1003</v>
      </c>
      <c r="D4">
        <v>929</v>
      </c>
      <c r="E4">
        <v>507</v>
      </c>
      <c r="F4">
        <v>916</v>
      </c>
      <c r="G4">
        <v>942</v>
      </c>
      <c r="H4">
        <v>1152</v>
      </c>
      <c r="I4">
        <v>730</v>
      </c>
      <c r="J4">
        <v>617</v>
      </c>
      <c r="K4">
        <v>833</v>
      </c>
      <c r="L4">
        <v>368</v>
      </c>
      <c r="M4">
        <v>724</v>
      </c>
      <c r="N4">
        <v>717</v>
      </c>
      <c r="O4">
        <v>746</v>
      </c>
      <c r="P4">
        <v>766</v>
      </c>
      <c r="Q4">
        <v>798</v>
      </c>
      <c r="R4">
        <v>875</v>
      </c>
      <c r="S4">
        <v>725</v>
      </c>
      <c r="T4">
        <v>995</v>
      </c>
      <c r="U4">
        <v>291</v>
      </c>
      <c r="V4">
        <v>296</v>
      </c>
      <c r="W4">
        <v>397</v>
      </c>
      <c r="X4">
        <v>347</v>
      </c>
    </row>
    <row r="5" spans="1:24">
      <c r="A5" t="s">
        <v>27</v>
      </c>
      <c r="B5">
        <v>527</v>
      </c>
      <c r="C5">
        <v>862</v>
      </c>
      <c r="D5">
        <v>425</v>
      </c>
      <c r="E5">
        <v>690</v>
      </c>
      <c r="F5">
        <v>518</v>
      </c>
      <c r="G5">
        <v>435</v>
      </c>
      <c r="H5">
        <v>617</v>
      </c>
      <c r="I5">
        <v>358</v>
      </c>
      <c r="J5">
        <v>305</v>
      </c>
      <c r="K5">
        <v>281</v>
      </c>
      <c r="L5">
        <v>705</v>
      </c>
      <c r="M5">
        <v>660</v>
      </c>
      <c r="N5">
        <v>792</v>
      </c>
      <c r="O5">
        <v>644</v>
      </c>
      <c r="P5">
        <v>120</v>
      </c>
      <c r="Q5">
        <v>155</v>
      </c>
      <c r="R5">
        <v>353</v>
      </c>
      <c r="S5">
        <v>48</v>
      </c>
      <c r="T5">
        <v>526</v>
      </c>
      <c r="U5">
        <v>483</v>
      </c>
      <c r="V5">
        <v>242</v>
      </c>
      <c r="W5">
        <v>396</v>
      </c>
      <c r="X5">
        <v>622</v>
      </c>
    </row>
    <row r="6" spans="1:24">
      <c r="A6" t="s">
        <v>28</v>
      </c>
      <c r="B6">
        <v>892</v>
      </c>
      <c r="C6">
        <v>891</v>
      </c>
      <c r="D6">
        <v>633</v>
      </c>
      <c r="E6">
        <v>583</v>
      </c>
      <c r="F6">
        <v>625</v>
      </c>
      <c r="G6">
        <v>485</v>
      </c>
      <c r="H6">
        <v>991</v>
      </c>
      <c r="I6">
        <v>645</v>
      </c>
      <c r="J6">
        <v>350</v>
      </c>
      <c r="K6">
        <v>568</v>
      </c>
      <c r="L6">
        <v>716</v>
      </c>
      <c r="M6">
        <v>823</v>
      </c>
      <c r="N6">
        <v>840</v>
      </c>
      <c r="O6">
        <v>897</v>
      </c>
      <c r="P6">
        <v>577</v>
      </c>
      <c r="Q6">
        <v>229</v>
      </c>
      <c r="R6">
        <v>353</v>
      </c>
      <c r="S6">
        <v>241</v>
      </c>
      <c r="T6">
        <v>791</v>
      </c>
      <c r="U6">
        <v>571</v>
      </c>
      <c r="V6">
        <v>643</v>
      </c>
      <c r="W6">
        <v>468</v>
      </c>
      <c r="X6">
        <v>292</v>
      </c>
    </row>
    <row r="7" spans="1:24">
      <c r="A7" t="s">
        <v>30</v>
      </c>
      <c r="B7">
        <v>427</v>
      </c>
      <c r="C7">
        <v>186</v>
      </c>
      <c r="D7">
        <v>559</v>
      </c>
      <c r="E7">
        <v>450</v>
      </c>
      <c r="F7">
        <v>205</v>
      </c>
      <c r="G7">
        <v>332</v>
      </c>
      <c r="H7">
        <v>446</v>
      </c>
      <c r="I7">
        <v>437</v>
      </c>
      <c r="J7">
        <v>485</v>
      </c>
      <c r="K7">
        <v>657</v>
      </c>
      <c r="L7">
        <v>517</v>
      </c>
      <c r="M7">
        <v>530</v>
      </c>
      <c r="N7">
        <v>428</v>
      </c>
      <c r="O7">
        <v>258</v>
      </c>
      <c r="P7">
        <v>154</v>
      </c>
      <c r="Q7">
        <v>547</v>
      </c>
      <c r="R7">
        <v>316</v>
      </c>
      <c r="S7">
        <v>461</v>
      </c>
      <c r="T7">
        <v>376</v>
      </c>
      <c r="U7">
        <v>516</v>
      </c>
      <c r="V7">
        <v>430</v>
      </c>
      <c r="W7">
        <v>210</v>
      </c>
      <c r="X7">
        <v>418</v>
      </c>
    </row>
    <row r="8" spans="1:24">
      <c r="A8" t="s">
        <v>29</v>
      </c>
      <c r="B8">
        <v>600</v>
      </c>
      <c r="C8">
        <v>930</v>
      </c>
      <c r="D8">
        <v>546</v>
      </c>
      <c r="E8">
        <v>349</v>
      </c>
      <c r="F8">
        <v>510</v>
      </c>
      <c r="G8">
        <v>456</v>
      </c>
      <c r="H8">
        <v>799</v>
      </c>
      <c r="I8">
        <v>453</v>
      </c>
      <c r="J8">
        <v>496</v>
      </c>
      <c r="K8">
        <v>672</v>
      </c>
      <c r="L8">
        <v>630</v>
      </c>
      <c r="M8">
        <v>852</v>
      </c>
      <c r="N8">
        <v>747</v>
      </c>
      <c r="O8">
        <v>876</v>
      </c>
      <c r="P8">
        <v>200</v>
      </c>
      <c r="Q8">
        <v>229</v>
      </c>
      <c r="R8">
        <v>318</v>
      </c>
      <c r="S8">
        <v>241</v>
      </c>
      <c r="T8">
        <v>339</v>
      </c>
      <c r="U8">
        <v>447</v>
      </c>
      <c r="V8">
        <v>539</v>
      </c>
      <c r="W8">
        <v>364</v>
      </c>
      <c r="X8">
        <v>345</v>
      </c>
    </row>
    <row r="9" spans="1:24">
      <c r="A9" t="s">
        <v>31</v>
      </c>
      <c r="B9">
        <v>200</v>
      </c>
      <c r="C9">
        <v>144</v>
      </c>
      <c r="D9">
        <v>220</v>
      </c>
      <c r="E9">
        <v>150</v>
      </c>
      <c r="F9">
        <v>71</v>
      </c>
      <c r="G9">
        <v>148</v>
      </c>
      <c r="H9">
        <v>97</v>
      </c>
      <c r="I9">
        <v>125</v>
      </c>
      <c r="J9">
        <v>124</v>
      </c>
      <c r="K9">
        <v>266</v>
      </c>
      <c r="L9">
        <v>352</v>
      </c>
      <c r="M9">
        <v>174</v>
      </c>
      <c r="N9">
        <v>185</v>
      </c>
      <c r="O9">
        <v>92</v>
      </c>
      <c r="P9">
        <v>152</v>
      </c>
      <c r="Q9">
        <v>115</v>
      </c>
      <c r="R9">
        <v>135</v>
      </c>
      <c r="S9">
        <v>259</v>
      </c>
      <c r="T9">
        <v>130</v>
      </c>
      <c r="U9">
        <v>210</v>
      </c>
      <c r="V9">
        <v>376</v>
      </c>
      <c r="W9">
        <v>128</v>
      </c>
      <c r="X9">
        <v>100</v>
      </c>
    </row>
    <row r="10" spans="1:24">
      <c r="A10" t="s">
        <v>32</v>
      </c>
      <c r="B10">
        <v>219</v>
      </c>
      <c r="C10">
        <v>0</v>
      </c>
      <c r="D10">
        <v>116</v>
      </c>
      <c r="E10">
        <v>0</v>
      </c>
      <c r="F10">
        <v>166</v>
      </c>
      <c r="G10">
        <v>0</v>
      </c>
      <c r="H10">
        <v>0</v>
      </c>
      <c r="I10">
        <v>0</v>
      </c>
      <c r="J10">
        <v>0</v>
      </c>
      <c r="K10">
        <v>116</v>
      </c>
      <c r="L10">
        <v>0</v>
      </c>
      <c r="M10">
        <v>0</v>
      </c>
      <c r="N10">
        <v>150</v>
      </c>
      <c r="O10">
        <v>0</v>
      </c>
      <c r="P10">
        <v>150</v>
      </c>
      <c r="Q10">
        <v>126</v>
      </c>
      <c r="R10">
        <v>0</v>
      </c>
      <c r="S10">
        <v>0</v>
      </c>
      <c r="T10">
        <v>0</v>
      </c>
      <c r="U10">
        <v>0</v>
      </c>
      <c r="V10">
        <v>156</v>
      </c>
      <c r="W10">
        <v>0</v>
      </c>
      <c r="X10">
        <v>145</v>
      </c>
    </row>
    <row r="11" spans="1:24">
      <c r="A11" t="s">
        <v>33</v>
      </c>
      <c r="B11">
        <v>219</v>
      </c>
      <c r="C11">
        <v>0</v>
      </c>
      <c r="D11">
        <v>116</v>
      </c>
      <c r="E11">
        <v>0</v>
      </c>
      <c r="F11">
        <v>166</v>
      </c>
      <c r="G11">
        <v>0</v>
      </c>
      <c r="H11">
        <v>0</v>
      </c>
      <c r="I11">
        <v>0</v>
      </c>
      <c r="J11">
        <v>0</v>
      </c>
      <c r="K11">
        <v>116</v>
      </c>
      <c r="L11">
        <v>0</v>
      </c>
      <c r="M11">
        <v>0</v>
      </c>
      <c r="N11">
        <v>150</v>
      </c>
      <c r="O11">
        <v>0</v>
      </c>
      <c r="P11">
        <v>150</v>
      </c>
      <c r="Q11">
        <v>126</v>
      </c>
      <c r="R11">
        <v>0</v>
      </c>
      <c r="S11">
        <v>0</v>
      </c>
      <c r="T11">
        <v>0</v>
      </c>
      <c r="U11">
        <v>0</v>
      </c>
      <c r="V11">
        <v>156</v>
      </c>
      <c r="W11">
        <v>0</v>
      </c>
      <c r="X11">
        <v>145</v>
      </c>
    </row>
    <row r="12" spans="1:24">
      <c r="A12" t="s">
        <v>34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>
      <c r="A13" t="s">
        <v>35</v>
      </c>
      <c r="B13">
        <v>0</v>
      </c>
      <c r="C13">
        <v>0</v>
      </c>
      <c r="D13">
        <v>10</v>
      </c>
      <c r="E13">
        <v>6</v>
      </c>
      <c r="F13">
        <v>67</v>
      </c>
      <c r="G13">
        <v>28</v>
      </c>
      <c r="H13">
        <v>126</v>
      </c>
      <c r="I13">
        <v>120</v>
      </c>
      <c r="J13">
        <v>102</v>
      </c>
      <c r="K13">
        <v>22</v>
      </c>
      <c r="L13">
        <v>54</v>
      </c>
      <c r="M13">
        <v>95</v>
      </c>
      <c r="N13">
        <v>56</v>
      </c>
      <c r="O13">
        <v>48</v>
      </c>
      <c r="P13">
        <v>129</v>
      </c>
      <c r="Q13">
        <v>127</v>
      </c>
      <c r="R13">
        <v>87</v>
      </c>
      <c r="S13">
        <v>150</v>
      </c>
      <c r="T13">
        <v>108</v>
      </c>
      <c r="U13">
        <v>30</v>
      </c>
      <c r="V13">
        <v>30</v>
      </c>
      <c r="W13">
        <v>0</v>
      </c>
      <c r="X13">
        <v>0</v>
      </c>
    </row>
    <row r="14" spans="1:24">
      <c r="A14" t="s">
        <v>36</v>
      </c>
      <c r="B14" s="3">
        <v>0</v>
      </c>
      <c r="C14">
        <v>0</v>
      </c>
      <c r="D14">
        <v>10</v>
      </c>
      <c r="E14">
        <v>15</v>
      </c>
      <c r="F14">
        <v>70</v>
      </c>
      <c r="G14">
        <v>28</v>
      </c>
      <c r="H14">
        <v>59</v>
      </c>
      <c r="I14">
        <v>45</v>
      </c>
      <c r="J14">
        <v>65</v>
      </c>
      <c r="K14">
        <v>22</v>
      </c>
      <c r="L14">
        <v>57</v>
      </c>
      <c r="M14">
        <v>95</v>
      </c>
      <c r="N14">
        <v>56</v>
      </c>
      <c r="O14">
        <v>80</v>
      </c>
      <c r="P14">
        <v>49</v>
      </c>
      <c r="Q14">
        <v>0</v>
      </c>
      <c r="R14">
        <v>0</v>
      </c>
      <c r="S14">
        <v>0</v>
      </c>
      <c r="T14">
        <v>0</v>
      </c>
      <c r="U14">
        <v>0</v>
      </c>
      <c r="V14">
        <v>20</v>
      </c>
      <c r="W14">
        <v>0</v>
      </c>
      <c r="X14">
        <v>41</v>
      </c>
    </row>
    <row r="15" spans="1:24">
      <c r="A15" t="s">
        <v>37</v>
      </c>
      <c r="B15">
        <v>0</v>
      </c>
      <c r="C15">
        <v>0</v>
      </c>
      <c r="D15">
        <v>40</v>
      </c>
      <c r="E15">
        <v>100</v>
      </c>
      <c r="F15">
        <v>40</v>
      </c>
      <c r="G15">
        <v>50</v>
      </c>
      <c r="H15">
        <v>33</v>
      </c>
      <c r="I15">
        <v>40</v>
      </c>
      <c r="J15">
        <v>35</v>
      </c>
      <c r="K15">
        <v>92</v>
      </c>
      <c r="L15">
        <v>30</v>
      </c>
      <c r="M15">
        <v>20</v>
      </c>
      <c r="N15">
        <v>30</v>
      </c>
      <c r="O15">
        <v>80</v>
      </c>
      <c r="P15">
        <v>56</v>
      </c>
      <c r="Q15">
        <v>42</v>
      </c>
      <c r="R15">
        <v>58</v>
      </c>
      <c r="S15">
        <v>0</v>
      </c>
      <c r="T15">
        <v>0</v>
      </c>
      <c r="U15">
        <v>0</v>
      </c>
      <c r="V15">
        <v>0</v>
      </c>
      <c r="W15">
        <v>30</v>
      </c>
      <c r="X15">
        <v>0</v>
      </c>
    </row>
    <row r="16" spans="1:24">
      <c r="A16" t="s">
        <v>95</v>
      </c>
      <c r="B16" s="7">
        <v>0</v>
      </c>
      <c r="C16">
        <v>0</v>
      </c>
      <c r="D16">
        <v>0</v>
      </c>
      <c r="E16">
        <v>40</v>
      </c>
      <c r="F16">
        <v>62</v>
      </c>
      <c r="G16">
        <v>67</v>
      </c>
      <c r="H16">
        <v>47</v>
      </c>
      <c r="I16">
        <v>37</v>
      </c>
      <c r="J16">
        <v>34</v>
      </c>
      <c r="K16">
        <v>59</v>
      </c>
      <c r="L16">
        <v>30</v>
      </c>
      <c r="M16">
        <v>50</v>
      </c>
      <c r="N16">
        <v>37</v>
      </c>
      <c r="O16">
        <v>76</v>
      </c>
      <c r="P16">
        <v>61</v>
      </c>
      <c r="Q16">
        <v>42</v>
      </c>
      <c r="R16">
        <v>59</v>
      </c>
      <c r="S16">
        <v>57</v>
      </c>
      <c r="T16">
        <v>54</v>
      </c>
      <c r="U16">
        <v>33</v>
      </c>
      <c r="V16">
        <v>32</v>
      </c>
      <c r="W16">
        <v>20</v>
      </c>
      <c r="X16">
        <v>0</v>
      </c>
    </row>
    <row r="17" spans="1:24">
      <c r="A17" t="s">
        <v>96</v>
      </c>
      <c r="B17" s="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>
      <c r="A18" t="s">
        <v>39</v>
      </c>
      <c r="B18">
        <v>0</v>
      </c>
      <c r="C18">
        <v>14</v>
      </c>
      <c r="D18">
        <v>19</v>
      </c>
      <c r="E18">
        <v>11</v>
      </c>
      <c r="F18">
        <v>15</v>
      </c>
      <c r="G18">
        <v>20</v>
      </c>
      <c r="H18">
        <v>8</v>
      </c>
      <c r="I18">
        <v>5</v>
      </c>
      <c r="J18">
        <v>9</v>
      </c>
      <c r="K18">
        <v>13</v>
      </c>
      <c r="L18">
        <v>13</v>
      </c>
      <c r="M18">
        <v>16</v>
      </c>
      <c r="N18">
        <v>0</v>
      </c>
      <c r="O18">
        <v>0</v>
      </c>
      <c r="P18">
        <v>0</v>
      </c>
      <c r="Q18">
        <v>0</v>
      </c>
      <c r="R18">
        <v>0</v>
      </c>
      <c r="S18">
        <v>6</v>
      </c>
      <c r="T18">
        <v>0</v>
      </c>
      <c r="U18">
        <v>0</v>
      </c>
      <c r="V18">
        <v>15</v>
      </c>
      <c r="W18">
        <v>16</v>
      </c>
      <c r="X18">
        <v>14</v>
      </c>
    </row>
    <row r="19" spans="1:24" ht="30">
      <c r="A19" s="40" t="s">
        <v>97</v>
      </c>
      <c r="B19">
        <v>0</v>
      </c>
      <c r="C19">
        <v>0</v>
      </c>
      <c r="D19">
        <v>0</v>
      </c>
      <c r="E19">
        <v>0</v>
      </c>
      <c r="F19">
        <v>18</v>
      </c>
      <c r="G19">
        <v>18</v>
      </c>
      <c r="H19">
        <v>0</v>
      </c>
      <c r="I19">
        <v>0</v>
      </c>
      <c r="J19">
        <v>14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30</v>
      </c>
      <c r="T19">
        <v>0</v>
      </c>
      <c r="U19">
        <v>33</v>
      </c>
      <c r="V19">
        <v>74</v>
      </c>
      <c r="W19">
        <v>0</v>
      </c>
      <c r="X19">
        <v>0</v>
      </c>
    </row>
    <row r="20" spans="1:24" ht="30">
      <c r="A20" s="40" t="s">
        <v>98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64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120</v>
      </c>
      <c r="R20">
        <v>0</v>
      </c>
      <c r="S20">
        <v>0</v>
      </c>
      <c r="T20">
        <v>32</v>
      </c>
      <c r="U20">
        <v>0</v>
      </c>
      <c r="V20">
        <v>0</v>
      </c>
      <c r="W20">
        <v>0</v>
      </c>
      <c r="X20">
        <v>0</v>
      </c>
    </row>
    <row r="21" spans="1:24">
      <c r="A21" t="s">
        <v>43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>
      <c r="A22" t="s">
        <v>44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6</v>
      </c>
      <c r="R22">
        <v>9</v>
      </c>
      <c r="S22">
        <v>7</v>
      </c>
      <c r="T22">
        <v>8</v>
      </c>
      <c r="U22">
        <v>0</v>
      </c>
      <c r="V22">
        <v>0</v>
      </c>
      <c r="W22">
        <v>0</v>
      </c>
      <c r="X22">
        <v>0</v>
      </c>
    </row>
    <row r="23" spans="1:24">
      <c r="A23" t="s">
        <v>99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>
      <c r="A24" t="s">
        <v>100</v>
      </c>
      <c r="B24">
        <v>0</v>
      </c>
      <c r="C24">
        <v>4</v>
      </c>
      <c r="D24">
        <v>4</v>
      </c>
      <c r="E24">
        <v>0</v>
      </c>
      <c r="F24">
        <v>0</v>
      </c>
      <c r="G24">
        <v>0</v>
      </c>
      <c r="H24">
        <v>8</v>
      </c>
      <c r="I24">
        <v>4</v>
      </c>
      <c r="J24">
        <v>0</v>
      </c>
      <c r="K24">
        <v>4</v>
      </c>
      <c r="L24">
        <v>4</v>
      </c>
      <c r="M24">
        <v>4</v>
      </c>
      <c r="N24">
        <v>0</v>
      </c>
      <c r="O24">
        <v>0</v>
      </c>
      <c r="P24">
        <v>0</v>
      </c>
      <c r="Q24">
        <v>4</v>
      </c>
      <c r="R24">
        <v>4</v>
      </c>
      <c r="S24">
        <v>8</v>
      </c>
      <c r="T24">
        <v>0</v>
      </c>
      <c r="U24">
        <v>4</v>
      </c>
      <c r="V24">
        <v>4</v>
      </c>
      <c r="W24">
        <v>4</v>
      </c>
      <c r="X24">
        <v>2</v>
      </c>
    </row>
    <row r="25" spans="1:24">
      <c r="A25" s="41" t="s">
        <v>47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>
      <c r="A26" s="41" t="s">
        <v>101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>
      <c r="A27" s="27" t="s">
        <v>53</v>
      </c>
      <c r="B27">
        <v>11</v>
      </c>
      <c r="C27" s="27">
        <v>10</v>
      </c>
      <c r="D27" s="27">
        <v>10</v>
      </c>
      <c r="E27" s="27">
        <v>8</v>
      </c>
      <c r="F27" s="27">
        <v>12</v>
      </c>
      <c r="G27" s="27">
        <v>10</v>
      </c>
      <c r="H27" s="27">
        <v>12</v>
      </c>
      <c r="I27" s="27">
        <v>11</v>
      </c>
      <c r="J27" s="27" t="s">
        <v>135</v>
      </c>
      <c r="K27" s="27">
        <v>12</v>
      </c>
      <c r="L27" s="27">
        <v>10</v>
      </c>
      <c r="M27" s="27">
        <v>12</v>
      </c>
      <c r="N27" s="27">
        <v>11</v>
      </c>
      <c r="O27" s="27">
        <v>11</v>
      </c>
      <c r="P27" s="27">
        <v>11</v>
      </c>
      <c r="Q27" s="27">
        <v>11</v>
      </c>
      <c r="R27" s="27">
        <v>12</v>
      </c>
      <c r="S27" s="27">
        <v>12</v>
      </c>
      <c r="T27" s="27">
        <v>11</v>
      </c>
      <c r="U27" s="27">
        <v>9</v>
      </c>
      <c r="V27" s="27">
        <v>9</v>
      </c>
      <c r="W27" s="27">
        <v>7</v>
      </c>
      <c r="X27" s="27">
        <v>9</v>
      </c>
    </row>
    <row r="28" spans="1:24"/>
    <row r="29" spans="1:24">
      <c r="A29" s="27" t="s">
        <v>131</v>
      </c>
      <c r="B29" s="27" t="s">
        <v>136</v>
      </c>
      <c r="C29" s="27" t="s">
        <v>136</v>
      </c>
      <c r="D29" s="27" t="s">
        <v>136</v>
      </c>
      <c r="E29" s="27" t="s">
        <v>136</v>
      </c>
      <c r="F29" s="27" t="s">
        <v>136</v>
      </c>
      <c r="G29" s="27" t="s">
        <v>136</v>
      </c>
      <c r="H29" s="27" t="s">
        <v>136</v>
      </c>
      <c r="I29" s="27" t="s">
        <v>136</v>
      </c>
      <c r="J29" s="27" t="s">
        <v>136</v>
      </c>
      <c r="K29" s="27" t="s">
        <v>136</v>
      </c>
      <c r="L29" s="27" t="s">
        <v>136</v>
      </c>
      <c r="M29" s="27" t="s">
        <v>136</v>
      </c>
      <c r="N29" s="27" t="s">
        <v>136</v>
      </c>
      <c r="O29" s="27" t="s">
        <v>136</v>
      </c>
      <c r="P29" s="27" t="s">
        <v>136</v>
      </c>
      <c r="Q29" s="27" t="s">
        <v>136</v>
      </c>
      <c r="R29" s="27" t="s">
        <v>136</v>
      </c>
      <c r="S29" s="27" t="s">
        <v>136</v>
      </c>
      <c r="T29" s="27" t="s">
        <v>136</v>
      </c>
      <c r="U29" s="27" t="s">
        <v>136</v>
      </c>
      <c r="V29" s="27" t="s">
        <v>136</v>
      </c>
      <c r="W29" s="27" t="s">
        <v>136</v>
      </c>
      <c r="X29" s="27" t="s">
        <v>136</v>
      </c>
    </row>
    <row r="30" spans="1:24">
      <c r="A30" s="8" t="s">
        <v>23</v>
      </c>
      <c r="B30" s="35" t="s">
        <v>134</v>
      </c>
      <c r="C30" s="35" t="s">
        <v>134</v>
      </c>
      <c r="D30" s="35" t="s">
        <v>134</v>
      </c>
      <c r="E30" s="35" t="s">
        <v>134</v>
      </c>
      <c r="F30" s="36" t="s">
        <v>133</v>
      </c>
      <c r="G30" s="36" t="s">
        <v>133</v>
      </c>
      <c r="H30" s="36" t="s">
        <v>133</v>
      </c>
      <c r="I30" s="36" t="s">
        <v>133</v>
      </c>
      <c r="J30" s="36" t="s">
        <v>133</v>
      </c>
      <c r="K30" s="35" t="s">
        <v>134</v>
      </c>
      <c r="L30" s="35" t="s">
        <v>134</v>
      </c>
      <c r="M30" s="35" t="s">
        <v>134</v>
      </c>
      <c r="N30" s="35" t="s">
        <v>134</v>
      </c>
      <c r="O30" s="35" t="s">
        <v>134</v>
      </c>
      <c r="P30" s="36" t="s">
        <v>133</v>
      </c>
      <c r="Q30" s="36" t="s">
        <v>133</v>
      </c>
      <c r="R30" s="36" t="s">
        <v>133</v>
      </c>
      <c r="S30" s="36" t="s">
        <v>133</v>
      </c>
      <c r="T30" s="36" t="s">
        <v>133</v>
      </c>
      <c r="U30" s="35" t="s">
        <v>134</v>
      </c>
      <c r="V30" s="35" t="s">
        <v>134</v>
      </c>
      <c r="W30" s="35" t="s">
        <v>134</v>
      </c>
      <c r="X30" s="35" t="s">
        <v>134</v>
      </c>
    </row>
    <row r="31" spans="1:24">
      <c r="A31" t="s">
        <v>26</v>
      </c>
      <c r="B31">
        <v>1003</v>
      </c>
      <c r="C31">
        <v>1079</v>
      </c>
      <c r="D31">
        <v>355</v>
      </c>
      <c r="E31">
        <v>900</v>
      </c>
      <c r="F31">
        <v>503</v>
      </c>
      <c r="G31">
        <v>315</v>
      </c>
      <c r="H31">
        <v>494</v>
      </c>
      <c r="I31">
        <v>523</v>
      </c>
      <c r="J31">
        <v>441</v>
      </c>
      <c r="K31">
        <v>1021</v>
      </c>
      <c r="L31">
        <v>665</v>
      </c>
      <c r="M31">
        <v>1029</v>
      </c>
      <c r="N31">
        <v>940</v>
      </c>
      <c r="O31">
        <v>875</v>
      </c>
      <c r="P31">
        <v>457</v>
      </c>
      <c r="Q31">
        <v>302</v>
      </c>
      <c r="R31">
        <v>514</v>
      </c>
      <c r="S31">
        <v>598</v>
      </c>
      <c r="T31">
        <v>590</v>
      </c>
      <c r="U31">
        <v>683</v>
      </c>
      <c r="V31">
        <v>544</v>
      </c>
      <c r="W31">
        <v>1009</v>
      </c>
      <c r="X31">
        <v>751</v>
      </c>
    </row>
    <row r="32" spans="1:24">
      <c r="A32" t="s">
        <v>27</v>
      </c>
      <c r="B32">
        <v>680</v>
      </c>
      <c r="C32">
        <v>835</v>
      </c>
      <c r="D32">
        <v>517</v>
      </c>
      <c r="E32">
        <v>633</v>
      </c>
      <c r="F32">
        <v>641</v>
      </c>
      <c r="G32">
        <v>725</v>
      </c>
      <c r="H32">
        <v>515</v>
      </c>
      <c r="I32">
        <v>642</v>
      </c>
      <c r="J32">
        <v>1117</v>
      </c>
      <c r="K32">
        <v>774</v>
      </c>
      <c r="L32">
        <v>408</v>
      </c>
      <c r="M32">
        <v>186</v>
      </c>
      <c r="N32">
        <v>589</v>
      </c>
      <c r="O32">
        <v>288</v>
      </c>
      <c r="P32">
        <v>836</v>
      </c>
      <c r="Q32">
        <v>989</v>
      </c>
      <c r="R32">
        <v>923</v>
      </c>
      <c r="S32">
        <v>898</v>
      </c>
      <c r="T32">
        <v>462</v>
      </c>
      <c r="U32">
        <v>311</v>
      </c>
      <c r="V32">
        <v>642</v>
      </c>
      <c r="W32">
        <v>558</v>
      </c>
      <c r="X32">
        <v>216</v>
      </c>
    </row>
    <row r="33" spans="1:24">
      <c r="A33" t="s">
        <v>28</v>
      </c>
      <c r="B33">
        <v>322</v>
      </c>
      <c r="C33">
        <v>442</v>
      </c>
      <c r="D33">
        <v>371</v>
      </c>
      <c r="E33">
        <v>433</v>
      </c>
      <c r="F33">
        <v>203</v>
      </c>
      <c r="G33">
        <v>630</v>
      </c>
      <c r="H33">
        <v>342</v>
      </c>
      <c r="I33">
        <v>184</v>
      </c>
      <c r="J33">
        <v>543</v>
      </c>
      <c r="K33">
        <v>480</v>
      </c>
      <c r="L33">
        <v>247</v>
      </c>
      <c r="M33">
        <v>336</v>
      </c>
      <c r="N33">
        <v>502</v>
      </c>
      <c r="O33">
        <v>773</v>
      </c>
      <c r="P33">
        <v>501</v>
      </c>
      <c r="Q33">
        <v>659</v>
      </c>
      <c r="R33">
        <v>238</v>
      </c>
      <c r="S33">
        <v>688</v>
      </c>
      <c r="T33">
        <v>295</v>
      </c>
      <c r="U33">
        <v>372</v>
      </c>
      <c r="V33">
        <v>237</v>
      </c>
      <c r="W33">
        <v>233</v>
      </c>
      <c r="X33">
        <v>309</v>
      </c>
    </row>
    <row r="34" spans="1:24">
      <c r="A34" t="s">
        <v>30</v>
      </c>
      <c r="B34">
        <v>485</v>
      </c>
      <c r="C34">
        <v>416</v>
      </c>
      <c r="D34">
        <v>514</v>
      </c>
      <c r="E34">
        <v>534</v>
      </c>
      <c r="F34">
        <v>307</v>
      </c>
      <c r="G34">
        <v>305</v>
      </c>
      <c r="H34">
        <v>450</v>
      </c>
      <c r="I34">
        <v>229</v>
      </c>
      <c r="J34">
        <v>464</v>
      </c>
      <c r="K34">
        <v>117</v>
      </c>
      <c r="L34">
        <v>448</v>
      </c>
      <c r="M34">
        <v>526</v>
      </c>
      <c r="N34">
        <v>410</v>
      </c>
      <c r="O34">
        <v>258</v>
      </c>
      <c r="P34">
        <v>579</v>
      </c>
      <c r="Q34">
        <v>413</v>
      </c>
      <c r="R34">
        <v>521</v>
      </c>
      <c r="S34">
        <v>515</v>
      </c>
      <c r="T34">
        <v>374</v>
      </c>
      <c r="U34">
        <v>141</v>
      </c>
      <c r="V34">
        <v>315</v>
      </c>
      <c r="W34">
        <v>181</v>
      </c>
      <c r="X34">
        <v>487</v>
      </c>
    </row>
    <row r="35" spans="1:24">
      <c r="A35" t="s">
        <v>31</v>
      </c>
      <c r="B35">
        <v>223</v>
      </c>
      <c r="C35">
        <v>110</v>
      </c>
      <c r="D35">
        <v>125</v>
      </c>
      <c r="E35">
        <v>123</v>
      </c>
      <c r="F35">
        <v>213</v>
      </c>
      <c r="G35">
        <v>132</v>
      </c>
      <c r="H35">
        <v>126</v>
      </c>
      <c r="I35">
        <v>106</v>
      </c>
      <c r="J35">
        <v>114</v>
      </c>
      <c r="K35">
        <v>134</v>
      </c>
      <c r="L35">
        <v>118</v>
      </c>
      <c r="M35">
        <v>127</v>
      </c>
      <c r="N35">
        <v>490</v>
      </c>
      <c r="O35">
        <v>92</v>
      </c>
      <c r="P35">
        <v>134</v>
      </c>
      <c r="Q35">
        <v>119</v>
      </c>
      <c r="R35">
        <v>95</v>
      </c>
      <c r="S35">
        <v>155</v>
      </c>
      <c r="T35">
        <v>143</v>
      </c>
      <c r="U35">
        <v>197</v>
      </c>
      <c r="V35">
        <v>190</v>
      </c>
      <c r="W35">
        <v>123</v>
      </c>
      <c r="X35">
        <v>85</v>
      </c>
    </row>
    <row r="36" spans="1:24">
      <c r="A36" t="s">
        <v>29</v>
      </c>
      <c r="B36">
        <v>322</v>
      </c>
      <c r="C36">
        <v>442</v>
      </c>
      <c r="D36">
        <v>523</v>
      </c>
      <c r="E36">
        <v>398</v>
      </c>
      <c r="F36">
        <v>850</v>
      </c>
      <c r="G36">
        <v>632</v>
      </c>
      <c r="H36">
        <v>443</v>
      </c>
      <c r="I36">
        <v>376</v>
      </c>
      <c r="J36">
        <v>543</v>
      </c>
      <c r="K36">
        <v>414</v>
      </c>
      <c r="L36">
        <v>120</v>
      </c>
      <c r="M36">
        <v>470</v>
      </c>
      <c r="N36">
        <v>211</v>
      </c>
      <c r="O36">
        <v>521</v>
      </c>
      <c r="P36">
        <v>1013</v>
      </c>
      <c r="Q36">
        <v>604</v>
      </c>
      <c r="R36">
        <v>431</v>
      </c>
      <c r="S36">
        <v>884</v>
      </c>
      <c r="T36">
        <v>526</v>
      </c>
      <c r="U36">
        <v>425</v>
      </c>
      <c r="V36">
        <v>237</v>
      </c>
      <c r="W36">
        <v>316</v>
      </c>
      <c r="X36">
        <v>466</v>
      </c>
    </row>
    <row r="37" spans="1:24">
      <c r="A37" t="s">
        <v>32</v>
      </c>
      <c r="B37">
        <v>55</v>
      </c>
      <c r="C37">
        <v>0</v>
      </c>
      <c r="D37">
        <v>121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146</v>
      </c>
      <c r="M37">
        <v>0</v>
      </c>
      <c r="N37">
        <v>0</v>
      </c>
      <c r="O37">
        <v>109</v>
      </c>
      <c r="P37">
        <v>0</v>
      </c>
      <c r="Q37">
        <v>0</v>
      </c>
      <c r="R37">
        <v>107</v>
      </c>
      <c r="S37">
        <v>0</v>
      </c>
      <c r="T37">
        <v>0</v>
      </c>
      <c r="U37">
        <v>251</v>
      </c>
      <c r="V37">
        <v>105</v>
      </c>
      <c r="W37">
        <v>126</v>
      </c>
      <c r="X37">
        <v>113</v>
      </c>
    </row>
    <row r="38" spans="1:24">
      <c r="A38" t="s">
        <v>33</v>
      </c>
      <c r="B38">
        <v>55</v>
      </c>
      <c r="C38">
        <v>0</v>
      </c>
      <c r="D38">
        <v>121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146</v>
      </c>
      <c r="M38">
        <v>0</v>
      </c>
      <c r="N38">
        <v>0</v>
      </c>
      <c r="O38">
        <v>109</v>
      </c>
      <c r="P38">
        <v>0</v>
      </c>
      <c r="Q38">
        <v>0</v>
      </c>
      <c r="R38">
        <v>107</v>
      </c>
      <c r="S38">
        <v>0</v>
      </c>
      <c r="T38">
        <v>0</v>
      </c>
      <c r="U38">
        <v>251</v>
      </c>
      <c r="V38">
        <v>105</v>
      </c>
      <c r="W38">
        <v>126</v>
      </c>
      <c r="X38">
        <v>113</v>
      </c>
    </row>
    <row r="39" spans="1:24">
      <c r="A39" t="s">
        <v>34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>
      <c r="A40" t="s">
        <v>35</v>
      </c>
      <c r="B40">
        <v>151</v>
      </c>
      <c r="C40">
        <v>60</v>
      </c>
      <c r="D40">
        <v>103</v>
      </c>
      <c r="E40">
        <v>184</v>
      </c>
      <c r="F40">
        <v>65</v>
      </c>
      <c r="G40">
        <v>67</v>
      </c>
      <c r="H40">
        <v>0</v>
      </c>
      <c r="I40">
        <v>90</v>
      </c>
      <c r="J40">
        <v>20</v>
      </c>
      <c r="K40">
        <v>8</v>
      </c>
      <c r="L40">
        <v>13</v>
      </c>
      <c r="M40">
        <v>0</v>
      </c>
      <c r="N40">
        <v>0</v>
      </c>
      <c r="O40">
        <v>39</v>
      </c>
      <c r="P40">
        <v>0</v>
      </c>
      <c r="Q40">
        <v>15</v>
      </c>
      <c r="R40">
        <v>2</v>
      </c>
      <c r="S40">
        <v>0</v>
      </c>
      <c r="T40">
        <v>0</v>
      </c>
      <c r="U40">
        <v>72</v>
      </c>
      <c r="V40">
        <v>0</v>
      </c>
      <c r="W40">
        <v>0</v>
      </c>
      <c r="X40">
        <v>57</v>
      </c>
    </row>
    <row r="41" spans="1:24">
      <c r="A41" t="s">
        <v>36</v>
      </c>
      <c r="B41">
        <v>68</v>
      </c>
      <c r="C41">
        <v>36</v>
      </c>
      <c r="D41">
        <v>103</v>
      </c>
      <c r="E41">
        <v>117</v>
      </c>
      <c r="F41">
        <v>45</v>
      </c>
      <c r="G41">
        <v>59</v>
      </c>
      <c r="H41">
        <v>67</v>
      </c>
      <c r="I41">
        <v>82</v>
      </c>
      <c r="J41">
        <v>74</v>
      </c>
      <c r="K41">
        <v>0</v>
      </c>
      <c r="L41">
        <v>70</v>
      </c>
      <c r="M41">
        <v>22</v>
      </c>
      <c r="N41">
        <v>56</v>
      </c>
      <c r="O41">
        <v>39</v>
      </c>
      <c r="P41">
        <v>130</v>
      </c>
      <c r="Q41">
        <v>136</v>
      </c>
      <c r="R41">
        <v>85</v>
      </c>
      <c r="S41">
        <v>0</v>
      </c>
      <c r="T41">
        <v>0</v>
      </c>
      <c r="U41">
        <v>13</v>
      </c>
      <c r="V41">
        <v>70</v>
      </c>
      <c r="W41">
        <v>92</v>
      </c>
      <c r="X41">
        <v>57</v>
      </c>
    </row>
    <row r="42" spans="1:24">
      <c r="A42" t="s">
        <v>37</v>
      </c>
      <c r="B42">
        <v>0</v>
      </c>
      <c r="C42">
        <v>95</v>
      </c>
      <c r="D42">
        <v>38</v>
      </c>
      <c r="F42">
        <v>90</v>
      </c>
      <c r="G42">
        <v>112</v>
      </c>
      <c r="H42">
        <v>83</v>
      </c>
      <c r="I42">
        <v>70</v>
      </c>
      <c r="J42">
        <v>41</v>
      </c>
      <c r="K42">
        <v>61</v>
      </c>
      <c r="L42">
        <v>55</v>
      </c>
      <c r="M42">
        <v>35</v>
      </c>
      <c r="N42">
        <v>50</v>
      </c>
      <c r="O42">
        <v>54</v>
      </c>
      <c r="P42">
        <v>68</v>
      </c>
      <c r="Q42">
        <v>60</v>
      </c>
      <c r="R42">
        <v>43</v>
      </c>
      <c r="S42">
        <v>116</v>
      </c>
      <c r="T42">
        <v>95</v>
      </c>
      <c r="U42">
        <v>118</v>
      </c>
      <c r="V42">
        <v>120</v>
      </c>
      <c r="W42">
        <v>123</v>
      </c>
      <c r="X42">
        <v>94</v>
      </c>
    </row>
    <row r="43" spans="1:24">
      <c r="A43" t="s">
        <v>95</v>
      </c>
      <c r="B43">
        <v>69</v>
      </c>
      <c r="C43">
        <v>69</v>
      </c>
      <c r="D43">
        <v>77</v>
      </c>
      <c r="E43">
        <v>88</v>
      </c>
      <c r="F43">
        <v>70</v>
      </c>
      <c r="G43">
        <v>84</v>
      </c>
      <c r="H43">
        <v>87</v>
      </c>
      <c r="I43">
        <v>80</v>
      </c>
      <c r="J43">
        <v>81</v>
      </c>
      <c r="K43">
        <v>61</v>
      </c>
      <c r="L43">
        <v>67</v>
      </c>
      <c r="M43">
        <v>43</v>
      </c>
      <c r="N43">
        <v>50</v>
      </c>
      <c r="O43">
        <v>56</v>
      </c>
      <c r="P43">
        <v>81</v>
      </c>
      <c r="Q43">
        <v>60</v>
      </c>
      <c r="R43">
        <v>42</v>
      </c>
      <c r="S43">
        <v>106</v>
      </c>
      <c r="T43">
        <v>87</v>
      </c>
      <c r="U43">
        <v>90</v>
      </c>
      <c r="V43">
        <v>89</v>
      </c>
      <c r="W43">
        <v>92</v>
      </c>
      <c r="X43">
        <v>81</v>
      </c>
    </row>
    <row r="44" spans="1:24">
      <c r="A44" t="s">
        <v>96</v>
      </c>
      <c r="B44">
        <v>0</v>
      </c>
      <c r="C44">
        <v>10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6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>
      <c r="A45" t="s">
        <v>39</v>
      </c>
      <c r="B45">
        <v>2</v>
      </c>
      <c r="C45">
        <v>0</v>
      </c>
      <c r="D45">
        <v>15</v>
      </c>
      <c r="E45">
        <v>13</v>
      </c>
      <c r="F45">
        <v>16</v>
      </c>
      <c r="H45">
        <v>13</v>
      </c>
      <c r="I45">
        <v>15</v>
      </c>
      <c r="L45">
        <v>9</v>
      </c>
      <c r="M45">
        <v>6</v>
      </c>
      <c r="O45">
        <v>0</v>
      </c>
      <c r="P45">
        <v>18</v>
      </c>
      <c r="Q45">
        <v>10</v>
      </c>
      <c r="R45">
        <v>11</v>
      </c>
      <c r="S45">
        <v>4</v>
      </c>
      <c r="T45">
        <v>15</v>
      </c>
      <c r="U45">
        <v>0</v>
      </c>
      <c r="V45">
        <v>0</v>
      </c>
      <c r="W45">
        <v>0</v>
      </c>
      <c r="X45">
        <v>0</v>
      </c>
    </row>
    <row r="46" spans="1:24" ht="30">
      <c r="A46" s="40" t="s">
        <v>97</v>
      </c>
      <c r="B46">
        <v>0</v>
      </c>
      <c r="C46">
        <v>0</v>
      </c>
      <c r="D46">
        <v>100</v>
      </c>
      <c r="E46">
        <v>0</v>
      </c>
      <c r="F46">
        <v>0</v>
      </c>
      <c r="G46">
        <v>0</v>
      </c>
      <c r="H46" s="3">
        <v>20</v>
      </c>
      <c r="I46">
        <v>79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4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ht="30">
      <c r="A47" s="40" t="s">
        <v>98</v>
      </c>
      <c r="B47">
        <v>0</v>
      </c>
      <c r="C47">
        <v>0</v>
      </c>
      <c r="E47">
        <v>0</v>
      </c>
      <c r="F47">
        <v>0</v>
      </c>
      <c r="G47">
        <v>0</v>
      </c>
      <c r="H47" s="3">
        <v>0</v>
      </c>
      <c r="I47">
        <v>0</v>
      </c>
      <c r="J47">
        <v>0</v>
      </c>
      <c r="K47">
        <v>0</v>
      </c>
      <c r="L47">
        <v>59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120</v>
      </c>
      <c r="W47">
        <v>0</v>
      </c>
      <c r="X47">
        <v>0</v>
      </c>
    </row>
    <row r="48" spans="1:24">
      <c r="A48" t="s">
        <v>43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3">
        <v>0</v>
      </c>
      <c r="I48">
        <v>0</v>
      </c>
      <c r="J48">
        <v>0</v>
      </c>
      <c r="K48">
        <v>0</v>
      </c>
      <c r="L48">
        <v>6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>
      <c r="A49" t="s">
        <v>44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 s="3">
        <v>0</v>
      </c>
      <c r="I49">
        <v>0</v>
      </c>
      <c r="J49">
        <v>0</v>
      </c>
      <c r="K49">
        <v>0</v>
      </c>
      <c r="L49">
        <v>4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>
      <c r="A50" t="s">
        <v>99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>
      <c r="A51" t="s">
        <v>137</v>
      </c>
      <c r="B51">
        <v>8</v>
      </c>
      <c r="C51">
        <v>4</v>
      </c>
      <c r="D51">
        <v>4</v>
      </c>
      <c r="E51">
        <v>0</v>
      </c>
      <c r="F51">
        <v>4</v>
      </c>
      <c r="G51">
        <v>4</v>
      </c>
      <c r="H51">
        <v>4</v>
      </c>
      <c r="I51">
        <v>0</v>
      </c>
      <c r="J51">
        <v>0</v>
      </c>
      <c r="K51">
        <v>0</v>
      </c>
      <c r="L51">
        <v>4</v>
      </c>
      <c r="M51">
        <v>8</v>
      </c>
      <c r="N51">
        <v>4</v>
      </c>
      <c r="O51">
        <v>0</v>
      </c>
      <c r="P51">
        <v>0</v>
      </c>
      <c r="Q51">
        <v>0</v>
      </c>
      <c r="R51">
        <v>0</v>
      </c>
      <c r="S51">
        <v>4</v>
      </c>
      <c r="T51">
        <v>0</v>
      </c>
      <c r="U51">
        <v>0</v>
      </c>
      <c r="V51">
        <v>0</v>
      </c>
      <c r="W51">
        <v>8</v>
      </c>
      <c r="X51">
        <v>0</v>
      </c>
    </row>
    <row r="52" spans="1:24">
      <c r="A52" s="41" t="s">
        <v>73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t="s">
        <v>138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>
      <c r="A53" s="41" t="s">
        <v>101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>
      <c r="A54" s="27" t="s">
        <v>53</v>
      </c>
      <c r="B54" s="27">
        <v>10</v>
      </c>
      <c r="C54" s="27">
        <v>10</v>
      </c>
      <c r="D54" s="27">
        <v>11</v>
      </c>
      <c r="E54" s="27">
        <v>12</v>
      </c>
      <c r="F54" s="27">
        <v>10</v>
      </c>
      <c r="G54" s="27">
        <v>10</v>
      </c>
      <c r="H54" s="27">
        <v>10</v>
      </c>
      <c r="I54" s="27">
        <v>10</v>
      </c>
      <c r="J54" s="27">
        <v>10</v>
      </c>
      <c r="K54" s="27">
        <v>11</v>
      </c>
      <c r="L54" s="27">
        <v>11</v>
      </c>
      <c r="M54" s="27">
        <v>9</v>
      </c>
      <c r="N54" s="27">
        <v>10</v>
      </c>
      <c r="O54" s="27">
        <v>11</v>
      </c>
      <c r="P54" s="27">
        <v>11</v>
      </c>
      <c r="Q54" s="27">
        <v>10</v>
      </c>
      <c r="R54" s="27">
        <v>10</v>
      </c>
      <c r="S54" s="27">
        <v>11</v>
      </c>
      <c r="T54" s="27">
        <v>9</v>
      </c>
      <c r="U54" s="27">
        <v>8</v>
      </c>
      <c r="V54" s="27">
        <v>7</v>
      </c>
      <c r="W54" s="27">
        <v>8</v>
      </c>
      <c r="X54" s="27">
        <v>9</v>
      </c>
    </row>
    <row r="55" spans="1:24"/>
    <row r="56" spans="1:24">
      <c r="A56" s="27" t="s">
        <v>131</v>
      </c>
      <c r="B56" s="44" t="s">
        <v>139</v>
      </c>
      <c r="C56" s="44" t="s">
        <v>139</v>
      </c>
      <c r="D56" s="44" t="s">
        <v>139</v>
      </c>
      <c r="E56" s="44" t="s">
        <v>139</v>
      </c>
      <c r="F56" s="44" t="s">
        <v>139</v>
      </c>
      <c r="G56" s="44" t="s">
        <v>139</v>
      </c>
      <c r="H56" s="44" t="s">
        <v>139</v>
      </c>
      <c r="I56" s="44" t="s">
        <v>139</v>
      </c>
      <c r="J56" s="44" t="s">
        <v>139</v>
      </c>
      <c r="K56" s="29" t="s">
        <v>140</v>
      </c>
      <c r="L56" s="29" t="s">
        <v>140</v>
      </c>
      <c r="M56" s="29" t="s">
        <v>140</v>
      </c>
      <c r="N56" s="29" t="s">
        <v>140</v>
      </c>
      <c r="O56" s="29" t="s">
        <v>140</v>
      </c>
      <c r="P56" s="29" t="s">
        <v>139</v>
      </c>
      <c r="Q56" s="29" t="s">
        <v>139</v>
      </c>
      <c r="R56" s="29" t="s">
        <v>139</v>
      </c>
      <c r="S56" s="29" t="s">
        <v>139</v>
      </c>
      <c r="T56" s="29" t="s">
        <v>139</v>
      </c>
      <c r="U56" s="29" t="s">
        <v>140</v>
      </c>
      <c r="V56" s="29" t="s">
        <v>140</v>
      </c>
      <c r="W56" s="29" t="s">
        <v>140</v>
      </c>
      <c r="X56" s="29" t="s">
        <v>140</v>
      </c>
    </row>
    <row r="57" spans="1:24">
      <c r="A57" s="8" t="s">
        <v>23</v>
      </c>
      <c r="B57" s="29" t="s">
        <v>70</v>
      </c>
      <c r="C57" s="29" t="s">
        <v>70</v>
      </c>
      <c r="D57" s="29" t="s">
        <v>70</v>
      </c>
      <c r="E57" s="29" t="s">
        <v>70</v>
      </c>
      <c r="F57" s="29" t="s">
        <v>70</v>
      </c>
      <c r="G57" s="29" t="s">
        <v>70</v>
      </c>
      <c r="H57" s="29" t="s">
        <v>70</v>
      </c>
      <c r="I57" s="29" t="s">
        <v>70</v>
      </c>
      <c r="J57" s="29" t="s">
        <v>70</v>
      </c>
      <c r="K57" s="29" t="s">
        <v>70</v>
      </c>
      <c r="L57" s="29" t="s">
        <v>70</v>
      </c>
      <c r="M57" s="29" t="s">
        <v>70</v>
      </c>
      <c r="N57" s="29" t="s">
        <v>70</v>
      </c>
      <c r="O57" s="29" t="s">
        <v>70</v>
      </c>
      <c r="P57" s="29" t="s">
        <v>70</v>
      </c>
      <c r="Q57" s="29" t="s">
        <v>70</v>
      </c>
      <c r="R57" s="29" t="s">
        <v>70</v>
      </c>
      <c r="S57" s="29" t="s">
        <v>70</v>
      </c>
      <c r="T57" s="29" t="s">
        <v>70</v>
      </c>
      <c r="U57" s="29" t="s">
        <v>70</v>
      </c>
      <c r="V57" s="29" t="s">
        <v>70</v>
      </c>
      <c r="W57" s="29" t="s">
        <v>70</v>
      </c>
      <c r="X57" s="29" t="s">
        <v>70</v>
      </c>
    </row>
    <row r="58" spans="1:24">
      <c r="A58" t="s">
        <v>26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>
      <c r="A59" t="s">
        <v>27</v>
      </c>
      <c r="B59">
        <v>285</v>
      </c>
      <c r="C59">
        <v>0</v>
      </c>
      <c r="D59">
        <v>0</v>
      </c>
      <c r="E59">
        <v>0</v>
      </c>
      <c r="F59">
        <v>56</v>
      </c>
      <c r="G59">
        <v>100</v>
      </c>
      <c r="H59">
        <v>120</v>
      </c>
      <c r="I59">
        <v>130</v>
      </c>
      <c r="J59">
        <v>0</v>
      </c>
      <c r="K59">
        <v>0</v>
      </c>
      <c r="L59">
        <v>790</v>
      </c>
      <c r="M59">
        <v>169</v>
      </c>
      <c r="N59">
        <v>666</v>
      </c>
      <c r="O59">
        <v>539</v>
      </c>
      <c r="P59">
        <v>630</v>
      </c>
      <c r="Q59">
        <v>435</v>
      </c>
      <c r="R59">
        <v>0</v>
      </c>
      <c r="S59">
        <v>323</v>
      </c>
      <c r="T59">
        <v>204</v>
      </c>
      <c r="U59">
        <v>145</v>
      </c>
      <c r="V59">
        <v>247</v>
      </c>
      <c r="W59">
        <v>271</v>
      </c>
      <c r="X59">
        <v>218</v>
      </c>
    </row>
    <row r="60" spans="1:24">
      <c r="A60" t="s">
        <v>28</v>
      </c>
      <c r="B60">
        <v>243</v>
      </c>
      <c r="C60">
        <v>731</v>
      </c>
      <c r="D60">
        <v>409</v>
      </c>
      <c r="E60">
        <v>261</v>
      </c>
      <c r="F60">
        <v>352</v>
      </c>
      <c r="G60">
        <v>360</v>
      </c>
      <c r="H60">
        <v>322</v>
      </c>
      <c r="I60">
        <v>286</v>
      </c>
      <c r="J60">
        <v>275</v>
      </c>
      <c r="K60">
        <v>371</v>
      </c>
      <c r="L60">
        <v>296</v>
      </c>
      <c r="M60">
        <v>244</v>
      </c>
      <c r="N60">
        <v>412</v>
      </c>
      <c r="O60">
        <v>135</v>
      </c>
      <c r="P60">
        <v>200</v>
      </c>
      <c r="Q60">
        <v>263</v>
      </c>
      <c r="R60">
        <v>556</v>
      </c>
      <c r="S60">
        <v>301</v>
      </c>
      <c r="T60">
        <v>354</v>
      </c>
      <c r="U60">
        <v>267</v>
      </c>
      <c r="V60">
        <v>273</v>
      </c>
      <c r="W60">
        <v>390</v>
      </c>
      <c r="X60">
        <v>128</v>
      </c>
    </row>
    <row r="61" spans="1:24">
      <c r="A61" t="s">
        <v>30</v>
      </c>
      <c r="B61">
        <v>404</v>
      </c>
      <c r="C61">
        <v>17</v>
      </c>
      <c r="D61">
        <v>307</v>
      </c>
      <c r="E61">
        <v>278</v>
      </c>
      <c r="F61">
        <v>223</v>
      </c>
      <c r="G61">
        <v>233</v>
      </c>
      <c r="H61">
        <v>582</v>
      </c>
      <c r="I61">
        <v>304</v>
      </c>
      <c r="J61">
        <v>394</v>
      </c>
      <c r="K61">
        <v>545</v>
      </c>
      <c r="L61">
        <v>663</v>
      </c>
      <c r="M61">
        <v>522</v>
      </c>
      <c r="N61">
        <v>342</v>
      </c>
      <c r="O61">
        <v>221</v>
      </c>
      <c r="P61">
        <v>376</v>
      </c>
      <c r="Q61">
        <v>417</v>
      </c>
      <c r="R61">
        <v>478</v>
      </c>
      <c r="S61">
        <v>508</v>
      </c>
      <c r="T61">
        <v>374</v>
      </c>
      <c r="U61">
        <v>530</v>
      </c>
      <c r="V61">
        <v>459</v>
      </c>
      <c r="W61">
        <v>479</v>
      </c>
      <c r="X61">
        <v>296</v>
      </c>
    </row>
    <row r="62" spans="1:24">
      <c r="A62" t="s">
        <v>31</v>
      </c>
      <c r="B62">
        <v>83</v>
      </c>
      <c r="C62">
        <v>127</v>
      </c>
      <c r="D62">
        <v>115</v>
      </c>
      <c r="E62">
        <v>130</v>
      </c>
      <c r="F62">
        <v>104</v>
      </c>
      <c r="G62">
        <v>197</v>
      </c>
      <c r="H62">
        <v>209</v>
      </c>
      <c r="I62">
        <v>194</v>
      </c>
      <c r="J62">
        <v>108</v>
      </c>
      <c r="K62">
        <v>72</v>
      </c>
      <c r="L62">
        <v>144</v>
      </c>
      <c r="M62">
        <v>150</v>
      </c>
      <c r="N62">
        <v>96</v>
      </c>
      <c r="O62">
        <v>89</v>
      </c>
      <c r="P62">
        <v>169</v>
      </c>
      <c r="Q62">
        <v>164</v>
      </c>
      <c r="R62">
        <v>280</v>
      </c>
      <c r="S62">
        <v>253</v>
      </c>
      <c r="T62">
        <v>143</v>
      </c>
      <c r="U62">
        <v>255</v>
      </c>
      <c r="V62">
        <v>343</v>
      </c>
      <c r="W62">
        <v>240</v>
      </c>
      <c r="X62">
        <v>135</v>
      </c>
    </row>
    <row r="63" spans="1:24">
      <c r="A63" t="s">
        <v>29</v>
      </c>
      <c r="B63">
        <v>400</v>
      </c>
      <c r="C63">
        <v>547</v>
      </c>
      <c r="D63">
        <v>412</v>
      </c>
      <c r="E63">
        <v>210</v>
      </c>
      <c r="F63">
        <v>197</v>
      </c>
      <c r="G63">
        <v>230</v>
      </c>
      <c r="H63">
        <v>360</v>
      </c>
      <c r="I63">
        <v>420</v>
      </c>
      <c r="J63">
        <v>449</v>
      </c>
      <c r="K63">
        <v>545</v>
      </c>
      <c r="L63">
        <v>382</v>
      </c>
      <c r="M63">
        <v>563</v>
      </c>
      <c r="N63">
        <v>403</v>
      </c>
      <c r="O63">
        <v>431</v>
      </c>
      <c r="P63">
        <v>460</v>
      </c>
      <c r="Q63">
        <v>433</v>
      </c>
      <c r="R63">
        <v>556</v>
      </c>
      <c r="S63">
        <v>120</v>
      </c>
      <c r="T63">
        <v>354</v>
      </c>
      <c r="U63">
        <v>267</v>
      </c>
      <c r="V63">
        <v>112</v>
      </c>
      <c r="W63">
        <v>373</v>
      </c>
      <c r="X63">
        <v>367</v>
      </c>
    </row>
    <row r="64" spans="1:24">
      <c r="A64" t="s">
        <v>32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>
      <c r="A65" t="s">
        <v>33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>
      <c r="A66" t="s">
        <v>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>
      <c r="A67" t="s">
        <v>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92</v>
      </c>
      <c r="W67">
        <v>0</v>
      </c>
      <c r="X67">
        <v>0</v>
      </c>
    </row>
    <row r="68" spans="1:24">
      <c r="A68" t="s">
        <v>36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>
      <c r="A69" t="s">
        <v>37</v>
      </c>
      <c r="B69">
        <v>0</v>
      </c>
      <c r="C69">
        <v>0</v>
      </c>
      <c r="D69">
        <v>5</v>
      </c>
      <c r="E69">
        <v>0</v>
      </c>
      <c r="F69">
        <v>0</v>
      </c>
      <c r="G69">
        <v>0</v>
      </c>
      <c r="H69">
        <v>0</v>
      </c>
      <c r="I69">
        <v>0</v>
      </c>
      <c r="J69">
        <v>45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>
      <c r="A70" t="s">
        <v>95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>
      <c r="A71" t="s">
        <v>96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>
      <c r="A72" t="s">
        <v>39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ht="30">
      <c r="A73" s="40" t="s">
        <v>97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ht="30">
      <c r="A74" s="40" t="s">
        <v>98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>
      <c r="A75" t="s">
        <v>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>
      <c r="A76" t="s">
        <v>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>
      <c r="A77" t="s">
        <v>99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>
      <c r="A78" t="s">
        <v>137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>
      <c r="A79" s="41" t="s">
        <v>73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>
      <c r="A80" s="41" t="s">
        <v>101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>
      <c r="A81" s="27" t="s">
        <v>53</v>
      </c>
      <c r="B81" s="27">
        <v>4</v>
      </c>
      <c r="C81" s="27">
        <v>4</v>
      </c>
      <c r="D81" s="27">
        <v>4</v>
      </c>
      <c r="E81" s="27">
        <v>3</v>
      </c>
      <c r="F81" s="27">
        <v>4</v>
      </c>
      <c r="G81" s="27">
        <v>4</v>
      </c>
      <c r="H81" s="27">
        <v>4</v>
      </c>
      <c r="I81" s="27">
        <v>4</v>
      </c>
      <c r="J81" s="27">
        <v>4</v>
      </c>
      <c r="K81" s="27">
        <v>4</v>
      </c>
      <c r="L81" s="27">
        <v>4</v>
      </c>
      <c r="M81" s="27" t="s">
        <v>141</v>
      </c>
      <c r="N81" s="27">
        <v>4</v>
      </c>
      <c r="O81" s="27">
        <v>4</v>
      </c>
      <c r="P81" s="27">
        <v>4</v>
      </c>
      <c r="Q81" s="27">
        <v>4</v>
      </c>
      <c r="R81" s="27">
        <v>4</v>
      </c>
      <c r="S81" s="27">
        <v>4</v>
      </c>
      <c r="T81" s="27">
        <v>4</v>
      </c>
      <c r="U81" s="27">
        <v>4</v>
      </c>
      <c r="V81" s="27">
        <v>4</v>
      </c>
      <c r="W81" s="27">
        <v>4</v>
      </c>
      <c r="X81" s="27">
        <v>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81"/>
  <sheetViews>
    <sheetView workbookViewId="0">
      <pane xSplit="1" topLeftCell="E46" activePane="topRight" state="frozen"/>
      <selection pane="topRight" activeCell="W38" sqref="W38"/>
    </sheetView>
  </sheetViews>
  <sheetFormatPr defaultColWidth="11.42578125" defaultRowHeight="15"/>
  <cols>
    <col min="1" max="1" width="27.42578125" customWidth="1"/>
    <col min="12" max="12" width="13.7109375" customWidth="1"/>
    <col min="14" max="14" width="11.5703125" customWidth="1"/>
  </cols>
  <sheetData>
    <row r="1" spans="1:22">
      <c r="B1" s="45">
        <v>45870</v>
      </c>
      <c r="C1" s="45">
        <v>45873</v>
      </c>
      <c r="D1" s="45">
        <v>45874</v>
      </c>
      <c r="E1" s="45">
        <v>45875</v>
      </c>
      <c r="F1" s="45">
        <v>45876</v>
      </c>
      <c r="G1" s="45">
        <v>45877</v>
      </c>
      <c r="H1" s="45">
        <v>45880</v>
      </c>
      <c r="I1" s="45">
        <v>45881</v>
      </c>
      <c r="J1" s="45">
        <v>45882</v>
      </c>
      <c r="K1" s="45">
        <v>45883</v>
      </c>
      <c r="L1" s="45">
        <v>45884</v>
      </c>
      <c r="M1" s="45">
        <v>45887</v>
      </c>
      <c r="N1" s="45">
        <v>45888</v>
      </c>
      <c r="O1" s="45">
        <v>45889</v>
      </c>
      <c r="P1" s="45">
        <v>45890</v>
      </c>
      <c r="Q1" s="45">
        <v>45891</v>
      </c>
      <c r="R1" s="45">
        <v>45894</v>
      </c>
      <c r="S1" s="45">
        <v>45895</v>
      </c>
      <c r="T1" s="45">
        <v>45896</v>
      </c>
      <c r="U1" s="45">
        <v>45897</v>
      </c>
      <c r="V1" s="1">
        <v>45898</v>
      </c>
    </row>
    <row r="2" spans="1:22">
      <c r="A2" t="s">
        <v>131</v>
      </c>
      <c r="B2" s="1" t="s">
        <v>132</v>
      </c>
      <c r="C2" s="1" t="s">
        <v>132</v>
      </c>
      <c r="D2" s="1" t="s">
        <v>132</v>
      </c>
      <c r="E2" s="1" t="s">
        <v>132</v>
      </c>
      <c r="F2" s="1" t="s">
        <v>132</v>
      </c>
      <c r="G2" s="1" t="s">
        <v>132</v>
      </c>
      <c r="H2" s="1" t="s">
        <v>132</v>
      </c>
      <c r="I2" s="1" t="s">
        <v>132</v>
      </c>
      <c r="J2" s="1" t="s">
        <v>132</v>
      </c>
      <c r="K2" s="1" t="s">
        <v>132</v>
      </c>
      <c r="L2" s="1" t="s">
        <v>132</v>
      </c>
      <c r="M2" s="1" t="s">
        <v>132</v>
      </c>
      <c r="N2" s="1" t="s">
        <v>132</v>
      </c>
      <c r="O2" s="1" t="s">
        <v>132</v>
      </c>
      <c r="P2" s="1" t="s">
        <v>132</v>
      </c>
      <c r="Q2" s="1" t="s">
        <v>132</v>
      </c>
      <c r="R2" s="1" t="s">
        <v>132</v>
      </c>
      <c r="S2" s="1" t="s">
        <v>132</v>
      </c>
      <c r="T2" s="1" t="s">
        <v>132</v>
      </c>
      <c r="U2" s="1" t="s">
        <v>132</v>
      </c>
      <c r="V2" t="s">
        <v>132</v>
      </c>
    </row>
    <row r="3" spans="1:22">
      <c r="A3" s="8" t="s">
        <v>23</v>
      </c>
      <c r="B3" s="36" t="s">
        <v>133</v>
      </c>
      <c r="C3" s="35" t="s">
        <v>134</v>
      </c>
      <c r="D3" s="35" t="s">
        <v>134</v>
      </c>
      <c r="E3" s="35" t="s">
        <v>134</v>
      </c>
      <c r="F3" s="35" t="s">
        <v>134</v>
      </c>
      <c r="G3" s="35" t="s">
        <v>134</v>
      </c>
      <c r="H3" s="36" t="s">
        <v>133</v>
      </c>
      <c r="I3" s="36" t="s">
        <v>133</v>
      </c>
      <c r="J3" s="36" t="s">
        <v>133</v>
      </c>
      <c r="K3" s="36" t="s">
        <v>133</v>
      </c>
      <c r="L3" s="36" t="s">
        <v>133</v>
      </c>
      <c r="M3" s="35" t="s">
        <v>134</v>
      </c>
      <c r="N3" s="35" t="s">
        <v>134</v>
      </c>
      <c r="O3" s="35" t="s">
        <v>134</v>
      </c>
      <c r="P3" s="35" t="s">
        <v>134</v>
      </c>
      <c r="Q3" s="35" t="s">
        <v>134</v>
      </c>
      <c r="R3" s="36" t="s">
        <v>133</v>
      </c>
      <c r="S3" s="36" t="s">
        <v>133</v>
      </c>
      <c r="T3" s="36" t="s">
        <v>133</v>
      </c>
      <c r="U3" s="36" t="s">
        <v>133</v>
      </c>
      <c r="V3" s="36" t="s">
        <v>133</v>
      </c>
    </row>
    <row r="4" spans="1:22">
      <c r="A4" t="s">
        <v>26</v>
      </c>
      <c r="B4">
        <v>795</v>
      </c>
      <c r="C4">
        <v>521</v>
      </c>
      <c r="D4">
        <v>152</v>
      </c>
      <c r="E4">
        <v>493</v>
      </c>
      <c r="F4">
        <v>675</v>
      </c>
      <c r="G4">
        <v>413</v>
      </c>
      <c r="H4">
        <v>297</v>
      </c>
      <c r="I4">
        <v>424</v>
      </c>
      <c r="J4">
        <v>606</v>
      </c>
      <c r="K4">
        <v>244</v>
      </c>
      <c r="L4">
        <v>0</v>
      </c>
      <c r="M4">
        <v>268</v>
      </c>
      <c r="N4">
        <v>645</v>
      </c>
      <c r="O4">
        <v>509</v>
      </c>
      <c r="P4">
        <v>717</v>
      </c>
      <c r="Q4">
        <v>784</v>
      </c>
      <c r="R4">
        <v>443</v>
      </c>
      <c r="S4">
        <v>374</v>
      </c>
      <c r="T4">
        <v>311</v>
      </c>
      <c r="U4">
        <v>593</v>
      </c>
      <c r="V4">
        <v>449</v>
      </c>
    </row>
    <row r="5" spans="1:22">
      <c r="A5" t="s">
        <v>27</v>
      </c>
      <c r="B5">
        <v>399</v>
      </c>
      <c r="C5">
        <v>604</v>
      </c>
      <c r="D5">
        <v>1256</v>
      </c>
      <c r="E5">
        <v>499</v>
      </c>
      <c r="F5">
        <v>425</v>
      </c>
      <c r="G5">
        <v>420</v>
      </c>
      <c r="H5">
        <v>361</v>
      </c>
      <c r="I5">
        <v>370</v>
      </c>
      <c r="J5">
        <v>348</v>
      </c>
      <c r="K5">
        <v>327</v>
      </c>
      <c r="L5">
        <v>140</v>
      </c>
      <c r="M5">
        <v>220</v>
      </c>
      <c r="N5">
        <v>353</v>
      </c>
      <c r="O5">
        <v>118</v>
      </c>
      <c r="P5">
        <v>0</v>
      </c>
      <c r="Q5">
        <v>337</v>
      </c>
      <c r="R5">
        <v>491</v>
      </c>
      <c r="S5">
        <v>594</v>
      </c>
      <c r="T5">
        <v>439</v>
      </c>
      <c r="U5">
        <v>477</v>
      </c>
      <c r="V5">
        <v>453</v>
      </c>
    </row>
    <row r="6" spans="1:22">
      <c r="A6" t="s">
        <v>28</v>
      </c>
      <c r="B6">
        <v>256</v>
      </c>
      <c r="C6">
        <v>357</v>
      </c>
      <c r="D6">
        <v>427</v>
      </c>
      <c r="E6">
        <v>1050</v>
      </c>
      <c r="F6">
        <v>463</v>
      </c>
      <c r="G6">
        <v>571</v>
      </c>
      <c r="H6">
        <v>217</v>
      </c>
      <c r="I6">
        <v>353</v>
      </c>
      <c r="J6">
        <v>434</v>
      </c>
      <c r="K6">
        <v>273</v>
      </c>
      <c r="L6">
        <v>263</v>
      </c>
      <c r="M6">
        <v>220</v>
      </c>
      <c r="N6">
        <v>318</v>
      </c>
      <c r="O6">
        <v>389</v>
      </c>
      <c r="P6">
        <v>246</v>
      </c>
      <c r="Q6">
        <v>473</v>
      </c>
      <c r="R6">
        <v>716</v>
      </c>
      <c r="S6">
        <v>677</v>
      </c>
      <c r="T6">
        <v>614</v>
      </c>
      <c r="U6">
        <v>464</v>
      </c>
      <c r="V6">
        <v>672</v>
      </c>
    </row>
    <row r="7" spans="1:22">
      <c r="A7" t="s">
        <v>30</v>
      </c>
      <c r="B7">
        <v>329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20</v>
      </c>
      <c r="M7">
        <v>215</v>
      </c>
      <c r="N7">
        <v>388</v>
      </c>
      <c r="O7">
        <v>51</v>
      </c>
      <c r="P7">
        <v>169</v>
      </c>
      <c r="Q7">
        <v>255</v>
      </c>
      <c r="R7">
        <v>184</v>
      </c>
      <c r="S7">
        <v>136</v>
      </c>
      <c r="T7">
        <v>615</v>
      </c>
      <c r="U7">
        <v>365</v>
      </c>
      <c r="V7">
        <v>485</v>
      </c>
    </row>
    <row r="8" spans="1:22">
      <c r="A8" t="s">
        <v>31</v>
      </c>
      <c r="B8">
        <v>102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146</v>
      </c>
      <c r="N8">
        <v>184</v>
      </c>
      <c r="O8">
        <v>95</v>
      </c>
      <c r="P8">
        <v>46</v>
      </c>
      <c r="Q8">
        <v>120</v>
      </c>
      <c r="R8">
        <v>71</v>
      </c>
      <c r="S8">
        <v>87</v>
      </c>
      <c r="T8">
        <v>23</v>
      </c>
      <c r="U8">
        <v>152</v>
      </c>
      <c r="V8">
        <v>108</v>
      </c>
    </row>
    <row r="9" spans="1:22">
      <c r="A9" t="s">
        <v>29</v>
      </c>
      <c r="B9">
        <v>176</v>
      </c>
      <c r="C9">
        <v>760</v>
      </c>
      <c r="D9">
        <v>579</v>
      </c>
      <c r="E9">
        <v>902</v>
      </c>
      <c r="F9">
        <v>1068</v>
      </c>
      <c r="G9">
        <v>558</v>
      </c>
      <c r="H9">
        <v>150</v>
      </c>
      <c r="I9">
        <v>338</v>
      </c>
      <c r="J9">
        <v>173</v>
      </c>
      <c r="K9">
        <v>173</v>
      </c>
      <c r="L9">
        <v>265</v>
      </c>
      <c r="M9">
        <v>143</v>
      </c>
      <c r="N9">
        <v>272</v>
      </c>
      <c r="O9">
        <v>420</v>
      </c>
      <c r="P9">
        <v>256</v>
      </c>
      <c r="Q9">
        <v>264</v>
      </c>
      <c r="R9">
        <v>655</v>
      </c>
      <c r="S9">
        <v>787</v>
      </c>
      <c r="T9">
        <v>630</v>
      </c>
      <c r="U9">
        <v>580</v>
      </c>
      <c r="V9">
        <v>706</v>
      </c>
    </row>
    <row r="10" spans="1:22">
      <c r="A10" t="s">
        <v>32</v>
      </c>
      <c r="B10">
        <v>0</v>
      </c>
      <c r="C10">
        <v>0</v>
      </c>
      <c r="D10">
        <v>0</v>
      </c>
      <c r="E10">
        <v>40</v>
      </c>
      <c r="F10">
        <v>140</v>
      </c>
      <c r="G10">
        <v>126</v>
      </c>
      <c r="H10">
        <v>108</v>
      </c>
      <c r="I10">
        <v>0</v>
      </c>
      <c r="J10">
        <v>153</v>
      </c>
      <c r="K10">
        <v>0</v>
      </c>
      <c r="L10">
        <v>0</v>
      </c>
      <c r="M10">
        <v>0</v>
      </c>
      <c r="N10">
        <v>147</v>
      </c>
      <c r="O10">
        <v>0</v>
      </c>
      <c r="P10">
        <v>190</v>
      </c>
      <c r="Q10">
        <v>139</v>
      </c>
      <c r="R10">
        <v>183</v>
      </c>
      <c r="S10">
        <v>147</v>
      </c>
      <c r="T10">
        <v>0</v>
      </c>
      <c r="U10">
        <v>0</v>
      </c>
      <c r="V10">
        <v>166</v>
      </c>
    </row>
    <row r="11" spans="1:22">
      <c r="A11" t="s">
        <v>33</v>
      </c>
      <c r="B11">
        <v>0</v>
      </c>
      <c r="C11">
        <v>0</v>
      </c>
      <c r="D11">
        <v>0</v>
      </c>
      <c r="E11">
        <v>40</v>
      </c>
      <c r="F11">
        <v>140</v>
      </c>
      <c r="G11">
        <v>126</v>
      </c>
      <c r="H11">
        <v>108</v>
      </c>
      <c r="I11">
        <v>0</v>
      </c>
      <c r="J11">
        <v>153</v>
      </c>
      <c r="K11">
        <v>0</v>
      </c>
      <c r="L11">
        <v>0</v>
      </c>
      <c r="M11">
        <v>0</v>
      </c>
      <c r="N11">
        <v>147</v>
      </c>
      <c r="O11">
        <v>0</v>
      </c>
      <c r="P11">
        <v>190</v>
      </c>
      <c r="Q11">
        <v>139</v>
      </c>
      <c r="R11">
        <v>183</v>
      </c>
      <c r="S11">
        <v>147</v>
      </c>
      <c r="T11">
        <v>0</v>
      </c>
      <c r="U11">
        <v>0</v>
      </c>
      <c r="V11">
        <v>166</v>
      </c>
    </row>
    <row r="12" spans="1:22">
      <c r="A12" t="s">
        <v>34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>
      <c r="A13" t="s">
        <v>35</v>
      </c>
      <c r="B13">
        <v>77</v>
      </c>
      <c r="C13">
        <v>79</v>
      </c>
      <c r="D13">
        <v>0</v>
      </c>
      <c r="E13">
        <v>73</v>
      </c>
      <c r="F13">
        <v>20</v>
      </c>
      <c r="G13">
        <v>23</v>
      </c>
      <c r="H13">
        <v>91</v>
      </c>
      <c r="I13">
        <v>28</v>
      </c>
      <c r="J13">
        <v>0</v>
      </c>
      <c r="K13">
        <v>41</v>
      </c>
      <c r="L13">
        <v>27</v>
      </c>
      <c r="M13">
        <v>40</v>
      </c>
      <c r="N13">
        <v>0</v>
      </c>
      <c r="O13">
        <v>0</v>
      </c>
      <c r="P13">
        <v>0</v>
      </c>
      <c r="Q13">
        <v>0</v>
      </c>
      <c r="R13">
        <v>71</v>
      </c>
      <c r="S13">
        <v>24</v>
      </c>
      <c r="T13">
        <v>52</v>
      </c>
      <c r="U13">
        <v>77</v>
      </c>
      <c r="V13">
        <v>61</v>
      </c>
    </row>
    <row r="14" spans="1:22">
      <c r="A14" t="s">
        <v>36</v>
      </c>
      <c r="B14">
        <v>77</v>
      </c>
      <c r="C14">
        <v>79</v>
      </c>
      <c r="D14">
        <v>115</v>
      </c>
      <c r="E14">
        <v>96</v>
      </c>
      <c r="F14">
        <v>0</v>
      </c>
      <c r="G14">
        <v>45</v>
      </c>
      <c r="H14">
        <v>91</v>
      </c>
      <c r="I14">
        <v>15</v>
      </c>
      <c r="J14">
        <v>20</v>
      </c>
      <c r="K14">
        <v>0</v>
      </c>
      <c r="L14">
        <v>15</v>
      </c>
      <c r="M14">
        <v>40</v>
      </c>
      <c r="N14">
        <v>20</v>
      </c>
      <c r="O14">
        <v>8</v>
      </c>
      <c r="P14">
        <v>0</v>
      </c>
      <c r="Q14">
        <v>0</v>
      </c>
      <c r="R14">
        <v>71</v>
      </c>
      <c r="S14">
        <v>50</v>
      </c>
      <c r="T14">
        <v>20</v>
      </c>
      <c r="U14">
        <v>34</v>
      </c>
      <c r="V14">
        <v>0</v>
      </c>
    </row>
    <row r="15" spans="1:22">
      <c r="A15" t="s">
        <v>37</v>
      </c>
      <c r="B15">
        <v>52</v>
      </c>
      <c r="C15">
        <v>83</v>
      </c>
      <c r="D15">
        <v>27</v>
      </c>
      <c r="E15">
        <v>21</v>
      </c>
      <c r="F15">
        <v>124</v>
      </c>
      <c r="G15">
        <v>109</v>
      </c>
      <c r="H15">
        <v>100</v>
      </c>
      <c r="I15">
        <v>42</v>
      </c>
      <c r="J15">
        <v>0</v>
      </c>
      <c r="K15">
        <v>50</v>
      </c>
      <c r="L15">
        <v>40</v>
      </c>
      <c r="M15">
        <v>14</v>
      </c>
      <c r="N15">
        <v>0</v>
      </c>
      <c r="O15">
        <v>0</v>
      </c>
      <c r="P15">
        <v>30</v>
      </c>
      <c r="Q15">
        <v>0</v>
      </c>
      <c r="R15">
        <v>36</v>
      </c>
      <c r="S15">
        <v>73</v>
      </c>
      <c r="T15">
        <v>28</v>
      </c>
      <c r="U15">
        <v>24</v>
      </c>
      <c r="V15">
        <v>18</v>
      </c>
    </row>
    <row r="16" spans="1:22">
      <c r="A16" t="s">
        <v>95</v>
      </c>
      <c r="B16">
        <v>54</v>
      </c>
      <c r="C16">
        <v>87</v>
      </c>
      <c r="D16">
        <v>44</v>
      </c>
      <c r="E16">
        <v>22</v>
      </c>
      <c r="F16">
        <v>78</v>
      </c>
      <c r="G16">
        <v>47</v>
      </c>
      <c r="H16">
        <v>69</v>
      </c>
      <c r="I16">
        <v>42</v>
      </c>
      <c r="J16">
        <v>32</v>
      </c>
      <c r="K16">
        <v>48</v>
      </c>
      <c r="L16">
        <v>36</v>
      </c>
      <c r="M16">
        <v>50</v>
      </c>
      <c r="N16">
        <v>29</v>
      </c>
      <c r="O16">
        <v>8</v>
      </c>
      <c r="P16">
        <v>47</v>
      </c>
      <c r="Q16">
        <v>28</v>
      </c>
      <c r="R16">
        <v>45</v>
      </c>
      <c r="S16">
        <v>50</v>
      </c>
      <c r="T16">
        <v>0</v>
      </c>
      <c r="U16">
        <v>22</v>
      </c>
      <c r="V16">
        <v>44</v>
      </c>
    </row>
    <row r="17" spans="1:22">
      <c r="A17" t="s">
        <v>96</v>
      </c>
      <c r="B17">
        <v>25</v>
      </c>
      <c r="C17">
        <v>0</v>
      </c>
      <c r="D17">
        <v>64</v>
      </c>
      <c r="E17">
        <v>53</v>
      </c>
      <c r="F17">
        <v>0</v>
      </c>
      <c r="G17">
        <v>0</v>
      </c>
      <c r="H17">
        <v>0</v>
      </c>
      <c r="I17">
        <v>0</v>
      </c>
      <c r="J17">
        <v>13</v>
      </c>
      <c r="K17">
        <v>0</v>
      </c>
      <c r="L17">
        <v>0</v>
      </c>
      <c r="M17">
        <v>0</v>
      </c>
      <c r="N17">
        <v>0</v>
      </c>
      <c r="O17">
        <v>53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>
      <c r="A18" t="s">
        <v>39</v>
      </c>
      <c r="B18">
        <v>0</v>
      </c>
      <c r="C18">
        <v>0</v>
      </c>
      <c r="D18">
        <v>7</v>
      </c>
      <c r="E18">
        <v>5</v>
      </c>
      <c r="F18">
        <v>3</v>
      </c>
      <c r="G18">
        <v>2</v>
      </c>
      <c r="H18">
        <v>1</v>
      </c>
      <c r="I18">
        <v>32</v>
      </c>
      <c r="J18">
        <v>20</v>
      </c>
      <c r="K18">
        <v>13</v>
      </c>
      <c r="L18">
        <v>11</v>
      </c>
      <c r="M18">
        <v>11</v>
      </c>
      <c r="N18">
        <v>4</v>
      </c>
      <c r="O18">
        <v>6</v>
      </c>
      <c r="P18">
        <v>12</v>
      </c>
      <c r="Q18">
        <v>10</v>
      </c>
      <c r="R18">
        <v>19</v>
      </c>
      <c r="S18">
        <v>13</v>
      </c>
      <c r="T18">
        <v>15</v>
      </c>
      <c r="U18">
        <v>3</v>
      </c>
      <c r="V18">
        <v>15</v>
      </c>
    </row>
    <row r="19" spans="1:22" ht="30">
      <c r="A19" s="40" t="s">
        <v>97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3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ht="30">
      <c r="A20" s="40" t="s">
        <v>98</v>
      </c>
      <c r="B20">
        <v>0</v>
      </c>
      <c r="C20">
        <v>0</v>
      </c>
      <c r="D20">
        <v>16</v>
      </c>
      <c r="E20">
        <v>0</v>
      </c>
      <c r="F20">
        <v>0</v>
      </c>
      <c r="G20">
        <v>0</v>
      </c>
      <c r="H20" s="3">
        <v>0</v>
      </c>
      <c r="I20">
        <v>0</v>
      </c>
      <c r="J20">
        <v>0</v>
      </c>
      <c r="K20">
        <v>0</v>
      </c>
      <c r="L20">
        <v>0</v>
      </c>
      <c r="M20">
        <v>122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>
      <c r="A21" t="s">
        <v>43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3">
        <v>15</v>
      </c>
      <c r="I21">
        <v>18</v>
      </c>
      <c r="J21">
        <v>0</v>
      </c>
      <c r="K21">
        <v>0</v>
      </c>
      <c r="L21">
        <v>9</v>
      </c>
      <c r="M21">
        <v>30</v>
      </c>
      <c r="N21">
        <v>6</v>
      </c>
      <c r="O21">
        <v>0</v>
      </c>
      <c r="P21">
        <v>0</v>
      </c>
      <c r="Q21">
        <v>0</v>
      </c>
      <c r="R21">
        <v>0</v>
      </c>
      <c r="S21">
        <v>0</v>
      </c>
      <c r="T21">
        <v>12</v>
      </c>
      <c r="U21">
        <v>0</v>
      </c>
      <c r="V21">
        <v>0</v>
      </c>
    </row>
    <row r="22" spans="1:22">
      <c r="A22" t="s">
        <v>44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3">
        <v>19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>
      <c r="A23" t="s">
        <v>99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>
      <c r="A24" t="s">
        <v>137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4</v>
      </c>
      <c r="Q24">
        <v>4</v>
      </c>
      <c r="R24">
        <v>0</v>
      </c>
      <c r="S24">
        <v>0</v>
      </c>
      <c r="T24">
        <v>8</v>
      </c>
      <c r="U24">
        <v>8</v>
      </c>
      <c r="V24">
        <v>0</v>
      </c>
    </row>
    <row r="25" spans="1:22">
      <c r="A25" s="41" t="s">
        <v>73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>
      <c r="A26" s="41" t="s">
        <v>101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>
      <c r="A27" s="27" t="s">
        <v>53</v>
      </c>
      <c r="B27" s="27">
        <v>8</v>
      </c>
      <c r="C27" s="27">
        <v>8</v>
      </c>
      <c r="D27" s="27">
        <v>9</v>
      </c>
      <c r="E27" s="27" t="s">
        <v>142</v>
      </c>
      <c r="F27" s="27">
        <v>9</v>
      </c>
      <c r="G27" s="27" t="s">
        <v>142</v>
      </c>
      <c r="H27" s="27">
        <v>8</v>
      </c>
      <c r="I27" s="27">
        <v>7</v>
      </c>
      <c r="J27" s="27">
        <v>7</v>
      </c>
      <c r="K27" s="27">
        <v>6</v>
      </c>
      <c r="L27" s="27">
        <v>7</v>
      </c>
      <c r="M27" s="27">
        <v>10</v>
      </c>
      <c r="N27" s="27">
        <v>11</v>
      </c>
      <c r="O27" s="27">
        <v>10</v>
      </c>
      <c r="P27" s="27">
        <v>11</v>
      </c>
      <c r="Q27" s="27">
        <v>11</v>
      </c>
      <c r="R27" s="27">
        <v>9</v>
      </c>
      <c r="S27" s="27">
        <v>9</v>
      </c>
      <c r="T27" s="27">
        <v>9</v>
      </c>
      <c r="U27" s="27">
        <v>9</v>
      </c>
      <c r="V27" s="27">
        <v>8</v>
      </c>
    </row>
    <row r="29" spans="1:22">
      <c r="A29" s="27" t="s">
        <v>131</v>
      </c>
      <c r="B29" s="27" t="s">
        <v>136</v>
      </c>
      <c r="C29" s="27" t="s">
        <v>136</v>
      </c>
      <c r="D29" s="27" t="s">
        <v>136</v>
      </c>
      <c r="E29" s="27" t="s">
        <v>136</v>
      </c>
      <c r="F29" s="27" t="s">
        <v>136</v>
      </c>
      <c r="G29" s="27" t="s">
        <v>136</v>
      </c>
      <c r="H29" s="27" t="s">
        <v>136</v>
      </c>
      <c r="I29" s="27" t="s">
        <v>136</v>
      </c>
      <c r="J29" s="27" t="s">
        <v>136</v>
      </c>
      <c r="K29" s="27" t="s">
        <v>136</v>
      </c>
      <c r="L29" s="27" t="s">
        <v>136</v>
      </c>
      <c r="M29" s="27" t="s">
        <v>136</v>
      </c>
      <c r="N29" s="27" t="s">
        <v>136</v>
      </c>
      <c r="O29" s="27" t="s">
        <v>136</v>
      </c>
      <c r="P29" s="27" t="s">
        <v>136</v>
      </c>
      <c r="Q29" s="27" t="s">
        <v>136</v>
      </c>
      <c r="R29" s="27" t="s">
        <v>136</v>
      </c>
      <c r="S29" s="27" t="s">
        <v>136</v>
      </c>
      <c r="T29" s="27" t="s">
        <v>136</v>
      </c>
      <c r="U29" s="27" t="s">
        <v>136</v>
      </c>
      <c r="V29" s="27" t="s">
        <v>136</v>
      </c>
    </row>
    <row r="30" spans="1:22">
      <c r="A30" s="8" t="s">
        <v>23</v>
      </c>
      <c r="B30" s="35" t="s">
        <v>134</v>
      </c>
      <c r="C30" s="36" t="s">
        <v>133</v>
      </c>
      <c r="D30" s="36" t="s">
        <v>133</v>
      </c>
      <c r="E30" s="36" t="s">
        <v>133</v>
      </c>
      <c r="F30" s="36" t="s">
        <v>133</v>
      </c>
      <c r="G30" s="36" t="s">
        <v>133</v>
      </c>
      <c r="H30" s="35" t="s">
        <v>134</v>
      </c>
      <c r="I30" s="35" t="s">
        <v>134</v>
      </c>
      <c r="J30" s="35" t="s">
        <v>134</v>
      </c>
      <c r="K30" s="35" t="s">
        <v>134</v>
      </c>
      <c r="L30" s="35" t="s">
        <v>134</v>
      </c>
      <c r="M30" s="36" t="s">
        <v>133</v>
      </c>
      <c r="N30" s="36" t="s">
        <v>133</v>
      </c>
      <c r="O30" s="36" t="s">
        <v>133</v>
      </c>
      <c r="P30" s="36" t="s">
        <v>133</v>
      </c>
      <c r="Q30" s="36" t="s">
        <v>133</v>
      </c>
      <c r="R30" s="35" t="s">
        <v>134</v>
      </c>
      <c r="S30" s="35" t="s">
        <v>134</v>
      </c>
      <c r="T30" s="35" t="s">
        <v>134</v>
      </c>
      <c r="U30" s="35" t="s">
        <v>134</v>
      </c>
      <c r="V30" s="35" t="s">
        <v>134</v>
      </c>
    </row>
    <row r="31" spans="1:22">
      <c r="A31" t="s">
        <v>26</v>
      </c>
      <c r="B31" s="46">
        <v>795</v>
      </c>
      <c r="C31" s="46">
        <v>521</v>
      </c>
      <c r="D31" s="46">
        <v>152</v>
      </c>
      <c r="E31" s="46">
        <v>493</v>
      </c>
      <c r="F31" s="46">
        <v>675</v>
      </c>
      <c r="G31" s="46">
        <v>413</v>
      </c>
      <c r="H31" s="46">
        <v>297</v>
      </c>
      <c r="I31">
        <v>564</v>
      </c>
      <c r="J31">
        <v>425</v>
      </c>
      <c r="K31">
        <v>327</v>
      </c>
      <c r="L31">
        <v>531</v>
      </c>
      <c r="M31">
        <v>0</v>
      </c>
      <c r="N31">
        <v>19</v>
      </c>
      <c r="O31">
        <v>436</v>
      </c>
      <c r="P31">
        <v>437</v>
      </c>
      <c r="Q31">
        <v>710</v>
      </c>
      <c r="R31">
        <v>499</v>
      </c>
      <c r="S31">
        <v>784</v>
      </c>
      <c r="T31">
        <v>801</v>
      </c>
      <c r="U31">
        <v>872</v>
      </c>
      <c r="V31">
        <v>775</v>
      </c>
    </row>
    <row r="32" spans="1:22">
      <c r="A32" t="s">
        <v>27</v>
      </c>
      <c r="B32" s="46">
        <v>399</v>
      </c>
      <c r="C32" s="46">
        <v>604</v>
      </c>
      <c r="D32" s="46">
        <v>1256</v>
      </c>
      <c r="E32" s="46">
        <v>499</v>
      </c>
      <c r="F32" s="46">
        <v>425</v>
      </c>
      <c r="G32" s="46">
        <v>420</v>
      </c>
      <c r="H32" s="46">
        <v>361</v>
      </c>
      <c r="I32">
        <v>449</v>
      </c>
      <c r="J32">
        <v>274</v>
      </c>
      <c r="K32">
        <v>126</v>
      </c>
      <c r="L32">
        <v>360</v>
      </c>
      <c r="M32">
        <v>337</v>
      </c>
      <c r="N32">
        <v>862</v>
      </c>
      <c r="O32">
        <v>936</v>
      </c>
      <c r="P32">
        <v>843</v>
      </c>
      <c r="Q32">
        <v>537</v>
      </c>
      <c r="R32">
        <v>555</v>
      </c>
      <c r="S32">
        <v>411</v>
      </c>
      <c r="T32">
        <v>660</v>
      </c>
      <c r="U32">
        <v>556</v>
      </c>
      <c r="V32">
        <v>781</v>
      </c>
    </row>
    <row r="33" spans="1:22">
      <c r="A33" t="s">
        <v>28</v>
      </c>
      <c r="B33" s="46">
        <v>256</v>
      </c>
      <c r="C33" s="46">
        <v>357</v>
      </c>
      <c r="D33" s="46">
        <v>427</v>
      </c>
      <c r="E33" s="46">
        <v>1050</v>
      </c>
      <c r="F33" s="46">
        <v>463</v>
      </c>
      <c r="G33" s="46">
        <v>571</v>
      </c>
      <c r="H33" s="46">
        <v>217</v>
      </c>
      <c r="I33">
        <v>403</v>
      </c>
      <c r="J33">
        <v>336</v>
      </c>
      <c r="K33">
        <v>126</v>
      </c>
      <c r="L33">
        <v>130</v>
      </c>
      <c r="M33">
        <v>95</v>
      </c>
      <c r="N33">
        <v>634</v>
      </c>
      <c r="O33">
        <v>413</v>
      </c>
      <c r="P33">
        <v>270</v>
      </c>
      <c r="Q33">
        <v>440</v>
      </c>
      <c r="R33">
        <v>471</v>
      </c>
      <c r="S33">
        <v>437</v>
      </c>
      <c r="T33">
        <v>493</v>
      </c>
      <c r="U33">
        <v>726</v>
      </c>
      <c r="V33">
        <v>607</v>
      </c>
    </row>
    <row r="34" spans="1:22">
      <c r="A34" t="s">
        <v>30</v>
      </c>
      <c r="B34" s="46">
        <v>329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>
        <v>0</v>
      </c>
      <c r="J34">
        <v>0</v>
      </c>
      <c r="K34">
        <v>0</v>
      </c>
      <c r="L34">
        <v>44</v>
      </c>
      <c r="M34">
        <v>342</v>
      </c>
      <c r="N34">
        <v>409</v>
      </c>
      <c r="O34">
        <v>469</v>
      </c>
      <c r="P34">
        <v>479</v>
      </c>
      <c r="Q34">
        <v>541</v>
      </c>
      <c r="R34">
        <v>217</v>
      </c>
      <c r="S34">
        <v>387</v>
      </c>
      <c r="T34">
        <v>462</v>
      </c>
      <c r="U34">
        <v>62</v>
      </c>
      <c r="V34">
        <v>498</v>
      </c>
    </row>
    <row r="35" spans="1:22">
      <c r="A35" t="s">
        <v>31</v>
      </c>
      <c r="B35" s="46">
        <v>102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>
        <v>0</v>
      </c>
      <c r="J35">
        <v>0</v>
      </c>
      <c r="K35">
        <v>0</v>
      </c>
      <c r="L35">
        <v>0</v>
      </c>
      <c r="M35">
        <v>106</v>
      </c>
      <c r="N35">
        <v>138</v>
      </c>
      <c r="O35">
        <v>89</v>
      </c>
      <c r="P35">
        <v>160</v>
      </c>
      <c r="Q35">
        <v>93</v>
      </c>
      <c r="R35">
        <v>122</v>
      </c>
      <c r="S35">
        <v>116</v>
      </c>
      <c r="T35">
        <v>129</v>
      </c>
      <c r="U35">
        <v>189</v>
      </c>
      <c r="V35">
        <v>78</v>
      </c>
    </row>
    <row r="36" spans="1:22">
      <c r="A36" t="s">
        <v>29</v>
      </c>
      <c r="B36" s="46">
        <v>176</v>
      </c>
      <c r="C36" s="46">
        <v>760</v>
      </c>
      <c r="D36" s="46">
        <v>579</v>
      </c>
      <c r="E36" s="46">
        <v>902</v>
      </c>
      <c r="F36" s="46">
        <v>1068</v>
      </c>
      <c r="G36" s="46">
        <v>558</v>
      </c>
      <c r="H36" s="46">
        <v>150</v>
      </c>
      <c r="I36">
        <v>522</v>
      </c>
      <c r="J36">
        <v>370</v>
      </c>
      <c r="K36">
        <v>589</v>
      </c>
      <c r="L36">
        <v>284</v>
      </c>
      <c r="M36">
        <v>120</v>
      </c>
      <c r="N36">
        <v>686</v>
      </c>
      <c r="O36">
        <v>631</v>
      </c>
      <c r="P36">
        <v>361</v>
      </c>
      <c r="Q36">
        <v>697</v>
      </c>
      <c r="R36">
        <v>334</v>
      </c>
      <c r="S36">
        <v>406</v>
      </c>
      <c r="T36">
        <v>262</v>
      </c>
      <c r="U36">
        <v>530</v>
      </c>
      <c r="V36">
        <v>624</v>
      </c>
    </row>
    <row r="37" spans="1:22">
      <c r="A37" t="s">
        <v>32</v>
      </c>
      <c r="B37" s="46">
        <v>0</v>
      </c>
      <c r="C37" s="46">
        <v>0</v>
      </c>
      <c r="D37" s="46">
        <v>0</v>
      </c>
      <c r="E37" s="46">
        <v>40</v>
      </c>
      <c r="F37" s="46">
        <v>140</v>
      </c>
      <c r="G37" s="46">
        <v>126</v>
      </c>
      <c r="H37" s="46">
        <v>108</v>
      </c>
      <c r="I37">
        <v>0</v>
      </c>
      <c r="J37">
        <v>149</v>
      </c>
      <c r="K37">
        <v>0</v>
      </c>
      <c r="L37">
        <v>0</v>
      </c>
      <c r="M37">
        <v>0</v>
      </c>
      <c r="N37">
        <v>0</v>
      </c>
      <c r="O37">
        <v>0</v>
      </c>
      <c r="P37">
        <v>109</v>
      </c>
      <c r="Q37">
        <v>124</v>
      </c>
      <c r="R37">
        <v>149</v>
      </c>
      <c r="S37">
        <v>142</v>
      </c>
      <c r="T37">
        <v>0</v>
      </c>
      <c r="U37">
        <v>0</v>
      </c>
      <c r="V37">
        <v>123</v>
      </c>
    </row>
    <row r="38" spans="1:22">
      <c r="A38" t="s">
        <v>33</v>
      </c>
      <c r="B38" s="46">
        <v>0</v>
      </c>
      <c r="C38" s="46">
        <v>0</v>
      </c>
      <c r="D38" s="46">
        <v>0</v>
      </c>
      <c r="E38" s="46">
        <v>40</v>
      </c>
      <c r="F38" s="46">
        <v>140</v>
      </c>
      <c r="G38" s="46">
        <v>126</v>
      </c>
      <c r="H38" s="46">
        <v>108</v>
      </c>
      <c r="I38">
        <v>0</v>
      </c>
      <c r="J38">
        <v>149</v>
      </c>
      <c r="K38">
        <v>0</v>
      </c>
      <c r="L38">
        <v>0</v>
      </c>
      <c r="M38">
        <v>0</v>
      </c>
      <c r="N38">
        <v>0</v>
      </c>
      <c r="O38">
        <v>0</v>
      </c>
      <c r="P38">
        <v>109</v>
      </c>
      <c r="Q38">
        <v>124</v>
      </c>
      <c r="R38">
        <v>149</v>
      </c>
      <c r="S38">
        <v>142</v>
      </c>
      <c r="T38">
        <v>0</v>
      </c>
      <c r="U38">
        <v>0</v>
      </c>
      <c r="V38">
        <v>123</v>
      </c>
    </row>
    <row r="39" spans="1:22">
      <c r="A39" t="s">
        <v>34</v>
      </c>
      <c r="B39" s="46">
        <v>0</v>
      </c>
      <c r="C39" s="46">
        <v>2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>
      <c r="A40" t="s">
        <v>35</v>
      </c>
      <c r="B40" s="46">
        <v>77</v>
      </c>
      <c r="C40" s="46">
        <v>79</v>
      </c>
      <c r="D40" s="46">
        <v>0</v>
      </c>
      <c r="E40" s="46">
        <v>73</v>
      </c>
      <c r="F40" s="46">
        <v>20</v>
      </c>
      <c r="G40" s="46">
        <v>23</v>
      </c>
      <c r="H40" s="46">
        <v>91</v>
      </c>
      <c r="I40">
        <v>40</v>
      </c>
      <c r="J40">
        <v>93</v>
      </c>
      <c r="K40">
        <v>42</v>
      </c>
      <c r="L40">
        <v>0</v>
      </c>
      <c r="M40">
        <v>28</v>
      </c>
      <c r="N40">
        <v>0</v>
      </c>
      <c r="O40">
        <v>0</v>
      </c>
      <c r="P40">
        <v>0</v>
      </c>
      <c r="Q40">
        <v>0</v>
      </c>
      <c r="R40">
        <v>81</v>
      </c>
      <c r="S40">
        <v>83</v>
      </c>
      <c r="T40">
        <v>0</v>
      </c>
      <c r="U40">
        <v>3</v>
      </c>
      <c r="V40">
        <v>9</v>
      </c>
    </row>
    <row r="41" spans="1:22">
      <c r="A41" t="s">
        <v>36</v>
      </c>
      <c r="B41" s="46">
        <v>77</v>
      </c>
      <c r="C41" s="46">
        <v>79</v>
      </c>
      <c r="D41" s="46">
        <v>115</v>
      </c>
      <c r="E41" s="46">
        <v>96</v>
      </c>
      <c r="F41" s="46">
        <v>0</v>
      </c>
      <c r="G41" s="46">
        <v>45</v>
      </c>
      <c r="H41" s="46">
        <v>91</v>
      </c>
      <c r="I41">
        <v>40</v>
      </c>
      <c r="J41">
        <v>93</v>
      </c>
      <c r="K41">
        <v>42</v>
      </c>
      <c r="L41">
        <v>0</v>
      </c>
      <c r="M41">
        <v>28</v>
      </c>
      <c r="N41">
        <v>40</v>
      </c>
      <c r="O41">
        <v>0</v>
      </c>
      <c r="P41">
        <v>0</v>
      </c>
      <c r="Q41">
        <v>0</v>
      </c>
      <c r="R41">
        <v>81</v>
      </c>
      <c r="S41">
        <v>0</v>
      </c>
      <c r="T41">
        <v>59</v>
      </c>
      <c r="U41">
        <v>24</v>
      </c>
      <c r="V41">
        <v>0</v>
      </c>
    </row>
    <row r="42" spans="1:22">
      <c r="A42" t="s">
        <v>37</v>
      </c>
      <c r="B42" s="46">
        <v>52</v>
      </c>
      <c r="C42" s="46">
        <v>83</v>
      </c>
      <c r="D42" s="46">
        <v>27</v>
      </c>
      <c r="E42" s="46">
        <v>21</v>
      </c>
      <c r="F42" s="46">
        <v>124</v>
      </c>
      <c r="G42" s="46">
        <v>109</v>
      </c>
      <c r="H42" s="46">
        <v>100</v>
      </c>
      <c r="I42">
        <v>77</v>
      </c>
      <c r="J42">
        <v>80</v>
      </c>
      <c r="K42">
        <v>43</v>
      </c>
      <c r="L42">
        <v>43</v>
      </c>
      <c r="M42">
        <v>40</v>
      </c>
      <c r="N42">
        <v>40</v>
      </c>
      <c r="O42">
        <v>0</v>
      </c>
      <c r="P42">
        <v>79</v>
      </c>
      <c r="Q42">
        <v>0</v>
      </c>
      <c r="R42">
        <v>74</v>
      </c>
      <c r="S42">
        <v>76</v>
      </c>
      <c r="T42">
        <v>43</v>
      </c>
      <c r="U42">
        <v>0</v>
      </c>
      <c r="V42">
        <v>70</v>
      </c>
    </row>
    <row r="43" spans="1:22">
      <c r="A43" t="s">
        <v>95</v>
      </c>
      <c r="B43" s="46">
        <v>54</v>
      </c>
      <c r="C43" s="46">
        <v>87</v>
      </c>
      <c r="D43" s="46">
        <v>44</v>
      </c>
      <c r="E43" s="46">
        <v>22</v>
      </c>
      <c r="F43" s="46">
        <v>78</v>
      </c>
      <c r="G43" s="46">
        <v>47</v>
      </c>
      <c r="H43" s="46">
        <v>69</v>
      </c>
      <c r="I43">
        <v>55</v>
      </c>
      <c r="J43">
        <v>48</v>
      </c>
      <c r="K43">
        <v>42</v>
      </c>
      <c r="L43">
        <v>43</v>
      </c>
      <c r="M43">
        <v>40</v>
      </c>
      <c r="N43">
        <v>40</v>
      </c>
      <c r="O43">
        <v>53</v>
      </c>
      <c r="P43">
        <v>57</v>
      </c>
      <c r="Q43">
        <v>0</v>
      </c>
      <c r="R43">
        <v>56</v>
      </c>
      <c r="S43">
        <v>35</v>
      </c>
      <c r="T43">
        <v>65</v>
      </c>
      <c r="U43">
        <v>39</v>
      </c>
      <c r="V43">
        <v>40</v>
      </c>
    </row>
    <row r="44" spans="1:22">
      <c r="A44" t="s">
        <v>96</v>
      </c>
      <c r="B44" s="46">
        <v>25</v>
      </c>
      <c r="C44" s="46">
        <v>0</v>
      </c>
      <c r="D44" s="46">
        <v>64</v>
      </c>
      <c r="E44" s="46">
        <v>53</v>
      </c>
      <c r="F44" s="46">
        <v>0</v>
      </c>
      <c r="G44" s="46">
        <v>0</v>
      </c>
      <c r="H44" s="46">
        <v>0</v>
      </c>
      <c r="I44">
        <v>0</v>
      </c>
      <c r="J44">
        <v>0</v>
      </c>
      <c r="K44">
        <v>0</v>
      </c>
      <c r="L44">
        <v>0</v>
      </c>
      <c r="M44">
        <v>30</v>
      </c>
      <c r="N44">
        <v>30</v>
      </c>
      <c r="O44">
        <v>0</v>
      </c>
      <c r="P44">
        <v>0</v>
      </c>
      <c r="Q44">
        <v>25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>
      <c r="A45" t="s">
        <v>39</v>
      </c>
      <c r="B45" s="46">
        <v>0</v>
      </c>
      <c r="C45" s="46">
        <v>0</v>
      </c>
      <c r="D45" s="46">
        <v>7</v>
      </c>
      <c r="E45" s="46">
        <v>5</v>
      </c>
      <c r="F45" s="46">
        <v>3</v>
      </c>
      <c r="G45" s="46">
        <v>2</v>
      </c>
      <c r="H45" s="46">
        <v>1</v>
      </c>
      <c r="I45">
        <v>0</v>
      </c>
      <c r="J45">
        <v>0</v>
      </c>
      <c r="K45">
        <v>0</v>
      </c>
      <c r="L45">
        <v>0</v>
      </c>
      <c r="M45">
        <v>9</v>
      </c>
      <c r="N45">
        <v>14</v>
      </c>
      <c r="O45">
        <v>14</v>
      </c>
      <c r="P45">
        <v>14</v>
      </c>
      <c r="Q45">
        <v>18</v>
      </c>
      <c r="R45">
        <v>12</v>
      </c>
      <c r="T45">
        <v>8</v>
      </c>
      <c r="U45">
        <v>6</v>
      </c>
      <c r="V45">
        <v>2</v>
      </c>
    </row>
    <row r="46" spans="1:22" ht="30">
      <c r="A46" s="40" t="s">
        <v>97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7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6</v>
      </c>
      <c r="T46">
        <v>0</v>
      </c>
      <c r="U46">
        <v>0</v>
      </c>
      <c r="V46">
        <v>0</v>
      </c>
    </row>
    <row r="47" spans="1:22" ht="30">
      <c r="A47" s="40" t="s">
        <v>98</v>
      </c>
      <c r="B47" s="46">
        <v>0</v>
      </c>
      <c r="C47" s="46">
        <v>0</v>
      </c>
      <c r="D47" s="46">
        <v>16</v>
      </c>
      <c r="E47" s="46">
        <v>0</v>
      </c>
      <c r="F47" s="46">
        <v>0</v>
      </c>
      <c r="G47" s="46">
        <v>0</v>
      </c>
      <c r="H47" s="47">
        <v>0</v>
      </c>
      <c r="I47">
        <v>0</v>
      </c>
      <c r="J47">
        <v>120</v>
      </c>
      <c r="K47">
        <v>0</v>
      </c>
      <c r="L47">
        <v>54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15</v>
      </c>
      <c r="V47">
        <v>0</v>
      </c>
    </row>
    <row r="48" spans="1:22">
      <c r="A48" t="s">
        <v>43</v>
      </c>
      <c r="B48" s="46">
        <v>0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7">
        <v>15</v>
      </c>
      <c r="I48">
        <v>0</v>
      </c>
      <c r="J48">
        <v>0</v>
      </c>
      <c r="K48">
        <v>40</v>
      </c>
      <c r="L48">
        <v>9</v>
      </c>
      <c r="M48">
        <v>40</v>
      </c>
      <c r="N48">
        <v>0</v>
      </c>
      <c r="O48">
        <v>0</v>
      </c>
      <c r="P48">
        <v>10</v>
      </c>
      <c r="Q48">
        <v>20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>
      <c r="A49" t="s">
        <v>44</v>
      </c>
      <c r="B49" s="46">
        <v>0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7">
        <v>19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>
      <c r="A50" t="s">
        <v>99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>
      <c r="A51" t="s">
        <v>137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8</v>
      </c>
      <c r="Q51">
        <v>4</v>
      </c>
      <c r="R51">
        <v>0</v>
      </c>
      <c r="S51">
        <v>0</v>
      </c>
      <c r="T51">
        <v>8</v>
      </c>
      <c r="U51">
        <v>8</v>
      </c>
      <c r="V51">
        <v>0</v>
      </c>
    </row>
    <row r="52" spans="1:22">
      <c r="A52" s="41" t="s">
        <v>73</v>
      </c>
      <c r="B52" s="46">
        <v>0</v>
      </c>
      <c r="C52" s="46">
        <v>0</v>
      </c>
      <c r="D52" s="46">
        <v>0</v>
      </c>
      <c r="E52" s="46">
        <v>0</v>
      </c>
      <c r="F52" s="46">
        <v>0</v>
      </c>
      <c r="G52" s="46">
        <v>0</v>
      </c>
      <c r="H52" s="46">
        <v>0</v>
      </c>
      <c r="I52">
        <v>0</v>
      </c>
      <c r="J52">
        <v>0</v>
      </c>
      <c r="K52">
        <v>0</v>
      </c>
      <c r="L52" t="s">
        <v>143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>
      <c r="A53" s="41" t="s">
        <v>101</v>
      </c>
      <c r="B53" s="46">
        <v>0</v>
      </c>
      <c r="C53" s="46">
        <v>0</v>
      </c>
      <c r="D53" s="46">
        <v>0</v>
      </c>
      <c r="E53" s="46">
        <v>0</v>
      </c>
      <c r="F53" s="46">
        <v>0</v>
      </c>
      <c r="G53" s="46">
        <v>0</v>
      </c>
      <c r="H53" s="46">
        <v>0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>
      <c r="A54" s="27" t="s">
        <v>53</v>
      </c>
      <c r="B54" s="48">
        <v>8</v>
      </c>
      <c r="C54" s="48">
        <v>8</v>
      </c>
      <c r="D54" s="48">
        <v>9</v>
      </c>
      <c r="E54" s="48" t="s">
        <v>142</v>
      </c>
      <c r="F54" s="48">
        <v>9</v>
      </c>
      <c r="G54" s="48" t="s">
        <v>142</v>
      </c>
      <c r="H54" s="48">
        <v>8</v>
      </c>
      <c r="I54" s="27">
        <v>8</v>
      </c>
      <c r="J54" s="27">
        <v>7</v>
      </c>
      <c r="K54" s="27">
        <v>7</v>
      </c>
      <c r="L54" s="27">
        <v>6</v>
      </c>
      <c r="M54" s="27">
        <v>10</v>
      </c>
      <c r="N54" s="27">
        <v>11</v>
      </c>
      <c r="O54" s="27">
        <v>11</v>
      </c>
      <c r="P54" s="27">
        <v>11</v>
      </c>
      <c r="Q54" s="27">
        <v>11</v>
      </c>
      <c r="R54" s="27">
        <v>11</v>
      </c>
      <c r="S54" s="27">
        <v>10</v>
      </c>
      <c r="T54" s="27">
        <v>11</v>
      </c>
      <c r="U54" s="27">
        <v>11</v>
      </c>
      <c r="V54" s="27">
        <v>10</v>
      </c>
    </row>
    <row r="56" spans="1:22">
      <c r="A56" s="27" t="s">
        <v>131</v>
      </c>
      <c r="B56" s="44" t="s">
        <v>131</v>
      </c>
      <c r="C56" s="44" t="s">
        <v>131</v>
      </c>
      <c r="D56" s="44" t="s">
        <v>131</v>
      </c>
      <c r="E56" s="44" t="s">
        <v>131</v>
      </c>
      <c r="F56" s="44" t="s">
        <v>131</v>
      </c>
      <c r="G56" s="44" t="s">
        <v>131</v>
      </c>
      <c r="H56" s="44" t="s">
        <v>131</v>
      </c>
      <c r="I56" s="44" t="s">
        <v>131</v>
      </c>
      <c r="J56" s="44" t="s">
        <v>131</v>
      </c>
      <c r="K56" s="44" t="s">
        <v>131</v>
      </c>
      <c r="L56" s="44" t="s">
        <v>131</v>
      </c>
      <c r="M56" s="44" t="s">
        <v>131</v>
      </c>
      <c r="N56" s="44" t="s">
        <v>131</v>
      </c>
      <c r="O56" s="44" t="s">
        <v>131</v>
      </c>
      <c r="P56" s="44" t="s">
        <v>131</v>
      </c>
      <c r="Q56" s="44" t="s">
        <v>131</v>
      </c>
      <c r="R56" s="44" t="s">
        <v>131</v>
      </c>
      <c r="S56" s="44" t="s">
        <v>131</v>
      </c>
      <c r="T56" s="44" t="s">
        <v>131</v>
      </c>
      <c r="U56" s="44" t="s">
        <v>131</v>
      </c>
      <c r="V56" s="44" t="s">
        <v>131</v>
      </c>
    </row>
    <row r="57" spans="1:22">
      <c r="A57" s="8" t="s">
        <v>23</v>
      </c>
      <c r="B57" s="29" t="s">
        <v>70</v>
      </c>
      <c r="C57" s="29" t="s">
        <v>70</v>
      </c>
      <c r="D57" s="29" t="s">
        <v>70</v>
      </c>
      <c r="E57" s="29" t="s">
        <v>70</v>
      </c>
      <c r="F57" s="29" t="s">
        <v>70</v>
      </c>
      <c r="G57" s="29" t="s">
        <v>70</v>
      </c>
      <c r="H57" s="29" t="s">
        <v>70</v>
      </c>
      <c r="I57" s="29" t="s">
        <v>70</v>
      </c>
      <c r="J57" s="29" t="s">
        <v>70</v>
      </c>
      <c r="K57" s="29" t="s">
        <v>70</v>
      </c>
      <c r="L57" s="29" t="s">
        <v>70</v>
      </c>
      <c r="M57" s="29" t="s">
        <v>70</v>
      </c>
      <c r="N57" s="29" t="s">
        <v>70</v>
      </c>
      <c r="O57" s="29" t="s">
        <v>70</v>
      </c>
      <c r="P57" s="29" t="s">
        <v>70</v>
      </c>
      <c r="Q57" s="29" t="s">
        <v>70</v>
      </c>
      <c r="R57" s="29" t="s">
        <v>70</v>
      </c>
      <c r="S57" s="29" t="s">
        <v>70</v>
      </c>
      <c r="T57" s="29" t="s">
        <v>70</v>
      </c>
      <c r="U57" s="29" t="s">
        <v>70</v>
      </c>
      <c r="V57" s="29" t="s">
        <v>70</v>
      </c>
    </row>
    <row r="58" spans="1:22">
      <c r="A58" t="s">
        <v>26</v>
      </c>
      <c r="B58">
        <v>0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>
      <c r="A59" t="s">
        <v>27</v>
      </c>
      <c r="B59">
        <v>236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>
      <c r="A60" t="s">
        <v>28</v>
      </c>
      <c r="B60">
        <v>342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>
        <v>0</v>
      </c>
      <c r="N60">
        <v>57</v>
      </c>
      <c r="O60">
        <v>281</v>
      </c>
      <c r="P60">
        <v>0</v>
      </c>
      <c r="Q60">
        <v>186</v>
      </c>
      <c r="R60">
        <v>65</v>
      </c>
      <c r="S60">
        <v>0</v>
      </c>
      <c r="T60">
        <v>0</v>
      </c>
      <c r="U60">
        <v>78</v>
      </c>
      <c r="V60">
        <v>78</v>
      </c>
    </row>
    <row r="61" spans="1:22">
      <c r="A61" t="s">
        <v>30</v>
      </c>
      <c r="B61">
        <v>376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>
        <v>520</v>
      </c>
      <c r="N61">
        <v>188</v>
      </c>
      <c r="O61">
        <v>394</v>
      </c>
      <c r="P61">
        <v>346</v>
      </c>
      <c r="Q61">
        <v>344</v>
      </c>
      <c r="R61">
        <v>184</v>
      </c>
      <c r="S61">
        <v>370</v>
      </c>
      <c r="T61">
        <v>350</v>
      </c>
      <c r="U61">
        <v>416</v>
      </c>
      <c r="V61">
        <v>416</v>
      </c>
    </row>
    <row r="62" spans="1:22">
      <c r="A62" t="s">
        <v>31</v>
      </c>
      <c r="B62">
        <v>88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>
        <v>22</v>
      </c>
      <c r="N62">
        <v>220</v>
      </c>
      <c r="O62">
        <v>67</v>
      </c>
      <c r="P62">
        <v>346</v>
      </c>
      <c r="Q62">
        <v>30</v>
      </c>
      <c r="R62">
        <v>71</v>
      </c>
      <c r="S62">
        <v>105</v>
      </c>
      <c r="T62">
        <v>144</v>
      </c>
      <c r="U62">
        <v>288</v>
      </c>
      <c r="V62">
        <v>288</v>
      </c>
    </row>
    <row r="63" spans="1:22">
      <c r="A63" t="s">
        <v>29</v>
      </c>
      <c r="B63">
        <v>342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>
        <v>0</v>
      </c>
      <c r="N63">
        <v>125</v>
      </c>
      <c r="O63">
        <v>77</v>
      </c>
      <c r="P63">
        <v>120</v>
      </c>
      <c r="Q63">
        <v>65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>
      <c r="A64" t="s">
        <v>32</v>
      </c>
      <c r="B64">
        <v>0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>
      <c r="A65" t="s">
        <v>33</v>
      </c>
      <c r="B65">
        <v>0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>
      <c r="A66" t="s">
        <v>34</v>
      </c>
      <c r="B66">
        <v>0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>
      <c r="A67" t="s">
        <v>35</v>
      </c>
      <c r="B67">
        <v>0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>
      <c r="A68" t="s">
        <v>36</v>
      </c>
      <c r="B68">
        <v>0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>
      <c r="A69" t="s">
        <v>37</v>
      </c>
      <c r="B69">
        <v>0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>
      <c r="A70" t="s">
        <v>95</v>
      </c>
      <c r="B70">
        <v>0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>
      <c r="A71" t="s">
        <v>96</v>
      </c>
      <c r="B71">
        <v>0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>
      <c r="A72" t="s">
        <v>39</v>
      </c>
      <c r="B72">
        <v>0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ht="30">
      <c r="A73" s="40" t="s">
        <v>97</v>
      </c>
      <c r="B73">
        <v>0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ht="30">
      <c r="A74" s="40" t="s">
        <v>98</v>
      </c>
      <c r="B74">
        <v>0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>
      <c r="A75" t="s">
        <v>43</v>
      </c>
      <c r="B75">
        <v>0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>
      <c r="A76" t="s">
        <v>44</v>
      </c>
      <c r="B76">
        <v>0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>
      <c r="A77" t="s">
        <v>99</v>
      </c>
      <c r="B77">
        <v>0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>
      <c r="A78" t="s">
        <v>137</v>
      </c>
      <c r="B78">
        <v>0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>
      <c r="A79" s="41" t="s">
        <v>73</v>
      </c>
      <c r="B79">
        <v>0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>
      <c r="A80" s="41" t="s">
        <v>101</v>
      </c>
      <c r="B80">
        <v>0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>
      <c r="A81" s="27" t="s">
        <v>53</v>
      </c>
      <c r="B81" s="27">
        <v>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>
        <v>2</v>
      </c>
      <c r="N81" s="27">
        <v>2</v>
      </c>
      <c r="O81" s="27">
        <v>3</v>
      </c>
      <c r="P81" s="27">
        <v>2</v>
      </c>
      <c r="Q81" s="27">
        <v>2</v>
      </c>
      <c r="R81" s="27">
        <v>2</v>
      </c>
      <c r="S81" s="27">
        <v>2</v>
      </c>
      <c r="T81" s="27">
        <v>2</v>
      </c>
      <c r="U81" s="27">
        <v>2</v>
      </c>
      <c r="V81">
        <v>2</v>
      </c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Z155"/>
  <sheetViews>
    <sheetView tabSelected="1" workbookViewId="0">
      <selection activeCell="O18" sqref="O18"/>
    </sheetView>
  </sheetViews>
  <sheetFormatPr defaultColWidth="11.42578125" defaultRowHeight="15"/>
  <cols>
    <col min="1" max="1" width="26.140625" bestFit="1" customWidth="1"/>
    <col min="10" max="10" width="11.42578125" style="9"/>
    <col min="20" max="20" width="11.42578125" style="25"/>
  </cols>
  <sheetData>
    <row r="1" spans="1:26">
      <c r="B1" s="45">
        <v>45901</v>
      </c>
      <c r="C1" s="45">
        <v>45902</v>
      </c>
      <c r="D1" s="45">
        <v>45903</v>
      </c>
      <c r="E1" s="45">
        <v>45904</v>
      </c>
      <c r="F1" s="45">
        <v>45905</v>
      </c>
      <c r="G1" s="45">
        <v>45908</v>
      </c>
      <c r="H1" s="45">
        <v>45909</v>
      </c>
      <c r="I1" s="45">
        <v>45910</v>
      </c>
      <c r="J1" s="45">
        <v>45911</v>
      </c>
      <c r="K1" s="45">
        <v>45912</v>
      </c>
      <c r="L1" s="45">
        <v>45915</v>
      </c>
      <c r="M1" s="45">
        <v>45916</v>
      </c>
      <c r="N1" s="45">
        <v>45917</v>
      </c>
      <c r="O1" s="45">
        <v>45918</v>
      </c>
      <c r="P1" s="45">
        <v>45919</v>
      </c>
      <c r="Q1" s="45">
        <v>45922</v>
      </c>
      <c r="R1" s="45">
        <v>45923</v>
      </c>
      <c r="S1" s="45">
        <v>45924</v>
      </c>
      <c r="T1" s="45">
        <v>45925</v>
      </c>
      <c r="U1" s="45">
        <v>45926</v>
      </c>
      <c r="V1" s="45">
        <v>45929</v>
      </c>
      <c r="W1" s="45">
        <v>45930</v>
      </c>
    </row>
    <row r="2" spans="1:26">
      <c r="A2" t="s">
        <v>131</v>
      </c>
      <c r="B2" s="1" t="s">
        <v>132</v>
      </c>
      <c r="C2" s="1" t="s">
        <v>132</v>
      </c>
      <c r="D2" s="1" t="s">
        <v>132</v>
      </c>
      <c r="E2" s="1" t="s">
        <v>132</v>
      </c>
      <c r="F2" s="1" t="s">
        <v>132</v>
      </c>
      <c r="G2" s="1" t="s">
        <v>132</v>
      </c>
      <c r="H2" s="1" t="s">
        <v>132</v>
      </c>
      <c r="I2" s="1" t="s">
        <v>132</v>
      </c>
      <c r="J2" s="1" t="s">
        <v>132</v>
      </c>
      <c r="K2" s="1" t="s">
        <v>132</v>
      </c>
      <c r="L2" s="1" t="s">
        <v>132</v>
      </c>
      <c r="M2" s="1" t="s">
        <v>132</v>
      </c>
      <c r="N2" s="1" t="s">
        <v>132</v>
      </c>
      <c r="O2" s="1" t="s">
        <v>132</v>
      </c>
      <c r="P2" s="1" t="s">
        <v>132</v>
      </c>
      <c r="Q2" s="1" t="s">
        <v>132</v>
      </c>
      <c r="R2" s="1" t="s">
        <v>132</v>
      </c>
      <c r="S2" s="1" t="s">
        <v>132</v>
      </c>
      <c r="T2" s="1" t="s">
        <v>132</v>
      </c>
      <c r="U2" s="1" t="s">
        <v>132</v>
      </c>
      <c r="V2" s="1" t="s">
        <v>132</v>
      </c>
      <c r="W2" s="1" t="s">
        <v>132</v>
      </c>
      <c r="Y2" s="7"/>
      <c r="Z2" s="7"/>
    </row>
    <row r="3" spans="1:26">
      <c r="A3" s="8" t="s">
        <v>23</v>
      </c>
      <c r="B3" s="35" t="s">
        <v>134</v>
      </c>
      <c r="C3" s="35" t="s">
        <v>134</v>
      </c>
      <c r="D3" s="35" t="s">
        <v>134</v>
      </c>
      <c r="E3" s="35" t="s">
        <v>134</v>
      </c>
      <c r="F3" s="35" t="s">
        <v>134</v>
      </c>
      <c r="G3" s="36" t="s">
        <v>133</v>
      </c>
      <c r="H3" s="36" t="s">
        <v>133</v>
      </c>
      <c r="I3" s="36" t="s">
        <v>133</v>
      </c>
      <c r="J3" s="36" t="s">
        <v>133</v>
      </c>
      <c r="K3" s="36" t="s">
        <v>133</v>
      </c>
      <c r="L3" s="35" t="s">
        <v>134</v>
      </c>
      <c r="M3" s="35" t="s">
        <v>134</v>
      </c>
      <c r="N3" s="35" t="s">
        <v>134</v>
      </c>
      <c r="O3" s="35" t="s">
        <v>134</v>
      </c>
      <c r="P3" s="35" t="s">
        <v>134</v>
      </c>
      <c r="Q3" s="36" t="s">
        <v>133</v>
      </c>
      <c r="R3" s="36" t="s">
        <v>133</v>
      </c>
      <c r="S3" s="36" t="s">
        <v>133</v>
      </c>
      <c r="T3" s="36" t="s">
        <v>133</v>
      </c>
      <c r="U3" s="36" t="s">
        <v>133</v>
      </c>
      <c r="V3" s="35" t="s">
        <v>134</v>
      </c>
      <c r="W3" s="35" t="s">
        <v>134</v>
      </c>
    </row>
    <row r="4" spans="1:26">
      <c r="A4" t="s">
        <v>26</v>
      </c>
      <c r="B4">
        <v>607</v>
      </c>
      <c r="C4">
        <v>926</v>
      </c>
      <c r="D4">
        <v>735</v>
      </c>
      <c r="E4">
        <v>881</v>
      </c>
      <c r="F4">
        <v>277</v>
      </c>
      <c r="G4">
        <v>697</v>
      </c>
      <c r="H4">
        <v>833</v>
      </c>
      <c r="I4">
        <v>860</v>
      </c>
      <c r="J4">
        <v>807</v>
      </c>
      <c r="K4">
        <v>738</v>
      </c>
      <c r="L4">
        <v>586</v>
      </c>
      <c r="M4">
        <v>932</v>
      </c>
      <c r="N4">
        <v>659</v>
      </c>
      <c r="O4">
        <v>654</v>
      </c>
      <c r="T4"/>
    </row>
    <row r="5" spans="1:26">
      <c r="A5" t="s">
        <v>27</v>
      </c>
      <c r="B5">
        <v>446</v>
      </c>
      <c r="C5">
        <v>166</v>
      </c>
      <c r="D5">
        <v>399</v>
      </c>
      <c r="E5">
        <v>486</v>
      </c>
      <c r="F5">
        <v>0</v>
      </c>
      <c r="G5">
        <v>199</v>
      </c>
      <c r="H5">
        <v>387</v>
      </c>
      <c r="I5">
        <v>712</v>
      </c>
      <c r="J5">
        <v>442</v>
      </c>
      <c r="K5">
        <v>553</v>
      </c>
      <c r="L5">
        <v>726</v>
      </c>
      <c r="M5">
        <v>759</v>
      </c>
      <c r="N5">
        <v>915</v>
      </c>
      <c r="O5">
        <v>877</v>
      </c>
      <c r="T5"/>
    </row>
    <row r="6" spans="1:26">
      <c r="A6" t="s">
        <v>28</v>
      </c>
      <c r="B6">
        <v>448</v>
      </c>
      <c r="C6">
        <v>166</v>
      </c>
      <c r="D6">
        <v>484</v>
      </c>
      <c r="E6">
        <v>486</v>
      </c>
      <c r="F6">
        <v>201</v>
      </c>
      <c r="G6">
        <v>349</v>
      </c>
      <c r="H6">
        <v>706</v>
      </c>
      <c r="I6">
        <v>634</v>
      </c>
      <c r="J6">
        <v>807</v>
      </c>
      <c r="K6">
        <v>477</v>
      </c>
      <c r="L6">
        <v>263</v>
      </c>
      <c r="M6">
        <v>648</v>
      </c>
      <c r="N6">
        <v>765</v>
      </c>
      <c r="O6">
        <v>681</v>
      </c>
      <c r="T6"/>
    </row>
    <row r="7" spans="1:26">
      <c r="A7" t="s">
        <v>30</v>
      </c>
      <c r="B7">
        <v>245</v>
      </c>
      <c r="C7">
        <v>495</v>
      </c>
      <c r="D7">
        <v>345</v>
      </c>
      <c r="E7">
        <v>310</v>
      </c>
      <c r="F7">
        <v>350</v>
      </c>
      <c r="G7">
        <v>565</v>
      </c>
      <c r="H7">
        <v>380</v>
      </c>
      <c r="I7">
        <v>425</v>
      </c>
      <c r="J7">
        <v>615</v>
      </c>
      <c r="K7">
        <v>315</v>
      </c>
      <c r="L7">
        <v>250</v>
      </c>
      <c r="M7">
        <v>565</v>
      </c>
      <c r="N7">
        <v>665</v>
      </c>
      <c r="O7">
        <v>685</v>
      </c>
      <c r="T7"/>
    </row>
    <row r="8" spans="1:26">
      <c r="A8" t="s">
        <v>31</v>
      </c>
      <c r="B8">
        <v>80</v>
      </c>
      <c r="C8">
        <v>100</v>
      </c>
      <c r="D8">
        <v>115</v>
      </c>
      <c r="E8">
        <v>110</v>
      </c>
      <c r="F8">
        <v>125</v>
      </c>
      <c r="G8">
        <v>155</v>
      </c>
      <c r="H8">
        <v>115</v>
      </c>
      <c r="I8">
        <v>125</v>
      </c>
      <c r="J8">
        <v>145</v>
      </c>
      <c r="K8">
        <v>105</v>
      </c>
      <c r="L8">
        <v>126</v>
      </c>
      <c r="M8">
        <v>185</v>
      </c>
      <c r="N8">
        <v>352</v>
      </c>
      <c r="O8">
        <v>300</v>
      </c>
      <c r="T8"/>
    </row>
    <row r="9" spans="1:26">
      <c r="A9" t="s">
        <v>29</v>
      </c>
      <c r="B9">
        <v>440</v>
      </c>
      <c r="C9">
        <v>80</v>
      </c>
      <c r="D9">
        <v>30</v>
      </c>
      <c r="E9">
        <v>313</v>
      </c>
      <c r="F9">
        <v>255</v>
      </c>
      <c r="G9">
        <v>423</v>
      </c>
      <c r="H9">
        <v>856</v>
      </c>
      <c r="I9">
        <v>723</v>
      </c>
      <c r="J9">
        <v>807</v>
      </c>
      <c r="K9">
        <v>640</v>
      </c>
      <c r="L9">
        <v>562</v>
      </c>
      <c r="M9">
        <v>375</v>
      </c>
      <c r="N9">
        <v>620</v>
      </c>
      <c r="O9">
        <v>643</v>
      </c>
      <c r="T9"/>
    </row>
    <row r="10" spans="1:26">
      <c r="A10" t="s">
        <v>32</v>
      </c>
      <c r="B10">
        <v>45</v>
      </c>
      <c r="C10">
        <v>0</v>
      </c>
      <c r="D10">
        <v>0</v>
      </c>
      <c r="E10">
        <v>0</v>
      </c>
      <c r="F10">
        <v>0</v>
      </c>
      <c r="G10">
        <v>247</v>
      </c>
      <c r="H10">
        <v>115</v>
      </c>
      <c r="I10">
        <v>128</v>
      </c>
      <c r="J10">
        <v>158</v>
      </c>
      <c r="K10">
        <v>109</v>
      </c>
      <c r="L10">
        <v>120</v>
      </c>
      <c r="M10">
        <v>0</v>
      </c>
      <c r="N10">
        <v>0</v>
      </c>
      <c r="O10">
        <v>120</v>
      </c>
      <c r="T10"/>
    </row>
    <row r="11" spans="1:26">
      <c r="A11" t="s">
        <v>33</v>
      </c>
      <c r="B11">
        <v>40</v>
      </c>
      <c r="C11">
        <v>0</v>
      </c>
      <c r="D11">
        <v>0</v>
      </c>
      <c r="E11">
        <v>0</v>
      </c>
      <c r="F11">
        <v>0</v>
      </c>
      <c r="G11">
        <v>247</v>
      </c>
      <c r="H11">
        <v>115</v>
      </c>
      <c r="I11">
        <v>128</v>
      </c>
      <c r="J11">
        <v>158</v>
      </c>
      <c r="K11">
        <v>109</v>
      </c>
      <c r="L11">
        <v>120</v>
      </c>
      <c r="M11">
        <v>0</v>
      </c>
      <c r="N11">
        <v>0</v>
      </c>
      <c r="O11">
        <v>120</v>
      </c>
      <c r="T11"/>
    </row>
    <row r="12" spans="1:26">
      <c r="A12" t="s">
        <v>34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T12"/>
    </row>
    <row r="13" spans="1:26">
      <c r="A13" t="s">
        <v>35</v>
      </c>
      <c r="B13">
        <v>9</v>
      </c>
      <c r="C13">
        <v>0</v>
      </c>
      <c r="D13">
        <v>0</v>
      </c>
      <c r="E13">
        <v>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60</v>
      </c>
      <c r="T13"/>
    </row>
    <row r="14" spans="1:26">
      <c r="A14" t="s">
        <v>36</v>
      </c>
      <c r="B14">
        <v>76</v>
      </c>
      <c r="C14">
        <v>65</v>
      </c>
      <c r="D14">
        <v>58</v>
      </c>
      <c r="E14">
        <v>0</v>
      </c>
      <c r="F14">
        <v>39</v>
      </c>
      <c r="G14">
        <v>60</v>
      </c>
      <c r="H14">
        <v>0</v>
      </c>
      <c r="I14">
        <v>0</v>
      </c>
      <c r="J14">
        <v>0</v>
      </c>
      <c r="K14">
        <v>37</v>
      </c>
      <c r="L14">
        <v>0</v>
      </c>
      <c r="M14">
        <v>0</v>
      </c>
      <c r="N14">
        <v>0</v>
      </c>
      <c r="O14">
        <v>60</v>
      </c>
      <c r="T14"/>
    </row>
    <row r="15" spans="1:26">
      <c r="A15" t="s">
        <v>37</v>
      </c>
      <c r="B15">
        <v>30</v>
      </c>
      <c r="C15">
        <v>20</v>
      </c>
      <c r="D15">
        <v>25</v>
      </c>
      <c r="E15">
        <v>40</v>
      </c>
      <c r="F15">
        <v>0</v>
      </c>
      <c r="G15">
        <v>50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78</v>
      </c>
      <c r="T15"/>
    </row>
    <row r="16" spans="1:26">
      <c r="A16" t="s">
        <v>95</v>
      </c>
      <c r="B16">
        <v>45</v>
      </c>
      <c r="C16">
        <v>66</v>
      </c>
      <c r="D16">
        <v>44</v>
      </c>
      <c r="E16">
        <v>40</v>
      </c>
      <c r="F16">
        <v>39</v>
      </c>
      <c r="G16">
        <v>49</v>
      </c>
      <c r="H16">
        <v>0</v>
      </c>
      <c r="I16">
        <v>0</v>
      </c>
      <c r="J16">
        <v>0</v>
      </c>
      <c r="K16">
        <v>40</v>
      </c>
      <c r="L16">
        <v>7</v>
      </c>
      <c r="M16">
        <v>31</v>
      </c>
      <c r="N16">
        <v>8</v>
      </c>
      <c r="O16">
        <v>82</v>
      </c>
      <c r="T16"/>
      <c r="V16" s="7"/>
      <c r="W16" s="7"/>
      <c r="Y16" s="7"/>
      <c r="Z16" s="7"/>
    </row>
    <row r="17" spans="1:26">
      <c r="A17" t="s">
        <v>96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T17"/>
    </row>
    <row r="18" spans="1:26">
      <c r="A18" t="s">
        <v>39</v>
      </c>
      <c r="B18">
        <v>0</v>
      </c>
      <c r="C18">
        <v>2</v>
      </c>
      <c r="D18">
        <v>0</v>
      </c>
      <c r="E18">
        <v>0</v>
      </c>
      <c r="F18">
        <v>3</v>
      </c>
      <c r="G18">
        <v>21</v>
      </c>
      <c r="H18">
        <v>4</v>
      </c>
      <c r="I18">
        <v>3</v>
      </c>
      <c r="J18">
        <v>0</v>
      </c>
      <c r="K18">
        <v>0</v>
      </c>
      <c r="L18">
        <v>7</v>
      </c>
      <c r="M18">
        <v>21</v>
      </c>
      <c r="N18">
        <v>22</v>
      </c>
      <c r="O18">
        <v>42</v>
      </c>
      <c r="T18"/>
    </row>
    <row r="19" spans="1:26" ht="30">
      <c r="A19" s="40" t="s">
        <v>97</v>
      </c>
      <c r="B19">
        <v>114</v>
      </c>
      <c r="C19">
        <v>0</v>
      </c>
      <c r="D19">
        <v>0</v>
      </c>
      <c r="E19">
        <v>0</v>
      </c>
      <c r="F19">
        <v>0</v>
      </c>
      <c r="G19">
        <v>40</v>
      </c>
      <c r="H19" s="3">
        <v>0</v>
      </c>
      <c r="I19">
        <v>0</v>
      </c>
      <c r="J19">
        <v>0</v>
      </c>
      <c r="K19">
        <v>0</v>
      </c>
      <c r="L19">
        <v>140</v>
      </c>
      <c r="M19">
        <v>0</v>
      </c>
      <c r="N19">
        <v>0</v>
      </c>
      <c r="O19">
        <v>0</v>
      </c>
      <c r="T19"/>
    </row>
    <row r="20" spans="1:26" ht="30">
      <c r="A20" s="40" t="s">
        <v>98</v>
      </c>
      <c r="B20">
        <v>0</v>
      </c>
      <c r="C20">
        <v>0</v>
      </c>
      <c r="D20">
        <v>48</v>
      </c>
      <c r="E20">
        <v>0</v>
      </c>
      <c r="F20">
        <v>0</v>
      </c>
      <c r="G20">
        <v>0</v>
      </c>
      <c r="H20" s="3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120</v>
      </c>
      <c r="O20">
        <v>0</v>
      </c>
      <c r="T20"/>
    </row>
    <row r="21" spans="1:26">
      <c r="A21" t="s">
        <v>43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3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T21"/>
    </row>
    <row r="22" spans="1:26">
      <c r="A22" t="s">
        <v>44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3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T22"/>
    </row>
    <row r="23" spans="1:26">
      <c r="A23" t="s">
        <v>99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T23"/>
    </row>
    <row r="24" spans="1:26">
      <c r="A24" t="s">
        <v>137</v>
      </c>
      <c r="B24">
        <v>0</v>
      </c>
      <c r="C24">
        <v>4</v>
      </c>
      <c r="D24">
        <v>4</v>
      </c>
      <c r="E24">
        <v>0</v>
      </c>
      <c r="F24">
        <v>4</v>
      </c>
      <c r="G24">
        <v>0</v>
      </c>
      <c r="H24">
        <v>8</v>
      </c>
      <c r="I24">
        <v>8</v>
      </c>
      <c r="J24">
        <v>4</v>
      </c>
      <c r="K24">
        <v>3</v>
      </c>
      <c r="L24">
        <v>4</v>
      </c>
      <c r="M24">
        <v>4</v>
      </c>
      <c r="N24">
        <v>4</v>
      </c>
      <c r="O24">
        <v>4</v>
      </c>
      <c r="T24"/>
    </row>
    <row r="25" spans="1:26">
      <c r="A25" s="41" t="s">
        <v>73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T25"/>
    </row>
    <row r="26" spans="1:26">
      <c r="A26" s="41" t="s">
        <v>101</v>
      </c>
      <c r="B26">
        <v>0</v>
      </c>
      <c r="C26">
        <v>0</v>
      </c>
      <c r="D26">
        <v>0</v>
      </c>
      <c r="E26">
        <v>0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T26"/>
    </row>
    <row r="27" spans="1:26">
      <c r="A27" s="27" t="s">
        <v>53</v>
      </c>
      <c r="B27" s="27">
        <v>9</v>
      </c>
      <c r="C27" s="27">
        <v>9</v>
      </c>
      <c r="D27" s="27">
        <v>7</v>
      </c>
      <c r="E27" s="27">
        <v>7</v>
      </c>
      <c r="F27" s="27">
        <v>7</v>
      </c>
      <c r="G27" s="27">
        <v>8</v>
      </c>
      <c r="H27" s="27">
        <v>9</v>
      </c>
      <c r="I27" s="27">
        <v>9</v>
      </c>
      <c r="J27" s="27">
        <v>7.5</v>
      </c>
      <c r="K27" s="27">
        <v>8</v>
      </c>
      <c r="L27" s="27">
        <v>8</v>
      </c>
      <c r="M27" s="27">
        <v>8</v>
      </c>
      <c r="N27" s="27">
        <v>8</v>
      </c>
      <c r="O27" s="27">
        <v>8</v>
      </c>
      <c r="P27" s="27"/>
      <c r="Q27" s="27"/>
      <c r="R27" s="27"/>
      <c r="S27" s="27"/>
      <c r="T27" s="27"/>
      <c r="U27" s="27"/>
    </row>
    <row r="28" spans="1:26">
      <c r="J28"/>
      <c r="T28"/>
    </row>
    <row r="29" spans="1:26">
      <c r="A29" s="27" t="s">
        <v>131</v>
      </c>
      <c r="B29" s="27" t="s">
        <v>136</v>
      </c>
      <c r="C29" s="27" t="s">
        <v>136</v>
      </c>
      <c r="D29" s="27" t="s">
        <v>136</v>
      </c>
      <c r="E29" s="27" t="s">
        <v>136</v>
      </c>
      <c r="F29" s="27" t="s">
        <v>136</v>
      </c>
      <c r="G29" s="27" t="s">
        <v>136</v>
      </c>
      <c r="H29" s="27" t="s">
        <v>136</v>
      </c>
      <c r="I29" s="27" t="s">
        <v>136</v>
      </c>
      <c r="J29" s="27" t="s">
        <v>136</v>
      </c>
      <c r="K29" s="27" t="s">
        <v>136</v>
      </c>
      <c r="L29" s="27" t="s">
        <v>136</v>
      </c>
      <c r="M29" s="27" t="s">
        <v>136</v>
      </c>
      <c r="N29" s="27" t="s">
        <v>136</v>
      </c>
      <c r="O29" s="27" t="s">
        <v>136</v>
      </c>
      <c r="P29" s="27" t="s">
        <v>136</v>
      </c>
      <c r="Q29" s="27" t="s">
        <v>136</v>
      </c>
      <c r="R29" s="27" t="s">
        <v>136</v>
      </c>
      <c r="S29" s="27" t="s">
        <v>136</v>
      </c>
      <c r="T29" s="27" t="s">
        <v>136</v>
      </c>
      <c r="U29" s="27" t="s">
        <v>136</v>
      </c>
      <c r="V29" s="27" t="s">
        <v>136</v>
      </c>
      <c r="W29" s="27" t="s">
        <v>136</v>
      </c>
    </row>
    <row r="30" spans="1:26">
      <c r="A30" s="8" t="s">
        <v>23</v>
      </c>
      <c r="B30" s="36" t="s">
        <v>133</v>
      </c>
      <c r="C30" s="36" t="s">
        <v>133</v>
      </c>
      <c r="D30" s="36" t="s">
        <v>133</v>
      </c>
      <c r="E30" s="36" t="s">
        <v>133</v>
      </c>
      <c r="F30" s="36" t="s">
        <v>133</v>
      </c>
      <c r="G30" s="35" t="s">
        <v>134</v>
      </c>
      <c r="H30" s="35" t="s">
        <v>134</v>
      </c>
      <c r="I30" s="35" t="s">
        <v>134</v>
      </c>
      <c r="J30" s="35" t="s">
        <v>134</v>
      </c>
      <c r="K30" s="35" t="s">
        <v>134</v>
      </c>
      <c r="L30" s="36" t="s">
        <v>133</v>
      </c>
      <c r="M30" s="36" t="s">
        <v>133</v>
      </c>
      <c r="N30" s="36" t="s">
        <v>133</v>
      </c>
      <c r="O30" s="36" t="s">
        <v>133</v>
      </c>
      <c r="P30" s="36" t="s">
        <v>133</v>
      </c>
      <c r="Q30" s="35" t="s">
        <v>134</v>
      </c>
      <c r="R30" s="35" t="s">
        <v>134</v>
      </c>
      <c r="S30" s="35" t="s">
        <v>134</v>
      </c>
      <c r="T30" s="35" t="s">
        <v>134</v>
      </c>
      <c r="U30" s="35" t="s">
        <v>134</v>
      </c>
      <c r="V30" s="36" t="s">
        <v>133</v>
      </c>
      <c r="W30" s="36" t="s">
        <v>133</v>
      </c>
      <c r="Y30" s="7"/>
      <c r="Z30" s="7"/>
    </row>
    <row r="31" spans="1:26">
      <c r="A31" t="s">
        <v>26</v>
      </c>
      <c r="B31" s="46">
        <v>193</v>
      </c>
      <c r="C31" s="46">
        <v>394</v>
      </c>
      <c r="D31" s="46">
        <v>736</v>
      </c>
      <c r="E31" s="46">
        <v>554</v>
      </c>
      <c r="F31" s="46">
        <v>382</v>
      </c>
      <c r="G31" s="46">
        <v>665</v>
      </c>
      <c r="H31" s="46">
        <v>687</v>
      </c>
      <c r="I31">
        <v>622</v>
      </c>
      <c r="J31">
        <v>581</v>
      </c>
      <c r="K31">
        <v>607</v>
      </c>
      <c r="L31">
        <v>306</v>
      </c>
      <c r="M31">
        <v>865</v>
      </c>
      <c r="N31">
        <v>526</v>
      </c>
      <c r="T31"/>
    </row>
    <row r="32" spans="1:26">
      <c r="A32" t="s">
        <v>27</v>
      </c>
      <c r="B32" s="46">
        <v>762</v>
      </c>
      <c r="C32" s="46">
        <v>729</v>
      </c>
      <c r="D32" s="46">
        <v>619</v>
      </c>
      <c r="E32" s="46">
        <v>985</v>
      </c>
      <c r="F32" s="46">
        <v>891</v>
      </c>
      <c r="G32" s="46">
        <v>424</v>
      </c>
      <c r="H32" s="46">
        <v>844</v>
      </c>
      <c r="I32">
        <v>585</v>
      </c>
      <c r="J32">
        <v>606</v>
      </c>
      <c r="K32">
        <v>640</v>
      </c>
      <c r="L32">
        <v>442</v>
      </c>
      <c r="M32">
        <v>732</v>
      </c>
      <c r="N32">
        <v>730</v>
      </c>
      <c r="T32"/>
    </row>
    <row r="33" spans="1:20">
      <c r="A33" t="s">
        <v>28</v>
      </c>
      <c r="B33" s="46">
        <v>120</v>
      </c>
      <c r="C33" s="46">
        <v>583</v>
      </c>
      <c r="D33" s="46">
        <v>237</v>
      </c>
      <c r="E33" s="46">
        <v>730</v>
      </c>
      <c r="F33" s="46">
        <f>454+88</f>
        <v>542</v>
      </c>
      <c r="G33" s="46">
        <v>333</v>
      </c>
      <c r="H33" s="46">
        <v>445</v>
      </c>
      <c r="I33">
        <v>482</v>
      </c>
      <c r="J33">
        <v>431</v>
      </c>
      <c r="K33">
        <v>548</v>
      </c>
      <c r="L33">
        <v>602</v>
      </c>
      <c r="M33">
        <v>592</v>
      </c>
      <c r="N33">
        <v>715</v>
      </c>
      <c r="T33"/>
    </row>
    <row r="34" spans="1:20">
      <c r="A34" t="s">
        <v>30</v>
      </c>
      <c r="B34" s="46">
        <f>56+493</f>
        <v>549</v>
      </c>
      <c r="C34" s="46">
        <f>188+523</f>
        <v>711</v>
      </c>
      <c r="D34" s="46">
        <v>549</v>
      </c>
      <c r="E34" s="46">
        <f>61+539</f>
        <v>600</v>
      </c>
      <c r="F34" s="46">
        <f>105+379</f>
        <v>484</v>
      </c>
      <c r="G34" s="46">
        <v>267</v>
      </c>
      <c r="H34" s="46">
        <v>424</v>
      </c>
      <c r="I34">
        <v>638</v>
      </c>
      <c r="J34">
        <v>273</v>
      </c>
      <c r="K34">
        <v>416</v>
      </c>
      <c r="L34">
        <v>646</v>
      </c>
      <c r="M34">
        <v>521</v>
      </c>
      <c r="N34">
        <v>560</v>
      </c>
      <c r="T34"/>
    </row>
    <row r="35" spans="1:20">
      <c r="A35" t="s">
        <v>31</v>
      </c>
      <c r="B35" s="46">
        <v>206</v>
      </c>
      <c r="C35" s="46">
        <v>152</v>
      </c>
      <c r="D35" s="46">
        <v>74</v>
      </c>
      <c r="E35" s="46">
        <v>334</v>
      </c>
      <c r="F35" s="46">
        <v>104</v>
      </c>
      <c r="G35" s="46">
        <v>171</v>
      </c>
      <c r="H35" s="46">
        <v>150</v>
      </c>
      <c r="I35">
        <v>252</v>
      </c>
      <c r="J35">
        <v>51</v>
      </c>
      <c r="K35">
        <v>165</v>
      </c>
      <c r="L35">
        <v>130</v>
      </c>
      <c r="M35">
        <v>176</v>
      </c>
      <c r="N35">
        <v>158</v>
      </c>
      <c r="T35"/>
    </row>
    <row r="36" spans="1:20">
      <c r="A36" t="s">
        <v>29</v>
      </c>
      <c r="B36" s="46">
        <f>609+120</f>
        <v>729</v>
      </c>
      <c r="C36" s="46">
        <f>453+156</f>
        <v>609</v>
      </c>
      <c r="D36" s="46">
        <v>556</v>
      </c>
      <c r="E36" s="46">
        <v>677</v>
      </c>
      <c r="F36" s="46">
        <v>270</v>
      </c>
      <c r="G36" s="46">
        <v>259</v>
      </c>
      <c r="H36" s="46">
        <v>220</v>
      </c>
      <c r="I36">
        <v>401</v>
      </c>
      <c r="J36">
        <v>391</v>
      </c>
      <c r="K36">
        <v>400</v>
      </c>
      <c r="L36">
        <v>292</v>
      </c>
      <c r="M36">
        <v>865</v>
      </c>
      <c r="N36">
        <v>526</v>
      </c>
      <c r="T36"/>
    </row>
    <row r="37" spans="1:20">
      <c r="A37" t="s">
        <v>32</v>
      </c>
      <c r="B37" s="46">
        <f>127+80</f>
        <v>207</v>
      </c>
      <c r="C37" s="46">
        <v>138</v>
      </c>
      <c r="D37" s="46">
        <v>124</v>
      </c>
      <c r="E37" s="46">
        <v>242</v>
      </c>
      <c r="F37" s="46">
        <v>312</v>
      </c>
      <c r="G37" s="46">
        <v>0</v>
      </c>
      <c r="H37" s="46">
        <v>125</v>
      </c>
      <c r="I37">
        <v>132</v>
      </c>
      <c r="J37">
        <v>124</v>
      </c>
      <c r="K37">
        <v>98</v>
      </c>
      <c r="L37">
        <v>0</v>
      </c>
      <c r="M37">
        <v>0</v>
      </c>
      <c r="N37">
        <v>234</v>
      </c>
      <c r="T37"/>
    </row>
    <row r="38" spans="1:20">
      <c r="A38" t="s">
        <v>33</v>
      </c>
      <c r="B38" s="46">
        <v>207</v>
      </c>
      <c r="C38" s="46">
        <v>138</v>
      </c>
      <c r="D38" s="46">
        <v>124</v>
      </c>
      <c r="E38" s="46">
        <v>242</v>
      </c>
      <c r="F38" s="46">
        <v>312</v>
      </c>
      <c r="G38" s="46">
        <v>0</v>
      </c>
      <c r="H38" s="46">
        <v>125</v>
      </c>
      <c r="I38">
        <v>132</v>
      </c>
      <c r="J38">
        <v>124</v>
      </c>
      <c r="K38">
        <v>98</v>
      </c>
      <c r="L38">
        <v>0</v>
      </c>
      <c r="M38">
        <v>0</v>
      </c>
      <c r="N38">
        <v>234</v>
      </c>
      <c r="T38"/>
    </row>
    <row r="39" spans="1:20">
      <c r="A39" t="s">
        <v>34</v>
      </c>
      <c r="B39" s="46">
        <v>0</v>
      </c>
      <c r="C39" s="46">
        <v>3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T39"/>
    </row>
    <row r="40" spans="1:20">
      <c r="A40" t="s">
        <v>35</v>
      </c>
      <c r="B40" s="46">
        <v>59</v>
      </c>
      <c r="C40" s="46">
        <v>62</v>
      </c>
      <c r="D40" s="46">
        <v>48</v>
      </c>
      <c r="E40" s="46">
        <v>0</v>
      </c>
      <c r="F40" s="46">
        <v>72</v>
      </c>
      <c r="G40" s="46">
        <v>85</v>
      </c>
      <c r="H40" s="46">
        <v>0</v>
      </c>
      <c r="I40">
        <v>0</v>
      </c>
      <c r="J40">
        <v>3</v>
      </c>
      <c r="K40">
        <v>0</v>
      </c>
      <c r="L40">
        <v>0</v>
      </c>
      <c r="M40">
        <v>0</v>
      </c>
      <c r="N40">
        <v>0</v>
      </c>
      <c r="T40"/>
    </row>
    <row r="41" spans="1:20">
      <c r="A41" t="s">
        <v>36</v>
      </c>
      <c r="B41" s="46">
        <v>0</v>
      </c>
      <c r="C41" s="46">
        <v>0</v>
      </c>
      <c r="D41" s="46">
        <v>48</v>
      </c>
      <c r="E41" s="46">
        <v>0</v>
      </c>
      <c r="F41" s="46">
        <v>72</v>
      </c>
      <c r="G41" s="46">
        <v>10</v>
      </c>
      <c r="H41" s="46">
        <v>0</v>
      </c>
      <c r="I41">
        <v>0</v>
      </c>
      <c r="J41">
        <v>3</v>
      </c>
      <c r="K41">
        <v>0</v>
      </c>
      <c r="L41">
        <v>0</v>
      </c>
      <c r="M41">
        <v>0</v>
      </c>
      <c r="N41">
        <v>0</v>
      </c>
      <c r="T41"/>
    </row>
    <row r="42" spans="1:20">
      <c r="A42" t="s">
        <v>37</v>
      </c>
      <c r="B42" s="46">
        <v>15</v>
      </c>
      <c r="C42" s="46">
        <v>22</v>
      </c>
      <c r="D42" s="46">
        <v>33</v>
      </c>
      <c r="E42" s="46">
        <v>19</v>
      </c>
      <c r="F42" s="46">
        <v>110</v>
      </c>
      <c r="G42" s="46">
        <v>0</v>
      </c>
      <c r="H42" s="46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T42"/>
    </row>
    <row r="43" spans="1:20">
      <c r="A43" t="s">
        <v>95</v>
      </c>
      <c r="B43" s="46">
        <v>27</v>
      </c>
      <c r="C43" s="46">
        <v>12</v>
      </c>
      <c r="D43" s="46">
        <v>33</v>
      </c>
      <c r="E43" s="46">
        <v>2</v>
      </c>
      <c r="F43" s="46">
        <v>55</v>
      </c>
      <c r="G43" s="46">
        <v>0</v>
      </c>
      <c r="H43" s="46">
        <v>23</v>
      </c>
      <c r="I43">
        <v>0</v>
      </c>
      <c r="J43">
        <v>3</v>
      </c>
      <c r="K43">
        <v>0</v>
      </c>
      <c r="L43">
        <v>0</v>
      </c>
      <c r="M43">
        <v>0</v>
      </c>
      <c r="N43">
        <v>0</v>
      </c>
      <c r="T43"/>
    </row>
    <row r="44" spans="1:20">
      <c r="A44" t="s">
        <v>96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T44"/>
    </row>
    <row r="45" spans="1:20">
      <c r="A45" t="s">
        <v>39</v>
      </c>
      <c r="B45" s="46">
        <v>28</v>
      </c>
      <c r="C45" s="46">
        <v>18</v>
      </c>
      <c r="D45" s="46">
        <v>2</v>
      </c>
      <c r="E45" s="46">
        <v>20</v>
      </c>
      <c r="F45" s="46">
        <v>12</v>
      </c>
      <c r="G45" s="46">
        <v>30</v>
      </c>
      <c r="H45" s="46">
        <v>22</v>
      </c>
      <c r="I45">
        <v>21</v>
      </c>
      <c r="J45">
        <v>14</v>
      </c>
      <c r="K45">
        <v>15</v>
      </c>
      <c r="L45">
        <v>24</v>
      </c>
      <c r="M45">
        <v>26</v>
      </c>
      <c r="N45">
        <v>22</v>
      </c>
      <c r="T45"/>
    </row>
    <row r="46" spans="1:20" ht="30">
      <c r="A46" s="40" t="s">
        <v>97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7">
        <v>100</v>
      </c>
      <c r="I46">
        <v>0</v>
      </c>
      <c r="J46">
        <v>0</v>
      </c>
      <c r="K46">
        <v>32</v>
      </c>
      <c r="L46">
        <v>0</v>
      </c>
      <c r="M46">
        <v>0</v>
      </c>
      <c r="N46">
        <v>0</v>
      </c>
      <c r="T46"/>
    </row>
    <row r="47" spans="1:20" ht="30">
      <c r="A47" s="40" t="s">
        <v>98</v>
      </c>
      <c r="B47" s="46">
        <v>0</v>
      </c>
      <c r="C47" s="46">
        <v>0</v>
      </c>
      <c r="D47" s="46">
        <v>72</v>
      </c>
      <c r="E47" s="46">
        <v>0</v>
      </c>
      <c r="F47" s="46">
        <v>0</v>
      </c>
      <c r="G47" s="46">
        <v>0</v>
      </c>
      <c r="H47" s="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T47"/>
    </row>
    <row r="48" spans="1:20">
      <c r="A48" t="s">
        <v>43</v>
      </c>
      <c r="B48" s="46">
        <v>0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7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T48"/>
    </row>
    <row r="49" spans="1:21">
      <c r="A49" t="s">
        <v>44</v>
      </c>
      <c r="B49" s="46">
        <v>0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7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T49"/>
    </row>
    <row r="50" spans="1:21">
      <c r="A50" t="s">
        <v>99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T50"/>
    </row>
    <row r="51" spans="1:21">
      <c r="A51" t="s">
        <v>137</v>
      </c>
      <c r="B51" s="46">
        <v>4</v>
      </c>
      <c r="C51" s="46">
        <v>8</v>
      </c>
      <c r="D51" s="46">
        <v>8</v>
      </c>
      <c r="E51" s="46">
        <v>0</v>
      </c>
      <c r="F51" s="46">
        <v>0</v>
      </c>
      <c r="G51" s="46">
        <v>0</v>
      </c>
      <c r="H51" s="46">
        <v>0</v>
      </c>
      <c r="I51">
        <v>0</v>
      </c>
      <c r="J51">
        <v>0</v>
      </c>
      <c r="K51">
        <v>0</v>
      </c>
      <c r="L51">
        <v>0</v>
      </c>
      <c r="M51">
        <v>8</v>
      </c>
      <c r="N51">
        <v>4</v>
      </c>
      <c r="T51"/>
    </row>
    <row r="52" spans="1:21">
      <c r="A52" s="41" t="s">
        <v>73</v>
      </c>
      <c r="B52" s="46">
        <v>1</v>
      </c>
      <c r="C52" s="46">
        <v>1</v>
      </c>
      <c r="D52" s="46">
        <v>1</v>
      </c>
      <c r="E52" s="46">
        <v>0</v>
      </c>
      <c r="F52" s="46">
        <v>1</v>
      </c>
      <c r="G52" s="46">
        <v>0</v>
      </c>
      <c r="H52" s="46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T52"/>
    </row>
    <row r="53" spans="1:21">
      <c r="A53" s="41" t="s">
        <v>101</v>
      </c>
      <c r="B53" s="46">
        <v>1</v>
      </c>
      <c r="C53" s="46">
        <v>1</v>
      </c>
      <c r="D53" s="46">
        <v>1</v>
      </c>
      <c r="E53" s="46">
        <v>0</v>
      </c>
      <c r="F53" s="46">
        <v>2</v>
      </c>
      <c r="G53" s="46">
        <v>0</v>
      </c>
      <c r="H53" s="46">
        <v>0</v>
      </c>
      <c r="J53">
        <v>0</v>
      </c>
      <c r="K53">
        <v>0</v>
      </c>
      <c r="L53">
        <v>0</v>
      </c>
      <c r="M53">
        <v>0</v>
      </c>
      <c r="N53">
        <v>0</v>
      </c>
      <c r="T53"/>
    </row>
    <row r="54" spans="1:21">
      <c r="A54" s="27" t="s">
        <v>53</v>
      </c>
      <c r="B54" s="48">
        <v>8</v>
      </c>
      <c r="C54" s="48">
        <v>8</v>
      </c>
      <c r="D54" s="48">
        <v>8</v>
      </c>
      <c r="E54" s="48">
        <v>8</v>
      </c>
      <c r="F54" s="48">
        <v>7</v>
      </c>
      <c r="G54" s="48">
        <v>8</v>
      </c>
      <c r="H54" s="48">
        <v>8</v>
      </c>
      <c r="I54" s="27">
        <v>7</v>
      </c>
      <c r="J54" s="27">
        <v>7</v>
      </c>
      <c r="K54" s="27">
        <v>8</v>
      </c>
      <c r="L54" s="27">
        <v>6</v>
      </c>
      <c r="M54" s="27">
        <v>8</v>
      </c>
      <c r="N54" s="27">
        <v>8</v>
      </c>
      <c r="O54" s="27"/>
      <c r="P54" s="27"/>
      <c r="Q54" s="27"/>
      <c r="R54" s="27"/>
      <c r="S54" s="27"/>
      <c r="T54" s="27"/>
      <c r="U54" s="27"/>
    </row>
    <row r="55" spans="1:21">
      <c r="J55"/>
      <c r="T55"/>
    </row>
    <row r="56" spans="1:21">
      <c r="A56" s="27" t="s">
        <v>131</v>
      </c>
      <c r="B56" s="44" t="s">
        <v>131</v>
      </c>
      <c r="C56" s="44" t="s">
        <v>131</v>
      </c>
      <c r="D56" s="44" t="s">
        <v>131</v>
      </c>
      <c r="E56" s="44" t="s">
        <v>131</v>
      </c>
      <c r="F56" s="44" t="s">
        <v>131</v>
      </c>
      <c r="G56" s="44" t="s">
        <v>131</v>
      </c>
      <c r="H56" s="44" t="s">
        <v>131</v>
      </c>
      <c r="I56" s="44" t="s">
        <v>131</v>
      </c>
      <c r="J56" s="44" t="s">
        <v>131</v>
      </c>
      <c r="K56" s="44" t="s">
        <v>131</v>
      </c>
      <c r="L56" s="44" t="s">
        <v>131</v>
      </c>
      <c r="M56" s="44" t="s">
        <v>131</v>
      </c>
      <c r="N56" s="44" t="s">
        <v>131</v>
      </c>
      <c r="O56" s="44" t="s">
        <v>131</v>
      </c>
      <c r="P56" s="44" t="s">
        <v>131</v>
      </c>
      <c r="Q56" s="44" t="s">
        <v>131</v>
      </c>
      <c r="R56" s="44" t="s">
        <v>131</v>
      </c>
      <c r="S56" s="44" t="s">
        <v>131</v>
      </c>
      <c r="T56" s="44" t="s">
        <v>131</v>
      </c>
      <c r="U56" s="44" t="s">
        <v>131</v>
      </c>
    </row>
    <row r="57" spans="1:21">
      <c r="A57" s="8" t="s">
        <v>23</v>
      </c>
      <c r="B57" s="29" t="s">
        <v>70</v>
      </c>
      <c r="C57" s="29" t="s">
        <v>70</v>
      </c>
      <c r="D57" s="29" t="s">
        <v>70</v>
      </c>
      <c r="E57" s="29" t="s">
        <v>70</v>
      </c>
      <c r="F57" s="29" t="s">
        <v>70</v>
      </c>
      <c r="G57" s="29" t="s">
        <v>70</v>
      </c>
      <c r="H57" s="29" t="s">
        <v>70</v>
      </c>
      <c r="I57" s="29" t="s">
        <v>70</v>
      </c>
      <c r="J57" s="29" t="s">
        <v>70</v>
      </c>
      <c r="K57" s="29" t="s">
        <v>70</v>
      </c>
      <c r="L57" s="29" t="s">
        <v>70</v>
      </c>
      <c r="M57" s="29" t="s">
        <v>70</v>
      </c>
      <c r="N57" s="29" t="s">
        <v>70</v>
      </c>
      <c r="O57" s="29" t="s">
        <v>70</v>
      </c>
      <c r="P57" s="29" t="s">
        <v>70</v>
      </c>
      <c r="Q57" s="29" t="s">
        <v>70</v>
      </c>
      <c r="R57" s="29" t="s">
        <v>70</v>
      </c>
      <c r="S57" s="29" t="s">
        <v>70</v>
      </c>
      <c r="T57" s="29" t="s">
        <v>70</v>
      </c>
      <c r="U57" s="29" t="s">
        <v>70</v>
      </c>
    </row>
    <row r="58" spans="1:21">
      <c r="A58" t="s">
        <v>26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T58"/>
    </row>
    <row r="59" spans="1:21">
      <c r="A59" t="s">
        <v>27</v>
      </c>
      <c r="B59">
        <v>236</v>
      </c>
      <c r="C59">
        <v>101</v>
      </c>
      <c r="D59">
        <v>142</v>
      </c>
      <c r="E59">
        <v>155</v>
      </c>
      <c r="F59">
        <v>123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T59"/>
    </row>
    <row r="60" spans="1:21">
      <c r="A60" t="s">
        <v>28</v>
      </c>
      <c r="B60">
        <v>342</v>
      </c>
      <c r="C60">
        <v>425</v>
      </c>
      <c r="D60">
        <v>398</v>
      </c>
      <c r="E60">
        <v>323</v>
      </c>
      <c r="F60">
        <v>366</v>
      </c>
      <c r="G60">
        <v>212</v>
      </c>
      <c r="H60">
        <v>310</v>
      </c>
      <c r="I60">
        <v>330</v>
      </c>
      <c r="J60">
        <v>298</v>
      </c>
      <c r="K60">
        <v>322</v>
      </c>
      <c r="L60">
        <v>50</v>
      </c>
      <c r="M60">
        <v>0</v>
      </c>
      <c r="N60">
        <v>0</v>
      </c>
      <c r="T60"/>
    </row>
    <row r="61" spans="1:21">
      <c r="A61" t="s">
        <v>30</v>
      </c>
      <c r="B61">
        <v>490</v>
      </c>
      <c r="C61">
        <v>464</v>
      </c>
      <c r="D61">
        <v>350</v>
      </c>
      <c r="E61">
        <v>375</v>
      </c>
      <c r="F61">
        <v>352</v>
      </c>
      <c r="G61">
        <v>450</v>
      </c>
      <c r="H61">
        <v>423</v>
      </c>
      <c r="I61">
        <v>418</v>
      </c>
      <c r="J61">
        <v>423</v>
      </c>
      <c r="K61">
        <v>352</v>
      </c>
      <c r="L61">
        <v>493</v>
      </c>
      <c r="M61">
        <v>600</v>
      </c>
      <c r="N61">
        <v>650</v>
      </c>
      <c r="T61"/>
    </row>
    <row r="62" spans="1:21">
      <c r="A62" t="s">
        <v>31</v>
      </c>
      <c r="B62">
        <v>203</v>
      </c>
      <c r="C62">
        <v>214</v>
      </c>
      <c r="D62">
        <v>125</v>
      </c>
      <c r="E62">
        <v>120</v>
      </c>
      <c r="F62">
        <v>130</v>
      </c>
      <c r="G62">
        <v>120</v>
      </c>
      <c r="H62">
        <v>132</v>
      </c>
      <c r="I62">
        <v>123</v>
      </c>
      <c r="J62">
        <v>156</v>
      </c>
      <c r="K62">
        <v>212</v>
      </c>
      <c r="L62">
        <v>164</v>
      </c>
      <c r="M62">
        <v>280</v>
      </c>
      <c r="N62">
        <v>185</v>
      </c>
      <c r="T62"/>
    </row>
    <row r="63" spans="1:21">
      <c r="A63" t="s">
        <v>29</v>
      </c>
      <c r="B63">
        <v>342</v>
      </c>
      <c r="C63">
        <v>425</v>
      </c>
      <c r="D63">
        <v>540</v>
      </c>
      <c r="E63">
        <v>432</v>
      </c>
      <c r="F63">
        <v>352</v>
      </c>
      <c r="G63">
        <v>212</v>
      </c>
      <c r="H63">
        <v>300</v>
      </c>
      <c r="I63">
        <v>289</v>
      </c>
      <c r="J63">
        <v>310</v>
      </c>
      <c r="K63">
        <v>242</v>
      </c>
      <c r="L63">
        <v>0</v>
      </c>
      <c r="M63">
        <v>0</v>
      </c>
      <c r="N63">
        <v>0</v>
      </c>
      <c r="T63"/>
    </row>
    <row r="64" spans="1:21">
      <c r="A64" t="s">
        <v>32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T64"/>
    </row>
    <row r="65" spans="1:20">
      <c r="A65" t="s">
        <v>33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T65"/>
    </row>
    <row r="66" spans="1:20">
      <c r="A66" t="s">
        <v>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T66"/>
    </row>
    <row r="67" spans="1:20">
      <c r="A67" t="s">
        <v>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T67"/>
    </row>
    <row r="68" spans="1:20">
      <c r="A68" t="s">
        <v>36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T68"/>
    </row>
    <row r="69" spans="1:20">
      <c r="A69" t="s">
        <v>37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T69"/>
    </row>
    <row r="70" spans="1:20">
      <c r="A70" t="s">
        <v>95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T70"/>
    </row>
    <row r="71" spans="1:20">
      <c r="A71" t="s">
        <v>96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T71"/>
    </row>
    <row r="72" spans="1:20">
      <c r="A72" t="s">
        <v>39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T72"/>
    </row>
    <row r="73" spans="1:20" ht="30">
      <c r="A73" s="40" t="s">
        <v>97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T73"/>
    </row>
    <row r="74" spans="1:20" ht="30">
      <c r="A74" s="40" t="s">
        <v>98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T74"/>
    </row>
    <row r="75" spans="1:20">
      <c r="A75" t="s">
        <v>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T75"/>
    </row>
    <row r="76" spans="1:20">
      <c r="A76" t="s">
        <v>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T76"/>
    </row>
    <row r="77" spans="1:20">
      <c r="A77" t="s">
        <v>99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T77"/>
    </row>
    <row r="78" spans="1:20">
      <c r="A78" t="s">
        <v>137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T78"/>
    </row>
    <row r="79" spans="1:20">
      <c r="A79" s="41" t="s">
        <v>73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T79"/>
    </row>
    <row r="80" spans="1:20">
      <c r="A80" s="41" t="s">
        <v>101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T80"/>
    </row>
    <row r="81" spans="1:21">
      <c r="A81" s="27" t="s">
        <v>53</v>
      </c>
      <c r="B81" s="27">
        <v>4</v>
      </c>
      <c r="C81" s="27">
        <v>4</v>
      </c>
      <c r="D81" s="27">
        <v>4</v>
      </c>
      <c r="E81" s="27">
        <v>4</v>
      </c>
      <c r="F81" s="27">
        <v>4</v>
      </c>
      <c r="G81" s="27">
        <v>2</v>
      </c>
      <c r="H81" s="27">
        <v>3</v>
      </c>
      <c r="I81" s="27">
        <v>3</v>
      </c>
      <c r="J81" s="27">
        <v>3</v>
      </c>
      <c r="K81" s="27">
        <v>3</v>
      </c>
      <c r="L81" s="27">
        <v>2</v>
      </c>
      <c r="M81" s="27">
        <v>2</v>
      </c>
      <c r="N81" s="27">
        <v>2</v>
      </c>
      <c r="O81" s="27"/>
      <c r="P81" s="27"/>
      <c r="Q81" s="27"/>
      <c r="R81" s="27"/>
      <c r="S81" s="27"/>
      <c r="T81" s="27"/>
      <c r="U81" s="27"/>
    </row>
    <row r="82" spans="1:21">
      <c r="J82"/>
    </row>
    <row r="83" spans="1:21">
      <c r="J83"/>
    </row>
    <row r="84" spans="1:21">
      <c r="J84"/>
    </row>
    <row r="85" spans="1:21">
      <c r="J85"/>
    </row>
    <row r="86" spans="1:21">
      <c r="J86"/>
    </row>
    <row r="87" spans="1:21">
      <c r="J87"/>
    </row>
    <row r="88" spans="1:21">
      <c r="J88"/>
    </row>
    <row r="89" spans="1:21">
      <c r="J89"/>
    </row>
    <row r="90" spans="1:21">
      <c r="J90"/>
    </row>
    <row r="91" spans="1:21">
      <c r="J91"/>
    </row>
    <row r="92" spans="1:21">
      <c r="J92"/>
    </row>
    <row r="93" spans="1:21">
      <c r="J93"/>
    </row>
    <row r="94" spans="1:21">
      <c r="J94"/>
    </row>
    <row r="95" spans="1:21">
      <c r="J95"/>
    </row>
    <row r="96" spans="1:21">
      <c r="J96"/>
    </row>
    <row r="97" spans="10:10">
      <c r="J97"/>
    </row>
    <row r="98" spans="10:10">
      <c r="J98"/>
    </row>
    <row r="99" spans="10:10">
      <c r="J99"/>
    </row>
    <row r="100" spans="10:10">
      <c r="J100"/>
    </row>
    <row r="101" spans="10:10">
      <c r="J101"/>
    </row>
    <row r="102" spans="10:10">
      <c r="J102"/>
    </row>
    <row r="103" spans="10:10">
      <c r="J103"/>
    </row>
    <row r="104" spans="10:10">
      <c r="J104"/>
    </row>
    <row r="105" spans="10:10">
      <c r="J105"/>
    </row>
    <row r="106" spans="10:10">
      <c r="J106"/>
    </row>
    <row r="107" spans="10:10">
      <c r="J107"/>
    </row>
    <row r="108" spans="10:10">
      <c r="J108"/>
    </row>
    <row r="109" spans="10:10">
      <c r="J109"/>
    </row>
    <row r="110" spans="10:10">
      <c r="J110"/>
    </row>
    <row r="111" spans="10:10">
      <c r="J111"/>
    </row>
    <row r="112" spans="10:10">
      <c r="J112"/>
    </row>
    <row r="113" spans="10:10">
      <c r="J113"/>
    </row>
    <row r="114" spans="10:10">
      <c r="J114"/>
    </row>
    <row r="115" spans="10:10">
      <c r="J115"/>
    </row>
    <row r="116" spans="10:10">
      <c r="J116"/>
    </row>
    <row r="117" spans="10:10">
      <c r="J117"/>
    </row>
    <row r="118" spans="10:10">
      <c r="J118"/>
    </row>
    <row r="119" spans="10:10">
      <c r="J119"/>
    </row>
    <row r="120" spans="10:10">
      <c r="J120"/>
    </row>
    <row r="121" spans="10:10">
      <c r="J121"/>
    </row>
    <row r="122" spans="10:10">
      <c r="J122"/>
    </row>
    <row r="123" spans="10:10">
      <c r="J123"/>
    </row>
    <row r="124" spans="10:10">
      <c r="J124"/>
    </row>
    <row r="125" spans="10:10">
      <c r="J125"/>
    </row>
    <row r="126" spans="10:10">
      <c r="J126"/>
    </row>
    <row r="127" spans="10:10">
      <c r="J127"/>
    </row>
    <row r="128" spans="10:10">
      <c r="J128"/>
    </row>
    <row r="129" spans="10:10">
      <c r="J129"/>
    </row>
    <row r="130" spans="10:10">
      <c r="J130"/>
    </row>
    <row r="131" spans="10:10">
      <c r="J131"/>
    </row>
    <row r="132" spans="10:10">
      <c r="J132"/>
    </row>
    <row r="133" spans="10:10">
      <c r="J133"/>
    </row>
    <row r="134" spans="10:10">
      <c r="J134"/>
    </row>
    <row r="135" spans="10:10">
      <c r="J135"/>
    </row>
    <row r="136" spans="10:10">
      <c r="J136"/>
    </row>
    <row r="137" spans="10:10">
      <c r="J137"/>
    </row>
    <row r="138" spans="10:10">
      <c r="J138"/>
    </row>
    <row r="139" spans="10:10">
      <c r="J139"/>
    </row>
    <row r="140" spans="10:10">
      <c r="J140"/>
    </row>
    <row r="141" spans="10:10">
      <c r="J141"/>
    </row>
    <row r="142" spans="10:10">
      <c r="J142"/>
    </row>
    <row r="143" spans="10:10">
      <c r="J143"/>
    </row>
    <row r="144" spans="10:10">
      <c r="J144"/>
    </row>
    <row r="145" spans="10:10">
      <c r="J145"/>
    </row>
    <row r="146" spans="10:10">
      <c r="J146"/>
    </row>
    <row r="147" spans="10:10">
      <c r="J147"/>
    </row>
    <row r="148" spans="10:10">
      <c r="J148"/>
    </row>
    <row r="149" spans="10:10">
      <c r="J149"/>
    </row>
    <row r="150" spans="10:10">
      <c r="J150"/>
    </row>
    <row r="151" spans="10:10">
      <c r="J151"/>
    </row>
    <row r="152" spans="10:10">
      <c r="J152"/>
    </row>
    <row r="153" spans="10:10">
      <c r="J153"/>
    </row>
    <row r="154" spans="10:10">
      <c r="J154"/>
    </row>
    <row r="155" spans="10:10">
      <c r="J155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E68D-0F5D-4D65-A950-E4F5204D575E}">
  <sheetPr codeName="Sheet11"/>
  <dimension ref="A1:Z155"/>
  <sheetViews>
    <sheetView topLeftCell="A24" workbookViewId="0">
      <selection activeCell="B56" sqref="B56:U56"/>
    </sheetView>
  </sheetViews>
  <sheetFormatPr defaultColWidth="11.42578125" defaultRowHeight="15"/>
  <cols>
    <col min="1" max="1" width="26.140625" bestFit="1" customWidth="1"/>
    <col min="10" max="10" width="11.42578125" style="9"/>
    <col min="20" max="20" width="11.42578125" style="25"/>
  </cols>
  <sheetData>
    <row r="1" spans="1:26">
      <c r="B1" s="45">
        <v>45931</v>
      </c>
      <c r="C1" s="45">
        <v>45932</v>
      </c>
      <c r="D1" s="45">
        <v>45933</v>
      </c>
      <c r="E1" s="45">
        <v>45936</v>
      </c>
      <c r="F1" s="45">
        <v>45937</v>
      </c>
      <c r="G1" s="45">
        <v>45938</v>
      </c>
      <c r="H1" s="45">
        <v>45939</v>
      </c>
      <c r="I1" s="45">
        <v>45940</v>
      </c>
      <c r="J1" s="45">
        <v>45943</v>
      </c>
      <c r="K1" s="45">
        <v>45944</v>
      </c>
      <c r="L1" s="45">
        <v>45945</v>
      </c>
      <c r="M1" s="45">
        <v>45946</v>
      </c>
      <c r="N1" s="45">
        <v>45947</v>
      </c>
      <c r="O1" s="45">
        <v>45950</v>
      </c>
      <c r="P1" s="45">
        <v>45951</v>
      </c>
      <c r="Q1" s="45">
        <v>45952</v>
      </c>
      <c r="R1" s="45">
        <v>45953</v>
      </c>
      <c r="S1" s="45">
        <v>45954</v>
      </c>
      <c r="T1" s="45">
        <v>45957</v>
      </c>
      <c r="U1" s="45">
        <v>45958</v>
      </c>
      <c r="V1" s="45">
        <v>45959</v>
      </c>
      <c r="W1" s="45">
        <v>45960</v>
      </c>
      <c r="X1" s="45">
        <v>45961</v>
      </c>
    </row>
    <row r="2" spans="1:26">
      <c r="A2" t="s">
        <v>131</v>
      </c>
      <c r="B2" s="1" t="s">
        <v>132</v>
      </c>
      <c r="C2" s="1" t="s">
        <v>132</v>
      </c>
      <c r="D2" s="1" t="s">
        <v>132</v>
      </c>
      <c r="E2" s="1" t="s">
        <v>132</v>
      </c>
      <c r="F2" s="1" t="s">
        <v>132</v>
      </c>
      <c r="G2" s="1" t="s">
        <v>132</v>
      </c>
      <c r="H2" s="1" t="s">
        <v>132</v>
      </c>
      <c r="I2" s="1" t="s">
        <v>132</v>
      </c>
      <c r="J2" s="1" t="s">
        <v>132</v>
      </c>
      <c r="K2" s="1" t="s">
        <v>132</v>
      </c>
      <c r="L2" s="1" t="s">
        <v>132</v>
      </c>
      <c r="M2" s="1" t="s">
        <v>132</v>
      </c>
      <c r="N2" s="1" t="s">
        <v>132</v>
      </c>
      <c r="O2" s="1" t="s">
        <v>132</v>
      </c>
      <c r="P2" s="1" t="s">
        <v>132</v>
      </c>
      <c r="Q2" s="1" t="s">
        <v>132</v>
      </c>
      <c r="R2" s="1" t="s">
        <v>132</v>
      </c>
      <c r="S2" s="1" t="s">
        <v>132</v>
      </c>
      <c r="T2" s="1" t="s">
        <v>132</v>
      </c>
      <c r="U2" s="1" t="s">
        <v>132</v>
      </c>
      <c r="V2" s="1" t="s">
        <v>132</v>
      </c>
      <c r="W2" s="1" t="s">
        <v>132</v>
      </c>
      <c r="X2" s="1" t="s">
        <v>132</v>
      </c>
      <c r="Y2" s="7"/>
      <c r="Z2" s="7"/>
    </row>
    <row r="3" spans="1:26">
      <c r="A3" s="8" t="s">
        <v>23</v>
      </c>
      <c r="B3" s="35" t="s">
        <v>134</v>
      </c>
      <c r="C3" s="35" t="s">
        <v>134</v>
      </c>
      <c r="D3" s="35" t="s">
        <v>134</v>
      </c>
      <c r="E3" s="36" t="s">
        <v>133</v>
      </c>
      <c r="F3" s="36" t="s">
        <v>133</v>
      </c>
      <c r="G3" s="36" t="s">
        <v>133</v>
      </c>
      <c r="H3" s="36" t="s">
        <v>133</v>
      </c>
      <c r="I3" s="36" t="s">
        <v>133</v>
      </c>
      <c r="J3" s="35" t="s">
        <v>134</v>
      </c>
      <c r="K3" s="35" t="s">
        <v>134</v>
      </c>
      <c r="L3" s="35" t="s">
        <v>134</v>
      </c>
      <c r="M3" s="35" t="s">
        <v>134</v>
      </c>
      <c r="N3" s="35" t="s">
        <v>134</v>
      </c>
      <c r="O3" s="36" t="s">
        <v>133</v>
      </c>
      <c r="P3" s="36" t="s">
        <v>133</v>
      </c>
      <c r="Q3" s="36" t="s">
        <v>133</v>
      </c>
      <c r="R3" s="36" t="s">
        <v>133</v>
      </c>
      <c r="S3" s="36" t="s">
        <v>133</v>
      </c>
      <c r="T3" s="35" t="s">
        <v>134</v>
      </c>
      <c r="U3" s="35" t="s">
        <v>134</v>
      </c>
      <c r="V3" s="35" t="s">
        <v>134</v>
      </c>
      <c r="W3" s="35" t="s">
        <v>134</v>
      </c>
      <c r="X3" s="35" t="s">
        <v>134</v>
      </c>
    </row>
    <row r="4" spans="1:26">
      <c r="A4" t="s">
        <v>26</v>
      </c>
      <c r="J4"/>
      <c r="T4"/>
    </row>
    <row r="5" spans="1:26">
      <c r="A5" t="s">
        <v>27</v>
      </c>
      <c r="J5"/>
      <c r="T5"/>
    </row>
    <row r="6" spans="1:26">
      <c r="A6" t="s">
        <v>28</v>
      </c>
      <c r="J6"/>
      <c r="T6"/>
    </row>
    <row r="7" spans="1:26">
      <c r="A7" t="s">
        <v>30</v>
      </c>
      <c r="J7"/>
      <c r="T7"/>
    </row>
    <row r="8" spans="1:26">
      <c r="A8" t="s">
        <v>31</v>
      </c>
      <c r="J8"/>
      <c r="T8"/>
    </row>
    <row r="9" spans="1:26">
      <c r="A9" t="s">
        <v>29</v>
      </c>
      <c r="J9"/>
      <c r="T9"/>
    </row>
    <row r="10" spans="1:26">
      <c r="A10" t="s">
        <v>32</v>
      </c>
      <c r="J10"/>
      <c r="T10"/>
    </row>
    <row r="11" spans="1:26">
      <c r="A11" t="s">
        <v>33</v>
      </c>
      <c r="J11"/>
      <c r="T11"/>
    </row>
    <row r="12" spans="1:26">
      <c r="A12" t="s">
        <v>34</v>
      </c>
      <c r="J12"/>
      <c r="T12"/>
    </row>
    <row r="13" spans="1:26">
      <c r="A13" t="s">
        <v>35</v>
      </c>
      <c r="J13"/>
      <c r="T13"/>
    </row>
    <row r="14" spans="1:26">
      <c r="A14" t="s">
        <v>36</v>
      </c>
      <c r="J14"/>
      <c r="T14"/>
    </row>
    <row r="15" spans="1:26">
      <c r="A15" t="s">
        <v>37</v>
      </c>
      <c r="J15"/>
      <c r="T15"/>
    </row>
    <row r="16" spans="1:26">
      <c r="A16" t="s">
        <v>95</v>
      </c>
      <c r="J16"/>
      <c r="T16"/>
      <c r="V16" s="7"/>
      <c r="W16" s="7"/>
      <c r="Y16" s="7"/>
      <c r="Z16" s="7"/>
    </row>
    <row r="17" spans="1:26">
      <c r="A17" t="s">
        <v>96</v>
      </c>
      <c r="J17"/>
      <c r="T17"/>
    </row>
    <row r="18" spans="1:26">
      <c r="A18" t="s">
        <v>39</v>
      </c>
      <c r="J18"/>
      <c r="T18"/>
    </row>
    <row r="19" spans="1:26" ht="30">
      <c r="A19" s="40" t="s">
        <v>97</v>
      </c>
      <c r="H19" s="3"/>
      <c r="J19"/>
      <c r="T19"/>
    </row>
    <row r="20" spans="1:26" ht="30">
      <c r="A20" s="40" t="s">
        <v>98</v>
      </c>
      <c r="H20" s="3"/>
      <c r="J20"/>
      <c r="T20"/>
    </row>
    <row r="21" spans="1:26">
      <c r="A21" t="s">
        <v>43</v>
      </c>
      <c r="H21" s="3"/>
      <c r="J21"/>
      <c r="T21"/>
    </row>
    <row r="22" spans="1:26">
      <c r="A22" t="s">
        <v>44</v>
      </c>
      <c r="H22" s="3"/>
      <c r="J22"/>
      <c r="T22"/>
    </row>
    <row r="23" spans="1:26">
      <c r="A23" t="s">
        <v>99</v>
      </c>
      <c r="J23"/>
      <c r="T23"/>
    </row>
    <row r="24" spans="1:26">
      <c r="A24" t="s">
        <v>137</v>
      </c>
      <c r="J24"/>
      <c r="T24"/>
    </row>
    <row r="25" spans="1:26">
      <c r="A25" s="41" t="s">
        <v>73</v>
      </c>
      <c r="J25"/>
      <c r="T25"/>
    </row>
    <row r="26" spans="1:26">
      <c r="A26" s="41" t="s">
        <v>101</v>
      </c>
      <c r="J26"/>
      <c r="T26"/>
    </row>
    <row r="27" spans="1:26">
      <c r="A27" s="27" t="s">
        <v>53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 spans="1:26">
      <c r="J28"/>
      <c r="T28"/>
    </row>
    <row r="29" spans="1:26">
      <c r="A29" s="27" t="s">
        <v>131</v>
      </c>
      <c r="B29" s="27" t="s">
        <v>136</v>
      </c>
      <c r="C29" s="27" t="s">
        <v>136</v>
      </c>
      <c r="D29" s="27" t="s">
        <v>136</v>
      </c>
      <c r="E29" s="27" t="s">
        <v>136</v>
      </c>
      <c r="F29" s="27" t="s">
        <v>136</v>
      </c>
      <c r="G29" s="27" t="s">
        <v>136</v>
      </c>
      <c r="H29" s="27" t="s">
        <v>136</v>
      </c>
      <c r="I29" s="27" t="s">
        <v>136</v>
      </c>
      <c r="J29" s="27" t="s">
        <v>136</v>
      </c>
      <c r="K29" s="27" t="s">
        <v>136</v>
      </c>
      <c r="L29" s="27" t="s">
        <v>136</v>
      </c>
      <c r="M29" s="27" t="s">
        <v>136</v>
      </c>
      <c r="N29" s="27" t="s">
        <v>136</v>
      </c>
      <c r="O29" s="27" t="s">
        <v>136</v>
      </c>
      <c r="P29" s="27" t="s">
        <v>136</v>
      </c>
      <c r="Q29" s="27" t="s">
        <v>136</v>
      </c>
      <c r="R29" s="27" t="s">
        <v>136</v>
      </c>
      <c r="S29" s="27" t="s">
        <v>136</v>
      </c>
      <c r="T29" s="27" t="s">
        <v>136</v>
      </c>
      <c r="U29" s="27" t="s">
        <v>136</v>
      </c>
      <c r="V29" s="27" t="s">
        <v>136</v>
      </c>
      <c r="W29" s="27" t="s">
        <v>136</v>
      </c>
      <c r="X29" s="27" t="s">
        <v>136</v>
      </c>
    </row>
    <row r="30" spans="1:26">
      <c r="A30" s="8" t="s">
        <v>23</v>
      </c>
      <c r="B30" s="36" t="s">
        <v>133</v>
      </c>
      <c r="C30" s="36" t="s">
        <v>133</v>
      </c>
      <c r="D30" s="36" t="s">
        <v>133</v>
      </c>
      <c r="E30" s="35" t="s">
        <v>134</v>
      </c>
      <c r="F30" s="35" t="s">
        <v>134</v>
      </c>
      <c r="G30" s="35" t="s">
        <v>134</v>
      </c>
      <c r="H30" s="35" t="s">
        <v>134</v>
      </c>
      <c r="I30" s="35" t="s">
        <v>134</v>
      </c>
      <c r="J30" s="36" t="s">
        <v>133</v>
      </c>
      <c r="K30" s="36" t="s">
        <v>133</v>
      </c>
      <c r="L30" s="36" t="s">
        <v>133</v>
      </c>
      <c r="M30" s="36" t="s">
        <v>133</v>
      </c>
      <c r="N30" s="36" t="s">
        <v>133</v>
      </c>
      <c r="O30" s="35" t="s">
        <v>134</v>
      </c>
      <c r="P30" s="35" t="s">
        <v>134</v>
      </c>
      <c r="Q30" s="35" t="s">
        <v>134</v>
      </c>
      <c r="R30" s="35" t="s">
        <v>134</v>
      </c>
      <c r="S30" s="35" t="s">
        <v>134</v>
      </c>
      <c r="T30" s="36" t="s">
        <v>133</v>
      </c>
      <c r="U30" s="36" t="s">
        <v>133</v>
      </c>
      <c r="V30" s="36" t="s">
        <v>133</v>
      </c>
      <c r="W30" s="36" t="s">
        <v>133</v>
      </c>
      <c r="X30" s="36" t="s">
        <v>133</v>
      </c>
      <c r="Y30" s="7"/>
      <c r="Z30" s="7"/>
    </row>
    <row r="31" spans="1:26">
      <c r="A31" t="s">
        <v>26</v>
      </c>
      <c r="B31" s="46"/>
      <c r="C31" s="46"/>
      <c r="D31" s="46"/>
      <c r="E31" s="46"/>
      <c r="F31" s="46"/>
      <c r="G31" s="46"/>
      <c r="H31" s="46"/>
      <c r="J31"/>
      <c r="T31"/>
    </row>
    <row r="32" spans="1:26">
      <c r="A32" t="s">
        <v>27</v>
      </c>
      <c r="B32" s="46"/>
      <c r="C32" s="46"/>
      <c r="D32" s="46"/>
      <c r="E32" s="46"/>
      <c r="F32" s="46"/>
      <c r="G32" s="46"/>
      <c r="H32" s="46"/>
      <c r="J32"/>
      <c r="T32"/>
    </row>
    <row r="33" spans="1:20">
      <c r="A33" t="s">
        <v>28</v>
      </c>
      <c r="B33" s="46"/>
      <c r="C33" s="46"/>
      <c r="D33" s="46"/>
      <c r="E33" s="46"/>
      <c r="F33" s="46"/>
      <c r="G33" s="46"/>
      <c r="H33" s="46"/>
      <c r="J33"/>
      <c r="T33"/>
    </row>
    <row r="34" spans="1:20">
      <c r="A34" t="s">
        <v>30</v>
      </c>
      <c r="B34" s="46"/>
      <c r="C34" s="46"/>
      <c r="D34" s="46"/>
      <c r="E34" s="46"/>
      <c r="F34" s="46"/>
      <c r="G34" s="46"/>
      <c r="H34" s="46"/>
      <c r="J34"/>
      <c r="T34"/>
    </row>
    <row r="35" spans="1:20">
      <c r="A35" t="s">
        <v>31</v>
      </c>
      <c r="B35" s="46"/>
      <c r="C35" s="46"/>
      <c r="D35" s="46"/>
      <c r="E35" s="46"/>
      <c r="F35" s="46"/>
      <c r="G35" s="46"/>
      <c r="H35" s="46"/>
      <c r="J35"/>
      <c r="T35"/>
    </row>
    <row r="36" spans="1:20">
      <c r="A36" t="s">
        <v>29</v>
      </c>
      <c r="B36" s="46"/>
      <c r="C36" s="46"/>
      <c r="D36" s="46"/>
      <c r="E36" s="46"/>
      <c r="F36" s="46"/>
      <c r="G36" s="46"/>
      <c r="H36" s="46"/>
      <c r="J36"/>
      <c r="T36"/>
    </row>
    <row r="37" spans="1:20">
      <c r="A37" t="s">
        <v>32</v>
      </c>
      <c r="B37" s="46"/>
      <c r="C37" s="46"/>
      <c r="D37" s="46"/>
      <c r="E37" s="46"/>
      <c r="F37" s="46"/>
      <c r="G37" s="46"/>
      <c r="H37" s="46"/>
      <c r="J37"/>
      <c r="T37"/>
    </row>
    <row r="38" spans="1:20">
      <c r="A38" t="s">
        <v>33</v>
      </c>
      <c r="B38" s="46"/>
      <c r="C38" s="46"/>
      <c r="D38" s="46"/>
      <c r="E38" s="46"/>
      <c r="F38" s="46"/>
      <c r="G38" s="46"/>
      <c r="H38" s="46"/>
      <c r="J38"/>
      <c r="T38"/>
    </row>
    <row r="39" spans="1:20">
      <c r="A39" t="s">
        <v>34</v>
      </c>
      <c r="B39" s="46"/>
      <c r="C39" s="46"/>
      <c r="D39" s="46"/>
      <c r="E39" s="46"/>
      <c r="F39" s="46"/>
      <c r="G39" s="46"/>
      <c r="H39" s="46"/>
      <c r="J39"/>
      <c r="T39"/>
    </row>
    <row r="40" spans="1:20">
      <c r="A40" t="s">
        <v>35</v>
      </c>
      <c r="B40" s="46"/>
      <c r="C40" s="46"/>
      <c r="D40" s="46"/>
      <c r="E40" s="46"/>
      <c r="F40" s="46"/>
      <c r="G40" s="46"/>
      <c r="H40" s="46"/>
      <c r="J40"/>
      <c r="T40"/>
    </row>
    <row r="41" spans="1:20">
      <c r="A41" t="s">
        <v>36</v>
      </c>
      <c r="B41" s="46"/>
      <c r="C41" s="46"/>
      <c r="D41" s="46"/>
      <c r="E41" s="46"/>
      <c r="F41" s="46"/>
      <c r="G41" s="46"/>
      <c r="H41" s="46"/>
      <c r="J41"/>
      <c r="T41"/>
    </row>
    <row r="42" spans="1:20">
      <c r="A42" t="s">
        <v>37</v>
      </c>
      <c r="B42" s="46"/>
      <c r="C42" s="46"/>
      <c r="D42" s="46"/>
      <c r="E42" s="46"/>
      <c r="F42" s="46"/>
      <c r="G42" s="46"/>
      <c r="H42" s="46"/>
      <c r="J42"/>
      <c r="T42"/>
    </row>
    <row r="43" spans="1:20">
      <c r="A43" t="s">
        <v>95</v>
      </c>
      <c r="B43" s="46"/>
      <c r="C43" s="46"/>
      <c r="D43" s="46"/>
      <c r="E43" s="46"/>
      <c r="F43" s="46"/>
      <c r="G43" s="46"/>
      <c r="H43" s="46"/>
      <c r="J43"/>
      <c r="T43"/>
    </row>
    <row r="44" spans="1:20">
      <c r="A44" t="s">
        <v>96</v>
      </c>
      <c r="B44" s="46"/>
      <c r="C44" s="46"/>
      <c r="D44" s="46"/>
      <c r="E44" s="46"/>
      <c r="F44" s="46"/>
      <c r="G44" s="46"/>
      <c r="H44" s="46"/>
      <c r="J44"/>
      <c r="T44"/>
    </row>
    <row r="45" spans="1:20">
      <c r="A45" t="s">
        <v>39</v>
      </c>
      <c r="B45" s="46"/>
      <c r="C45" s="46"/>
      <c r="D45" s="46"/>
      <c r="E45" s="46"/>
      <c r="F45" s="46"/>
      <c r="G45" s="46"/>
      <c r="H45" s="46"/>
      <c r="J45"/>
      <c r="T45"/>
    </row>
    <row r="46" spans="1:20" ht="30">
      <c r="A46" s="40" t="s">
        <v>97</v>
      </c>
      <c r="B46" s="46"/>
      <c r="C46" s="46"/>
      <c r="D46" s="46"/>
      <c r="E46" s="46"/>
      <c r="F46" s="46"/>
      <c r="G46" s="46"/>
      <c r="H46" s="47"/>
      <c r="J46"/>
      <c r="T46"/>
    </row>
    <row r="47" spans="1:20" ht="30">
      <c r="A47" s="40" t="s">
        <v>98</v>
      </c>
      <c r="B47" s="46"/>
      <c r="C47" s="46"/>
      <c r="D47" s="46"/>
      <c r="E47" s="46"/>
      <c r="F47" s="46"/>
      <c r="G47" s="46"/>
      <c r="H47" s="47"/>
      <c r="J47"/>
      <c r="T47"/>
    </row>
    <row r="48" spans="1:20">
      <c r="A48" t="s">
        <v>43</v>
      </c>
      <c r="B48" s="46"/>
      <c r="C48" s="46"/>
      <c r="D48" s="46"/>
      <c r="E48" s="46"/>
      <c r="F48" s="46"/>
      <c r="G48" s="46"/>
      <c r="H48" s="47"/>
      <c r="J48"/>
      <c r="T48"/>
    </row>
    <row r="49" spans="1:24">
      <c r="A49" t="s">
        <v>44</v>
      </c>
      <c r="B49" s="46"/>
      <c r="C49" s="46"/>
      <c r="D49" s="46"/>
      <c r="E49" s="46"/>
      <c r="F49" s="46"/>
      <c r="G49" s="46"/>
      <c r="H49" s="47"/>
      <c r="J49"/>
      <c r="T49"/>
    </row>
    <row r="50" spans="1:24">
      <c r="A50" t="s">
        <v>99</v>
      </c>
      <c r="B50" s="46"/>
      <c r="C50" s="46"/>
      <c r="D50" s="46"/>
      <c r="E50" s="46"/>
      <c r="F50" s="46"/>
      <c r="G50" s="46"/>
      <c r="H50" s="46"/>
      <c r="J50"/>
      <c r="T50"/>
    </row>
    <row r="51" spans="1:24">
      <c r="A51" t="s">
        <v>137</v>
      </c>
      <c r="B51" s="46"/>
      <c r="C51" s="46"/>
      <c r="D51" s="46"/>
      <c r="E51" s="46"/>
      <c r="F51" s="46"/>
      <c r="G51" s="46"/>
      <c r="H51" s="46"/>
      <c r="J51"/>
      <c r="T51"/>
    </row>
    <row r="52" spans="1:24">
      <c r="A52" s="41" t="s">
        <v>73</v>
      </c>
      <c r="B52" s="46"/>
      <c r="C52" s="46"/>
      <c r="D52" s="46"/>
      <c r="E52" s="46"/>
      <c r="F52" s="46"/>
      <c r="G52" s="46"/>
      <c r="H52" s="46"/>
      <c r="J52"/>
      <c r="T52"/>
    </row>
    <row r="53" spans="1:24">
      <c r="A53" s="41" t="s">
        <v>101</v>
      </c>
      <c r="B53" s="46"/>
      <c r="C53" s="46"/>
      <c r="D53" s="46"/>
      <c r="E53" s="46"/>
      <c r="F53" s="46"/>
      <c r="G53" s="46"/>
      <c r="H53" s="46"/>
      <c r="J53"/>
      <c r="T53"/>
    </row>
    <row r="54" spans="1:24">
      <c r="A54" s="27" t="s">
        <v>53</v>
      </c>
      <c r="B54" s="48"/>
      <c r="C54" s="48"/>
      <c r="D54" s="48"/>
      <c r="E54" s="48"/>
      <c r="F54" s="48"/>
      <c r="G54" s="48"/>
      <c r="H54" s="48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</row>
    <row r="55" spans="1:24">
      <c r="J55"/>
      <c r="T55"/>
    </row>
    <row r="56" spans="1:24">
      <c r="A56" s="27" t="s">
        <v>131</v>
      </c>
      <c r="B56" s="44" t="s">
        <v>131</v>
      </c>
      <c r="C56" s="44" t="s">
        <v>131</v>
      </c>
      <c r="D56" s="44" t="s">
        <v>131</v>
      </c>
      <c r="E56" s="44" t="s">
        <v>131</v>
      </c>
      <c r="F56" s="44" t="s">
        <v>131</v>
      </c>
      <c r="G56" s="44" t="s">
        <v>131</v>
      </c>
      <c r="H56" s="44" t="s">
        <v>131</v>
      </c>
      <c r="I56" s="44" t="s">
        <v>131</v>
      </c>
      <c r="J56" s="44" t="s">
        <v>131</v>
      </c>
      <c r="K56" s="44" t="s">
        <v>131</v>
      </c>
      <c r="L56" s="44" t="s">
        <v>131</v>
      </c>
      <c r="M56" s="44" t="s">
        <v>131</v>
      </c>
      <c r="N56" s="44" t="s">
        <v>131</v>
      </c>
      <c r="O56" s="44" t="s">
        <v>131</v>
      </c>
      <c r="P56" s="44" t="s">
        <v>131</v>
      </c>
      <c r="Q56" s="44" t="s">
        <v>131</v>
      </c>
      <c r="R56" s="44" t="s">
        <v>131</v>
      </c>
      <c r="S56" s="44" t="s">
        <v>131</v>
      </c>
      <c r="T56" s="44" t="s">
        <v>131</v>
      </c>
      <c r="U56" s="44" t="s">
        <v>131</v>
      </c>
      <c r="V56" s="44" t="s">
        <v>131</v>
      </c>
      <c r="W56" s="44" t="s">
        <v>131</v>
      </c>
      <c r="X56" s="44" t="s">
        <v>131</v>
      </c>
    </row>
    <row r="57" spans="1:24">
      <c r="A57" s="8" t="s">
        <v>23</v>
      </c>
      <c r="B57" s="29" t="s">
        <v>70</v>
      </c>
      <c r="C57" s="29" t="s">
        <v>70</v>
      </c>
      <c r="D57" s="29" t="s">
        <v>70</v>
      </c>
      <c r="E57" s="29" t="s">
        <v>70</v>
      </c>
      <c r="F57" s="29" t="s">
        <v>70</v>
      </c>
      <c r="G57" s="29" t="s">
        <v>70</v>
      </c>
      <c r="H57" s="29" t="s">
        <v>70</v>
      </c>
      <c r="I57" s="29" t="s">
        <v>70</v>
      </c>
      <c r="J57" s="29" t="s">
        <v>70</v>
      </c>
      <c r="K57" s="29" t="s">
        <v>70</v>
      </c>
      <c r="L57" s="29" t="s">
        <v>70</v>
      </c>
      <c r="M57" s="29" t="s">
        <v>70</v>
      </c>
      <c r="N57" s="29" t="s">
        <v>70</v>
      </c>
      <c r="O57" s="29" t="s">
        <v>70</v>
      </c>
      <c r="P57" s="29" t="s">
        <v>70</v>
      </c>
      <c r="Q57" s="29" t="s">
        <v>70</v>
      </c>
      <c r="R57" s="29" t="s">
        <v>70</v>
      </c>
      <c r="S57" s="29" t="s">
        <v>70</v>
      </c>
      <c r="T57" s="29" t="s">
        <v>70</v>
      </c>
      <c r="U57" s="29" t="s">
        <v>70</v>
      </c>
      <c r="V57" s="29" t="s">
        <v>70</v>
      </c>
      <c r="W57" s="29" t="s">
        <v>70</v>
      </c>
      <c r="X57" s="29" t="s">
        <v>70</v>
      </c>
    </row>
    <row r="58" spans="1:24">
      <c r="A58" t="s">
        <v>26</v>
      </c>
      <c r="J58"/>
      <c r="T58"/>
    </row>
    <row r="59" spans="1:24">
      <c r="A59" t="s">
        <v>27</v>
      </c>
      <c r="J59"/>
      <c r="T59"/>
    </row>
    <row r="60" spans="1:24">
      <c r="A60" t="s">
        <v>28</v>
      </c>
      <c r="J60"/>
      <c r="T60"/>
    </row>
    <row r="61" spans="1:24">
      <c r="A61" t="s">
        <v>30</v>
      </c>
      <c r="J61"/>
      <c r="T61"/>
    </row>
    <row r="62" spans="1:24">
      <c r="A62" t="s">
        <v>31</v>
      </c>
      <c r="J62"/>
      <c r="T62"/>
    </row>
    <row r="63" spans="1:24">
      <c r="A63" t="s">
        <v>29</v>
      </c>
      <c r="J63"/>
      <c r="T63"/>
    </row>
    <row r="64" spans="1:24">
      <c r="A64" t="s">
        <v>32</v>
      </c>
      <c r="J64"/>
      <c r="T64"/>
    </row>
    <row r="65" spans="1:20">
      <c r="A65" t="s">
        <v>33</v>
      </c>
      <c r="J65"/>
      <c r="T65"/>
    </row>
    <row r="66" spans="1:20">
      <c r="A66" t="s">
        <v>34</v>
      </c>
      <c r="J66"/>
      <c r="T66"/>
    </row>
    <row r="67" spans="1:20">
      <c r="A67" t="s">
        <v>35</v>
      </c>
      <c r="J67"/>
      <c r="T67"/>
    </row>
    <row r="68" spans="1:20">
      <c r="A68" t="s">
        <v>36</v>
      </c>
      <c r="J68"/>
      <c r="T68"/>
    </row>
    <row r="69" spans="1:20">
      <c r="A69" t="s">
        <v>37</v>
      </c>
      <c r="J69"/>
      <c r="T69"/>
    </row>
    <row r="70" spans="1:20">
      <c r="A70" t="s">
        <v>95</v>
      </c>
      <c r="J70"/>
      <c r="T70"/>
    </row>
    <row r="71" spans="1:20">
      <c r="A71" t="s">
        <v>96</v>
      </c>
      <c r="J71"/>
      <c r="T71"/>
    </row>
    <row r="72" spans="1:20">
      <c r="A72" t="s">
        <v>39</v>
      </c>
      <c r="J72"/>
      <c r="T72"/>
    </row>
    <row r="73" spans="1:20" ht="30">
      <c r="A73" s="40" t="s">
        <v>97</v>
      </c>
      <c r="J73"/>
      <c r="T73"/>
    </row>
    <row r="74" spans="1:20" ht="30">
      <c r="A74" s="40" t="s">
        <v>98</v>
      </c>
      <c r="J74"/>
      <c r="T74"/>
    </row>
    <row r="75" spans="1:20">
      <c r="A75" t="s">
        <v>43</v>
      </c>
      <c r="J75"/>
      <c r="T75"/>
    </row>
    <row r="76" spans="1:20">
      <c r="A76" t="s">
        <v>44</v>
      </c>
      <c r="J76"/>
      <c r="T76"/>
    </row>
    <row r="77" spans="1:20">
      <c r="A77" t="s">
        <v>99</v>
      </c>
      <c r="J77"/>
      <c r="T77"/>
    </row>
    <row r="78" spans="1:20">
      <c r="A78" t="s">
        <v>137</v>
      </c>
      <c r="J78"/>
      <c r="T78"/>
    </row>
    <row r="79" spans="1:20">
      <c r="A79" s="41" t="s">
        <v>73</v>
      </c>
      <c r="J79"/>
      <c r="T79"/>
    </row>
    <row r="80" spans="1:20">
      <c r="A80" s="41" t="s">
        <v>101</v>
      </c>
      <c r="J80"/>
      <c r="T80"/>
    </row>
    <row r="81" spans="1:24">
      <c r="A81" s="27" t="s">
        <v>53</v>
      </c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</row>
    <row r="82" spans="1:24">
      <c r="J82"/>
    </row>
    <row r="83" spans="1:24">
      <c r="J83"/>
    </row>
    <row r="84" spans="1:24">
      <c r="J84"/>
    </row>
    <row r="85" spans="1:24">
      <c r="J85"/>
    </row>
    <row r="86" spans="1:24">
      <c r="J86"/>
    </row>
    <row r="87" spans="1:24">
      <c r="J87"/>
    </row>
    <row r="88" spans="1:24">
      <c r="J88"/>
    </row>
    <row r="89" spans="1:24">
      <c r="J89"/>
    </row>
    <row r="90" spans="1:24">
      <c r="J90"/>
    </row>
    <row r="91" spans="1:24">
      <c r="J91"/>
    </row>
    <row r="92" spans="1:24">
      <c r="J92"/>
    </row>
    <row r="93" spans="1:24">
      <c r="J93"/>
    </row>
    <row r="94" spans="1:24">
      <c r="J94"/>
    </row>
    <row r="95" spans="1:24">
      <c r="J95"/>
    </row>
    <row r="96" spans="1:24">
      <c r="J96"/>
    </row>
    <row r="97" spans="10:10">
      <c r="J97"/>
    </row>
    <row r="98" spans="10:10">
      <c r="J98"/>
    </row>
    <row r="99" spans="10:10">
      <c r="J99"/>
    </row>
    <row r="100" spans="10:10">
      <c r="J100"/>
    </row>
    <row r="101" spans="10:10">
      <c r="J101"/>
    </row>
    <row r="102" spans="10:10">
      <c r="J102"/>
    </row>
    <row r="103" spans="10:10">
      <c r="J103"/>
    </row>
    <row r="104" spans="10:10">
      <c r="J104"/>
    </row>
    <row r="105" spans="10:10">
      <c r="J105"/>
    </row>
    <row r="106" spans="10:10">
      <c r="J106"/>
    </row>
    <row r="107" spans="10:10">
      <c r="J107"/>
    </row>
    <row r="108" spans="10:10">
      <c r="J108"/>
    </row>
    <row r="109" spans="10:10">
      <c r="J109"/>
    </row>
    <row r="110" spans="10:10">
      <c r="J110"/>
    </row>
    <row r="111" spans="10:10">
      <c r="J111"/>
    </row>
    <row r="112" spans="10:10">
      <c r="J112"/>
    </row>
    <row r="113" spans="10:10">
      <c r="J113"/>
    </row>
    <row r="114" spans="10:10">
      <c r="J114"/>
    </row>
    <row r="115" spans="10:10">
      <c r="J115"/>
    </row>
    <row r="116" spans="10:10">
      <c r="J116"/>
    </row>
    <row r="117" spans="10:10">
      <c r="J117"/>
    </row>
    <row r="118" spans="10:10">
      <c r="J118"/>
    </row>
    <row r="119" spans="10:10">
      <c r="J119"/>
    </row>
    <row r="120" spans="10:10">
      <c r="J120"/>
    </row>
    <row r="121" spans="10:10">
      <c r="J121"/>
    </row>
    <row r="122" spans="10:10">
      <c r="J122"/>
    </row>
    <row r="123" spans="10:10">
      <c r="J123"/>
    </row>
    <row r="124" spans="10:10">
      <c r="J124"/>
    </row>
    <row r="125" spans="10:10">
      <c r="J125"/>
    </row>
    <row r="126" spans="10:10">
      <c r="J126"/>
    </row>
    <row r="127" spans="10:10">
      <c r="J127"/>
    </row>
    <row r="128" spans="10:10">
      <c r="J128"/>
    </row>
    <row r="129" spans="10:10">
      <c r="J129"/>
    </row>
    <row r="130" spans="10:10">
      <c r="J130"/>
    </row>
    <row r="131" spans="10:10">
      <c r="J131"/>
    </row>
    <row r="132" spans="10:10">
      <c r="J132"/>
    </row>
    <row r="133" spans="10:10">
      <c r="J133"/>
    </row>
    <row r="134" spans="10:10">
      <c r="J134"/>
    </row>
    <row r="135" spans="10:10">
      <c r="J135"/>
    </row>
    <row r="136" spans="10:10">
      <c r="J136"/>
    </row>
    <row r="137" spans="10:10">
      <c r="J137"/>
    </row>
    <row r="138" spans="10:10">
      <c r="J138"/>
    </row>
    <row r="139" spans="10:10">
      <c r="J139"/>
    </row>
    <row r="140" spans="10:10">
      <c r="J140"/>
    </row>
    <row r="141" spans="10:10">
      <c r="J141"/>
    </row>
    <row r="142" spans="10:10">
      <c r="J142"/>
    </row>
    <row r="143" spans="10:10">
      <c r="J143"/>
    </row>
    <row r="144" spans="10:10">
      <c r="J144"/>
    </row>
    <row r="145" spans="10:10">
      <c r="J145"/>
    </row>
    <row r="146" spans="10:10">
      <c r="J146"/>
    </row>
    <row r="147" spans="10:10">
      <c r="J147"/>
    </row>
    <row r="148" spans="10:10">
      <c r="J148"/>
    </row>
    <row r="149" spans="10:10">
      <c r="J149"/>
    </row>
    <row r="150" spans="10:10">
      <c r="J150"/>
    </row>
    <row r="151" spans="10:10">
      <c r="J151"/>
    </row>
    <row r="152" spans="10:10">
      <c r="J152"/>
    </row>
    <row r="153" spans="10:10">
      <c r="J153"/>
    </row>
    <row r="154" spans="10:10">
      <c r="J154"/>
    </row>
    <row r="155" spans="10:10">
      <c r="J155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1E085-9447-46BF-A462-8D27326B98E2}">
  <sheetPr codeName="Sheet12"/>
  <dimension ref="A1:U155"/>
  <sheetViews>
    <sheetView topLeftCell="A30" workbookViewId="0">
      <selection activeCell="B56" sqref="B56"/>
    </sheetView>
  </sheetViews>
  <sheetFormatPr defaultColWidth="11.42578125" defaultRowHeight="15"/>
  <cols>
    <col min="1" max="1" width="26.140625" bestFit="1" customWidth="1"/>
    <col min="10" max="10" width="11.42578125" style="9"/>
    <col min="20" max="20" width="11.42578125" style="25"/>
  </cols>
  <sheetData>
    <row r="1" spans="1:21">
      <c r="B1" s="45">
        <v>45964</v>
      </c>
      <c r="C1" s="45">
        <v>45965</v>
      </c>
      <c r="D1" s="45">
        <v>45966</v>
      </c>
      <c r="E1" s="45">
        <v>45967</v>
      </c>
      <c r="F1" s="45">
        <v>45968</v>
      </c>
      <c r="G1" s="45">
        <v>45971</v>
      </c>
      <c r="H1" s="45">
        <v>45972</v>
      </c>
      <c r="I1" s="45">
        <v>45973</v>
      </c>
      <c r="J1" s="45">
        <v>45974</v>
      </c>
      <c r="K1" s="45">
        <v>45975</v>
      </c>
      <c r="L1" s="45">
        <v>45978</v>
      </c>
      <c r="M1" s="45">
        <v>45979</v>
      </c>
      <c r="N1" s="45">
        <v>45980</v>
      </c>
      <c r="O1" s="45">
        <v>45981</v>
      </c>
      <c r="P1" s="45">
        <v>45982</v>
      </c>
      <c r="Q1" s="45">
        <v>45985</v>
      </c>
      <c r="R1" s="45">
        <v>45986</v>
      </c>
      <c r="S1" s="45">
        <v>45987</v>
      </c>
      <c r="T1" s="45">
        <v>45988</v>
      </c>
      <c r="U1" s="45">
        <v>45989</v>
      </c>
    </row>
    <row r="2" spans="1:21">
      <c r="A2" t="s">
        <v>131</v>
      </c>
      <c r="B2" s="1" t="s">
        <v>132</v>
      </c>
      <c r="C2" s="1" t="s">
        <v>132</v>
      </c>
      <c r="D2" s="1" t="s">
        <v>132</v>
      </c>
      <c r="E2" s="1" t="s">
        <v>132</v>
      </c>
      <c r="F2" s="1" t="s">
        <v>132</v>
      </c>
      <c r="G2" s="1" t="s">
        <v>132</v>
      </c>
      <c r="H2" s="1" t="s">
        <v>132</v>
      </c>
      <c r="I2" s="1" t="s">
        <v>132</v>
      </c>
      <c r="J2" s="1" t="s">
        <v>132</v>
      </c>
      <c r="K2" s="1" t="s">
        <v>132</v>
      </c>
      <c r="L2" s="1" t="s">
        <v>132</v>
      </c>
      <c r="M2" s="1" t="s">
        <v>132</v>
      </c>
      <c r="N2" s="1" t="s">
        <v>132</v>
      </c>
      <c r="O2" s="1" t="s">
        <v>132</v>
      </c>
      <c r="P2" s="1" t="s">
        <v>132</v>
      </c>
      <c r="Q2" s="1" t="s">
        <v>132</v>
      </c>
      <c r="R2" s="1" t="s">
        <v>132</v>
      </c>
      <c r="S2" s="1" t="s">
        <v>132</v>
      </c>
      <c r="T2" s="1" t="s">
        <v>132</v>
      </c>
      <c r="U2" s="1" t="s">
        <v>132</v>
      </c>
    </row>
    <row r="3" spans="1:21">
      <c r="A3" s="8" t="s">
        <v>23</v>
      </c>
      <c r="B3" s="36" t="s">
        <v>133</v>
      </c>
      <c r="C3" s="36" t="s">
        <v>133</v>
      </c>
      <c r="D3" s="36" t="s">
        <v>133</v>
      </c>
      <c r="E3" s="36" t="s">
        <v>133</v>
      </c>
      <c r="F3" s="36" t="s">
        <v>133</v>
      </c>
      <c r="G3" s="35" t="s">
        <v>134</v>
      </c>
      <c r="H3" s="35" t="s">
        <v>134</v>
      </c>
      <c r="I3" s="35" t="s">
        <v>134</v>
      </c>
      <c r="J3" s="35" t="s">
        <v>134</v>
      </c>
      <c r="K3" s="35" t="s">
        <v>134</v>
      </c>
      <c r="L3" s="36" t="s">
        <v>133</v>
      </c>
      <c r="M3" s="36" t="s">
        <v>133</v>
      </c>
      <c r="N3" s="36" t="s">
        <v>133</v>
      </c>
      <c r="O3" s="36" t="s">
        <v>133</v>
      </c>
      <c r="P3" s="36" t="s">
        <v>133</v>
      </c>
      <c r="Q3" s="35" t="s">
        <v>134</v>
      </c>
      <c r="R3" s="35" t="s">
        <v>134</v>
      </c>
      <c r="S3" s="35" t="s">
        <v>134</v>
      </c>
      <c r="T3" s="35" t="s">
        <v>134</v>
      </c>
      <c r="U3" s="35" t="s">
        <v>134</v>
      </c>
    </row>
    <row r="4" spans="1:21">
      <c r="A4" t="s">
        <v>26</v>
      </c>
      <c r="J4"/>
      <c r="T4"/>
    </row>
    <row r="5" spans="1:21">
      <c r="A5" t="s">
        <v>27</v>
      </c>
      <c r="J5"/>
      <c r="T5"/>
    </row>
    <row r="6" spans="1:21">
      <c r="A6" t="s">
        <v>28</v>
      </c>
      <c r="J6"/>
      <c r="T6"/>
    </row>
    <row r="7" spans="1:21">
      <c r="A7" t="s">
        <v>30</v>
      </c>
      <c r="J7"/>
      <c r="T7"/>
    </row>
    <row r="8" spans="1:21">
      <c r="A8" t="s">
        <v>31</v>
      </c>
      <c r="J8"/>
      <c r="T8"/>
    </row>
    <row r="9" spans="1:21">
      <c r="A9" t="s">
        <v>29</v>
      </c>
      <c r="J9"/>
      <c r="T9"/>
    </row>
    <row r="10" spans="1:21">
      <c r="A10" t="s">
        <v>32</v>
      </c>
      <c r="J10"/>
      <c r="T10"/>
    </row>
    <row r="11" spans="1:21">
      <c r="A11" t="s">
        <v>33</v>
      </c>
      <c r="J11"/>
      <c r="T11"/>
    </row>
    <row r="12" spans="1:21">
      <c r="A12" t="s">
        <v>34</v>
      </c>
      <c r="J12"/>
      <c r="T12"/>
    </row>
    <row r="13" spans="1:21">
      <c r="A13" t="s">
        <v>35</v>
      </c>
      <c r="J13"/>
      <c r="T13"/>
    </row>
    <row r="14" spans="1:21">
      <c r="A14" t="s">
        <v>36</v>
      </c>
      <c r="J14"/>
      <c r="T14"/>
    </row>
    <row r="15" spans="1:21">
      <c r="A15" t="s">
        <v>37</v>
      </c>
      <c r="J15"/>
      <c r="T15"/>
    </row>
    <row r="16" spans="1:21">
      <c r="A16" t="s">
        <v>95</v>
      </c>
      <c r="J16"/>
      <c r="T16"/>
    </row>
    <row r="17" spans="1:21">
      <c r="A17" t="s">
        <v>96</v>
      </c>
      <c r="J17"/>
      <c r="T17"/>
    </row>
    <row r="18" spans="1:21">
      <c r="A18" t="s">
        <v>39</v>
      </c>
      <c r="J18"/>
      <c r="T18"/>
    </row>
    <row r="19" spans="1:21" ht="30">
      <c r="A19" s="40" t="s">
        <v>97</v>
      </c>
      <c r="H19" s="3"/>
      <c r="J19"/>
      <c r="T19"/>
    </row>
    <row r="20" spans="1:21" ht="30">
      <c r="A20" s="40" t="s">
        <v>98</v>
      </c>
      <c r="H20" s="3"/>
      <c r="J20"/>
      <c r="T20"/>
    </row>
    <row r="21" spans="1:21">
      <c r="A21" t="s">
        <v>43</v>
      </c>
      <c r="H21" s="3"/>
      <c r="J21"/>
      <c r="T21"/>
    </row>
    <row r="22" spans="1:21">
      <c r="A22" t="s">
        <v>44</v>
      </c>
      <c r="H22" s="3"/>
      <c r="J22"/>
      <c r="T22"/>
    </row>
    <row r="23" spans="1:21">
      <c r="A23" t="s">
        <v>99</v>
      </c>
      <c r="J23"/>
      <c r="T23"/>
    </row>
    <row r="24" spans="1:21">
      <c r="A24" t="s">
        <v>137</v>
      </c>
      <c r="J24"/>
      <c r="T24"/>
    </row>
    <row r="25" spans="1:21">
      <c r="A25" s="41" t="s">
        <v>73</v>
      </c>
      <c r="J25"/>
      <c r="T25"/>
    </row>
    <row r="26" spans="1:21">
      <c r="A26" s="41" t="s">
        <v>101</v>
      </c>
      <c r="J26"/>
      <c r="T26"/>
    </row>
    <row r="27" spans="1:21">
      <c r="A27" s="27" t="s">
        <v>53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</row>
    <row r="28" spans="1:21">
      <c r="J28"/>
      <c r="T28"/>
    </row>
    <row r="29" spans="1:21">
      <c r="A29" s="27" t="s">
        <v>131</v>
      </c>
      <c r="B29" s="27" t="s">
        <v>136</v>
      </c>
      <c r="C29" s="27" t="s">
        <v>136</v>
      </c>
      <c r="D29" s="27" t="s">
        <v>136</v>
      </c>
      <c r="E29" s="27" t="s">
        <v>136</v>
      </c>
      <c r="F29" s="27" t="s">
        <v>136</v>
      </c>
      <c r="G29" s="27" t="s">
        <v>136</v>
      </c>
      <c r="H29" s="27" t="s">
        <v>136</v>
      </c>
      <c r="I29" s="27" t="s">
        <v>136</v>
      </c>
      <c r="J29" s="27" t="s">
        <v>136</v>
      </c>
      <c r="K29" s="27" t="s">
        <v>136</v>
      </c>
      <c r="L29" s="27" t="s">
        <v>136</v>
      </c>
      <c r="M29" s="27" t="s">
        <v>136</v>
      </c>
      <c r="N29" s="27" t="s">
        <v>136</v>
      </c>
      <c r="O29" s="27" t="s">
        <v>136</v>
      </c>
      <c r="P29" s="27" t="s">
        <v>136</v>
      </c>
      <c r="Q29" s="27" t="s">
        <v>136</v>
      </c>
      <c r="R29" s="27" t="s">
        <v>136</v>
      </c>
      <c r="S29" s="27" t="s">
        <v>136</v>
      </c>
      <c r="T29" s="27" t="s">
        <v>136</v>
      </c>
      <c r="U29" s="27" t="s">
        <v>136</v>
      </c>
    </row>
    <row r="30" spans="1:21">
      <c r="A30" s="8" t="s">
        <v>23</v>
      </c>
      <c r="B30" s="35" t="s">
        <v>134</v>
      </c>
      <c r="C30" s="35" t="s">
        <v>134</v>
      </c>
      <c r="D30" s="35" t="s">
        <v>134</v>
      </c>
      <c r="E30" s="35" t="s">
        <v>134</v>
      </c>
      <c r="F30" s="35" t="s">
        <v>134</v>
      </c>
      <c r="G30" s="36" t="s">
        <v>133</v>
      </c>
      <c r="H30" s="36" t="s">
        <v>133</v>
      </c>
      <c r="I30" s="36" t="s">
        <v>133</v>
      </c>
      <c r="J30" s="36" t="s">
        <v>133</v>
      </c>
      <c r="K30" s="36" t="s">
        <v>133</v>
      </c>
      <c r="L30" s="35" t="s">
        <v>134</v>
      </c>
      <c r="M30" s="35" t="s">
        <v>134</v>
      </c>
      <c r="N30" s="35" t="s">
        <v>134</v>
      </c>
      <c r="O30" s="35" t="s">
        <v>134</v>
      </c>
      <c r="P30" s="35" t="s">
        <v>134</v>
      </c>
      <c r="Q30" s="36" t="s">
        <v>133</v>
      </c>
      <c r="R30" s="36" t="s">
        <v>133</v>
      </c>
      <c r="S30" s="36" t="s">
        <v>133</v>
      </c>
      <c r="T30" s="36" t="s">
        <v>133</v>
      </c>
      <c r="U30" s="36" t="s">
        <v>133</v>
      </c>
    </row>
    <row r="31" spans="1:21">
      <c r="A31" t="s">
        <v>26</v>
      </c>
      <c r="B31" s="46"/>
      <c r="C31" s="46"/>
      <c r="D31" s="46"/>
      <c r="E31" s="46"/>
      <c r="F31" s="46"/>
      <c r="G31" s="46"/>
      <c r="H31" s="46"/>
      <c r="J31"/>
      <c r="T31"/>
    </row>
    <row r="32" spans="1:21">
      <c r="A32" t="s">
        <v>27</v>
      </c>
      <c r="B32" s="46"/>
      <c r="C32" s="46"/>
      <c r="D32" s="46"/>
      <c r="E32" s="46"/>
      <c r="F32" s="46"/>
      <c r="G32" s="46"/>
      <c r="H32" s="46"/>
      <c r="J32"/>
      <c r="T32"/>
    </row>
    <row r="33" spans="1:20">
      <c r="A33" t="s">
        <v>28</v>
      </c>
      <c r="B33" s="46"/>
      <c r="C33" s="46"/>
      <c r="D33" s="46"/>
      <c r="E33" s="46"/>
      <c r="F33" s="46"/>
      <c r="G33" s="46"/>
      <c r="H33" s="46"/>
      <c r="J33"/>
      <c r="T33"/>
    </row>
    <row r="34" spans="1:20">
      <c r="A34" t="s">
        <v>30</v>
      </c>
      <c r="B34" s="46"/>
      <c r="C34" s="46"/>
      <c r="D34" s="46"/>
      <c r="E34" s="46"/>
      <c r="F34" s="46"/>
      <c r="G34" s="46"/>
      <c r="H34" s="46"/>
      <c r="J34"/>
      <c r="T34"/>
    </row>
    <row r="35" spans="1:20">
      <c r="A35" t="s">
        <v>31</v>
      </c>
      <c r="B35" s="46"/>
      <c r="C35" s="46"/>
      <c r="D35" s="46"/>
      <c r="E35" s="46"/>
      <c r="F35" s="46"/>
      <c r="G35" s="46"/>
      <c r="H35" s="46"/>
      <c r="J35"/>
      <c r="T35"/>
    </row>
    <row r="36" spans="1:20">
      <c r="A36" t="s">
        <v>29</v>
      </c>
      <c r="B36" s="46"/>
      <c r="C36" s="46"/>
      <c r="D36" s="46"/>
      <c r="E36" s="46"/>
      <c r="F36" s="46"/>
      <c r="G36" s="46"/>
      <c r="H36" s="46"/>
      <c r="J36"/>
      <c r="T36"/>
    </row>
    <row r="37" spans="1:20">
      <c r="A37" t="s">
        <v>32</v>
      </c>
      <c r="B37" s="46"/>
      <c r="C37" s="46"/>
      <c r="D37" s="46"/>
      <c r="E37" s="46"/>
      <c r="F37" s="46"/>
      <c r="G37" s="46"/>
      <c r="H37" s="46"/>
      <c r="J37"/>
      <c r="T37"/>
    </row>
    <row r="38" spans="1:20">
      <c r="A38" t="s">
        <v>33</v>
      </c>
      <c r="B38" s="46"/>
      <c r="C38" s="46"/>
      <c r="D38" s="46"/>
      <c r="E38" s="46"/>
      <c r="F38" s="46"/>
      <c r="G38" s="46"/>
      <c r="H38" s="46"/>
      <c r="J38"/>
      <c r="T38"/>
    </row>
    <row r="39" spans="1:20">
      <c r="A39" t="s">
        <v>34</v>
      </c>
      <c r="B39" s="46"/>
      <c r="C39" s="46"/>
      <c r="D39" s="46"/>
      <c r="E39" s="46"/>
      <c r="F39" s="46"/>
      <c r="G39" s="46"/>
      <c r="H39" s="46"/>
      <c r="J39"/>
      <c r="T39"/>
    </row>
    <row r="40" spans="1:20">
      <c r="A40" t="s">
        <v>35</v>
      </c>
      <c r="B40" s="46"/>
      <c r="C40" s="46"/>
      <c r="D40" s="46"/>
      <c r="E40" s="46"/>
      <c r="F40" s="46"/>
      <c r="G40" s="46"/>
      <c r="H40" s="46"/>
      <c r="J40"/>
      <c r="T40"/>
    </row>
    <row r="41" spans="1:20">
      <c r="A41" t="s">
        <v>36</v>
      </c>
      <c r="B41" s="46"/>
      <c r="C41" s="46"/>
      <c r="D41" s="46"/>
      <c r="E41" s="46"/>
      <c r="F41" s="46"/>
      <c r="G41" s="46"/>
      <c r="H41" s="46"/>
      <c r="J41"/>
      <c r="T41"/>
    </row>
    <row r="42" spans="1:20">
      <c r="A42" t="s">
        <v>37</v>
      </c>
      <c r="B42" s="46"/>
      <c r="C42" s="46"/>
      <c r="D42" s="46"/>
      <c r="E42" s="46"/>
      <c r="F42" s="46"/>
      <c r="G42" s="46"/>
      <c r="H42" s="46"/>
      <c r="J42"/>
      <c r="T42"/>
    </row>
    <row r="43" spans="1:20">
      <c r="A43" t="s">
        <v>95</v>
      </c>
      <c r="B43" s="46"/>
      <c r="C43" s="46"/>
      <c r="D43" s="46"/>
      <c r="E43" s="46"/>
      <c r="F43" s="46"/>
      <c r="G43" s="46"/>
      <c r="H43" s="46"/>
      <c r="J43"/>
      <c r="T43"/>
    </row>
    <row r="44" spans="1:20">
      <c r="A44" t="s">
        <v>96</v>
      </c>
      <c r="B44" s="46"/>
      <c r="C44" s="46"/>
      <c r="D44" s="46"/>
      <c r="E44" s="46"/>
      <c r="F44" s="46"/>
      <c r="G44" s="46"/>
      <c r="H44" s="46"/>
      <c r="J44"/>
      <c r="T44"/>
    </row>
    <row r="45" spans="1:20">
      <c r="A45" t="s">
        <v>39</v>
      </c>
      <c r="B45" s="46"/>
      <c r="C45" s="46"/>
      <c r="D45" s="46"/>
      <c r="E45" s="46"/>
      <c r="F45" s="46"/>
      <c r="G45" s="46"/>
      <c r="H45" s="46"/>
      <c r="J45"/>
      <c r="T45"/>
    </row>
    <row r="46" spans="1:20" ht="30">
      <c r="A46" s="40" t="s">
        <v>97</v>
      </c>
      <c r="B46" s="46"/>
      <c r="C46" s="46"/>
      <c r="D46" s="46"/>
      <c r="E46" s="46"/>
      <c r="F46" s="46"/>
      <c r="G46" s="46"/>
      <c r="H46" s="47"/>
      <c r="J46"/>
      <c r="T46"/>
    </row>
    <row r="47" spans="1:20" ht="30">
      <c r="A47" s="40" t="s">
        <v>98</v>
      </c>
      <c r="B47" s="46"/>
      <c r="C47" s="46"/>
      <c r="D47" s="46"/>
      <c r="E47" s="46"/>
      <c r="F47" s="46"/>
      <c r="G47" s="46"/>
      <c r="H47" s="47"/>
      <c r="J47"/>
      <c r="T47"/>
    </row>
    <row r="48" spans="1:20">
      <c r="A48" t="s">
        <v>43</v>
      </c>
      <c r="B48" s="46"/>
      <c r="C48" s="46"/>
      <c r="D48" s="46"/>
      <c r="E48" s="46"/>
      <c r="F48" s="46"/>
      <c r="G48" s="46"/>
      <c r="H48" s="47"/>
      <c r="J48"/>
      <c r="T48"/>
    </row>
    <row r="49" spans="1:21">
      <c r="A49" t="s">
        <v>44</v>
      </c>
      <c r="B49" s="46"/>
      <c r="C49" s="46"/>
      <c r="D49" s="46"/>
      <c r="E49" s="46"/>
      <c r="F49" s="46"/>
      <c r="G49" s="46"/>
      <c r="H49" s="47"/>
      <c r="J49"/>
      <c r="T49"/>
    </row>
    <row r="50" spans="1:21">
      <c r="A50" t="s">
        <v>99</v>
      </c>
      <c r="B50" s="46"/>
      <c r="C50" s="46"/>
      <c r="D50" s="46"/>
      <c r="E50" s="46"/>
      <c r="F50" s="46"/>
      <c r="G50" s="46"/>
      <c r="H50" s="46"/>
      <c r="J50"/>
      <c r="T50"/>
    </row>
    <row r="51" spans="1:21">
      <c r="A51" t="s">
        <v>137</v>
      </c>
      <c r="B51" s="46"/>
      <c r="C51" s="46"/>
      <c r="D51" s="46"/>
      <c r="E51" s="46"/>
      <c r="F51" s="46"/>
      <c r="G51" s="46"/>
      <c r="H51" s="46"/>
      <c r="J51"/>
      <c r="T51"/>
    </row>
    <row r="52" spans="1:21">
      <c r="A52" s="41" t="s">
        <v>73</v>
      </c>
      <c r="B52" s="46"/>
      <c r="C52" s="46"/>
      <c r="D52" s="46"/>
      <c r="E52" s="46"/>
      <c r="F52" s="46"/>
      <c r="G52" s="46"/>
      <c r="H52" s="46"/>
      <c r="J52"/>
      <c r="T52"/>
    </row>
    <row r="53" spans="1:21">
      <c r="A53" s="41" t="s">
        <v>101</v>
      </c>
      <c r="B53" s="46"/>
      <c r="C53" s="46"/>
      <c r="D53" s="46"/>
      <c r="E53" s="46"/>
      <c r="F53" s="46"/>
      <c r="G53" s="46"/>
      <c r="H53" s="46"/>
      <c r="J53"/>
      <c r="T53"/>
    </row>
    <row r="54" spans="1:21">
      <c r="A54" s="27" t="s">
        <v>53</v>
      </c>
      <c r="B54" s="48"/>
      <c r="C54" s="48"/>
      <c r="D54" s="48"/>
      <c r="E54" s="48"/>
      <c r="F54" s="48"/>
      <c r="G54" s="48"/>
      <c r="H54" s="48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</row>
    <row r="55" spans="1:21">
      <c r="J55"/>
      <c r="T55"/>
    </row>
    <row r="56" spans="1:21">
      <c r="A56" s="27" t="s">
        <v>131</v>
      </c>
      <c r="B56" s="44" t="s">
        <v>131</v>
      </c>
      <c r="C56" s="44" t="s">
        <v>131</v>
      </c>
      <c r="D56" s="44" t="s">
        <v>131</v>
      </c>
      <c r="E56" s="44" t="s">
        <v>131</v>
      </c>
      <c r="F56" s="44" t="s">
        <v>131</v>
      </c>
      <c r="G56" s="44" t="s">
        <v>131</v>
      </c>
      <c r="H56" s="44" t="s">
        <v>131</v>
      </c>
      <c r="I56" s="44" t="s">
        <v>131</v>
      </c>
      <c r="J56" s="44" t="s">
        <v>131</v>
      </c>
      <c r="K56" s="44" t="s">
        <v>131</v>
      </c>
      <c r="L56" s="44" t="s">
        <v>131</v>
      </c>
      <c r="M56" s="44" t="s">
        <v>131</v>
      </c>
      <c r="N56" s="44" t="s">
        <v>131</v>
      </c>
      <c r="O56" s="44" t="s">
        <v>131</v>
      </c>
      <c r="P56" s="44" t="s">
        <v>131</v>
      </c>
      <c r="Q56" s="44" t="s">
        <v>131</v>
      </c>
      <c r="R56" s="44" t="s">
        <v>131</v>
      </c>
      <c r="S56" s="44" t="s">
        <v>131</v>
      </c>
      <c r="T56" s="44" t="s">
        <v>131</v>
      </c>
      <c r="U56" s="44" t="s">
        <v>131</v>
      </c>
    </row>
    <row r="57" spans="1:21">
      <c r="A57" s="8" t="s">
        <v>23</v>
      </c>
      <c r="B57" s="29" t="s">
        <v>70</v>
      </c>
      <c r="C57" s="29" t="s">
        <v>70</v>
      </c>
      <c r="D57" s="29" t="s">
        <v>70</v>
      </c>
      <c r="E57" s="29" t="s">
        <v>70</v>
      </c>
      <c r="F57" s="29" t="s">
        <v>70</v>
      </c>
      <c r="G57" s="29" t="s">
        <v>70</v>
      </c>
      <c r="H57" s="29" t="s">
        <v>70</v>
      </c>
      <c r="I57" s="29" t="s">
        <v>70</v>
      </c>
      <c r="J57" s="29" t="s">
        <v>70</v>
      </c>
      <c r="K57" s="29" t="s">
        <v>70</v>
      </c>
      <c r="L57" s="29" t="s">
        <v>70</v>
      </c>
      <c r="M57" s="29" t="s">
        <v>70</v>
      </c>
      <c r="N57" s="29" t="s">
        <v>70</v>
      </c>
      <c r="O57" s="29" t="s">
        <v>70</v>
      </c>
      <c r="P57" s="29" t="s">
        <v>70</v>
      </c>
      <c r="Q57" s="29" t="s">
        <v>70</v>
      </c>
      <c r="R57" s="29" t="s">
        <v>70</v>
      </c>
      <c r="S57" s="29" t="s">
        <v>70</v>
      </c>
      <c r="T57" s="29" t="s">
        <v>70</v>
      </c>
      <c r="U57" s="29" t="s">
        <v>70</v>
      </c>
    </row>
    <row r="58" spans="1:21">
      <c r="A58" t="s">
        <v>26</v>
      </c>
      <c r="J58"/>
      <c r="T58"/>
    </row>
    <row r="59" spans="1:21">
      <c r="A59" t="s">
        <v>27</v>
      </c>
      <c r="J59"/>
      <c r="T59"/>
    </row>
    <row r="60" spans="1:21">
      <c r="A60" t="s">
        <v>28</v>
      </c>
      <c r="J60"/>
      <c r="T60"/>
    </row>
    <row r="61" spans="1:21">
      <c r="A61" t="s">
        <v>30</v>
      </c>
      <c r="J61"/>
      <c r="T61"/>
    </row>
    <row r="62" spans="1:21">
      <c r="A62" t="s">
        <v>31</v>
      </c>
      <c r="J62"/>
      <c r="T62"/>
    </row>
    <row r="63" spans="1:21">
      <c r="A63" t="s">
        <v>29</v>
      </c>
      <c r="J63"/>
      <c r="T63"/>
    </row>
    <row r="64" spans="1:21">
      <c r="A64" t="s">
        <v>32</v>
      </c>
      <c r="J64"/>
      <c r="T64"/>
    </row>
    <row r="65" spans="1:20">
      <c r="A65" t="s">
        <v>33</v>
      </c>
      <c r="J65"/>
      <c r="T65"/>
    </row>
    <row r="66" spans="1:20">
      <c r="A66" t="s">
        <v>34</v>
      </c>
      <c r="J66"/>
      <c r="T66"/>
    </row>
    <row r="67" spans="1:20">
      <c r="A67" t="s">
        <v>35</v>
      </c>
      <c r="J67"/>
      <c r="T67"/>
    </row>
    <row r="68" spans="1:20">
      <c r="A68" t="s">
        <v>36</v>
      </c>
      <c r="J68"/>
      <c r="T68"/>
    </row>
    <row r="69" spans="1:20">
      <c r="A69" t="s">
        <v>37</v>
      </c>
      <c r="J69"/>
      <c r="T69"/>
    </row>
    <row r="70" spans="1:20">
      <c r="A70" t="s">
        <v>95</v>
      </c>
      <c r="J70"/>
      <c r="T70"/>
    </row>
    <row r="71" spans="1:20">
      <c r="A71" t="s">
        <v>96</v>
      </c>
      <c r="J71"/>
      <c r="T71"/>
    </row>
    <row r="72" spans="1:20">
      <c r="A72" t="s">
        <v>39</v>
      </c>
      <c r="J72"/>
      <c r="T72"/>
    </row>
    <row r="73" spans="1:20" ht="30">
      <c r="A73" s="40" t="s">
        <v>97</v>
      </c>
      <c r="J73"/>
      <c r="T73"/>
    </row>
    <row r="74" spans="1:20" ht="30">
      <c r="A74" s="40" t="s">
        <v>98</v>
      </c>
      <c r="J74"/>
      <c r="T74"/>
    </row>
    <row r="75" spans="1:20">
      <c r="A75" t="s">
        <v>43</v>
      </c>
      <c r="J75"/>
      <c r="T75"/>
    </row>
    <row r="76" spans="1:20">
      <c r="A76" t="s">
        <v>44</v>
      </c>
      <c r="J76"/>
      <c r="T76"/>
    </row>
    <row r="77" spans="1:20">
      <c r="A77" t="s">
        <v>99</v>
      </c>
      <c r="J77"/>
      <c r="T77"/>
    </row>
    <row r="78" spans="1:20">
      <c r="A78" t="s">
        <v>137</v>
      </c>
      <c r="J78"/>
      <c r="T78"/>
    </row>
    <row r="79" spans="1:20">
      <c r="A79" s="41" t="s">
        <v>73</v>
      </c>
      <c r="J79"/>
      <c r="T79"/>
    </row>
    <row r="80" spans="1:20">
      <c r="A80" s="41" t="s">
        <v>101</v>
      </c>
      <c r="J80"/>
      <c r="T80"/>
    </row>
    <row r="81" spans="1:21">
      <c r="A81" s="27" t="s">
        <v>53</v>
      </c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</row>
    <row r="82" spans="1:21">
      <c r="J82"/>
    </row>
    <row r="83" spans="1:21">
      <c r="J83"/>
    </row>
    <row r="84" spans="1:21">
      <c r="J84"/>
    </row>
    <row r="85" spans="1:21">
      <c r="J85"/>
    </row>
    <row r="86" spans="1:21">
      <c r="J86"/>
    </row>
    <row r="87" spans="1:21">
      <c r="J87"/>
    </row>
    <row r="88" spans="1:21">
      <c r="J88"/>
    </row>
    <row r="89" spans="1:21">
      <c r="J89"/>
    </row>
    <row r="90" spans="1:21">
      <c r="J90"/>
    </row>
    <row r="91" spans="1:21">
      <c r="J91"/>
    </row>
    <row r="92" spans="1:21">
      <c r="J92"/>
    </row>
    <row r="93" spans="1:21">
      <c r="J93"/>
    </row>
    <row r="94" spans="1:21">
      <c r="J94"/>
    </row>
    <row r="95" spans="1:21">
      <c r="J95"/>
    </row>
    <row r="96" spans="1:21">
      <c r="J96"/>
    </row>
    <row r="97" spans="10:10">
      <c r="J97"/>
    </row>
    <row r="98" spans="10:10">
      <c r="J98"/>
    </row>
    <row r="99" spans="10:10">
      <c r="J99"/>
    </row>
    <row r="100" spans="10:10">
      <c r="J100"/>
    </row>
    <row r="101" spans="10:10">
      <c r="J101"/>
    </row>
    <row r="102" spans="10:10">
      <c r="J102"/>
    </row>
    <row r="103" spans="10:10">
      <c r="J103"/>
    </row>
    <row r="104" spans="10:10">
      <c r="J104"/>
    </row>
    <row r="105" spans="10:10">
      <c r="J105"/>
    </row>
    <row r="106" spans="10:10">
      <c r="J106"/>
    </row>
    <row r="107" spans="10:10">
      <c r="J107"/>
    </row>
    <row r="108" spans="10:10">
      <c r="J108"/>
    </row>
    <row r="109" spans="10:10">
      <c r="J109"/>
    </row>
    <row r="110" spans="10:10">
      <c r="J110"/>
    </row>
    <row r="111" spans="10:10">
      <c r="J111"/>
    </row>
    <row r="112" spans="10:10">
      <c r="J112"/>
    </row>
    <row r="113" spans="10:10">
      <c r="J113"/>
    </row>
    <row r="114" spans="10:10">
      <c r="J114"/>
    </row>
    <row r="115" spans="10:10">
      <c r="J115"/>
    </row>
    <row r="116" spans="10:10">
      <c r="J116"/>
    </row>
    <row r="117" spans="10:10">
      <c r="J117"/>
    </row>
    <row r="118" spans="10:10">
      <c r="J118"/>
    </row>
    <row r="119" spans="10:10">
      <c r="J119"/>
    </row>
    <row r="120" spans="10:10">
      <c r="J120"/>
    </row>
    <row r="121" spans="10:10">
      <c r="J121"/>
    </row>
    <row r="122" spans="10:10">
      <c r="J122"/>
    </row>
    <row r="123" spans="10:10">
      <c r="J123"/>
    </row>
    <row r="124" spans="10:10">
      <c r="J124"/>
    </row>
    <row r="125" spans="10:10">
      <c r="J125"/>
    </row>
    <row r="126" spans="10:10">
      <c r="J126"/>
    </row>
    <row r="127" spans="10:10">
      <c r="J127"/>
    </row>
    <row r="128" spans="10:10">
      <c r="J128"/>
    </row>
    <row r="129" spans="10:10">
      <c r="J129"/>
    </row>
    <row r="130" spans="10:10">
      <c r="J130"/>
    </row>
    <row r="131" spans="10:10">
      <c r="J131"/>
    </row>
    <row r="132" spans="10:10">
      <c r="J132"/>
    </row>
    <row r="133" spans="10:10">
      <c r="J133"/>
    </row>
    <row r="134" spans="10:10">
      <c r="J134"/>
    </row>
    <row r="135" spans="10:10">
      <c r="J135"/>
    </row>
    <row r="136" spans="10:10">
      <c r="J136"/>
    </row>
    <row r="137" spans="10:10">
      <c r="J137"/>
    </row>
    <row r="138" spans="10:10">
      <c r="J138"/>
    </row>
    <row r="139" spans="10:10">
      <c r="J139"/>
    </row>
    <row r="140" spans="10:10">
      <c r="J140"/>
    </row>
    <row r="141" spans="10:10">
      <c r="J141"/>
    </row>
    <row r="142" spans="10:10">
      <c r="J142"/>
    </row>
    <row r="143" spans="10:10">
      <c r="J143"/>
    </row>
    <row r="144" spans="10:10">
      <c r="J144"/>
    </row>
    <row r="145" spans="10:10">
      <c r="J145"/>
    </row>
    <row r="146" spans="10:10">
      <c r="J146"/>
    </row>
    <row r="147" spans="10:10">
      <c r="J147"/>
    </row>
    <row r="148" spans="10:10">
      <c r="J148"/>
    </row>
    <row r="149" spans="10:10">
      <c r="J149"/>
    </row>
    <row r="150" spans="10:10">
      <c r="J150"/>
    </row>
    <row r="151" spans="10:10">
      <c r="J151"/>
    </row>
    <row r="152" spans="10:10">
      <c r="J152"/>
    </row>
    <row r="153" spans="10:10">
      <c r="J153"/>
    </row>
    <row r="154" spans="10:10">
      <c r="J154"/>
    </row>
    <row r="155" spans="10:10">
      <c r="J155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3C3F9-925C-4BAA-8E52-913193677AA7}">
  <sheetPr codeName="Sheet13"/>
  <dimension ref="A1:Z155"/>
  <sheetViews>
    <sheetView workbookViewId="0">
      <selection activeCell="B56" sqref="B56"/>
    </sheetView>
  </sheetViews>
  <sheetFormatPr defaultColWidth="11.42578125" defaultRowHeight="15"/>
  <cols>
    <col min="1" max="1" width="26.140625" bestFit="1" customWidth="1"/>
    <col min="10" max="10" width="11.42578125" style="9"/>
    <col min="20" max="20" width="11.42578125" style="25"/>
  </cols>
  <sheetData>
    <row r="1" spans="1:26">
      <c r="B1" s="45">
        <v>45992</v>
      </c>
      <c r="C1" s="45">
        <v>45993</v>
      </c>
      <c r="D1" s="45">
        <v>45994</v>
      </c>
      <c r="E1" s="45">
        <v>45995</v>
      </c>
      <c r="F1" s="45">
        <v>45996</v>
      </c>
      <c r="G1" s="45">
        <v>45999</v>
      </c>
      <c r="H1" s="45">
        <v>46000</v>
      </c>
      <c r="I1" s="45">
        <v>46001</v>
      </c>
      <c r="J1" s="45">
        <v>46002</v>
      </c>
      <c r="K1" s="45">
        <v>46003</v>
      </c>
      <c r="L1" s="45">
        <v>46006</v>
      </c>
      <c r="M1" s="45">
        <v>46007</v>
      </c>
      <c r="N1" s="45">
        <v>46008</v>
      </c>
      <c r="O1" s="45">
        <v>46009</v>
      </c>
      <c r="P1" s="45">
        <v>46010</v>
      </c>
      <c r="Q1" s="45">
        <v>46013</v>
      </c>
      <c r="R1" s="45">
        <v>46014</v>
      </c>
      <c r="S1" s="45">
        <v>46015</v>
      </c>
      <c r="T1" s="45">
        <v>46016</v>
      </c>
      <c r="U1" s="45">
        <v>46017</v>
      </c>
      <c r="V1" s="45">
        <v>46020</v>
      </c>
      <c r="W1" s="45">
        <v>46021</v>
      </c>
      <c r="X1" s="45">
        <v>46022</v>
      </c>
    </row>
    <row r="2" spans="1:26">
      <c r="A2" t="s">
        <v>131</v>
      </c>
      <c r="B2" s="1" t="s">
        <v>132</v>
      </c>
      <c r="C2" s="1" t="s">
        <v>132</v>
      </c>
      <c r="D2" s="1" t="s">
        <v>132</v>
      </c>
      <c r="E2" s="1" t="s">
        <v>132</v>
      </c>
      <c r="F2" s="1" t="s">
        <v>132</v>
      </c>
      <c r="G2" s="1" t="s">
        <v>132</v>
      </c>
      <c r="H2" s="1" t="s">
        <v>132</v>
      </c>
      <c r="I2" s="1" t="s">
        <v>132</v>
      </c>
      <c r="J2" s="1" t="s">
        <v>132</v>
      </c>
      <c r="K2" s="1" t="s">
        <v>132</v>
      </c>
      <c r="L2" s="1" t="s">
        <v>132</v>
      </c>
      <c r="M2" s="1" t="s">
        <v>132</v>
      </c>
      <c r="N2" s="1" t="s">
        <v>132</v>
      </c>
      <c r="O2" s="1" t="s">
        <v>132</v>
      </c>
      <c r="P2" s="1" t="s">
        <v>132</v>
      </c>
      <c r="Q2" s="1" t="s">
        <v>132</v>
      </c>
      <c r="R2" s="1" t="s">
        <v>132</v>
      </c>
      <c r="S2" s="1" t="s">
        <v>132</v>
      </c>
      <c r="T2" s="1" t="s">
        <v>132</v>
      </c>
      <c r="U2" s="1" t="s">
        <v>132</v>
      </c>
      <c r="V2" s="1" t="s">
        <v>132</v>
      </c>
      <c r="W2" s="1" t="s">
        <v>132</v>
      </c>
      <c r="X2" s="1" t="s">
        <v>132</v>
      </c>
      <c r="Y2" s="7"/>
      <c r="Z2" s="7"/>
    </row>
    <row r="3" spans="1:26">
      <c r="A3" s="8" t="s">
        <v>23</v>
      </c>
      <c r="B3" s="36" t="s">
        <v>133</v>
      </c>
      <c r="C3" s="36" t="s">
        <v>133</v>
      </c>
      <c r="D3" s="36" t="s">
        <v>133</v>
      </c>
      <c r="E3" s="36" t="s">
        <v>133</v>
      </c>
      <c r="F3" s="36" t="s">
        <v>133</v>
      </c>
      <c r="G3" s="35" t="s">
        <v>134</v>
      </c>
      <c r="H3" s="35" t="s">
        <v>134</v>
      </c>
      <c r="I3" s="35" t="s">
        <v>134</v>
      </c>
      <c r="J3" s="35" t="s">
        <v>134</v>
      </c>
      <c r="K3" s="35" t="s">
        <v>134</v>
      </c>
      <c r="L3" s="36" t="s">
        <v>133</v>
      </c>
      <c r="M3" s="36" t="s">
        <v>133</v>
      </c>
      <c r="N3" s="36" t="s">
        <v>133</v>
      </c>
      <c r="O3" s="36" t="s">
        <v>133</v>
      </c>
      <c r="P3" s="36" t="s">
        <v>133</v>
      </c>
      <c r="Q3" s="35" t="s">
        <v>134</v>
      </c>
      <c r="R3" s="35" t="s">
        <v>134</v>
      </c>
      <c r="S3" s="35" t="s">
        <v>134</v>
      </c>
      <c r="T3" s="35" t="s">
        <v>134</v>
      </c>
      <c r="U3" s="35" t="s">
        <v>134</v>
      </c>
      <c r="V3" s="35" t="s">
        <v>134</v>
      </c>
      <c r="W3" s="35" t="s">
        <v>134</v>
      </c>
      <c r="X3" s="35" t="s">
        <v>134</v>
      </c>
    </row>
    <row r="4" spans="1:26">
      <c r="A4" t="s">
        <v>26</v>
      </c>
      <c r="J4"/>
      <c r="T4"/>
    </row>
    <row r="5" spans="1:26">
      <c r="A5" t="s">
        <v>27</v>
      </c>
      <c r="J5"/>
      <c r="T5"/>
    </row>
    <row r="6" spans="1:26">
      <c r="A6" t="s">
        <v>28</v>
      </c>
      <c r="J6"/>
      <c r="T6"/>
    </row>
    <row r="7" spans="1:26">
      <c r="A7" t="s">
        <v>30</v>
      </c>
      <c r="J7"/>
      <c r="T7"/>
    </row>
    <row r="8" spans="1:26">
      <c r="A8" t="s">
        <v>31</v>
      </c>
      <c r="J8"/>
      <c r="T8"/>
    </row>
    <row r="9" spans="1:26">
      <c r="A9" t="s">
        <v>29</v>
      </c>
      <c r="J9"/>
      <c r="T9"/>
    </row>
    <row r="10" spans="1:26">
      <c r="A10" t="s">
        <v>32</v>
      </c>
      <c r="J10"/>
      <c r="T10"/>
    </row>
    <row r="11" spans="1:26">
      <c r="A11" t="s">
        <v>33</v>
      </c>
      <c r="J11"/>
      <c r="T11"/>
    </row>
    <row r="12" spans="1:26">
      <c r="A12" t="s">
        <v>34</v>
      </c>
      <c r="J12"/>
      <c r="T12"/>
    </row>
    <row r="13" spans="1:26">
      <c r="A13" t="s">
        <v>35</v>
      </c>
      <c r="J13"/>
      <c r="T13"/>
    </row>
    <row r="14" spans="1:26">
      <c r="A14" t="s">
        <v>36</v>
      </c>
      <c r="J14"/>
      <c r="T14"/>
    </row>
    <row r="15" spans="1:26">
      <c r="A15" t="s">
        <v>37</v>
      </c>
      <c r="J15"/>
      <c r="T15"/>
    </row>
    <row r="16" spans="1:26">
      <c r="A16" t="s">
        <v>95</v>
      </c>
      <c r="J16"/>
      <c r="T16"/>
      <c r="V16" s="7"/>
      <c r="W16" s="7"/>
      <c r="X16" s="7"/>
      <c r="Y16" s="7"/>
      <c r="Z16" s="7"/>
    </row>
    <row r="17" spans="1:26">
      <c r="A17" t="s">
        <v>96</v>
      </c>
      <c r="J17"/>
      <c r="T17"/>
    </row>
    <row r="18" spans="1:26">
      <c r="A18" t="s">
        <v>39</v>
      </c>
      <c r="J18"/>
      <c r="T18"/>
    </row>
    <row r="19" spans="1:26" ht="30">
      <c r="A19" s="40" t="s">
        <v>97</v>
      </c>
      <c r="H19" s="3"/>
      <c r="J19"/>
      <c r="T19"/>
    </row>
    <row r="20" spans="1:26" ht="30">
      <c r="A20" s="40" t="s">
        <v>98</v>
      </c>
      <c r="H20" s="3"/>
      <c r="J20"/>
      <c r="T20"/>
    </row>
    <row r="21" spans="1:26">
      <c r="A21" t="s">
        <v>43</v>
      </c>
      <c r="H21" s="3"/>
      <c r="J21"/>
      <c r="T21"/>
    </row>
    <row r="22" spans="1:26">
      <c r="A22" t="s">
        <v>44</v>
      </c>
      <c r="H22" s="3"/>
      <c r="J22"/>
      <c r="T22"/>
    </row>
    <row r="23" spans="1:26">
      <c r="A23" t="s">
        <v>99</v>
      </c>
      <c r="J23"/>
      <c r="T23"/>
    </row>
    <row r="24" spans="1:26">
      <c r="A24" t="s">
        <v>137</v>
      </c>
      <c r="J24"/>
      <c r="T24"/>
    </row>
    <row r="25" spans="1:26">
      <c r="A25" s="41" t="s">
        <v>73</v>
      </c>
      <c r="J25"/>
      <c r="T25"/>
    </row>
    <row r="26" spans="1:26">
      <c r="A26" s="41" t="s">
        <v>101</v>
      </c>
      <c r="J26"/>
      <c r="T26"/>
    </row>
    <row r="27" spans="1:26">
      <c r="A27" s="27" t="s">
        <v>53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 spans="1:26">
      <c r="J28"/>
      <c r="T28"/>
    </row>
    <row r="29" spans="1:26">
      <c r="A29" s="27" t="s">
        <v>131</v>
      </c>
      <c r="B29" s="27" t="s">
        <v>136</v>
      </c>
      <c r="C29" s="27" t="s">
        <v>136</v>
      </c>
      <c r="D29" s="27" t="s">
        <v>136</v>
      </c>
      <c r="E29" s="27" t="s">
        <v>136</v>
      </c>
      <c r="F29" s="27" t="s">
        <v>136</v>
      </c>
      <c r="G29" s="27" t="s">
        <v>136</v>
      </c>
      <c r="H29" s="27" t="s">
        <v>136</v>
      </c>
      <c r="I29" s="27" t="s">
        <v>136</v>
      </c>
      <c r="J29" s="27" t="s">
        <v>136</v>
      </c>
      <c r="K29" s="27" t="s">
        <v>136</v>
      </c>
      <c r="L29" s="27" t="s">
        <v>136</v>
      </c>
      <c r="M29" s="27" t="s">
        <v>136</v>
      </c>
      <c r="N29" s="27" t="s">
        <v>136</v>
      </c>
      <c r="O29" s="27" t="s">
        <v>136</v>
      </c>
      <c r="P29" s="27" t="s">
        <v>136</v>
      </c>
      <c r="Q29" s="27" t="s">
        <v>136</v>
      </c>
      <c r="R29" s="27" t="s">
        <v>136</v>
      </c>
      <c r="S29" s="27" t="s">
        <v>136</v>
      </c>
      <c r="T29" s="27" t="s">
        <v>136</v>
      </c>
      <c r="U29" s="27" t="s">
        <v>136</v>
      </c>
      <c r="V29" s="27" t="s">
        <v>136</v>
      </c>
      <c r="W29" s="27" t="s">
        <v>136</v>
      </c>
      <c r="X29" s="27" t="s">
        <v>136</v>
      </c>
    </row>
    <row r="30" spans="1:26">
      <c r="A30" s="8" t="s">
        <v>23</v>
      </c>
      <c r="B30" s="35" t="s">
        <v>134</v>
      </c>
      <c r="C30" s="35" t="s">
        <v>134</v>
      </c>
      <c r="D30" s="35" t="s">
        <v>134</v>
      </c>
      <c r="E30" s="35" t="s">
        <v>134</v>
      </c>
      <c r="F30" s="35" t="s">
        <v>134</v>
      </c>
      <c r="G30" s="36" t="s">
        <v>133</v>
      </c>
      <c r="H30" s="36" t="s">
        <v>133</v>
      </c>
      <c r="I30" s="36" t="s">
        <v>133</v>
      </c>
      <c r="J30" s="36" t="s">
        <v>133</v>
      </c>
      <c r="K30" s="36" t="s">
        <v>133</v>
      </c>
      <c r="L30" s="35" t="s">
        <v>134</v>
      </c>
      <c r="M30" s="35" t="s">
        <v>134</v>
      </c>
      <c r="N30" s="35" t="s">
        <v>134</v>
      </c>
      <c r="O30" s="35" t="s">
        <v>134</v>
      </c>
      <c r="P30" s="35" t="s">
        <v>134</v>
      </c>
      <c r="Q30" s="36" t="s">
        <v>133</v>
      </c>
      <c r="R30" s="36" t="s">
        <v>133</v>
      </c>
      <c r="S30" s="36" t="s">
        <v>133</v>
      </c>
      <c r="T30" s="36" t="s">
        <v>133</v>
      </c>
      <c r="U30" s="36" t="s">
        <v>133</v>
      </c>
      <c r="V30" s="36" t="s">
        <v>133</v>
      </c>
      <c r="W30" s="36" t="s">
        <v>133</v>
      </c>
      <c r="X30" s="36" t="s">
        <v>133</v>
      </c>
      <c r="Y30" s="7"/>
      <c r="Z30" s="7"/>
    </row>
    <row r="31" spans="1:26">
      <c r="A31" t="s">
        <v>26</v>
      </c>
      <c r="B31" s="46"/>
      <c r="C31" s="46"/>
      <c r="D31" s="46"/>
      <c r="E31" s="46"/>
      <c r="F31" s="46"/>
      <c r="G31" s="46"/>
      <c r="H31" s="46"/>
      <c r="J31"/>
      <c r="T31"/>
    </row>
    <row r="32" spans="1:26">
      <c r="A32" t="s">
        <v>27</v>
      </c>
      <c r="B32" s="46"/>
      <c r="C32" s="46"/>
      <c r="D32" s="46"/>
      <c r="E32" s="46"/>
      <c r="F32" s="46"/>
      <c r="G32" s="46"/>
      <c r="H32" s="46"/>
      <c r="J32"/>
      <c r="T32"/>
    </row>
    <row r="33" spans="1:20">
      <c r="A33" t="s">
        <v>28</v>
      </c>
      <c r="B33" s="46"/>
      <c r="C33" s="46"/>
      <c r="D33" s="46"/>
      <c r="E33" s="46"/>
      <c r="F33" s="46"/>
      <c r="G33" s="46"/>
      <c r="H33" s="46"/>
      <c r="J33"/>
      <c r="T33"/>
    </row>
    <row r="34" spans="1:20">
      <c r="A34" t="s">
        <v>30</v>
      </c>
      <c r="B34" s="46"/>
      <c r="C34" s="46"/>
      <c r="D34" s="46"/>
      <c r="E34" s="46"/>
      <c r="F34" s="46"/>
      <c r="G34" s="46"/>
      <c r="H34" s="46"/>
      <c r="J34"/>
      <c r="T34"/>
    </row>
    <row r="35" spans="1:20">
      <c r="A35" t="s">
        <v>31</v>
      </c>
      <c r="B35" s="46"/>
      <c r="C35" s="46"/>
      <c r="D35" s="46"/>
      <c r="E35" s="46"/>
      <c r="F35" s="46"/>
      <c r="G35" s="46"/>
      <c r="H35" s="46"/>
      <c r="J35"/>
      <c r="T35"/>
    </row>
    <row r="36" spans="1:20">
      <c r="A36" t="s">
        <v>29</v>
      </c>
      <c r="B36" s="46"/>
      <c r="C36" s="46"/>
      <c r="D36" s="46"/>
      <c r="E36" s="46"/>
      <c r="F36" s="46"/>
      <c r="G36" s="46"/>
      <c r="H36" s="46"/>
      <c r="J36"/>
      <c r="T36"/>
    </row>
    <row r="37" spans="1:20">
      <c r="A37" t="s">
        <v>32</v>
      </c>
      <c r="B37" s="46"/>
      <c r="C37" s="46"/>
      <c r="D37" s="46"/>
      <c r="E37" s="46"/>
      <c r="F37" s="46"/>
      <c r="G37" s="46"/>
      <c r="H37" s="46"/>
      <c r="J37"/>
      <c r="T37"/>
    </row>
    <row r="38" spans="1:20">
      <c r="A38" t="s">
        <v>33</v>
      </c>
      <c r="B38" s="46"/>
      <c r="C38" s="46"/>
      <c r="D38" s="46"/>
      <c r="E38" s="46"/>
      <c r="F38" s="46"/>
      <c r="G38" s="46"/>
      <c r="H38" s="46"/>
      <c r="J38"/>
      <c r="T38"/>
    </row>
    <row r="39" spans="1:20">
      <c r="A39" t="s">
        <v>34</v>
      </c>
      <c r="B39" s="46"/>
      <c r="C39" s="46"/>
      <c r="D39" s="46"/>
      <c r="E39" s="46"/>
      <c r="F39" s="46"/>
      <c r="G39" s="46"/>
      <c r="H39" s="46"/>
      <c r="J39"/>
      <c r="T39"/>
    </row>
    <row r="40" spans="1:20">
      <c r="A40" t="s">
        <v>35</v>
      </c>
      <c r="B40" s="46"/>
      <c r="C40" s="46"/>
      <c r="D40" s="46"/>
      <c r="E40" s="46"/>
      <c r="F40" s="46"/>
      <c r="G40" s="46"/>
      <c r="H40" s="46"/>
      <c r="J40"/>
      <c r="T40"/>
    </row>
    <row r="41" spans="1:20">
      <c r="A41" t="s">
        <v>36</v>
      </c>
      <c r="B41" s="46"/>
      <c r="C41" s="46"/>
      <c r="D41" s="46"/>
      <c r="E41" s="46"/>
      <c r="F41" s="46"/>
      <c r="G41" s="46"/>
      <c r="H41" s="46"/>
      <c r="J41"/>
      <c r="T41"/>
    </row>
    <row r="42" spans="1:20">
      <c r="A42" t="s">
        <v>37</v>
      </c>
      <c r="B42" s="46"/>
      <c r="C42" s="46"/>
      <c r="D42" s="46"/>
      <c r="E42" s="46"/>
      <c r="F42" s="46"/>
      <c r="G42" s="46"/>
      <c r="H42" s="46"/>
      <c r="J42"/>
      <c r="T42"/>
    </row>
    <row r="43" spans="1:20">
      <c r="A43" t="s">
        <v>95</v>
      </c>
      <c r="B43" s="46"/>
      <c r="C43" s="46"/>
      <c r="D43" s="46"/>
      <c r="E43" s="46"/>
      <c r="F43" s="46"/>
      <c r="G43" s="46"/>
      <c r="H43" s="46"/>
      <c r="J43"/>
      <c r="T43"/>
    </row>
    <row r="44" spans="1:20">
      <c r="A44" t="s">
        <v>96</v>
      </c>
      <c r="B44" s="46"/>
      <c r="C44" s="46"/>
      <c r="D44" s="46"/>
      <c r="E44" s="46"/>
      <c r="F44" s="46"/>
      <c r="G44" s="46"/>
      <c r="H44" s="46"/>
      <c r="J44"/>
      <c r="T44"/>
    </row>
    <row r="45" spans="1:20">
      <c r="A45" t="s">
        <v>39</v>
      </c>
      <c r="B45" s="46"/>
      <c r="C45" s="46"/>
      <c r="D45" s="46"/>
      <c r="E45" s="46"/>
      <c r="F45" s="46"/>
      <c r="G45" s="46"/>
      <c r="H45" s="46"/>
      <c r="J45"/>
      <c r="T45"/>
    </row>
    <row r="46" spans="1:20" ht="30">
      <c r="A46" s="40" t="s">
        <v>97</v>
      </c>
      <c r="B46" s="46"/>
      <c r="C46" s="46"/>
      <c r="D46" s="46"/>
      <c r="E46" s="46"/>
      <c r="F46" s="46"/>
      <c r="G46" s="46"/>
      <c r="H46" s="47"/>
      <c r="J46"/>
      <c r="T46"/>
    </row>
    <row r="47" spans="1:20" ht="30">
      <c r="A47" s="40" t="s">
        <v>98</v>
      </c>
      <c r="B47" s="46"/>
      <c r="C47" s="46"/>
      <c r="D47" s="46"/>
      <c r="E47" s="46"/>
      <c r="F47" s="46"/>
      <c r="G47" s="46"/>
      <c r="H47" s="47"/>
      <c r="J47"/>
      <c r="T47"/>
    </row>
    <row r="48" spans="1:20">
      <c r="A48" t="s">
        <v>43</v>
      </c>
      <c r="B48" s="46"/>
      <c r="C48" s="46"/>
      <c r="D48" s="46"/>
      <c r="E48" s="46"/>
      <c r="F48" s="46"/>
      <c r="G48" s="46"/>
      <c r="H48" s="47"/>
      <c r="J48"/>
      <c r="T48"/>
    </row>
    <row r="49" spans="1:24">
      <c r="A49" t="s">
        <v>44</v>
      </c>
      <c r="B49" s="46"/>
      <c r="C49" s="46"/>
      <c r="D49" s="46"/>
      <c r="E49" s="46"/>
      <c r="F49" s="46"/>
      <c r="G49" s="46"/>
      <c r="H49" s="47"/>
      <c r="J49"/>
      <c r="T49"/>
    </row>
    <row r="50" spans="1:24">
      <c r="A50" t="s">
        <v>99</v>
      </c>
      <c r="B50" s="46"/>
      <c r="C50" s="46"/>
      <c r="D50" s="46"/>
      <c r="E50" s="46"/>
      <c r="F50" s="46"/>
      <c r="G50" s="46"/>
      <c r="H50" s="46"/>
      <c r="J50"/>
      <c r="T50"/>
    </row>
    <row r="51" spans="1:24">
      <c r="A51" t="s">
        <v>137</v>
      </c>
      <c r="B51" s="46"/>
      <c r="C51" s="46"/>
      <c r="D51" s="46"/>
      <c r="E51" s="46"/>
      <c r="F51" s="46"/>
      <c r="G51" s="46"/>
      <c r="H51" s="46"/>
      <c r="J51"/>
      <c r="T51"/>
    </row>
    <row r="52" spans="1:24">
      <c r="A52" s="41" t="s">
        <v>73</v>
      </c>
      <c r="B52" s="46"/>
      <c r="C52" s="46"/>
      <c r="D52" s="46"/>
      <c r="E52" s="46"/>
      <c r="F52" s="46"/>
      <c r="G52" s="46"/>
      <c r="H52" s="46"/>
      <c r="J52"/>
      <c r="T52"/>
    </row>
    <row r="53" spans="1:24">
      <c r="A53" s="41" t="s">
        <v>101</v>
      </c>
      <c r="B53" s="46"/>
      <c r="C53" s="46"/>
      <c r="D53" s="46"/>
      <c r="E53" s="46"/>
      <c r="F53" s="46"/>
      <c r="G53" s="46"/>
      <c r="H53" s="46"/>
      <c r="J53"/>
      <c r="T53"/>
    </row>
    <row r="54" spans="1:24">
      <c r="A54" s="27" t="s">
        <v>53</v>
      </c>
      <c r="B54" s="48"/>
      <c r="C54" s="48"/>
      <c r="D54" s="48"/>
      <c r="E54" s="48"/>
      <c r="F54" s="48"/>
      <c r="G54" s="48"/>
      <c r="H54" s="48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</row>
    <row r="55" spans="1:24">
      <c r="J55"/>
      <c r="T55"/>
    </row>
    <row r="56" spans="1:24">
      <c r="A56" s="27" t="s">
        <v>131</v>
      </c>
      <c r="B56" s="44" t="s">
        <v>131</v>
      </c>
      <c r="C56" s="44" t="s">
        <v>131</v>
      </c>
      <c r="D56" s="44" t="s">
        <v>131</v>
      </c>
      <c r="E56" s="44" t="s">
        <v>131</v>
      </c>
      <c r="F56" s="44" t="s">
        <v>131</v>
      </c>
      <c r="G56" s="44" t="s">
        <v>131</v>
      </c>
      <c r="H56" s="44" t="s">
        <v>131</v>
      </c>
      <c r="I56" s="44" t="s">
        <v>131</v>
      </c>
      <c r="J56" s="44" t="s">
        <v>131</v>
      </c>
      <c r="K56" s="44" t="s">
        <v>131</v>
      </c>
      <c r="L56" s="44" t="s">
        <v>131</v>
      </c>
      <c r="M56" s="44" t="s">
        <v>131</v>
      </c>
      <c r="N56" s="44" t="s">
        <v>131</v>
      </c>
      <c r="O56" s="44" t="s">
        <v>131</v>
      </c>
      <c r="P56" s="44" t="s">
        <v>131</v>
      </c>
      <c r="Q56" s="44" t="s">
        <v>131</v>
      </c>
      <c r="R56" s="44" t="s">
        <v>131</v>
      </c>
      <c r="S56" s="44" t="s">
        <v>131</v>
      </c>
      <c r="T56" s="44" t="s">
        <v>131</v>
      </c>
      <c r="U56" s="44" t="s">
        <v>131</v>
      </c>
      <c r="V56" s="44" t="s">
        <v>131</v>
      </c>
      <c r="W56" s="44" t="s">
        <v>131</v>
      </c>
      <c r="X56" s="44" t="s">
        <v>131</v>
      </c>
    </row>
    <row r="57" spans="1:24">
      <c r="A57" s="8" t="s">
        <v>23</v>
      </c>
      <c r="B57" s="29" t="s">
        <v>70</v>
      </c>
      <c r="C57" s="29" t="s">
        <v>70</v>
      </c>
      <c r="D57" s="29" t="s">
        <v>70</v>
      </c>
      <c r="E57" s="29" t="s">
        <v>70</v>
      </c>
      <c r="F57" s="29" t="s">
        <v>70</v>
      </c>
      <c r="G57" s="29" t="s">
        <v>70</v>
      </c>
      <c r="H57" s="29" t="s">
        <v>70</v>
      </c>
      <c r="I57" s="29" t="s">
        <v>70</v>
      </c>
      <c r="J57" s="29" t="s">
        <v>70</v>
      </c>
      <c r="K57" s="29" t="s">
        <v>70</v>
      </c>
      <c r="L57" s="29" t="s">
        <v>70</v>
      </c>
      <c r="M57" s="29" t="s">
        <v>70</v>
      </c>
      <c r="N57" s="29" t="s">
        <v>70</v>
      </c>
      <c r="O57" s="29" t="s">
        <v>70</v>
      </c>
      <c r="P57" s="29" t="s">
        <v>70</v>
      </c>
      <c r="Q57" s="29" t="s">
        <v>70</v>
      </c>
      <c r="R57" s="29" t="s">
        <v>70</v>
      </c>
      <c r="S57" s="29" t="s">
        <v>70</v>
      </c>
      <c r="T57" s="29" t="s">
        <v>70</v>
      </c>
      <c r="U57" s="29" t="s">
        <v>70</v>
      </c>
      <c r="V57" s="29" t="s">
        <v>70</v>
      </c>
      <c r="W57" s="29" t="s">
        <v>70</v>
      </c>
      <c r="X57" s="29" t="s">
        <v>70</v>
      </c>
    </row>
    <row r="58" spans="1:24">
      <c r="A58" t="s">
        <v>26</v>
      </c>
      <c r="J58"/>
      <c r="T58"/>
    </row>
    <row r="59" spans="1:24">
      <c r="A59" t="s">
        <v>27</v>
      </c>
      <c r="J59"/>
      <c r="T59"/>
    </row>
    <row r="60" spans="1:24">
      <c r="A60" t="s">
        <v>28</v>
      </c>
      <c r="J60"/>
      <c r="T60"/>
    </row>
    <row r="61" spans="1:24">
      <c r="A61" t="s">
        <v>30</v>
      </c>
      <c r="J61"/>
      <c r="T61"/>
    </row>
    <row r="62" spans="1:24">
      <c r="A62" t="s">
        <v>31</v>
      </c>
      <c r="J62"/>
      <c r="T62"/>
    </row>
    <row r="63" spans="1:24">
      <c r="A63" t="s">
        <v>29</v>
      </c>
      <c r="J63"/>
      <c r="T63"/>
    </row>
    <row r="64" spans="1:24">
      <c r="A64" t="s">
        <v>32</v>
      </c>
      <c r="J64"/>
      <c r="T64"/>
    </row>
    <row r="65" spans="1:20">
      <c r="A65" t="s">
        <v>33</v>
      </c>
      <c r="J65"/>
      <c r="T65"/>
    </row>
    <row r="66" spans="1:20">
      <c r="A66" t="s">
        <v>34</v>
      </c>
      <c r="J66"/>
      <c r="T66"/>
    </row>
    <row r="67" spans="1:20">
      <c r="A67" t="s">
        <v>35</v>
      </c>
      <c r="J67"/>
      <c r="T67"/>
    </row>
    <row r="68" spans="1:20">
      <c r="A68" t="s">
        <v>36</v>
      </c>
      <c r="J68"/>
      <c r="T68"/>
    </row>
    <row r="69" spans="1:20">
      <c r="A69" t="s">
        <v>37</v>
      </c>
      <c r="J69"/>
      <c r="T69"/>
    </row>
    <row r="70" spans="1:20">
      <c r="A70" t="s">
        <v>95</v>
      </c>
      <c r="J70"/>
      <c r="T70"/>
    </row>
    <row r="71" spans="1:20">
      <c r="A71" t="s">
        <v>96</v>
      </c>
      <c r="J71"/>
      <c r="T71"/>
    </row>
    <row r="72" spans="1:20">
      <c r="A72" t="s">
        <v>39</v>
      </c>
      <c r="J72"/>
      <c r="T72"/>
    </row>
    <row r="73" spans="1:20" ht="30">
      <c r="A73" s="40" t="s">
        <v>97</v>
      </c>
      <c r="J73"/>
      <c r="T73"/>
    </row>
    <row r="74" spans="1:20" ht="30">
      <c r="A74" s="40" t="s">
        <v>98</v>
      </c>
      <c r="J74"/>
      <c r="T74"/>
    </row>
    <row r="75" spans="1:20">
      <c r="A75" t="s">
        <v>43</v>
      </c>
      <c r="J75"/>
      <c r="T75"/>
    </row>
    <row r="76" spans="1:20">
      <c r="A76" t="s">
        <v>44</v>
      </c>
      <c r="J76"/>
      <c r="T76"/>
    </row>
    <row r="77" spans="1:20">
      <c r="A77" t="s">
        <v>99</v>
      </c>
      <c r="J77"/>
      <c r="T77"/>
    </row>
    <row r="78" spans="1:20">
      <c r="A78" t="s">
        <v>137</v>
      </c>
      <c r="J78"/>
      <c r="T78"/>
    </row>
    <row r="79" spans="1:20">
      <c r="A79" s="41" t="s">
        <v>73</v>
      </c>
      <c r="J79"/>
      <c r="T79"/>
    </row>
    <row r="80" spans="1:20">
      <c r="A80" s="41" t="s">
        <v>101</v>
      </c>
      <c r="J80"/>
      <c r="T80"/>
    </row>
    <row r="81" spans="1:21">
      <c r="A81" s="27" t="s">
        <v>53</v>
      </c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</row>
    <row r="82" spans="1:21">
      <c r="J82"/>
    </row>
    <row r="83" spans="1:21">
      <c r="J83"/>
    </row>
    <row r="84" spans="1:21">
      <c r="J84"/>
    </row>
    <row r="85" spans="1:21">
      <c r="J85"/>
    </row>
    <row r="86" spans="1:21">
      <c r="J86"/>
    </row>
    <row r="87" spans="1:21">
      <c r="J87"/>
    </row>
    <row r="88" spans="1:21">
      <c r="J88"/>
    </row>
    <row r="89" spans="1:21">
      <c r="J89"/>
    </row>
    <row r="90" spans="1:21">
      <c r="J90"/>
    </row>
    <row r="91" spans="1:21">
      <c r="J91"/>
    </row>
    <row r="92" spans="1:21">
      <c r="J92"/>
    </row>
    <row r="93" spans="1:21">
      <c r="J93"/>
    </row>
    <row r="94" spans="1:21">
      <c r="J94"/>
    </row>
    <row r="95" spans="1:21">
      <c r="J95"/>
    </row>
    <row r="96" spans="1:21">
      <c r="J96"/>
    </row>
    <row r="97" spans="10:10">
      <c r="J97"/>
    </row>
    <row r="98" spans="10:10">
      <c r="J98"/>
    </row>
    <row r="99" spans="10:10">
      <c r="J99"/>
    </row>
    <row r="100" spans="10:10">
      <c r="J100"/>
    </row>
    <row r="101" spans="10:10">
      <c r="J101"/>
    </row>
    <row r="102" spans="10:10">
      <c r="J102"/>
    </row>
    <row r="103" spans="10:10">
      <c r="J103"/>
    </row>
    <row r="104" spans="10:10">
      <c r="J104"/>
    </row>
    <row r="105" spans="10:10">
      <c r="J105"/>
    </row>
    <row r="106" spans="10:10">
      <c r="J106"/>
    </row>
    <row r="107" spans="10:10">
      <c r="J107"/>
    </row>
    <row r="108" spans="10:10">
      <c r="J108"/>
    </row>
    <row r="109" spans="10:10">
      <c r="J109"/>
    </row>
    <row r="110" spans="10:10">
      <c r="J110"/>
    </row>
    <row r="111" spans="10:10">
      <c r="J111"/>
    </row>
    <row r="112" spans="10:10">
      <c r="J112"/>
    </row>
    <row r="113" spans="10:10">
      <c r="J113"/>
    </row>
    <row r="114" spans="10:10">
      <c r="J114"/>
    </row>
    <row r="115" spans="10:10">
      <c r="J115"/>
    </row>
    <row r="116" spans="10:10">
      <c r="J116"/>
    </row>
    <row r="117" spans="10:10">
      <c r="J117"/>
    </row>
    <row r="118" spans="10:10">
      <c r="J118"/>
    </row>
    <row r="119" spans="10:10">
      <c r="J119"/>
    </row>
    <row r="120" spans="10:10">
      <c r="J120"/>
    </row>
    <row r="121" spans="10:10">
      <c r="J121"/>
    </row>
    <row r="122" spans="10:10">
      <c r="J122"/>
    </row>
    <row r="123" spans="10:10">
      <c r="J123"/>
    </row>
    <row r="124" spans="10:10">
      <c r="J124"/>
    </row>
    <row r="125" spans="10:10">
      <c r="J125"/>
    </row>
    <row r="126" spans="10:10">
      <c r="J126"/>
    </row>
    <row r="127" spans="10:10">
      <c r="J127"/>
    </row>
    <row r="128" spans="10:10">
      <c r="J128"/>
    </row>
    <row r="129" spans="10:10">
      <c r="J129"/>
    </row>
    <row r="130" spans="10:10">
      <c r="J130"/>
    </row>
    <row r="131" spans="10:10">
      <c r="J131"/>
    </row>
    <row r="132" spans="10:10">
      <c r="J132"/>
    </row>
    <row r="133" spans="10:10">
      <c r="J133"/>
    </row>
    <row r="134" spans="10:10">
      <c r="J134"/>
    </row>
    <row r="135" spans="10:10">
      <c r="J135"/>
    </row>
    <row r="136" spans="10:10">
      <c r="J136"/>
    </row>
    <row r="137" spans="10:10">
      <c r="J137"/>
    </row>
    <row r="138" spans="10:10">
      <c r="J138"/>
    </row>
    <row r="139" spans="10:10">
      <c r="J139"/>
    </row>
    <row r="140" spans="10:10">
      <c r="J140"/>
    </row>
    <row r="141" spans="10:10">
      <c r="J141"/>
    </row>
    <row r="142" spans="10:10">
      <c r="J142"/>
    </row>
    <row r="143" spans="10:10">
      <c r="J143"/>
    </row>
    <row r="144" spans="10:10">
      <c r="J144"/>
    </row>
    <row r="145" spans="10:10">
      <c r="J145"/>
    </row>
    <row r="146" spans="10:10">
      <c r="J146"/>
    </row>
    <row r="147" spans="10:10">
      <c r="J147"/>
    </row>
    <row r="148" spans="10:10">
      <c r="J148"/>
    </row>
    <row r="149" spans="10:10">
      <c r="J149"/>
    </row>
    <row r="150" spans="10:10">
      <c r="J150"/>
    </row>
    <row r="151" spans="10:10">
      <c r="J151"/>
    </row>
    <row r="152" spans="10:10">
      <c r="J152"/>
    </row>
    <row r="153" spans="10:10">
      <c r="J153"/>
    </row>
    <row r="154" spans="10:10">
      <c r="J154"/>
    </row>
    <row r="155" spans="10:10">
      <c r="J155"/>
    </row>
  </sheetData>
  <pageMargins left="0.7" right="0.7" top="0.78740157499999996" bottom="0.78740157499999996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0C36C14886834C91297332ECA3A0F2" ma:contentTypeVersion="3" ma:contentTypeDescription="Create a new document." ma:contentTypeScope="" ma:versionID="0dd8dbe9ead8639eace9e8530205fe5b">
  <xsd:schema xmlns:xsd="http://www.w3.org/2001/XMLSchema" xmlns:xs="http://www.w3.org/2001/XMLSchema" xmlns:p="http://schemas.microsoft.com/office/2006/metadata/properties" xmlns:ns2="447e16e2-a269-4909-8aa4-3c70fc9ec636" targetNamespace="http://schemas.microsoft.com/office/2006/metadata/properties" ma:root="true" ma:fieldsID="7570a8c7ccd37e883f849875e0a34fbd" ns2:_="">
    <xsd:import namespace="447e16e2-a269-4909-8aa4-3c70fc9ec6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7e16e2-a269-4909-8aa4-3c70fc9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9C0CF7-1CCF-43B4-BB03-7898D5BB582C}"/>
</file>

<file path=customXml/itemProps2.xml><?xml version="1.0" encoding="utf-8"?>
<ds:datastoreItem xmlns:ds="http://schemas.openxmlformats.org/officeDocument/2006/customXml" ds:itemID="{6D215BD3-E1BC-4615-9214-F71027594208}"/>
</file>

<file path=customXml/itemProps3.xml><?xml version="1.0" encoding="utf-8"?>
<ds:datastoreItem xmlns:ds="http://schemas.openxmlformats.org/officeDocument/2006/customXml" ds:itemID="{F0493129-CBBE-49BB-B272-F6BB7043FD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Tarkett S.A.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Kraemer, Patrick</dc:creator>
  <cp:keywords/>
  <dc:description/>
  <cp:lastModifiedBy>Alten, David</cp:lastModifiedBy>
  <cp:revision/>
  <dcterms:created xsi:type="dcterms:W3CDTF">2018-10-26T08:41:20Z</dcterms:created>
  <dcterms:modified xsi:type="dcterms:W3CDTF">2025-09-18T11:19:54Z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0x0101008E0C36C14886834C91297332ECA3A0F2</vt:lpwstr>
  </property>
</Properties>
</file>