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Hadi\Hadi Private\Stio\IMS\IMS Q1 23\ATC\"/>
    </mc:Choice>
  </mc:AlternateContent>
  <xr:revisionPtr revIDLastSave="0" documentId="13_ncr:1_{70572415-E2CA-4ACB-A73A-77825AC5E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L2 L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31" i="1" l="1"/>
  <c r="BO27" i="1"/>
  <c r="BO30" i="1"/>
  <c r="BO32" i="1"/>
  <c r="BO28" i="1"/>
  <c r="BO31" i="1"/>
  <c r="BO29" i="1"/>
  <c r="BO25" i="1"/>
  <c r="BO26" i="1"/>
  <c r="BP16" i="1"/>
  <c r="BO15" i="1"/>
  <c r="BO18" i="1"/>
  <c r="BO20" i="1"/>
  <c r="BO16" i="1"/>
  <c r="BO19" i="1"/>
  <c r="BO17" i="1"/>
  <c r="BO13" i="1"/>
  <c r="BO14" i="1"/>
  <c r="W5" i="2"/>
  <c r="W6" i="2"/>
  <c r="X6" i="2" s="1"/>
  <c r="W7" i="2"/>
  <c r="X7" i="2" s="1"/>
  <c r="W8" i="2"/>
  <c r="W9" i="2"/>
  <c r="AF9" i="2" s="1"/>
  <c r="W10" i="2"/>
  <c r="W11" i="2"/>
  <c r="X11" i="2" s="1"/>
  <c r="W12" i="2"/>
  <c r="W4" i="2"/>
  <c r="AF4" i="2" s="1"/>
  <c r="AD5" i="2"/>
  <c r="AD6" i="2"/>
  <c r="AD7" i="2"/>
  <c r="AD8" i="2"/>
  <c r="AD9" i="2"/>
  <c r="AD10" i="2"/>
  <c r="AF10" i="2" s="1"/>
  <c r="AD11" i="2"/>
  <c r="AF11" i="2" s="1"/>
  <c r="AD12" i="2"/>
  <c r="AD4" i="2"/>
  <c r="AD16" i="2"/>
  <c r="AD23" i="2"/>
  <c r="AD18" i="2"/>
  <c r="AD21" i="2"/>
  <c r="AD24" i="2"/>
  <c r="AD17" i="2"/>
  <c r="AD19" i="2"/>
  <c r="AD22" i="2"/>
  <c r="AD20" i="2"/>
  <c r="AF5" i="2"/>
  <c r="AF6" i="2"/>
  <c r="AF7" i="2"/>
  <c r="AF8" i="2"/>
  <c r="AE7" i="2"/>
  <c r="AE9" i="2"/>
  <c r="AE6" i="2"/>
  <c r="AE11" i="2"/>
  <c r="AE12" i="2"/>
  <c r="AE8" i="2"/>
  <c r="X12" i="2"/>
  <c r="X5" i="2"/>
  <c r="Q10" i="2"/>
  <c r="O6" i="2"/>
  <c r="P6" i="2" s="1"/>
  <c r="O7" i="2"/>
  <c r="P7" i="2" s="1"/>
  <c r="O10" i="2"/>
  <c r="O12" i="2"/>
  <c r="Q12" i="2" s="1"/>
  <c r="O8" i="2"/>
  <c r="P8" i="2" s="1"/>
  <c r="O11" i="2"/>
  <c r="P11" i="2" s="1"/>
  <c r="O9" i="2"/>
  <c r="P9" i="2" s="1"/>
  <c r="O4" i="2"/>
  <c r="O5" i="2"/>
  <c r="Q5" i="2" s="1"/>
  <c r="H4" i="2"/>
  <c r="H11" i="2"/>
  <c r="I11" i="2" s="1"/>
  <c r="H7" i="2"/>
  <c r="I7" i="2" s="1"/>
  <c r="H9" i="2"/>
  <c r="I9" i="2" s="1"/>
  <c r="H12" i="2"/>
  <c r="H8" i="2"/>
  <c r="H10" i="2"/>
  <c r="H6" i="2"/>
  <c r="H5" i="2"/>
  <c r="I5" i="2" s="1"/>
  <c r="BN5" i="1"/>
  <c r="BP5" i="1" s="1"/>
  <c r="BN6" i="1"/>
  <c r="BN7" i="1"/>
  <c r="BN8" i="1"/>
  <c r="BN9" i="1"/>
  <c r="BN4" i="1"/>
  <c r="BG5" i="1"/>
  <c r="BG6" i="1"/>
  <c r="BG7" i="1"/>
  <c r="BG8" i="1"/>
  <c r="BG9" i="1"/>
  <c r="BH9" i="1" s="1"/>
  <c r="BG4" i="1"/>
  <c r="AQ5" i="1"/>
  <c r="AQ6" i="1"/>
  <c r="AQ7" i="1"/>
  <c r="AQ8" i="1"/>
  <c r="BA8" i="1" s="1"/>
  <c r="AQ9" i="1"/>
  <c r="AQ4" i="1"/>
  <c r="AY5" i="1"/>
  <c r="AY6" i="1"/>
  <c r="AZ6" i="1" s="1"/>
  <c r="AY7" i="1"/>
  <c r="AY8" i="1"/>
  <c r="AY9" i="1"/>
  <c r="AY4" i="1"/>
  <c r="AR10" i="1"/>
  <c r="BP6" i="1"/>
  <c r="BP7" i="1"/>
  <c r="BP8" i="1"/>
  <c r="BP9" i="1"/>
  <c r="BP4" i="1"/>
  <c r="BA7" i="1"/>
  <c r="BA5" i="1"/>
  <c r="BH5" i="1"/>
  <c r="AZ8" i="1"/>
  <c r="BO6" i="1"/>
  <c r="BO9" i="1"/>
  <c r="BO7" i="1"/>
  <c r="BO8" i="1"/>
  <c r="BO5" i="1"/>
  <c r="BH6" i="1"/>
  <c r="BH7" i="1"/>
  <c r="BH8" i="1"/>
  <c r="AZ7" i="1"/>
  <c r="AZ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  <c r="I101" i="1" s="1"/>
  <c r="O5" i="1"/>
  <c r="Q5" i="1" s="1"/>
  <c r="O6" i="1"/>
  <c r="Q6" i="1" s="1"/>
  <c r="O7" i="1"/>
  <c r="Q7" i="1" s="1"/>
  <c r="O8" i="1"/>
  <c r="O9" i="1"/>
  <c r="O10" i="1"/>
  <c r="Q10" i="1" s="1"/>
  <c r="O11" i="1"/>
  <c r="O12" i="1"/>
  <c r="O13" i="1"/>
  <c r="Q13" i="1" s="1"/>
  <c r="O14" i="1"/>
  <c r="Q14" i="1" s="1"/>
  <c r="O15" i="1"/>
  <c r="Q15" i="1" s="1"/>
  <c r="O16" i="1"/>
  <c r="O17" i="1"/>
  <c r="O18" i="1"/>
  <c r="Q18" i="1" s="1"/>
  <c r="O19" i="1"/>
  <c r="O20" i="1"/>
  <c r="O21" i="1"/>
  <c r="Q21" i="1" s="1"/>
  <c r="O22" i="1"/>
  <c r="Q22" i="1" s="1"/>
  <c r="O23" i="1"/>
  <c r="Q23" i="1" s="1"/>
  <c r="O24" i="1"/>
  <c r="O25" i="1"/>
  <c r="O26" i="1"/>
  <c r="O27" i="1"/>
  <c r="O28" i="1"/>
  <c r="O29" i="1"/>
  <c r="Q29" i="1" s="1"/>
  <c r="O30" i="1"/>
  <c r="Q30" i="1" s="1"/>
  <c r="O31" i="1"/>
  <c r="Q31" i="1" s="1"/>
  <c r="O32" i="1"/>
  <c r="O33" i="1"/>
  <c r="O34" i="1"/>
  <c r="Q34" i="1" s="1"/>
  <c r="O35" i="1"/>
  <c r="O36" i="1"/>
  <c r="O37" i="1"/>
  <c r="Q37" i="1" s="1"/>
  <c r="O38" i="1"/>
  <c r="Q38" i="1" s="1"/>
  <c r="O39" i="1"/>
  <c r="Q39" i="1" s="1"/>
  <c r="O40" i="1"/>
  <c r="O41" i="1"/>
  <c r="O42" i="1"/>
  <c r="O43" i="1"/>
  <c r="O44" i="1"/>
  <c r="O45" i="1"/>
  <c r="Q45" i="1" s="1"/>
  <c r="O46" i="1"/>
  <c r="Q46" i="1" s="1"/>
  <c r="O47" i="1"/>
  <c r="Q47" i="1" s="1"/>
  <c r="O48" i="1"/>
  <c r="O49" i="1"/>
  <c r="O50" i="1"/>
  <c r="Q50" i="1" s="1"/>
  <c r="O51" i="1"/>
  <c r="O52" i="1"/>
  <c r="O53" i="1"/>
  <c r="Q53" i="1" s="1"/>
  <c r="O54" i="1"/>
  <c r="Q54" i="1" s="1"/>
  <c r="O55" i="1"/>
  <c r="Q55" i="1" s="1"/>
  <c r="O56" i="1"/>
  <c r="O57" i="1"/>
  <c r="O58" i="1"/>
  <c r="Q58" i="1" s="1"/>
  <c r="O59" i="1"/>
  <c r="O60" i="1"/>
  <c r="O61" i="1"/>
  <c r="Q61" i="1" s="1"/>
  <c r="O62" i="1"/>
  <c r="Q62" i="1" s="1"/>
  <c r="O63" i="1"/>
  <c r="Q63" i="1" s="1"/>
  <c r="O64" i="1"/>
  <c r="O65" i="1"/>
  <c r="O66" i="1"/>
  <c r="Q66" i="1" s="1"/>
  <c r="O67" i="1"/>
  <c r="O68" i="1"/>
  <c r="O69" i="1"/>
  <c r="Q69" i="1" s="1"/>
  <c r="O70" i="1"/>
  <c r="Q70" i="1" s="1"/>
  <c r="O71" i="1"/>
  <c r="Q71" i="1" s="1"/>
  <c r="O72" i="1"/>
  <c r="O73" i="1"/>
  <c r="O74" i="1"/>
  <c r="Q74" i="1" s="1"/>
  <c r="O75" i="1"/>
  <c r="O76" i="1"/>
  <c r="O77" i="1"/>
  <c r="Q77" i="1" s="1"/>
  <c r="O78" i="1"/>
  <c r="Q78" i="1" s="1"/>
  <c r="O79" i="1"/>
  <c r="Q79" i="1" s="1"/>
  <c r="O80" i="1"/>
  <c r="O81" i="1"/>
  <c r="O82" i="1"/>
  <c r="Q82" i="1" s="1"/>
  <c r="O83" i="1"/>
  <c r="O84" i="1"/>
  <c r="O85" i="1"/>
  <c r="Q85" i="1" s="1"/>
  <c r="O86" i="1"/>
  <c r="Q86" i="1" s="1"/>
  <c r="O87" i="1"/>
  <c r="Q87" i="1" s="1"/>
  <c r="O88" i="1"/>
  <c r="O89" i="1"/>
  <c r="O90" i="1"/>
  <c r="Q90" i="1" s="1"/>
  <c r="O91" i="1"/>
  <c r="O92" i="1"/>
  <c r="O93" i="1"/>
  <c r="Q93" i="1" s="1"/>
  <c r="O94" i="1"/>
  <c r="Q94" i="1" s="1"/>
  <c r="O95" i="1"/>
  <c r="Q95" i="1" s="1"/>
  <c r="O96" i="1"/>
  <c r="O97" i="1"/>
  <c r="O98" i="1"/>
  <c r="Q98" i="1" s="1"/>
  <c r="O99" i="1"/>
  <c r="O100" i="1"/>
  <c r="O101" i="1"/>
  <c r="Q101" i="1" s="1"/>
  <c r="O4" i="1"/>
  <c r="P101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4" i="1"/>
  <c r="AE5" i="1"/>
  <c r="AE6" i="1"/>
  <c r="AE7" i="1"/>
  <c r="AE8" i="1"/>
  <c r="AE9" i="1"/>
  <c r="AG9" i="1" s="1"/>
  <c r="AE10" i="1"/>
  <c r="AE11" i="1"/>
  <c r="AG11" i="1" s="1"/>
  <c r="AE12" i="1"/>
  <c r="AE13" i="1"/>
  <c r="AE14" i="1"/>
  <c r="AE15" i="1"/>
  <c r="AE16" i="1"/>
  <c r="AE17" i="1"/>
  <c r="AG17" i="1" s="1"/>
  <c r="AE18" i="1"/>
  <c r="AE19" i="1"/>
  <c r="AG19" i="1" s="1"/>
  <c r="AE20" i="1"/>
  <c r="AE21" i="1"/>
  <c r="AE22" i="1"/>
  <c r="AE23" i="1"/>
  <c r="AE24" i="1"/>
  <c r="AE25" i="1"/>
  <c r="AG25" i="1" s="1"/>
  <c r="AE26" i="1"/>
  <c r="AE27" i="1"/>
  <c r="AG27" i="1" s="1"/>
  <c r="AE28" i="1"/>
  <c r="AE29" i="1"/>
  <c r="AE30" i="1"/>
  <c r="AE31" i="1"/>
  <c r="AE32" i="1"/>
  <c r="AE33" i="1"/>
  <c r="AG33" i="1" s="1"/>
  <c r="AE34" i="1"/>
  <c r="AE35" i="1"/>
  <c r="AG35" i="1" s="1"/>
  <c r="AE36" i="1"/>
  <c r="AE37" i="1"/>
  <c r="AE38" i="1"/>
  <c r="AE39" i="1"/>
  <c r="AE40" i="1"/>
  <c r="AE41" i="1"/>
  <c r="AG41" i="1" s="1"/>
  <c r="AE42" i="1"/>
  <c r="AE43" i="1"/>
  <c r="AG43" i="1" s="1"/>
  <c r="AE44" i="1"/>
  <c r="AE45" i="1"/>
  <c r="AE46" i="1"/>
  <c r="AE47" i="1"/>
  <c r="AE48" i="1"/>
  <c r="AE49" i="1"/>
  <c r="AG49" i="1" s="1"/>
  <c r="AE50" i="1"/>
  <c r="AE51" i="1"/>
  <c r="AG51" i="1" s="1"/>
  <c r="AE52" i="1"/>
  <c r="AE53" i="1"/>
  <c r="AE54" i="1"/>
  <c r="AE55" i="1"/>
  <c r="AE56" i="1"/>
  <c r="AE57" i="1"/>
  <c r="AG57" i="1" s="1"/>
  <c r="AE58" i="1"/>
  <c r="AE59" i="1"/>
  <c r="AG59" i="1" s="1"/>
  <c r="AE60" i="1"/>
  <c r="AE61" i="1"/>
  <c r="AE62" i="1"/>
  <c r="AE63" i="1"/>
  <c r="AE64" i="1"/>
  <c r="AE65" i="1"/>
  <c r="AG65" i="1" s="1"/>
  <c r="AE66" i="1"/>
  <c r="AE67" i="1"/>
  <c r="AG67" i="1" s="1"/>
  <c r="AE68" i="1"/>
  <c r="AE69" i="1"/>
  <c r="AE70" i="1"/>
  <c r="AE71" i="1"/>
  <c r="AE72" i="1"/>
  <c r="AE73" i="1"/>
  <c r="AG73" i="1" s="1"/>
  <c r="AE74" i="1"/>
  <c r="AE75" i="1"/>
  <c r="AG75" i="1" s="1"/>
  <c r="AE76" i="1"/>
  <c r="AE77" i="1"/>
  <c r="AE78" i="1"/>
  <c r="AE79" i="1"/>
  <c r="AE80" i="1"/>
  <c r="AE81" i="1"/>
  <c r="AG81" i="1" s="1"/>
  <c r="AE82" i="1"/>
  <c r="AE83" i="1"/>
  <c r="AG83" i="1" s="1"/>
  <c r="AE84" i="1"/>
  <c r="AE85" i="1"/>
  <c r="AE86" i="1"/>
  <c r="AE87" i="1"/>
  <c r="AE88" i="1"/>
  <c r="AE89" i="1"/>
  <c r="AG89" i="1" s="1"/>
  <c r="AE90" i="1"/>
  <c r="AE91" i="1"/>
  <c r="AG91" i="1" s="1"/>
  <c r="AE92" i="1"/>
  <c r="AE93" i="1"/>
  <c r="AE94" i="1"/>
  <c r="AE95" i="1"/>
  <c r="AE96" i="1"/>
  <c r="AE97" i="1"/>
  <c r="AG97" i="1" s="1"/>
  <c r="AE98" i="1"/>
  <c r="AE99" i="1"/>
  <c r="AG99" i="1" s="1"/>
  <c r="AE100" i="1"/>
  <c r="AE101" i="1"/>
  <c r="AE4" i="1"/>
  <c r="AF12" i="2" l="1"/>
  <c r="AE5" i="2"/>
  <c r="Q9" i="2"/>
  <c r="Q8" i="2"/>
  <c r="X10" i="2"/>
  <c r="Q7" i="2"/>
  <c r="X9" i="2"/>
  <c r="AE10" i="2"/>
  <c r="I6" i="2"/>
  <c r="Q6" i="2"/>
  <c r="X8" i="2"/>
  <c r="I10" i="2"/>
  <c r="P5" i="2"/>
  <c r="Q4" i="2"/>
  <c r="I8" i="2"/>
  <c r="I12" i="2"/>
  <c r="Q11" i="2"/>
  <c r="P12" i="2"/>
  <c r="P10" i="2"/>
  <c r="BA9" i="1"/>
  <c r="AZ9" i="1"/>
  <c r="BA6" i="1"/>
  <c r="AR5" i="1"/>
  <c r="AR7" i="1"/>
  <c r="AR9" i="1"/>
  <c r="AR6" i="1"/>
  <c r="BA4" i="1"/>
  <c r="AR8" i="1"/>
  <c r="Q97" i="1"/>
  <c r="Q89" i="1"/>
  <c r="Q81" i="1"/>
  <c r="Q73" i="1"/>
  <c r="Q65" i="1"/>
  <c r="Q57" i="1"/>
  <c r="Q49" i="1"/>
  <c r="Q41" i="1"/>
  <c r="Q33" i="1"/>
  <c r="Q17" i="1"/>
  <c r="Q9" i="1"/>
  <c r="Q96" i="1"/>
  <c r="Q88" i="1"/>
  <c r="Q80" i="1"/>
  <c r="Q72" i="1"/>
  <c r="Q64" i="1"/>
  <c r="Q56" i="1"/>
  <c r="Q48" i="1"/>
  <c r="Q40" i="1"/>
  <c r="Q32" i="1"/>
  <c r="Q24" i="1"/>
  <c r="Q16" i="1"/>
  <c r="Q8" i="1"/>
  <c r="Q42" i="1"/>
  <c r="Q26" i="1"/>
  <c r="Y94" i="1"/>
  <c r="Y4" i="1"/>
  <c r="Y99" i="1"/>
  <c r="Y91" i="1"/>
  <c r="Y83" i="1"/>
  <c r="Y75" i="1"/>
  <c r="Y97" i="1"/>
  <c r="Y89" i="1"/>
  <c r="Y81" i="1"/>
  <c r="Y73" i="1"/>
  <c r="Q25" i="1"/>
  <c r="AF99" i="1"/>
  <c r="AF91" i="1"/>
  <c r="AF83" i="1"/>
  <c r="AF75" i="1"/>
  <c r="AF67" i="1"/>
  <c r="AF59" i="1"/>
  <c r="AF51" i="1"/>
  <c r="AF43" i="1"/>
  <c r="AF35" i="1"/>
  <c r="AF27" i="1"/>
  <c r="AF19" i="1"/>
  <c r="AF11" i="1"/>
  <c r="Y67" i="1"/>
  <c r="Y59" i="1"/>
  <c r="Y51" i="1"/>
  <c r="Y43" i="1"/>
  <c r="Y35" i="1"/>
  <c r="Y27" i="1"/>
  <c r="Y19" i="1"/>
  <c r="Y11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Y65" i="1"/>
  <c r="Y57" i="1"/>
  <c r="Y49" i="1"/>
  <c r="Y41" i="1"/>
  <c r="Y33" i="1"/>
  <c r="Y25" i="1"/>
  <c r="Y17" i="1"/>
  <c r="Y9" i="1"/>
  <c r="Q100" i="1"/>
  <c r="Q92" i="1"/>
  <c r="Q84" i="1"/>
  <c r="Q76" i="1"/>
  <c r="Q68" i="1"/>
  <c r="Q60" i="1"/>
  <c r="Q52" i="1"/>
  <c r="Q44" i="1"/>
  <c r="Q36" i="1"/>
  <c r="Q28" i="1"/>
  <c r="Q20" i="1"/>
  <c r="Q12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Q99" i="1"/>
  <c r="Q91" i="1"/>
  <c r="Q83" i="1"/>
  <c r="Q75" i="1"/>
  <c r="Q67" i="1"/>
  <c r="Q59" i="1"/>
  <c r="Q51" i="1"/>
  <c r="Q43" i="1"/>
  <c r="Q35" i="1"/>
  <c r="Q27" i="1"/>
  <c r="Q19" i="1"/>
  <c r="Q11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Y98" i="1"/>
  <c r="Y90" i="1"/>
  <c r="Y82" i="1"/>
  <c r="Y74" i="1"/>
  <c r="Y66" i="1"/>
  <c r="Y58" i="1"/>
  <c r="Y50" i="1"/>
  <c r="Y42" i="1"/>
  <c r="Y34" i="1"/>
  <c r="Y26" i="1"/>
  <c r="Y18" i="1"/>
  <c r="Y10" i="1"/>
  <c r="AG4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Y95" i="1"/>
  <c r="Y87" i="1"/>
  <c r="Y79" i="1"/>
  <c r="Y71" i="1"/>
  <c r="Y63" i="1"/>
  <c r="Y55" i="1"/>
  <c r="Y47" i="1"/>
  <c r="Y39" i="1"/>
  <c r="Y31" i="1"/>
  <c r="Y23" i="1"/>
  <c r="Y15" i="1"/>
  <c r="Y7" i="1"/>
  <c r="I99" i="1"/>
  <c r="I91" i="1"/>
  <c r="I75" i="1"/>
  <c r="I67" i="1"/>
  <c r="I59" i="1"/>
  <c r="I51" i="1"/>
  <c r="I35" i="1"/>
  <c r="I27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Y30" i="1"/>
  <c r="Y22" i="1"/>
  <c r="Y14" i="1"/>
  <c r="Y6" i="1"/>
  <c r="I90" i="1"/>
  <c r="Y12" i="1"/>
  <c r="Y93" i="1"/>
  <c r="Y85" i="1"/>
  <c r="Y77" i="1"/>
  <c r="Y69" i="1"/>
  <c r="Y61" i="1"/>
  <c r="Y53" i="1"/>
  <c r="Y45" i="1"/>
  <c r="Y37" i="1"/>
  <c r="Y29" i="1"/>
  <c r="Y21" i="1"/>
  <c r="Y13" i="1"/>
  <c r="Y5" i="1"/>
  <c r="I97" i="1"/>
  <c r="I73" i="1"/>
  <c r="I57" i="1"/>
  <c r="I49" i="1"/>
  <c r="I33" i="1"/>
  <c r="Q4" i="1"/>
  <c r="Y96" i="1"/>
  <c r="Y88" i="1"/>
  <c r="Y80" i="1"/>
  <c r="Y72" i="1"/>
  <c r="Y64" i="1"/>
  <c r="Y56" i="1"/>
  <c r="Y48" i="1"/>
  <c r="Y40" i="1"/>
  <c r="Y32" i="1"/>
  <c r="Y24" i="1"/>
  <c r="Y16" i="1"/>
  <c r="Y8" i="1"/>
  <c r="AF98" i="1"/>
  <c r="AF90" i="1"/>
  <c r="AF82" i="1"/>
  <c r="AF74" i="1"/>
  <c r="AF66" i="1"/>
  <c r="AF58" i="1"/>
  <c r="AF50" i="1"/>
  <c r="AF42" i="1"/>
  <c r="AF34" i="1"/>
  <c r="AF26" i="1"/>
  <c r="AF18" i="1"/>
  <c r="AF10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I4" i="1"/>
  <c r="I26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Y86" i="1"/>
  <c r="Y78" i="1"/>
  <c r="Y70" i="1"/>
  <c r="Y62" i="1"/>
  <c r="Y54" i="1"/>
  <c r="Y46" i="1"/>
  <c r="Y38" i="1"/>
  <c r="I98" i="1"/>
  <c r="I74" i="1"/>
  <c r="I58" i="1"/>
  <c r="I34" i="1"/>
  <c r="Y101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Y100" i="1"/>
  <c r="Y92" i="1"/>
  <c r="Y84" i="1"/>
  <c r="Y76" i="1"/>
  <c r="Y68" i="1"/>
  <c r="Y60" i="1"/>
  <c r="Y52" i="1"/>
  <c r="Y44" i="1"/>
  <c r="Y36" i="1"/>
  <c r="Y28" i="1"/>
  <c r="Y20" i="1"/>
  <c r="AF4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P94" i="1"/>
  <c r="P86" i="1"/>
  <c r="P78" i="1"/>
  <c r="P70" i="1"/>
  <c r="P62" i="1"/>
  <c r="P54" i="1"/>
  <c r="P46" i="1"/>
  <c r="P38" i="1"/>
  <c r="P30" i="1"/>
  <c r="P22" i="1"/>
  <c r="P14" i="1"/>
  <c r="P6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5" i="1"/>
  <c r="P93" i="1"/>
  <c r="P85" i="1"/>
  <c r="P77" i="1"/>
  <c r="P69" i="1"/>
  <c r="P61" i="1"/>
  <c r="P53" i="1"/>
  <c r="P45" i="1"/>
  <c r="P37" i="1"/>
  <c r="P29" i="1"/>
  <c r="P21" i="1"/>
  <c r="P13" i="1"/>
  <c r="P5" i="1"/>
  <c r="I95" i="1"/>
  <c r="I87" i="1"/>
  <c r="I79" i="1"/>
  <c r="I71" i="1"/>
  <c r="I63" i="1"/>
  <c r="I55" i="1"/>
  <c r="I47" i="1"/>
  <c r="I39" i="1"/>
  <c r="I31" i="1"/>
  <c r="I23" i="1"/>
  <c r="I15" i="1"/>
  <c r="I7" i="1"/>
  <c r="I50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P28" i="1"/>
  <c r="P4" i="1"/>
  <c r="I94" i="1"/>
  <c r="I86" i="1"/>
  <c r="I78" i="1"/>
  <c r="I70" i="1"/>
  <c r="I62" i="1"/>
  <c r="I54" i="1"/>
  <c r="I46" i="1"/>
  <c r="I38" i="1"/>
  <c r="I30" i="1"/>
  <c r="I22" i="1"/>
  <c r="I14" i="1"/>
  <c r="I6" i="1"/>
  <c r="P99" i="1"/>
  <c r="P75" i="1"/>
  <c r="P27" i="1"/>
  <c r="I25" i="1"/>
  <c r="P90" i="1"/>
  <c r="P74" i="1"/>
  <c r="P50" i="1"/>
  <c r="P34" i="1"/>
  <c r="P10" i="1"/>
  <c r="I83" i="1"/>
  <c r="I42" i="1"/>
  <c r="I19" i="1"/>
  <c r="P89" i="1"/>
  <c r="P65" i="1"/>
  <c r="P49" i="1"/>
  <c r="P33" i="1"/>
  <c r="P9" i="1"/>
  <c r="I11" i="1"/>
  <c r="I82" i="1"/>
  <c r="I41" i="1"/>
  <c r="P96" i="1"/>
  <c r="P88" i="1"/>
  <c r="P64" i="1"/>
  <c r="P56" i="1"/>
  <c r="P48" i="1"/>
  <c r="P40" i="1"/>
  <c r="P32" i="1"/>
  <c r="P8" i="1"/>
  <c r="I10" i="1"/>
  <c r="I81" i="1"/>
  <c r="I17" i="1"/>
  <c r="P95" i="1"/>
  <c r="P87" i="1"/>
  <c r="P79" i="1"/>
  <c r="P71" i="1"/>
  <c r="P63" i="1"/>
  <c r="P55" i="1"/>
  <c r="P47" i="1"/>
  <c r="P39" i="1"/>
  <c r="P31" i="1"/>
  <c r="P23" i="1"/>
  <c r="P15" i="1"/>
  <c r="P7" i="1"/>
  <c r="P100" i="1"/>
  <c r="P84" i="1"/>
  <c r="P76" i="1"/>
  <c r="P68" i="1"/>
  <c r="P52" i="1"/>
  <c r="P20" i="1"/>
  <c r="P91" i="1"/>
  <c r="P83" i="1"/>
  <c r="P67" i="1"/>
  <c r="P59" i="1"/>
  <c r="P51" i="1"/>
  <c r="P43" i="1"/>
  <c r="P35" i="1"/>
  <c r="P11" i="1"/>
  <c r="I85" i="1"/>
  <c r="I69" i="1"/>
  <c r="I61" i="1"/>
  <c r="I45" i="1"/>
  <c r="I29" i="1"/>
  <c r="I13" i="1"/>
  <c r="I89" i="1"/>
  <c r="I66" i="1"/>
  <c r="I43" i="1"/>
  <c r="P98" i="1"/>
  <c r="P82" i="1"/>
  <c r="P66" i="1"/>
  <c r="P58" i="1"/>
  <c r="P42" i="1"/>
  <c r="P26" i="1"/>
  <c r="I65" i="1"/>
  <c r="P97" i="1"/>
  <c r="P81" i="1"/>
  <c r="P73" i="1"/>
  <c r="P57" i="1"/>
  <c r="P41" i="1"/>
  <c r="P25" i="1"/>
  <c r="I18" i="1"/>
  <c r="P80" i="1"/>
  <c r="P72" i="1"/>
  <c r="P16" i="1"/>
  <c r="I9" i="1"/>
  <c r="P92" i="1"/>
  <c r="P60" i="1"/>
  <c r="P44" i="1"/>
  <c r="P36" i="1"/>
  <c r="P12" i="1"/>
  <c r="P19" i="1"/>
  <c r="I93" i="1"/>
  <c r="I77" i="1"/>
  <c r="I53" i="1"/>
  <c r="I37" i="1"/>
  <c r="I21" i="1"/>
  <c r="I5" i="1"/>
  <c r="P18" i="1"/>
  <c r="I12" i="1"/>
  <c r="P17" i="1"/>
  <c r="P24" i="1"/>
  <c r="I96" i="1"/>
  <c r="I88" i="1"/>
  <c r="I80" i="1"/>
  <c r="I72" i="1"/>
  <c r="I64" i="1"/>
  <c r="I56" i="1"/>
  <c r="I48" i="1"/>
  <c r="I40" i="1"/>
  <c r="I32" i="1"/>
  <c r="I24" i="1"/>
  <c r="I16" i="1"/>
  <c r="I8" i="1"/>
  <c r="I100" i="1"/>
  <c r="I92" i="1"/>
  <c r="I84" i="1"/>
  <c r="I76" i="1"/>
  <c r="I68" i="1"/>
  <c r="I60" i="1"/>
  <c r="I52" i="1"/>
  <c r="I44" i="1"/>
  <c r="I36" i="1"/>
  <c r="I28" i="1"/>
  <c r="I20" i="1"/>
</calcChain>
</file>

<file path=xl/sharedStrings.xml><?xml version="1.0" encoding="utf-8"?>
<sst xmlns="http://schemas.openxmlformats.org/spreadsheetml/2006/main" count="439" uniqueCount="174">
  <si>
    <t>Row Labels</t>
  </si>
  <si>
    <t>ADRENOCORTINE</t>
  </si>
  <si>
    <t>APIDONE</t>
  </si>
  <si>
    <t>ASTONIN H</t>
  </si>
  <si>
    <t>BENDATRCOTID</t>
  </si>
  <si>
    <t>BENDATREOTID</t>
  </si>
  <si>
    <t>BETAFOS</t>
  </si>
  <si>
    <t>BETASONE</t>
  </si>
  <si>
    <t>CALCITONIN STADA</t>
  </si>
  <si>
    <t>CALCITONIUM</t>
  </si>
  <si>
    <t>CARBIMAZOL</t>
  </si>
  <si>
    <t>CETROTIDE</t>
  </si>
  <si>
    <t>CINACALCET</t>
  </si>
  <si>
    <t>CORTIGEN B6 FORTE</t>
  </si>
  <si>
    <t>CORTILON</t>
  </si>
  <si>
    <t>CORTIPLEX B6</t>
  </si>
  <si>
    <t>DELTASONE</t>
  </si>
  <si>
    <t>DEMANCORTIL</t>
  </si>
  <si>
    <t>DEPO MEDROL</t>
  </si>
  <si>
    <t>DEXAGLOBE</t>
  </si>
  <si>
    <t>DEXAME-PHOSP-EGYPH</t>
  </si>
  <si>
    <t>DEXAMETHA SOD PHOS</t>
  </si>
  <si>
    <t>DEXAMETHASONE</t>
  </si>
  <si>
    <t>DEXAMETHASONE EIPI</t>
  </si>
  <si>
    <t>DEXAMETHASONE PHOS</t>
  </si>
  <si>
    <t>DEXANOCORTEN</t>
  </si>
  <si>
    <t>DEXAPHEN</t>
  </si>
  <si>
    <t>DEXAZONE</t>
  </si>
  <si>
    <t>DEXONIUM</t>
  </si>
  <si>
    <t>DIPROCORTIN</t>
  </si>
  <si>
    <t>DIPROFOS</t>
  </si>
  <si>
    <t>DISPRELONE-D</t>
  </si>
  <si>
    <t>DISPRELONE-OD</t>
  </si>
  <si>
    <t>DOZOVA MELATONIN</t>
  </si>
  <si>
    <t>DURAFOS</t>
  </si>
  <si>
    <t>ELTROXIN</t>
  </si>
  <si>
    <t>EPICOPRED</t>
  </si>
  <si>
    <t>EPIDRON</t>
  </si>
  <si>
    <t>EPIRELEFAN</t>
  </si>
  <si>
    <t>EPIZOLONE-DEPOT</t>
  </si>
  <si>
    <t>EUTHYROX</t>
  </si>
  <si>
    <t>F CORTEN</t>
  </si>
  <si>
    <t>FLACORT</t>
  </si>
  <si>
    <t>FLAZACOR</t>
  </si>
  <si>
    <t>FORTECORTIN</t>
  </si>
  <si>
    <t>FORTEO</t>
  </si>
  <si>
    <t>GLOBISOLONE</t>
  </si>
  <si>
    <t>GLOMETHASONE</t>
  </si>
  <si>
    <t>GLUCAGEN</t>
  </si>
  <si>
    <t>HOSTACORTIN</t>
  </si>
  <si>
    <t>HOSTACORTIN H</t>
  </si>
  <si>
    <t>HYDROCORT.SOD.SUC.</t>
  </si>
  <si>
    <t>HYDROCORTISONE</t>
  </si>
  <si>
    <t>INCRELEX</t>
  </si>
  <si>
    <t>JECTACORTIN</t>
  </si>
  <si>
    <t>KENACORT</t>
  </si>
  <si>
    <t>LETRIDONE</t>
  </si>
  <si>
    <t>METHABIOGEN</t>
  </si>
  <si>
    <t>METHYLPREDNISOLONE</t>
  </si>
  <si>
    <t>MIACALCIC</t>
  </si>
  <si>
    <t>MICORT</t>
  </si>
  <si>
    <t>MIMPARA</t>
  </si>
  <si>
    <t>MINIRIN</t>
  </si>
  <si>
    <t>NORDITROPIN</t>
  </si>
  <si>
    <t>OCTREOSTAT</t>
  </si>
  <si>
    <t>OMEGAPRESS</t>
  </si>
  <si>
    <t>OMNITROPE</t>
  </si>
  <si>
    <t>ORAZONE</t>
  </si>
  <si>
    <t>PARACALCET</t>
  </si>
  <si>
    <t>PEDICORT</t>
  </si>
  <si>
    <t>PHARCOCINOLONE</t>
  </si>
  <si>
    <t>PHENADONE</t>
  </si>
  <si>
    <t>PREDILON</t>
  </si>
  <si>
    <t>PREDNIS</t>
  </si>
  <si>
    <t>PREDNISOLONE</t>
  </si>
  <si>
    <t>PREDSOL</t>
  </si>
  <si>
    <t>RHEUMISOLONE</t>
  </si>
  <si>
    <t>SAIZEN</t>
  </si>
  <si>
    <t>SANDOSTATIN</t>
  </si>
  <si>
    <t>SANDOSTATIN LAR</t>
  </si>
  <si>
    <t>SIGMACORTIN</t>
  </si>
  <si>
    <t>SOLUCORTEF</t>
  </si>
  <si>
    <t>SOLU-MEDROL</t>
  </si>
  <si>
    <t>SOLUPRED</t>
  </si>
  <si>
    <t>SOMATROPIN</t>
  </si>
  <si>
    <t>SUNNYMETHASONE</t>
  </si>
  <si>
    <t>SYNTHECORTIN</t>
  </si>
  <si>
    <t>T4-THYRO</t>
  </si>
  <si>
    <t>THYROCARBIN</t>
  </si>
  <si>
    <t>THYROCIL</t>
  </si>
  <si>
    <t>THYROXIN</t>
  </si>
  <si>
    <t>TRIAMCINOLONE</t>
  </si>
  <si>
    <t>TRIPTOFEM</t>
  </si>
  <si>
    <t>UNIPRICORT</t>
  </si>
  <si>
    <t>UNIPRIDOL</t>
  </si>
  <si>
    <t>VENDEXINE</t>
  </si>
  <si>
    <t>XILONE</t>
  </si>
  <si>
    <t>XILOPRED</t>
  </si>
  <si>
    <t>Grand Total</t>
  </si>
  <si>
    <t>Sum of Q1 2021
Units</t>
  </si>
  <si>
    <t>Sum of Q2 2021
Units</t>
  </si>
  <si>
    <t>Sum of Q3 2021
Units</t>
  </si>
  <si>
    <t>Sum of Q4 2021
Units</t>
  </si>
  <si>
    <t>Total</t>
  </si>
  <si>
    <t>Sum of Q1 2022
Units</t>
  </si>
  <si>
    <t>Sum of Q2 2022
Units</t>
  </si>
  <si>
    <t>Sum of Q3 2022
Units</t>
  </si>
  <si>
    <t>Sum of Q4 2022
Units</t>
  </si>
  <si>
    <t>Units</t>
  </si>
  <si>
    <t>Sum of Q1 2021
LC Value</t>
  </si>
  <si>
    <t>Sum of Q2 2021
LC Value</t>
  </si>
  <si>
    <t>Sum of Q3 2021
LC Value</t>
  </si>
  <si>
    <t>Sum of Q4 2021
LC Value</t>
  </si>
  <si>
    <t>Value</t>
  </si>
  <si>
    <t>Sum of Q1 2022
LC Value</t>
  </si>
  <si>
    <t>Sum of Q2 2022
LC Value</t>
  </si>
  <si>
    <t>Sum of Q3 2022
LC Value</t>
  </si>
  <si>
    <t>Sum of Q4 2022
LC Value</t>
  </si>
  <si>
    <t>MS</t>
  </si>
  <si>
    <t>GW</t>
  </si>
  <si>
    <t>ACDIMA INT/ACDIMA</t>
  </si>
  <si>
    <t>ADCO*</t>
  </si>
  <si>
    <t>AL ANDALOUS MEDICAL COMPANY*</t>
  </si>
  <si>
    <t>AL ESRAA*</t>
  </si>
  <si>
    <t>ALEXANDRIA*</t>
  </si>
  <si>
    <t>AMGEN*</t>
  </si>
  <si>
    <t>AMOUN PHARM.CO.*</t>
  </si>
  <si>
    <t>ASPEN*</t>
  </si>
  <si>
    <t>BENDALIS*</t>
  </si>
  <si>
    <t>BORG*</t>
  </si>
  <si>
    <t>CID*</t>
  </si>
  <si>
    <t>DELTA GRAND PH*</t>
  </si>
  <si>
    <t>EGYPTIAN GROUP*</t>
  </si>
  <si>
    <t>EIPICO/ACDIMA</t>
  </si>
  <si>
    <t>ELI LILLY*</t>
  </si>
  <si>
    <t>EVA PHARMA*</t>
  </si>
  <si>
    <t>FERRING*</t>
  </si>
  <si>
    <t>GLAXOSMITHKLINE*</t>
  </si>
  <si>
    <t>GLOBAL NAPI*</t>
  </si>
  <si>
    <t>HEFNY GROUP*</t>
  </si>
  <si>
    <t>HIKMA PLC*</t>
  </si>
  <si>
    <t>HORUS*</t>
  </si>
  <si>
    <t>INAD PHARMA*</t>
  </si>
  <si>
    <t>IPSEN BEAUFOUR</t>
  </si>
  <si>
    <t>KAHIRA*</t>
  </si>
  <si>
    <t>KARMED</t>
  </si>
  <si>
    <t>MARCYRL*</t>
  </si>
  <si>
    <t>MEMPHIS*</t>
  </si>
  <si>
    <t>MERCK*</t>
  </si>
  <si>
    <t>MISR*</t>
  </si>
  <si>
    <t>MULTICARE*</t>
  </si>
  <si>
    <t>MUP/ACDIMA</t>
  </si>
  <si>
    <t>NILE*</t>
  </si>
  <si>
    <t>NOVARTIS</t>
  </si>
  <si>
    <t>NOVO NORDISK*</t>
  </si>
  <si>
    <t>OMEGA*</t>
  </si>
  <si>
    <t>ORGANON</t>
  </si>
  <si>
    <t>PENTA PHARMA*</t>
  </si>
  <si>
    <t>PFIZER*</t>
  </si>
  <si>
    <t>PHARAONIA PH.*</t>
  </si>
  <si>
    <t>PHARCO*</t>
  </si>
  <si>
    <t>ROYAL LINK*</t>
  </si>
  <si>
    <t>SANOFI</t>
  </si>
  <si>
    <t>SEDICO/ACDIMA</t>
  </si>
  <si>
    <t>SIGMA*</t>
  </si>
  <si>
    <t>STADA.</t>
  </si>
  <si>
    <t>SUNNY MEDICAL GROUP</t>
  </si>
  <si>
    <t>UNI PHARMA*</t>
  </si>
  <si>
    <t>UNISWAB*</t>
  </si>
  <si>
    <t>UNKNOWN</t>
  </si>
  <si>
    <t>UP PHARMA*</t>
  </si>
  <si>
    <t>ZETA PHARM*</t>
  </si>
  <si>
    <t>ATC4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</si>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</sst>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3" fontId="0" fillId="0" borderId="2" xfId="0" applyNumberFormat="1" applyBorder="1" applyAlignment="1">
      <alignment horizontal="center"/>
    </xf>
    <xf numFmtId="9" fontId="0" fillId="0" borderId="0" xfId="1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1" fontId="0" fillId="0" borderId="0" xfId="0" applyNumberFormat="1"/>
    <xf numFmtId="165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Sheet1!$AF$3</c:f>
              <c:strCache>
                <c:ptCount val="1"/>
                <c:pt idx="0">
                  <c:v>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52-4B33-9F89-1343365228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52-4B33-9F89-1343365228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52-4B33-9F89-1343365228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52-4B33-9F89-1343365228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52-4B33-9F89-1343365228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52-4B33-9F89-1343365228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52-4B33-9F89-1343365228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52-4B33-9F89-1343365228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52-4B33-9F89-1343365228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52-4B33-9F89-1343365228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52-4B33-9F89-1343365228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52-4B33-9F89-1343365228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52-4B33-9F89-13433652288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52-4B33-9F89-13433652288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52-4B33-9F89-13433652288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52-4B33-9F89-13433652288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52-4B33-9F89-13433652288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52-4B33-9F89-13433652288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52-4B33-9F89-13433652288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52-4B33-9F89-13433652288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52-4B33-9F89-13433652288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52-4B33-9F89-13433652288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52-4B33-9F89-13433652288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52-4B33-9F89-13433652288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52-4B33-9F89-13433652288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52-4B33-9F89-13433652288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52-4B33-9F89-13433652288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52-4B33-9F89-13433652288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52-4B33-9F89-13433652288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52-4B33-9F89-13433652288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52-4B33-9F89-13433652288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52-4B33-9F89-13433652288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52-4B33-9F89-13433652288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52-4B33-9F89-13433652288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52-4B33-9F89-13433652288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52-4B33-9F89-13433652288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52-4B33-9F89-13433652288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52-4B33-9F89-13433652288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52-4B33-9F89-13433652288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52-4B33-9F89-13433652288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52-4B33-9F89-13433652288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52-4B33-9F89-13433652288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52-4B33-9F89-13433652288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52-4B33-9F89-13433652288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52-4B33-9F89-13433652288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52-4B33-9F89-13433652288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52-4B33-9F89-13433652288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52-4B33-9F89-13433652288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52-4B33-9F89-13433652288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52-4B33-9F89-13433652288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52-4B33-9F89-13433652288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52-4B33-9F89-13433652288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52-4B33-9F89-13433652288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52-4B33-9F89-13433652288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52-4B33-9F89-13433652288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52-4B33-9F89-13433652288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52-4B33-9F89-13433652288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52-4B33-9F89-13433652288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52-4B33-9F89-13433652288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52-4B33-9F89-13433652288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52-4B33-9F89-13433652288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52-4B33-9F89-13433652288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52-4B33-9F89-13433652288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52-4B33-9F89-13433652288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52-4B33-9F89-13433652288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52-4B33-9F89-13433652288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B52-4B33-9F89-13433652288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B52-4B33-9F89-13433652288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B52-4B33-9F89-13433652288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B52-4B33-9F89-13433652288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B52-4B33-9F89-13433652288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B52-4B33-9F89-13433652288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B52-4B33-9F89-13433652288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B52-4B33-9F89-13433652288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B52-4B33-9F89-13433652288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B52-4B33-9F89-13433652288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B52-4B33-9F89-134336522888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B52-4B33-9F89-134336522888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B52-4B33-9F89-134336522888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B52-4B33-9F89-134336522888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B52-4B33-9F89-134336522888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B52-4B33-9F89-134336522888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B52-4B33-9F89-134336522888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B52-4B33-9F89-134336522888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B52-4B33-9F89-134336522888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B52-4B33-9F89-134336522888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B52-4B33-9F89-134336522888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B52-4B33-9F89-134336522888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B52-4B33-9F89-134336522888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B52-4B33-9F89-134336522888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B52-4B33-9F89-134336522888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B52-4B33-9F89-134336522888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B52-4B33-9F89-134336522888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B52-4B33-9F89-134336522888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B52-4B33-9F89-134336522888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B52-4B33-9F89-134336522888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B52-4B33-9F89-134336522888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B52-4B33-9F89-134336522888}"/>
              </c:ext>
            </c:extLst>
          </c:dPt>
          <c:val>
            <c:numRef>
              <c:f>Sheet1!$AF$4:$AF$101</c:f>
              <c:numCache>
                <c:formatCode>0.0%</c:formatCode>
                <c:ptCount val="98"/>
                <c:pt idx="0">
                  <c:v>0.105627616864528</c:v>
                </c:pt>
                <c:pt idx="1">
                  <c:v>4.2013546576954094E-2</c:v>
                </c:pt>
                <c:pt idx="2">
                  <c:v>9.5968548832309208E-2</c:v>
                </c:pt>
                <c:pt idx="3">
                  <c:v>5.8644743490139387E-2</c:v>
                </c:pt>
                <c:pt idx="4">
                  <c:v>3.9622212353968192E-2</c:v>
                </c:pt>
                <c:pt idx="5">
                  <c:v>7.9802981798686293E-2</c:v>
                </c:pt>
                <c:pt idx="6">
                  <c:v>3.4469441821179746E-2</c:v>
                </c:pt>
                <c:pt idx="7">
                  <c:v>4.323139547283418E-2</c:v>
                </c:pt>
                <c:pt idx="8">
                  <c:v>2.9849981065039988E-2</c:v>
                </c:pt>
                <c:pt idx="9">
                  <c:v>3.8658972287701383E-2</c:v>
                </c:pt>
                <c:pt idx="10">
                  <c:v>3.0323279294916003E-2</c:v>
                </c:pt>
                <c:pt idx="11">
                  <c:v>2.1283204435538373E-2</c:v>
                </c:pt>
                <c:pt idx="12">
                  <c:v>2.477534130076952E-2</c:v>
                </c:pt>
                <c:pt idx="13">
                  <c:v>9.4571599297271474E-3</c:v>
                </c:pt>
                <c:pt idx="14">
                  <c:v>3.5652334485390229E-2</c:v>
                </c:pt>
                <c:pt idx="15">
                  <c:v>2.0702408438949292E-2</c:v>
                </c:pt>
                <c:pt idx="16">
                  <c:v>1.7102014302167626E-2</c:v>
                </c:pt>
                <c:pt idx="17">
                  <c:v>1.7043739980706189E-2</c:v>
                </c:pt>
                <c:pt idx="18">
                  <c:v>1.593835652011541E-2</c:v>
                </c:pt>
                <c:pt idx="19">
                  <c:v>1.3993866784676434E-2</c:v>
                </c:pt>
                <c:pt idx="20">
                  <c:v>1.777133481236691E-2</c:v>
                </c:pt>
                <c:pt idx="21">
                  <c:v>9.8578134605498968E-3</c:v>
                </c:pt>
                <c:pt idx="22">
                  <c:v>1.8394080448344372E-2</c:v>
                </c:pt>
                <c:pt idx="23">
                  <c:v>1.2493835486330923E-2</c:v>
                </c:pt>
                <c:pt idx="24">
                  <c:v>7.9070075679941055E-3</c:v>
                </c:pt>
                <c:pt idx="25">
                  <c:v>9.0350808663526051E-3</c:v>
                </c:pt>
                <c:pt idx="26">
                  <c:v>9.2810980530929933E-3</c:v>
                </c:pt>
                <c:pt idx="27">
                  <c:v>4.3322970342765128E-3</c:v>
                </c:pt>
                <c:pt idx="28">
                  <c:v>3.5424985967257268E-3</c:v>
                </c:pt>
                <c:pt idx="29">
                  <c:v>8.4902015023659572E-3</c:v>
                </c:pt>
                <c:pt idx="30">
                  <c:v>9.4204743529750033E-3</c:v>
                </c:pt>
                <c:pt idx="31">
                  <c:v>1.6758889039556645E-2</c:v>
                </c:pt>
                <c:pt idx="32">
                  <c:v>5.66721106874083E-3</c:v>
                </c:pt>
                <c:pt idx="33">
                  <c:v>4.5494092661315759E-3</c:v>
                </c:pt>
                <c:pt idx="34">
                  <c:v>5.7027924719292335E-3</c:v>
                </c:pt>
                <c:pt idx="35">
                  <c:v>6.4086327362716262E-3</c:v>
                </c:pt>
                <c:pt idx="36">
                  <c:v>4.6342765233380072E-3</c:v>
                </c:pt>
                <c:pt idx="37">
                  <c:v>5.0136955727371323E-3</c:v>
                </c:pt>
                <c:pt idx="38">
                  <c:v>4.5058760595668036E-3</c:v>
                </c:pt>
                <c:pt idx="39">
                  <c:v>7.8255782697126564E-3</c:v>
                </c:pt>
                <c:pt idx="40">
                  <c:v>4.2150479824815878E-3</c:v>
                </c:pt>
                <c:pt idx="41">
                  <c:v>5.3410793284360243E-3</c:v>
                </c:pt>
                <c:pt idx="42">
                  <c:v>2.6646099373021999E-3</c:v>
                </c:pt>
                <c:pt idx="43">
                  <c:v>7.4486786605281298E-3</c:v>
                </c:pt>
                <c:pt idx="44">
                  <c:v>2.4019307098892494E-3</c:v>
                </c:pt>
                <c:pt idx="45">
                  <c:v>3.4597308957914552E-3</c:v>
                </c:pt>
                <c:pt idx="46">
                  <c:v>4.1210749815714575E-3</c:v>
                </c:pt>
                <c:pt idx="47">
                  <c:v>3.0900561393164905E-3</c:v>
                </c:pt>
                <c:pt idx="48">
                  <c:v>7.9084616010002752E-4</c:v>
                </c:pt>
                <c:pt idx="49">
                  <c:v>1.4204633900077308E-3</c:v>
                </c:pt>
                <c:pt idx="50">
                  <c:v>4.2477491663906819E-4</c:v>
                </c:pt>
                <c:pt idx="51">
                  <c:v>1.6953508511522775E-3</c:v>
                </c:pt>
                <c:pt idx="52">
                  <c:v>4.984926995832479E-4</c:v>
                </c:pt>
                <c:pt idx="53">
                  <c:v>6.8248919172536127E-4</c:v>
                </c:pt>
                <c:pt idx="54">
                  <c:v>9.7421405378694489E-4</c:v>
                </c:pt>
                <c:pt idx="55">
                  <c:v>2.1802930417979993E-3</c:v>
                </c:pt>
                <c:pt idx="56">
                  <c:v>1.0090090641995716E-3</c:v>
                </c:pt>
                <c:pt idx="57">
                  <c:v>9.8931124663559486E-4</c:v>
                </c:pt>
                <c:pt idx="58">
                  <c:v>8.729897359960548E-4</c:v>
                </c:pt>
                <c:pt idx="59">
                  <c:v>7.3662728866247555E-4</c:v>
                </c:pt>
                <c:pt idx="60">
                  <c:v>6.2881251222212547E-4</c:v>
                </c:pt>
                <c:pt idx="61">
                  <c:v>3.7548329950303085E-4</c:v>
                </c:pt>
                <c:pt idx="62">
                  <c:v>9.1524414617642452E-5</c:v>
                </c:pt>
                <c:pt idx="63">
                  <c:v>4.8278087477011689E-4</c:v>
                </c:pt>
                <c:pt idx="64">
                  <c:v>1.4851785765833023E-3</c:v>
                </c:pt>
                <c:pt idx="65">
                  <c:v>1.458417299776026E-4</c:v>
                </c:pt>
                <c:pt idx="66">
                  <c:v>1.3891023365943827E-4</c:v>
                </c:pt>
                <c:pt idx="67">
                  <c:v>2.4113435151424116E-4</c:v>
                </c:pt>
                <c:pt idx="68">
                  <c:v>8.6718452589361325E-5</c:v>
                </c:pt>
                <c:pt idx="69">
                  <c:v>9.5954678620681889E-5</c:v>
                </c:pt>
                <c:pt idx="70">
                  <c:v>3.8252889842790333E-5</c:v>
                </c:pt>
                <c:pt idx="71">
                  <c:v>6.1478778658833729E-6</c:v>
                </c:pt>
                <c:pt idx="72">
                  <c:v>2.5483111761153213E-3</c:v>
                </c:pt>
                <c:pt idx="73">
                  <c:v>1.1753356801293849E-5</c:v>
                </c:pt>
                <c:pt idx="74">
                  <c:v>3.8203584508133951E-5</c:v>
                </c:pt>
                <c:pt idx="75">
                  <c:v>1.132812344566561E-5</c:v>
                </c:pt>
                <c:pt idx="76">
                  <c:v>3.6708790508684043E-4</c:v>
                </c:pt>
                <c:pt idx="77">
                  <c:v>1.3339752350179408E-7</c:v>
                </c:pt>
                <c:pt idx="78">
                  <c:v>2.9544389014357482E-7</c:v>
                </c:pt>
                <c:pt idx="79">
                  <c:v>3.7949295478958667E-8</c:v>
                </c:pt>
                <c:pt idx="80">
                  <c:v>1.4834724596320202E-7</c:v>
                </c:pt>
                <c:pt idx="81">
                  <c:v>0</c:v>
                </c:pt>
                <c:pt idx="82">
                  <c:v>1.8720732453365572E-3</c:v>
                </c:pt>
                <c:pt idx="83">
                  <c:v>0</c:v>
                </c:pt>
                <c:pt idx="84">
                  <c:v>0</c:v>
                </c:pt>
                <c:pt idx="85">
                  <c:v>9.5448228022835415E-8</c:v>
                </c:pt>
                <c:pt idx="86">
                  <c:v>0</c:v>
                </c:pt>
                <c:pt idx="87">
                  <c:v>4.001925705053822E-4</c:v>
                </c:pt>
                <c:pt idx="88">
                  <c:v>0</c:v>
                </c:pt>
                <c:pt idx="89">
                  <c:v>0</c:v>
                </c:pt>
                <c:pt idx="90">
                  <c:v>3.7440429925945356E-5</c:v>
                </c:pt>
                <c:pt idx="91">
                  <c:v>1.1694959447928974E-4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8.9100345869991424E-6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E-44B4-80EC-D8915062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E-4B9A-B91D-21A2F8DF3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E-4B9A-B91D-21A2F8DF30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E-4B9A-B91D-21A2F8DF30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E-4B9A-B91D-21A2F8DF30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E-4B9A-B91D-21A2F8DF30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E-4B9A-B91D-21A2F8DF30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E-4B9A-B91D-21A2F8DF30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E-4B9A-B91D-21A2F8DF30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8E-4B9A-B91D-21A2F8DF30DF}"/>
              </c:ext>
            </c:extLst>
          </c:dPt>
          <c:cat>
            <c:strRef>
              <c:f>Sheet3!$C$3:$C$11</c:f>
              <c:strCache>
                <c:ptCount val="9"/>
                <c:pt idx="0">
                  <c:v>DEXAMETHASONE PHOS</c:v>
                </c:pt>
                <c:pt idx="1">
                  <c:v>PHENADONE</c:v>
                </c:pt>
                <c:pt idx="2">
                  <c:v>DEXAMETHASONE</c:v>
                </c:pt>
                <c:pt idx="3">
                  <c:v>DEXAZONE</c:v>
                </c:pt>
                <c:pt idx="4">
                  <c:v>APIDONE</c:v>
                </c:pt>
                <c:pt idx="5">
                  <c:v>DEXAMETHASONE EIPI</c:v>
                </c:pt>
                <c:pt idx="6">
                  <c:v>EPIDRON</c:v>
                </c:pt>
                <c:pt idx="7">
                  <c:v>PREDSOL</c:v>
                </c:pt>
                <c:pt idx="8">
                  <c:v>SOLUPRED</c:v>
                </c:pt>
              </c:strCache>
            </c:strRef>
          </c:cat>
          <c:val>
            <c:numRef>
              <c:f>Sheet3!$D$3:$D$11</c:f>
              <c:numCache>
                <c:formatCode>0.0%</c:formatCode>
                <c:ptCount val="9"/>
                <c:pt idx="0">
                  <c:v>0.1077811545985473</c:v>
                </c:pt>
                <c:pt idx="1">
                  <c:v>9.3184279330063749E-2</c:v>
                </c:pt>
                <c:pt idx="2">
                  <c:v>7.5417148123474664E-2</c:v>
                </c:pt>
                <c:pt idx="3">
                  <c:v>4.4359806123935676E-2</c:v>
                </c:pt>
                <c:pt idx="4">
                  <c:v>5.4665436832029977E-2</c:v>
                </c:pt>
                <c:pt idx="5">
                  <c:v>5.5859616326313664E-2</c:v>
                </c:pt>
                <c:pt idx="6">
                  <c:v>4.8201252763984216E-2</c:v>
                </c:pt>
                <c:pt idx="7">
                  <c:v>2.0817373995266987E-2</c:v>
                </c:pt>
                <c:pt idx="8">
                  <c:v>4.0045242226668151E-2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3-48DB-A887-A623ED49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7-4A85-89CE-D58D8C708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67-4A85-89CE-D58D8C708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67-4A85-89CE-D58D8C708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67-4A85-89CE-D58D8C708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67-4A85-89CE-D58D8C708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67-4A85-89CE-D58D8C708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67-4A85-89CE-D58D8C708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67-4A85-89CE-D58D8C708066}"/>
              </c:ext>
            </c:extLst>
          </c:dPt>
          <c:cat>
            <c:strRef>
              <c:f>'L2 L3'!$AA$30:$AA$37</c:f>
              <c:strCache>
                <c:ptCount val="8"/>
                <c:pt idx="0">
                  <c:v>CETROTIDE</c:v>
                </c:pt>
                <c:pt idx="1">
                  <c:v>SANDOSTATIN LAR</c:v>
                </c:pt>
                <c:pt idx="2">
                  <c:v>BENDATREOTID</c:v>
                </c:pt>
                <c:pt idx="3">
                  <c:v>ADRENOCORTINE</c:v>
                </c:pt>
                <c:pt idx="4">
                  <c:v>SANDOSTATIN</c:v>
                </c:pt>
                <c:pt idx="5">
                  <c:v>BENDATRCOTID</c:v>
                </c:pt>
                <c:pt idx="6">
                  <c:v>TRIPTOFEM</c:v>
                </c:pt>
                <c:pt idx="7">
                  <c:v>OCTREOSTAT</c:v>
                </c:pt>
              </c:strCache>
            </c:strRef>
          </c:cat>
          <c:val>
            <c:numRef>
              <c:f>'L2 L3'!$AB$30:$AB$37</c:f>
              <c:numCache>
                <c:formatCode>0.0%</c:formatCode>
                <c:ptCount val="8"/>
                <c:pt idx="0">
                  <c:v>0.34447853873156986</c:v>
                </c:pt>
                <c:pt idx="1">
                  <c:v>0.26520690962228938</c:v>
                </c:pt>
                <c:pt idx="2">
                  <c:v>0.13156896313752342</c:v>
                </c:pt>
                <c:pt idx="3">
                  <c:v>0.10663669624567584</c:v>
                </c:pt>
                <c:pt idx="4">
                  <c:v>9.4299781274255493E-2</c:v>
                </c:pt>
                <c:pt idx="5">
                  <c:v>3.1150436329848343E-2</c:v>
                </c:pt>
                <c:pt idx="6">
                  <c:v>2.4712687285905692E-2</c:v>
                </c:pt>
                <c:pt idx="7">
                  <c:v>1.9459873729319613E-3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43EC-BE95-37130A05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630464</xdr:colOff>
      <xdr:row>6</xdr:row>
      <xdr:rowOff>52615</xdr:rowOff>
    </xdr:from>
    <xdr:to>
      <xdr:col>28</xdr:col>
      <xdr:colOff>621393</xdr:colOff>
      <xdr:row>21</xdr:row>
      <xdr:rowOff>74386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DD1EC3-D8F3-148D-9CD8-51DC0C61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1</xdr:row>
      <xdr:rowOff>174625</xdr:rowOff>
    </xdr:from>
    <xdr:to>
      <xdr:col>11</xdr:col>
      <xdr:colOff>574675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D6219-02FB-97A1-D58C-BBC14F7A3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534777</xdr:colOff>
      <xdr:row>28</xdr:row>
      <xdr:rowOff>181474</xdr:rowOff>
    </xdr:from>
    <xdr:to>
      <xdr:col>33</xdr:col>
      <xdr:colOff>952500</xdr:colOff>
      <xdr:row>43</xdr:row>
      <xdr:rowOff>170457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F7063-9D4D-A109-A83E-999F2124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Z8213"/>
  <sheetViews>
    <sheetView tabSelected="1" zoomScale="70" workbookViewId="0">
      <selection activeCell="BM9" sqref="BM9"/>
    </sheetView>
  </sheetViews>
  <sheetFormatPr defaultRowHeight="14.4" x14ac:dyDescent="0.3"/>
  <cols>
    <col min="3" max="3" width="21.21875" bestFit="1" customWidth="1"/>
    <col min="4" max="7" width="19.44140625" style="2" bestFit="1" customWidth="1"/>
    <col min="8" max="8" width="10.77734375" bestFit="1" customWidth="1"/>
    <col min="9" max="10" width="10.77734375" customWidth="1"/>
    <col min="11" max="14" width="19.44140625" style="2" bestFit="1" customWidth="1"/>
    <col min="15" max="15" width="10.77734375" bestFit="1" customWidth="1"/>
    <col min="16" max="17" width="10.77734375" customWidth="1"/>
    <col min="19" max="19" width="21.21875" bestFit="1" customWidth="1"/>
    <col min="20" max="23" width="22.21875" style="2" bestFit="1" customWidth="1"/>
    <col min="24" max="24" width="12.21875" bestFit="1" customWidth="1"/>
    <col min="25" max="25" width="12.21875" customWidth="1"/>
    <col min="27" max="30" width="22.21875" style="2" bestFit="1" customWidth="1"/>
    <col min="31" max="31" width="12.21875" bestFit="1" customWidth="1"/>
    <col min="33" max="33" width="11.88671875" bestFit="1" customWidth="1"/>
    <col min="36" max="36" width="31.88671875" bestFit="1" customWidth="1"/>
    <col min="38" max="41" width="22.21875" style="2" bestFit="1" customWidth="1"/>
    <col min="42" max="42" width="22.21875" bestFit="1" customWidth="1"/>
    <col min="43" max="43" width="10.77734375" bestFit="1" customWidth="1"/>
    <col min="44" max="44" width="11.21875" customWidth="1"/>
    <col min="46" max="46" width="16.33203125" bestFit="1" customWidth="1"/>
    <col min="47" max="50" width="22.21875" bestFit="1" customWidth="1"/>
    <col min="51" max="51" width="10.77734375" bestFit="1" customWidth="1"/>
    <col min="52" max="53" width="10.77734375" customWidth="1"/>
    <col min="55" max="58" width="19.44140625" bestFit="1" customWidth="1"/>
    <col min="62" max="65" width="19.44140625" bestFit="1" customWidth="1"/>
    <col min="70" max="70" width="9.88671875" bestFit="1" customWidth="1"/>
  </cols>
  <sheetData>
    <row r="2" spans="2:70" x14ac:dyDescent="0.3">
      <c r="O2" t="s">
        <v>108</v>
      </c>
      <c r="X2" t="s">
        <v>113</v>
      </c>
      <c r="AW2" t="s">
        <v>113</v>
      </c>
      <c r="AX2" t="s">
        <v>172</v>
      </c>
    </row>
    <row r="3" spans="2:70" x14ac:dyDescent="0.3">
      <c r="C3" t="s">
        <v>0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118</v>
      </c>
      <c r="K3" t="s">
        <v>104</v>
      </c>
      <c r="L3" t="s">
        <v>105</v>
      </c>
      <c r="M3" t="s">
        <v>106</v>
      </c>
      <c r="N3" t="s">
        <v>107</v>
      </c>
      <c r="O3" t="s">
        <v>103</v>
      </c>
      <c r="P3" t="s">
        <v>118</v>
      </c>
      <c r="Q3" t="s">
        <v>119</v>
      </c>
      <c r="S3" t="s">
        <v>0</v>
      </c>
      <c r="T3" t="s">
        <v>109</v>
      </c>
      <c r="U3" t="s">
        <v>110</v>
      </c>
      <c r="V3" t="s">
        <v>111</v>
      </c>
      <c r="W3" t="s">
        <v>112</v>
      </c>
      <c r="X3" t="s">
        <v>103</v>
      </c>
      <c r="Y3" t="s">
        <v>118</v>
      </c>
      <c r="AA3" t="s">
        <v>114</v>
      </c>
      <c r="AB3" t="s">
        <v>115</v>
      </c>
      <c r="AC3" t="s">
        <v>116</v>
      </c>
      <c r="AD3" t="s">
        <v>117</v>
      </c>
      <c r="AE3" t="s">
        <v>103</v>
      </c>
      <c r="AF3" t="s">
        <v>118</v>
      </c>
      <c r="AG3" t="s">
        <v>119</v>
      </c>
      <c r="AJ3" t="s">
        <v>0</v>
      </c>
      <c r="AL3" t="s">
        <v>0</v>
      </c>
      <c r="AM3" s="7" t="s">
        <v>109</v>
      </c>
      <c r="AN3" s="7" t="s">
        <v>110</v>
      </c>
      <c r="AO3" s="7" t="s">
        <v>111</v>
      </c>
      <c r="AP3" s="7" t="s">
        <v>112</v>
      </c>
      <c r="AQ3" s="8" t="s">
        <v>103</v>
      </c>
      <c r="AR3" s="8" t="s">
        <v>118</v>
      </c>
      <c r="AT3" t="s">
        <v>0</v>
      </c>
      <c r="AU3" s="7" t="s">
        <v>114</v>
      </c>
      <c r="AV3" s="7" t="s">
        <v>115</v>
      </c>
      <c r="AW3" s="7" t="s">
        <v>116</v>
      </c>
      <c r="AX3" s="7" t="s">
        <v>117</v>
      </c>
      <c r="AY3" s="8" t="s">
        <v>103</v>
      </c>
      <c r="AZ3" s="8" t="s">
        <v>118</v>
      </c>
      <c r="BA3" s="8" t="s">
        <v>119</v>
      </c>
      <c r="BC3" s="7" t="s">
        <v>99</v>
      </c>
      <c r="BD3" s="7" t="s">
        <v>100</v>
      </c>
      <c r="BE3" s="7" t="s">
        <v>101</v>
      </c>
      <c r="BF3" s="7" t="s">
        <v>102</v>
      </c>
      <c r="BG3" s="8" t="s">
        <v>103</v>
      </c>
      <c r="BH3" s="8" t="s">
        <v>118</v>
      </c>
      <c r="BJ3" s="7" t="s">
        <v>104</v>
      </c>
      <c r="BK3" s="7" t="s">
        <v>105</v>
      </c>
      <c r="BL3" s="7" t="s">
        <v>106</v>
      </c>
      <c r="BM3" s="7" t="s">
        <v>107</v>
      </c>
      <c r="BN3" s="8" t="s">
        <v>103</v>
      </c>
      <c r="BO3" s="8" t="s">
        <v>118</v>
      </c>
      <c r="BP3" s="1" t="s">
        <v>119</v>
      </c>
      <c r="BR3" s="1" t="s">
        <v>128</v>
      </c>
    </row>
    <row r="4" spans="2:70" x14ac:dyDescent="0.3">
      <c r="B4">
        <v>1</v>
      </c>
      <c r="C4" s="1" t="s">
        <v>98</v>
      </c>
      <c r="D4" s="3">
        <v>24764602.100000001</v>
      </c>
      <c r="E4" s="3">
        <v>26861132.100000001</v>
      </c>
      <c r="F4" s="3">
        <v>28192527.050000001</v>
      </c>
      <c r="G4" s="3">
        <v>36625467</v>
      </c>
      <c r="H4" s="4">
        <f>SUM(D4:G4)/1000</f>
        <v>116443.72825</v>
      </c>
      <c r="I4" s="6">
        <f>H5/$H$4</f>
        <v>0.14959863671317997</v>
      </c>
      <c r="J4" s="4"/>
      <c r="K4" s="3">
        <v>27857275.139999997</v>
      </c>
      <c r="L4" s="3">
        <v>25414137.289999999</v>
      </c>
      <c r="M4" s="3">
        <v>31258310.91</v>
      </c>
      <c r="N4" s="3">
        <v>35184658.530000009</v>
      </c>
      <c r="O4" s="4">
        <f>SUM(K4:N4)/1000</f>
        <v>119714.38187000001</v>
      </c>
      <c r="P4" s="6">
        <f>O5/$O$4</f>
        <v>0.16128900770642216</v>
      </c>
      <c r="Q4" s="6">
        <f>O4/H4-1</f>
        <v>2.8087846972556951E-2</v>
      </c>
      <c r="S4" s="1" t="s">
        <v>98</v>
      </c>
      <c r="T4" s="3">
        <v>682670460.10000014</v>
      </c>
      <c r="U4" s="3">
        <v>733165024.64999998</v>
      </c>
      <c r="V4" s="3">
        <v>775421931.44999993</v>
      </c>
      <c r="W4" s="3">
        <v>890569315.64999998</v>
      </c>
      <c r="X4" s="4">
        <f>SUM(T4:W4)/1000000</f>
        <v>3081.8267318499998</v>
      </c>
      <c r="Y4" s="6">
        <f>X5/$X$4</f>
        <v>0.1173139395747175</v>
      </c>
      <c r="AA4" s="3">
        <v>813873101.38900006</v>
      </c>
      <c r="AB4" s="3">
        <v>762238769.21199989</v>
      </c>
      <c r="AC4" s="3">
        <v>918101203.75699997</v>
      </c>
      <c r="AD4" s="3">
        <v>984112368.42100024</v>
      </c>
      <c r="AE4" s="4">
        <f>SUM(AA4:AD4)/1000000</f>
        <v>3478.3254427790002</v>
      </c>
      <c r="AF4" s="6">
        <f>AE5/$AE$4</f>
        <v>0.105627616864528</v>
      </c>
      <c r="AG4" s="5">
        <f>AE4/X4 -1</f>
        <v>0.12865704188729166</v>
      </c>
      <c r="AJ4" s="1" t="s">
        <v>120</v>
      </c>
      <c r="AL4" t="s">
        <v>98</v>
      </c>
      <c r="AM4" s="9">
        <v>24457457</v>
      </c>
      <c r="AN4" s="9">
        <v>28818374</v>
      </c>
      <c r="AO4" s="9">
        <v>22816494</v>
      </c>
      <c r="AP4" s="9">
        <v>23936794</v>
      </c>
      <c r="AQ4" s="4">
        <f>SUM(AM4:AP4)/1000000</f>
        <v>100.02911899999999</v>
      </c>
      <c r="AT4" t="s">
        <v>98</v>
      </c>
      <c r="AU4" s="9">
        <v>25823641</v>
      </c>
      <c r="AV4" s="9">
        <v>24702842.699999999</v>
      </c>
      <c r="AW4" s="9">
        <v>29015873.850000001</v>
      </c>
      <c r="AX4" s="9">
        <v>30030452.25</v>
      </c>
      <c r="AY4" s="4">
        <f>SUM(AU4:AX4)/1000000</f>
        <v>109.57280980000002</v>
      </c>
      <c r="AZ4" s="4"/>
      <c r="BA4" s="6">
        <f>AY4/AQ4-1</f>
        <v>9.5409125816653617E-2</v>
      </c>
      <c r="BC4" s="9">
        <v>50346</v>
      </c>
      <c r="BD4" s="9">
        <v>36077</v>
      </c>
      <c r="BE4" s="9">
        <v>35149</v>
      </c>
      <c r="BF4" s="9">
        <v>35519</v>
      </c>
      <c r="BG4" s="4">
        <f>SUM(BC4:BF4)/1000</f>
        <v>157.09100000000001</v>
      </c>
      <c r="BJ4" s="9">
        <v>47559</v>
      </c>
      <c r="BK4" s="9">
        <v>41790.479999999996</v>
      </c>
      <c r="BL4" s="9">
        <v>46976.83</v>
      </c>
      <c r="BM4" s="9">
        <v>116458</v>
      </c>
      <c r="BN4" s="4">
        <f>SUM(BJ4:BM4)/1000</f>
        <v>252.78431</v>
      </c>
      <c r="BP4" s="11">
        <f>BN4/BG4-1</f>
        <v>0.60915844956108245</v>
      </c>
      <c r="BR4" s="1" t="s">
        <v>146</v>
      </c>
    </row>
    <row r="5" spans="2:70" x14ac:dyDescent="0.3">
      <c r="B5">
        <v>2</v>
      </c>
      <c r="C5" s="1" t="s">
        <v>24</v>
      </c>
      <c r="D5" s="3">
        <v>4022529</v>
      </c>
      <c r="E5" s="3">
        <v>3913416</v>
      </c>
      <c r="F5" s="3">
        <v>4552981</v>
      </c>
      <c r="G5" s="3">
        <v>4930897</v>
      </c>
      <c r="H5" s="4">
        <f t="shared" ref="H5:H68" si="0">SUM(D5:G5)/1000</f>
        <v>17419.823</v>
      </c>
      <c r="I5" s="6">
        <f t="shared" ref="I5:I68" si="1">H6/$H$4</f>
        <v>0.12384694492981421</v>
      </c>
      <c r="J5" s="4"/>
      <c r="K5" s="3">
        <v>4334530.8599999994</v>
      </c>
      <c r="L5" s="3">
        <v>5156163.62</v>
      </c>
      <c r="M5" s="3">
        <v>5174609.57</v>
      </c>
      <c r="N5" s="3">
        <v>4643309.8100000005</v>
      </c>
      <c r="O5" s="4">
        <f t="shared" ref="O5:O68" si="2">SUM(K5:N5)/1000</f>
        <v>19308.613859999998</v>
      </c>
      <c r="P5" s="6">
        <f t="shared" ref="P5:P68" si="3">O6/$O$4</f>
        <v>0.1077811545985473</v>
      </c>
      <c r="Q5" s="6">
        <f t="shared" ref="Q5:Q68" si="4">O5/H5-1</f>
        <v>0.10842767231331774</v>
      </c>
      <c r="S5" s="1" t="s">
        <v>84</v>
      </c>
      <c r="T5" s="3">
        <v>94065015</v>
      </c>
      <c r="U5" s="3">
        <v>78733545</v>
      </c>
      <c r="V5" s="3">
        <v>106196145</v>
      </c>
      <c r="W5" s="3">
        <v>82546530</v>
      </c>
      <c r="X5" s="4">
        <f t="shared" ref="X5:X68" si="5">SUM(T5:W5)/1000000</f>
        <v>361.54123499999997</v>
      </c>
      <c r="Y5" s="6">
        <f t="shared" ref="Y5:Y68" si="6">X6/$X$4</f>
        <v>8.4786513887867079E-2</v>
      </c>
      <c r="AA5" s="3">
        <v>84277625.849999994</v>
      </c>
      <c r="AB5" s="3">
        <v>79377810.599999994</v>
      </c>
      <c r="AC5" s="3">
        <v>117578767.05</v>
      </c>
      <c r="AD5" s="3">
        <v>86173023.700000003</v>
      </c>
      <c r="AE5" s="4">
        <f t="shared" ref="AE5:AE68" si="7">SUM(AA5:AD5)/1000000</f>
        <v>367.40722719999997</v>
      </c>
      <c r="AF5" s="6">
        <f t="shared" ref="AF5:AF68" si="8">AE6/$AE$4</f>
        <v>4.2013546576954094E-2</v>
      </c>
      <c r="AG5" s="5">
        <f t="shared" ref="AG5:AG68" si="9">AE5/X5 -1</f>
        <v>1.6224960342352102E-2</v>
      </c>
      <c r="AJ5" s="1" t="s">
        <v>121</v>
      </c>
      <c r="AL5" t="s">
        <v>79</v>
      </c>
      <c r="AM5" s="3">
        <v>11762058</v>
      </c>
      <c r="AN5" s="3">
        <v>17861307</v>
      </c>
      <c r="AO5" s="3">
        <v>12067566</v>
      </c>
      <c r="AP5" s="3">
        <v>13016823</v>
      </c>
      <c r="AQ5" s="4">
        <f t="shared" ref="AQ5:AQ9" si="10">SUM(AM5:AP5)/1000000</f>
        <v>54.707754000000001</v>
      </c>
      <c r="AR5" s="6">
        <f t="shared" ref="AR5:AR10" si="11">AQ5/$AQ$4</f>
        <v>0.54691828286521249</v>
      </c>
      <c r="AT5" t="s">
        <v>79</v>
      </c>
      <c r="AU5" s="3">
        <v>11020110</v>
      </c>
      <c r="AV5" s="3">
        <v>11598393</v>
      </c>
      <c r="AW5" s="3">
        <v>15744573</v>
      </c>
      <c r="AX5" s="3">
        <v>17075715</v>
      </c>
      <c r="AY5" s="4">
        <f t="shared" ref="AY5:AY9" si="12">SUM(AU5:AX5)/1000000</f>
        <v>55.438791000000002</v>
      </c>
      <c r="AZ5" s="6">
        <f>AY5/$AY$4</f>
        <v>0.50595390499879278</v>
      </c>
      <c r="BA5" s="6">
        <f>AY5/AQ5-1</f>
        <v>1.3362584762664609E-2</v>
      </c>
      <c r="BC5" s="3">
        <v>28991</v>
      </c>
      <c r="BD5" s="3">
        <v>19640</v>
      </c>
      <c r="BE5" s="3">
        <v>17281</v>
      </c>
      <c r="BF5" s="3">
        <v>19361</v>
      </c>
      <c r="BG5" s="4">
        <f t="shared" ref="BG5:BG9" si="13">SUM(BC5:BF5)/1000</f>
        <v>85.272999999999996</v>
      </c>
      <c r="BH5" s="6">
        <f>BG5/$BG$4</f>
        <v>0.54282549605006014</v>
      </c>
      <c r="BJ5" s="3"/>
      <c r="BK5" s="3"/>
      <c r="BL5" s="3">
        <v>5075</v>
      </c>
      <c r="BM5" s="3">
        <v>91825</v>
      </c>
      <c r="BN5" s="4">
        <f t="shared" ref="BN5:BN9" si="14">SUM(BJ5:BM5)/1000</f>
        <v>96.9</v>
      </c>
      <c r="BO5" s="6">
        <f>BN5/$BN$4</f>
        <v>0.38333075340000339</v>
      </c>
      <c r="BP5" s="11">
        <f t="shared" ref="BP5:BP9" si="15">BN5/BG5-1</f>
        <v>0.13635031018024479</v>
      </c>
      <c r="BR5" s="1" t="s">
        <v>153</v>
      </c>
    </row>
    <row r="6" spans="2:70" x14ac:dyDescent="0.3">
      <c r="B6">
        <v>3</v>
      </c>
      <c r="C6" s="1" t="s">
        <v>71</v>
      </c>
      <c r="D6" s="3">
        <v>2712940</v>
      </c>
      <c r="E6" s="3">
        <v>2897177</v>
      </c>
      <c r="F6" s="3">
        <v>2707848</v>
      </c>
      <c r="G6" s="3">
        <v>6103235</v>
      </c>
      <c r="H6" s="4">
        <f t="shared" si="0"/>
        <v>14421.2</v>
      </c>
      <c r="I6" s="6">
        <f t="shared" si="1"/>
        <v>8.1805659636288733E-2</v>
      </c>
      <c r="J6" s="4"/>
      <c r="K6" s="3">
        <v>3122923.84</v>
      </c>
      <c r="L6" s="3">
        <v>1327807.8400000001</v>
      </c>
      <c r="M6" s="3">
        <v>3231361.77</v>
      </c>
      <c r="N6" s="3">
        <v>5220860.8499999996</v>
      </c>
      <c r="O6" s="4">
        <f t="shared" si="2"/>
        <v>12902.954299999999</v>
      </c>
      <c r="P6" s="6">
        <f t="shared" si="3"/>
        <v>9.3184279330063749E-2</v>
      </c>
      <c r="Q6" s="6">
        <f t="shared" si="4"/>
        <v>-0.10527873547277633</v>
      </c>
      <c r="S6" s="1" t="s">
        <v>24</v>
      </c>
      <c r="T6" s="3">
        <v>60337935</v>
      </c>
      <c r="U6" s="3">
        <v>58701240</v>
      </c>
      <c r="V6" s="3">
        <v>68294715</v>
      </c>
      <c r="W6" s="3">
        <v>73963455</v>
      </c>
      <c r="X6" s="4">
        <f t="shared" si="5"/>
        <v>261.29734500000001</v>
      </c>
      <c r="Y6" s="6">
        <f t="shared" si="6"/>
        <v>7.9287397625147582E-2</v>
      </c>
      <c r="AA6" s="3">
        <v>78081633</v>
      </c>
      <c r="AB6" s="3">
        <v>28824061</v>
      </c>
      <c r="AC6" s="3">
        <v>24296832</v>
      </c>
      <c r="AD6" s="3">
        <v>14934262</v>
      </c>
      <c r="AE6" s="4">
        <f t="shared" si="7"/>
        <v>146.136788</v>
      </c>
      <c r="AF6" s="6">
        <f t="shared" si="8"/>
        <v>9.5968548832309208E-2</v>
      </c>
      <c r="AG6" s="5">
        <f t="shared" si="9"/>
        <v>-0.44072608927580192</v>
      </c>
      <c r="AJ6" s="1" t="s">
        <v>122</v>
      </c>
      <c r="AL6" t="s">
        <v>5</v>
      </c>
      <c r="AM6" s="3">
        <v>6718240</v>
      </c>
      <c r="AN6" s="3">
        <v>6599040</v>
      </c>
      <c r="AO6" s="3">
        <v>5806416</v>
      </c>
      <c r="AP6" s="3">
        <v>6505296</v>
      </c>
      <c r="AQ6" s="4">
        <f t="shared" si="10"/>
        <v>25.628992</v>
      </c>
      <c r="AR6" s="6">
        <f t="shared" si="11"/>
        <v>0.25621531266310565</v>
      </c>
      <c r="AT6" t="s">
        <v>5</v>
      </c>
      <c r="AU6" s="3">
        <v>8781696</v>
      </c>
      <c r="AV6" s="3">
        <v>8933097.5999999996</v>
      </c>
      <c r="AW6" s="3">
        <v>8153376</v>
      </c>
      <c r="AX6" s="3">
        <v>1634976</v>
      </c>
      <c r="AY6" s="4">
        <f t="shared" si="12"/>
        <v>27.5031456</v>
      </c>
      <c r="AZ6" s="6">
        <f t="shared" ref="AZ6:AZ9" si="16">AY6/$AY$4</f>
        <v>0.25100337985491722</v>
      </c>
      <c r="BA6" s="6">
        <f t="shared" ref="BA6:BA9" si="17">AY6/AQ6-1</f>
        <v>7.3126309454542682E-2</v>
      </c>
      <c r="BC6" s="3">
        <v>20257</v>
      </c>
      <c r="BD6" s="3">
        <v>14765</v>
      </c>
      <c r="BE6" s="3">
        <v>16752</v>
      </c>
      <c r="BF6" s="3">
        <v>14965</v>
      </c>
      <c r="BG6" s="4">
        <f t="shared" si="13"/>
        <v>66.739000000000004</v>
      </c>
      <c r="BH6" s="6">
        <f t="shared" ref="BH6:BH9" si="18">BG6/$BG$4</f>
        <v>0.42484292543812185</v>
      </c>
      <c r="BJ6" s="3">
        <v>26136</v>
      </c>
      <c r="BK6" s="3">
        <v>26586.6</v>
      </c>
      <c r="BL6" s="3">
        <v>24266</v>
      </c>
      <c r="BM6" s="3">
        <v>4866</v>
      </c>
      <c r="BN6" s="4">
        <f t="shared" si="14"/>
        <v>81.854600000000005</v>
      </c>
      <c r="BO6" s="6">
        <f t="shared" ref="BO6:BO9" si="19">BN6/$BN$4</f>
        <v>0.3238120277322592</v>
      </c>
      <c r="BP6" s="11">
        <f t="shared" si="15"/>
        <v>0.22648826023764213</v>
      </c>
    </row>
    <row r="7" spans="2:70" x14ac:dyDescent="0.3">
      <c r="B7">
        <v>4</v>
      </c>
      <c r="C7" s="1" t="s">
        <v>22</v>
      </c>
      <c r="D7" s="3">
        <v>1756796.6</v>
      </c>
      <c r="E7" s="3">
        <v>2365985.5999999996</v>
      </c>
      <c r="F7" s="3">
        <v>2626225.7999999998</v>
      </c>
      <c r="G7" s="3">
        <v>2776748</v>
      </c>
      <c r="H7" s="4">
        <f t="shared" si="0"/>
        <v>9525.7559999999994</v>
      </c>
      <c r="I7" s="6">
        <f t="shared" si="1"/>
        <v>6.9092540413399212E-2</v>
      </c>
      <c r="J7" s="4"/>
      <c r="K7" s="3">
        <v>2669705.31</v>
      </c>
      <c r="L7" s="3">
        <v>1943950.48</v>
      </c>
      <c r="M7" s="3">
        <v>3227142.93</v>
      </c>
      <c r="N7" s="3">
        <v>3314699.6799999997</v>
      </c>
      <c r="O7" s="4">
        <f t="shared" si="2"/>
        <v>11155.4984</v>
      </c>
      <c r="P7" s="6">
        <f t="shared" si="3"/>
        <v>7.5417148123474664E-2</v>
      </c>
      <c r="Q7" s="6">
        <f t="shared" si="4"/>
        <v>0.17108798503761813</v>
      </c>
      <c r="S7" s="1" t="s">
        <v>83</v>
      </c>
      <c r="T7" s="3">
        <v>56309065</v>
      </c>
      <c r="U7" s="3">
        <v>74889460.5</v>
      </c>
      <c r="V7" s="3">
        <v>55907979</v>
      </c>
      <c r="W7" s="3">
        <v>57243517</v>
      </c>
      <c r="X7" s="4">
        <f t="shared" si="5"/>
        <v>244.3500215</v>
      </c>
      <c r="Y7" s="6">
        <f t="shared" si="6"/>
        <v>7.5121161941841513E-2</v>
      </c>
      <c r="AA7" s="3">
        <v>65017962.899999999</v>
      </c>
      <c r="AB7" s="3">
        <v>77342454.300000012</v>
      </c>
      <c r="AC7" s="3">
        <v>100904886.61499998</v>
      </c>
      <c r="AD7" s="3">
        <v>90544541.295000002</v>
      </c>
      <c r="AE7" s="4">
        <f t="shared" si="7"/>
        <v>333.80984511000003</v>
      </c>
      <c r="AF7" s="6">
        <f t="shared" si="8"/>
        <v>5.8644743490139387E-2</v>
      </c>
      <c r="AG7" s="5">
        <f t="shared" si="9"/>
        <v>0.36611342639067468</v>
      </c>
      <c r="AJ7" s="1" t="s">
        <v>123</v>
      </c>
      <c r="AL7" t="s">
        <v>78</v>
      </c>
      <c r="AM7" s="3">
        <v>5975815</v>
      </c>
      <c r="AN7" s="3">
        <v>4355675</v>
      </c>
      <c r="AO7" s="3">
        <v>4941840</v>
      </c>
      <c r="AP7" s="3">
        <v>4414675</v>
      </c>
      <c r="AQ7" s="4">
        <f t="shared" si="10"/>
        <v>19.688005</v>
      </c>
      <c r="AR7" s="6">
        <f t="shared" si="11"/>
        <v>0.19682273718715848</v>
      </c>
      <c r="AT7" t="s">
        <v>78</v>
      </c>
      <c r="AU7" s="3">
        <v>6021835</v>
      </c>
      <c r="AV7" s="3">
        <v>4170969.6</v>
      </c>
      <c r="AW7" s="3">
        <v>4776884.8499999996</v>
      </c>
      <c r="AX7" s="3">
        <v>4742715</v>
      </c>
      <c r="AY7" s="4">
        <f t="shared" si="12"/>
        <v>19.712404449999998</v>
      </c>
      <c r="AZ7" s="6">
        <f t="shared" si="16"/>
        <v>0.17990233604468536</v>
      </c>
      <c r="BA7" s="6">
        <f t="shared" si="17"/>
        <v>1.2393053536909893E-3</v>
      </c>
      <c r="BC7" s="3">
        <v>1078</v>
      </c>
      <c r="BD7" s="3">
        <v>1637</v>
      </c>
      <c r="BE7" s="3">
        <v>1106</v>
      </c>
      <c r="BF7" s="3">
        <v>1193</v>
      </c>
      <c r="BG7" s="4">
        <f t="shared" si="13"/>
        <v>5.0140000000000002</v>
      </c>
      <c r="BH7" s="6">
        <f t="shared" si="18"/>
        <v>3.1917805603121754E-2</v>
      </c>
      <c r="BJ7" s="3">
        <v>20413</v>
      </c>
      <c r="BK7" s="3">
        <v>14138.880000000001</v>
      </c>
      <c r="BL7" s="3">
        <v>16192.83</v>
      </c>
      <c r="BM7" s="3">
        <v>16077</v>
      </c>
      <c r="BN7" s="4">
        <f t="shared" si="14"/>
        <v>66.82171000000001</v>
      </c>
      <c r="BO7" s="6">
        <f t="shared" si="19"/>
        <v>0.26434279089552676</v>
      </c>
      <c r="BP7" s="11">
        <f t="shared" si="15"/>
        <v>12.327026326286399</v>
      </c>
    </row>
    <row r="8" spans="2:70" x14ac:dyDescent="0.3">
      <c r="B8">
        <v>5</v>
      </c>
      <c r="C8" s="1" t="s">
        <v>27</v>
      </c>
      <c r="D8" s="3">
        <v>2239641</v>
      </c>
      <c r="E8" s="3">
        <v>1935522</v>
      </c>
      <c r="F8" s="3">
        <v>960773</v>
      </c>
      <c r="G8" s="3">
        <v>2909457</v>
      </c>
      <c r="H8" s="4">
        <f t="shared" si="0"/>
        <v>8045.393</v>
      </c>
      <c r="I8" s="6">
        <f t="shared" si="1"/>
        <v>6.6056344258283398E-2</v>
      </c>
      <c r="J8" s="4"/>
      <c r="K8" s="3">
        <v>2486078.0299999998</v>
      </c>
      <c r="L8" s="3">
        <v>2116730.23</v>
      </c>
      <c r="M8" s="3">
        <v>1778172.56</v>
      </c>
      <c r="N8" s="3">
        <v>2647536.4500000002</v>
      </c>
      <c r="O8" s="4">
        <f t="shared" si="2"/>
        <v>9028.5172700000003</v>
      </c>
      <c r="P8" s="6">
        <f t="shared" si="3"/>
        <v>4.4359806123935676E-2</v>
      </c>
      <c r="Q8" s="6">
        <f t="shared" si="4"/>
        <v>0.12219717172299727</v>
      </c>
      <c r="S8" s="1" t="s">
        <v>63</v>
      </c>
      <c r="T8" s="3">
        <v>55555528</v>
      </c>
      <c r="U8" s="3">
        <v>52234154</v>
      </c>
      <c r="V8" s="3">
        <v>65256471</v>
      </c>
      <c r="W8" s="3">
        <v>58464252</v>
      </c>
      <c r="X8" s="4">
        <f t="shared" si="5"/>
        <v>231.51040499999999</v>
      </c>
      <c r="Y8" s="6">
        <f t="shared" si="6"/>
        <v>6.8744437093263444E-2</v>
      </c>
      <c r="AA8" s="3">
        <v>51670993.660000004</v>
      </c>
      <c r="AB8" s="3">
        <v>43704379.408</v>
      </c>
      <c r="AC8" s="3">
        <v>51956463.890999995</v>
      </c>
      <c r="AD8" s="3">
        <v>56653666.407999992</v>
      </c>
      <c r="AE8" s="4">
        <f t="shared" si="7"/>
        <v>203.98550336699998</v>
      </c>
      <c r="AF8" s="6">
        <f t="shared" si="8"/>
        <v>3.9622212353968192E-2</v>
      </c>
      <c r="AG8" s="5">
        <f t="shared" si="9"/>
        <v>-0.11889271945682101</v>
      </c>
      <c r="AJ8" s="1" t="s">
        <v>124</v>
      </c>
      <c r="AL8" t="s">
        <v>4</v>
      </c>
      <c r="AM8" s="3">
        <v>1344</v>
      </c>
      <c r="AN8" s="3">
        <v>2352</v>
      </c>
      <c r="AO8" s="3">
        <v>672</v>
      </c>
      <c r="AP8" s="3"/>
      <c r="AQ8" s="4">
        <f t="shared" si="10"/>
        <v>4.3680000000000004E-3</v>
      </c>
      <c r="AR8" s="6">
        <f t="shared" si="11"/>
        <v>4.366728452341963E-5</v>
      </c>
      <c r="AT8" t="s">
        <v>4</v>
      </c>
      <c r="AU8" s="3"/>
      <c r="AV8" s="3"/>
      <c r="AW8" s="3">
        <v>341040</v>
      </c>
      <c r="AX8" s="3">
        <v>6170640</v>
      </c>
      <c r="AY8" s="4">
        <f t="shared" si="12"/>
        <v>6.5116800000000001</v>
      </c>
      <c r="AZ8" s="6">
        <f t="shared" si="16"/>
        <v>5.9427881897758904E-2</v>
      </c>
      <c r="BA8" s="6">
        <f>AY8/AQ8-1</f>
        <v>1489.7692307692307</v>
      </c>
      <c r="BC8" s="3">
        <v>20</v>
      </c>
      <c r="BD8" s="3">
        <v>35</v>
      </c>
      <c r="BE8" s="3">
        <v>10</v>
      </c>
      <c r="BF8" s="3"/>
      <c r="BG8" s="4">
        <f t="shared" si="13"/>
        <v>6.5000000000000002E-2</v>
      </c>
      <c r="BH8" s="6">
        <f t="shared" si="18"/>
        <v>4.1377290869623341E-4</v>
      </c>
      <c r="BJ8" s="3">
        <v>1010</v>
      </c>
      <c r="BK8" s="3">
        <v>1063</v>
      </c>
      <c r="BL8" s="3">
        <v>1443</v>
      </c>
      <c r="BM8" s="3">
        <v>1565</v>
      </c>
      <c r="BN8" s="4">
        <f t="shared" si="14"/>
        <v>5.0810000000000004</v>
      </c>
      <c r="BO8" s="6">
        <f t="shared" si="19"/>
        <v>2.0100139917702962E-2</v>
      </c>
      <c r="BP8" s="11">
        <f t="shared" si="15"/>
        <v>77.169230769230779</v>
      </c>
    </row>
    <row r="9" spans="2:70" x14ac:dyDescent="0.3">
      <c r="B9">
        <v>6</v>
      </c>
      <c r="C9" s="1" t="s">
        <v>2</v>
      </c>
      <c r="D9" s="3">
        <v>2042122</v>
      </c>
      <c r="E9" s="3">
        <v>1343267</v>
      </c>
      <c r="F9" s="3">
        <v>1825750</v>
      </c>
      <c r="G9" s="3">
        <v>2480708</v>
      </c>
      <c r="H9" s="4">
        <f t="shared" si="0"/>
        <v>7691.8469999999998</v>
      </c>
      <c r="I9" s="6">
        <f t="shared" si="1"/>
        <v>5.4461913452174264E-2</v>
      </c>
      <c r="J9" s="4"/>
      <c r="K9" s="3">
        <v>1620803.53</v>
      </c>
      <c r="L9" s="3">
        <v>644592.57000000007</v>
      </c>
      <c r="M9" s="3">
        <v>1055795.1400000001</v>
      </c>
      <c r="N9" s="3">
        <v>1989315.53</v>
      </c>
      <c r="O9" s="4">
        <f t="shared" si="2"/>
        <v>5310.5067700000009</v>
      </c>
      <c r="P9" s="6">
        <f t="shared" si="3"/>
        <v>5.4665436832029977E-2</v>
      </c>
      <c r="Q9" s="6">
        <f t="shared" si="4"/>
        <v>-0.30959277141107966</v>
      </c>
      <c r="S9" s="1" t="s">
        <v>22</v>
      </c>
      <c r="T9" s="3">
        <v>36848471.250000007</v>
      </c>
      <c r="U9" s="3">
        <v>55481729.399999999</v>
      </c>
      <c r="V9" s="3">
        <v>55571902.050000004</v>
      </c>
      <c r="W9" s="3">
        <v>63956341.199999996</v>
      </c>
      <c r="X9" s="4">
        <f t="shared" si="5"/>
        <v>211.8584439</v>
      </c>
      <c r="Y9" s="6">
        <f t="shared" si="6"/>
        <v>4.6953703952439814E-2</v>
      </c>
      <c r="AA9" s="3">
        <v>39185171.799999997</v>
      </c>
      <c r="AB9" s="3">
        <v>29288756.140000001</v>
      </c>
      <c r="AC9" s="3">
        <v>35313403.969999999</v>
      </c>
      <c r="AD9" s="3">
        <v>34031617.420000002</v>
      </c>
      <c r="AE9" s="4">
        <f t="shared" si="7"/>
        <v>137.81894932999998</v>
      </c>
      <c r="AF9" s="6">
        <f t="shared" si="8"/>
        <v>7.9802981798686293E-2</v>
      </c>
      <c r="AG9" s="5">
        <f t="shared" si="9"/>
        <v>-0.34947625030677387</v>
      </c>
      <c r="AJ9" s="1" t="s">
        <v>125</v>
      </c>
      <c r="AL9" t="s">
        <v>64</v>
      </c>
      <c r="AM9" s="10"/>
      <c r="AN9" s="10"/>
      <c r="AO9" s="10"/>
      <c r="AP9" s="10"/>
      <c r="AQ9" s="4">
        <f t="shared" si="10"/>
        <v>0</v>
      </c>
      <c r="AR9" s="6">
        <f t="shared" si="11"/>
        <v>0</v>
      </c>
      <c r="AT9" t="s">
        <v>64</v>
      </c>
      <c r="AU9" s="10"/>
      <c r="AV9" s="10">
        <v>382.5</v>
      </c>
      <c r="AW9" s="10"/>
      <c r="AX9" s="10">
        <v>406406.25</v>
      </c>
      <c r="AY9" s="4">
        <f t="shared" si="12"/>
        <v>0.40678874999999998</v>
      </c>
      <c r="AZ9" s="6">
        <f t="shared" si="16"/>
        <v>3.7124972038455467E-3</v>
      </c>
      <c r="BA9" s="6" t="e">
        <f t="shared" si="17"/>
        <v>#DIV/0!</v>
      </c>
      <c r="BC9" s="10"/>
      <c r="BD9" s="10"/>
      <c r="BE9" s="10"/>
      <c r="BF9" s="10"/>
      <c r="BG9" s="4">
        <f t="shared" si="13"/>
        <v>0</v>
      </c>
      <c r="BH9" s="6">
        <f t="shared" si="18"/>
        <v>0</v>
      </c>
      <c r="BJ9" s="10"/>
      <c r="BK9" s="10">
        <v>2</v>
      </c>
      <c r="BL9" s="10"/>
      <c r="BM9" s="10">
        <v>2125</v>
      </c>
      <c r="BN9" s="4">
        <f t="shared" si="14"/>
        <v>2.1269999999999998</v>
      </c>
      <c r="BO9" s="6">
        <f t="shared" si="19"/>
        <v>8.4142880545078121E-3</v>
      </c>
      <c r="BP9" s="11" t="e">
        <f t="shared" si="15"/>
        <v>#DIV/0!</v>
      </c>
    </row>
    <row r="10" spans="2:70" x14ac:dyDescent="0.3">
      <c r="B10">
        <v>7</v>
      </c>
      <c r="C10" s="1" t="s">
        <v>23</v>
      </c>
      <c r="D10" s="3">
        <v>677825.5</v>
      </c>
      <c r="E10" s="3">
        <v>1491582.5</v>
      </c>
      <c r="F10" s="3">
        <v>1789254.25</v>
      </c>
      <c r="G10" s="3">
        <v>2383086</v>
      </c>
      <c r="H10" s="4">
        <f t="shared" si="0"/>
        <v>6341.7482499999996</v>
      </c>
      <c r="I10" s="6">
        <f t="shared" si="1"/>
        <v>4.3823236138954523E-2</v>
      </c>
      <c r="J10" s="4"/>
      <c r="K10" s="3">
        <v>1540163.98</v>
      </c>
      <c r="L10" s="3">
        <v>1643083.35</v>
      </c>
      <c r="M10" s="3">
        <v>1960680.61</v>
      </c>
      <c r="N10" s="3">
        <v>1400311.04</v>
      </c>
      <c r="O10" s="4">
        <f t="shared" si="2"/>
        <v>6544.2389800000001</v>
      </c>
      <c r="P10" s="6">
        <f t="shared" si="3"/>
        <v>5.5859616326313664E-2</v>
      </c>
      <c r="Q10" s="6">
        <f t="shared" si="4"/>
        <v>3.1929796330215421E-2</v>
      </c>
      <c r="S10" s="1" t="s">
        <v>35</v>
      </c>
      <c r="T10" s="3">
        <v>43865460</v>
      </c>
      <c r="U10" s="3">
        <v>27356240</v>
      </c>
      <c r="V10" s="3">
        <v>35425680</v>
      </c>
      <c r="W10" s="3">
        <v>38055800</v>
      </c>
      <c r="X10" s="4">
        <f t="shared" si="5"/>
        <v>144.70318</v>
      </c>
      <c r="Y10" s="6">
        <f t="shared" si="6"/>
        <v>4.5122671908463551E-2</v>
      </c>
      <c r="AA10" s="3">
        <v>37608982</v>
      </c>
      <c r="AB10" s="3">
        <v>83756170</v>
      </c>
      <c r="AC10" s="3">
        <v>100132985</v>
      </c>
      <c r="AD10" s="3">
        <v>56082605</v>
      </c>
      <c r="AE10" s="4">
        <f t="shared" si="7"/>
        <v>277.58074199999999</v>
      </c>
      <c r="AF10" s="6">
        <f t="shared" si="8"/>
        <v>3.4469441821179746E-2</v>
      </c>
      <c r="AG10" s="5">
        <f t="shared" si="9"/>
        <v>0.91827672342791633</v>
      </c>
      <c r="AJ10" s="1" t="s">
        <v>126</v>
      </c>
      <c r="AR10" s="6">
        <f t="shared" si="11"/>
        <v>0</v>
      </c>
    </row>
    <row r="11" spans="2:70" x14ac:dyDescent="0.3">
      <c r="B11">
        <v>8</v>
      </c>
      <c r="C11" s="1" t="s">
        <v>37</v>
      </c>
      <c r="D11" s="3">
        <v>958821</v>
      </c>
      <c r="E11" s="3">
        <v>1487008</v>
      </c>
      <c r="F11" s="3">
        <v>2002588</v>
      </c>
      <c r="G11" s="3">
        <v>654524</v>
      </c>
      <c r="H11" s="4">
        <f t="shared" si="0"/>
        <v>5102.9409999999998</v>
      </c>
      <c r="I11" s="6">
        <f t="shared" si="1"/>
        <v>4.1939399170689125E-2</v>
      </c>
      <c r="J11" s="4"/>
      <c r="K11" s="3">
        <v>1133848.31</v>
      </c>
      <c r="L11" s="3">
        <v>1597477.6100000003</v>
      </c>
      <c r="M11" s="3">
        <v>3111180.63</v>
      </c>
      <c r="N11" s="3">
        <v>844692.89000000013</v>
      </c>
      <c r="O11" s="4">
        <f t="shared" si="2"/>
        <v>6687.1994400000012</v>
      </c>
      <c r="P11" s="6">
        <f t="shared" si="3"/>
        <v>4.8201252763984216E-2</v>
      </c>
      <c r="Q11" s="6">
        <f t="shared" si="4"/>
        <v>0.31045987794097596</v>
      </c>
      <c r="S11" s="1" t="s">
        <v>71</v>
      </c>
      <c r="T11" s="3">
        <v>24120846.25</v>
      </c>
      <c r="U11" s="3">
        <v>26852243</v>
      </c>
      <c r="V11" s="3">
        <v>27054817.25</v>
      </c>
      <c r="W11" s="3">
        <v>61032350</v>
      </c>
      <c r="X11" s="4">
        <f t="shared" si="5"/>
        <v>139.06025650000001</v>
      </c>
      <c r="Y11" s="6">
        <f t="shared" si="6"/>
        <v>3.9618762400930076E-2</v>
      </c>
      <c r="AA11" s="3">
        <v>31555483.160000004</v>
      </c>
      <c r="AB11" s="3">
        <v>21763370.280000001</v>
      </c>
      <c r="AC11" s="3">
        <v>21068463.700000003</v>
      </c>
      <c r="AD11" s="3">
        <v>45508619.344999999</v>
      </c>
      <c r="AE11" s="4">
        <f t="shared" si="7"/>
        <v>119.89593648500002</v>
      </c>
      <c r="AF11" s="6">
        <f t="shared" si="8"/>
        <v>4.323139547283418E-2</v>
      </c>
      <c r="AG11" s="5">
        <f t="shared" si="9"/>
        <v>-0.1378130639001085</v>
      </c>
      <c r="AJ11" s="1" t="s">
        <v>127</v>
      </c>
    </row>
    <row r="12" spans="2:70" x14ac:dyDescent="0.3">
      <c r="B12">
        <v>9</v>
      </c>
      <c r="C12" s="1" t="s">
        <v>75</v>
      </c>
      <c r="D12" s="3">
        <v>914703</v>
      </c>
      <c r="E12" s="3">
        <v>942348</v>
      </c>
      <c r="F12" s="3">
        <v>1164984</v>
      </c>
      <c r="G12" s="3">
        <v>1861545</v>
      </c>
      <c r="H12" s="4">
        <f t="shared" si="0"/>
        <v>4883.58</v>
      </c>
      <c r="I12" s="6">
        <f t="shared" si="1"/>
        <v>4.0673568866084461E-2</v>
      </c>
      <c r="J12" s="4"/>
      <c r="K12" s="3">
        <v>1106369.33</v>
      </c>
      <c r="L12" s="3">
        <v>916127.28</v>
      </c>
      <c r="M12" s="3">
        <v>1135464.55</v>
      </c>
      <c r="N12" s="3">
        <v>2612422.02</v>
      </c>
      <c r="O12" s="4">
        <f t="shared" si="2"/>
        <v>5770.3831799999998</v>
      </c>
      <c r="P12" s="6">
        <f t="shared" si="3"/>
        <v>2.0817373995266987E-2</v>
      </c>
      <c r="Q12" s="6">
        <f t="shared" si="4"/>
        <v>0.18158874841816863</v>
      </c>
      <c r="S12" s="1" t="s">
        <v>23</v>
      </c>
      <c r="T12" s="3">
        <v>7960462.3000000007</v>
      </c>
      <c r="U12" s="3">
        <v>33213354.899999999</v>
      </c>
      <c r="V12" s="3">
        <v>35352974.449999988</v>
      </c>
      <c r="W12" s="3">
        <v>45571369.399999999</v>
      </c>
      <c r="X12" s="4">
        <f t="shared" si="5"/>
        <v>122.09816104999999</v>
      </c>
      <c r="Y12" s="6">
        <f t="shared" si="6"/>
        <v>2.8702535280723043E-2</v>
      </c>
      <c r="AA12" s="3">
        <v>31229238.399999999</v>
      </c>
      <c r="AB12" s="3">
        <v>14161069.775</v>
      </c>
      <c r="AC12" s="3">
        <v>39721794</v>
      </c>
      <c r="AD12" s="3">
        <v>65260760.625</v>
      </c>
      <c r="AE12" s="4">
        <f t="shared" si="7"/>
        <v>150.37286280000001</v>
      </c>
      <c r="AF12" s="6">
        <f t="shared" si="8"/>
        <v>2.9849981065039988E-2</v>
      </c>
      <c r="AG12" s="5">
        <f t="shared" si="9"/>
        <v>0.23157352663502717</v>
      </c>
      <c r="AJ12" s="1" t="s">
        <v>128</v>
      </c>
      <c r="AL12"/>
      <c r="AM12"/>
      <c r="AN12"/>
      <c r="AO12"/>
      <c r="BJ12" t="s">
        <v>0</v>
      </c>
      <c r="BK12" t="s">
        <v>104</v>
      </c>
      <c r="BL12" t="s">
        <v>105</v>
      </c>
      <c r="BM12" t="s">
        <v>106</v>
      </c>
      <c r="BN12" t="s">
        <v>107</v>
      </c>
      <c r="BO12" t="s">
        <v>103</v>
      </c>
    </row>
    <row r="13" spans="2:70" x14ac:dyDescent="0.3">
      <c r="B13">
        <v>10</v>
      </c>
      <c r="C13" s="1" t="s">
        <v>83</v>
      </c>
      <c r="D13" s="3">
        <v>1062086</v>
      </c>
      <c r="E13" s="3">
        <v>1423250</v>
      </c>
      <c r="F13" s="3">
        <v>1097765</v>
      </c>
      <c r="G13" s="3">
        <v>1153081</v>
      </c>
      <c r="H13" s="4">
        <f t="shared" si="0"/>
        <v>4736.1819999999998</v>
      </c>
      <c r="I13" s="6">
        <f t="shared" si="1"/>
        <v>3.781703889234584E-2</v>
      </c>
      <c r="J13" s="4"/>
      <c r="K13" s="3">
        <v>763836.88</v>
      </c>
      <c r="L13" s="3">
        <v>567873.44000000006</v>
      </c>
      <c r="M13" s="3">
        <v>595084.46</v>
      </c>
      <c r="N13" s="3">
        <v>565344.28</v>
      </c>
      <c r="O13" s="4">
        <f t="shared" si="2"/>
        <v>2492.13906</v>
      </c>
      <c r="P13" s="6">
        <f t="shared" si="3"/>
        <v>4.0045242226668151E-2</v>
      </c>
      <c r="Q13" s="6">
        <f t="shared" si="4"/>
        <v>-0.47380842628091568</v>
      </c>
      <c r="S13" s="1" t="s">
        <v>2</v>
      </c>
      <c r="T13" s="3">
        <v>23484403</v>
      </c>
      <c r="U13" s="3">
        <v>15447570.5</v>
      </c>
      <c r="V13" s="3">
        <v>20996125</v>
      </c>
      <c r="W13" s="3">
        <v>28528142</v>
      </c>
      <c r="X13" s="4">
        <f t="shared" si="5"/>
        <v>88.456240500000007</v>
      </c>
      <c r="Y13" s="6">
        <f t="shared" si="6"/>
        <v>2.6889729115385407E-2</v>
      </c>
      <c r="AA13" s="3">
        <v>28589897.344999999</v>
      </c>
      <c r="AB13" s="3">
        <v>24342397.645</v>
      </c>
      <c r="AC13" s="3">
        <v>20448984.440000001</v>
      </c>
      <c r="AD13" s="3">
        <v>30446669.175000001</v>
      </c>
      <c r="AE13" s="4">
        <f t="shared" si="7"/>
        <v>103.82794860499999</v>
      </c>
      <c r="AF13" s="6">
        <f t="shared" si="8"/>
        <v>3.8658972287701383E-2</v>
      </c>
      <c r="AG13" s="5">
        <f t="shared" si="9"/>
        <v>0.17377754263702827</v>
      </c>
      <c r="AJ13" s="1" t="s">
        <v>129</v>
      </c>
      <c r="AL13"/>
      <c r="AM13"/>
      <c r="AN13"/>
      <c r="AO13"/>
      <c r="BJ13" t="s">
        <v>98</v>
      </c>
      <c r="BK13">
        <v>60396</v>
      </c>
      <c r="BL13">
        <v>53715.479999999996</v>
      </c>
      <c r="BM13">
        <v>59747.83</v>
      </c>
      <c r="BN13">
        <v>150795</v>
      </c>
      <c r="BO13">
        <f t="shared" ref="BO13:BO20" si="20">SUM(BK13:BN13)</f>
        <v>324654.31</v>
      </c>
    </row>
    <row r="14" spans="2:70" x14ac:dyDescent="0.3">
      <c r="C14" s="1" t="s">
        <v>96</v>
      </c>
      <c r="D14" s="3">
        <v>351462</v>
      </c>
      <c r="E14" s="3">
        <v>963071</v>
      </c>
      <c r="F14" s="3">
        <v>863210</v>
      </c>
      <c r="G14" s="3">
        <v>2225814</v>
      </c>
      <c r="H14" s="4">
        <f t="shared" si="0"/>
        <v>4403.5569999999998</v>
      </c>
      <c r="I14" s="6">
        <f t="shared" si="1"/>
        <v>3.0334385999874577E-2</v>
      </c>
      <c r="J14" s="4"/>
      <c r="K14" s="3">
        <v>719924.23</v>
      </c>
      <c r="L14" s="3">
        <v>1162504.72</v>
      </c>
      <c r="M14" s="3">
        <v>1444067.38</v>
      </c>
      <c r="N14" s="3">
        <v>1467495.0899999999</v>
      </c>
      <c r="O14" s="4">
        <f t="shared" si="2"/>
        <v>4793.9914200000003</v>
      </c>
      <c r="P14" s="6">
        <f t="shared" si="3"/>
        <v>2.2196833149801403E-2</v>
      </c>
      <c r="Q14" s="6">
        <f t="shared" si="4"/>
        <v>8.866341914048137E-2</v>
      </c>
      <c r="S14" s="1" t="s">
        <v>11</v>
      </c>
      <c r="T14" s="3">
        <v>19423404</v>
      </c>
      <c r="U14" s="3">
        <v>20549130</v>
      </c>
      <c r="V14" s="3">
        <v>21368214</v>
      </c>
      <c r="W14" s="3">
        <v>21528738</v>
      </c>
      <c r="X14" s="4">
        <f t="shared" si="5"/>
        <v>82.869485999999995</v>
      </c>
      <c r="Y14" s="6">
        <f t="shared" si="6"/>
        <v>2.6357070032694354E-2</v>
      </c>
      <c r="AA14" s="3">
        <v>27714865.299999997</v>
      </c>
      <c r="AB14" s="3">
        <v>34848736.550000004</v>
      </c>
      <c r="AC14" s="3">
        <v>41397675.450000003</v>
      </c>
      <c r="AD14" s="3">
        <v>30507209.600000001</v>
      </c>
      <c r="AE14" s="4">
        <f t="shared" si="7"/>
        <v>134.46848690000002</v>
      </c>
      <c r="AF14" s="6">
        <f t="shared" si="8"/>
        <v>3.0323279294916003E-2</v>
      </c>
      <c r="AG14" s="5">
        <f t="shared" si="9"/>
        <v>0.62265380649277868</v>
      </c>
      <c r="AJ14" s="1" t="s">
        <v>130</v>
      </c>
      <c r="AL14"/>
      <c r="AM14"/>
      <c r="AN14"/>
      <c r="AO14"/>
      <c r="BJ14" t="s">
        <v>4</v>
      </c>
      <c r="BM14">
        <v>5075</v>
      </c>
      <c r="BN14">
        <v>91825</v>
      </c>
      <c r="BO14">
        <f t="shared" si="20"/>
        <v>96900</v>
      </c>
    </row>
    <row r="15" spans="2:70" x14ac:dyDescent="0.3">
      <c r="C15" s="1" t="s">
        <v>51</v>
      </c>
      <c r="D15" s="3">
        <v>543836</v>
      </c>
      <c r="E15" s="3">
        <v>1038190</v>
      </c>
      <c r="F15" s="3">
        <v>868596</v>
      </c>
      <c r="G15" s="3">
        <v>1081627</v>
      </c>
      <c r="H15" s="4">
        <f t="shared" si="0"/>
        <v>3532.2489999999998</v>
      </c>
      <c r="I15" s="6">
        <f t="shared" si="1"/>
        <v>2.4156354681128995E-2</v>
      </c>
      <c r="J15" s="4"/>
      <c r="K15" s="3">
        <v>650458</v>
      </c>
      <c r="L15" s="3">
        <v>543885.04</v>
      </c>
      <c r="M15" s="3">
        <v>510494.61</v>
      </c>
      <c r="N15" s="3">
        <v>952442.51</v>
      </c>
      <c r="O15" s="4">
        <f t="shared" si="2"/>
        <v>2657.2801600000003</v>
      </c>
      <c r="P15" s="6">
        <f t="shared" si="3"/>
        <v>2.5412163371511878E-2</v>
      </c>
      <c r="Q15" s="6">
        <f t="shared" si="4"/>
        <v>-0.24770870909723508</v>
      </c>
      <c r="S15" s="1" t="s">
        <v>66</v>
      </c>
      <c r="T15" s="3">
        <v>17886123</v>
      </c>
      <c r="U15" s="3">
        <v>24111747</v>
      </c>
      <c r="V15" s="3">
        <v>16647022</v>
      </c>
      <c r="W15" s="3">
        <v>22583031</v>
      </c>
      <c r="X15" s="4">
        <f t="shared" si="5"/>
        <v>81.227923000000004</v>
      </c>
      <c r="Y15" s="6">
        <f t="shared" si="6"/>
        <v>2.6232075010742303E-2</v>
      </c>
      <c r="AA15" s="3">
        <v>26724598.920000002</v>
      </c>
      <c r="AB15" s="3">
        <v>27592796.879999999</v>
      </c>
      <c r="AC15" s="3">
        <v>17402154.48</v>
      </c>
      <c r="AD15" s="3">
        <v>33754683.600000001</v>
      </c>
      <c r="AE15" s="4">
        <f t="shared" si="7"/>
        <v>105.47423388</v>
      </c>
      <c r="AF15" s="6">
        <f t="shared" si="8"/>
        <v>2.1283204435538373E-2</v>
      </c>
      <c r="AG15" s="5">
        <f t="shared" si="9"/>
        <v>0.29849724065947125</v>
      </c>
      <c r="AJ15" s="1" t="s">
        <v>131</v>
      </c>
      <c r="AL15"/>
      <c r="AM15"/>
      <c r="AN15"/>
      <c r="AO15"/>
      <c r="BJ15" t="s">
        <v>5</v>
      </c>
      <c r="BK15">
        <v>26136</v>
      </c>
      <c r="BL15">
        <v>26586.6</v>
      </c>
      <c r="BM15">
        <v>24266</v>
      </c>
      <c r="BN15">
        <v>4866</v>
      </c>
      <c r="BO15">
        <f t="shared" si="20"/>
        <v>81854.600000000006</v>
      </c>
    </row>
    <row r="16" spans="2:70" x14ac:dyDescent="0.3">
      <c r="C16" s="1" t="s">
        <v>35</v>
      </c>
      <c r="D16" s="3">
        <v>852137</v>
      </c>
      <c r="E16" s="3">
        <v>526248</v>
      </c>
      <c r="F16" s="3">
        <v>688167</v>
      </c>
      <c r="G16" s="3">
        <v>746304</v>
      </c>
      <c r="H16" s="4">
        <f t="shared" si="0"/>
        <v>2812.8560000000002</v>
      </c>
      <c r="I16" s="6">
        <f t="shared" si="1"/>
        <v>2.2031903637540907E-2</v>
      </c>
      <c r="J16" s="4"/>
      <c r="K16" s="3">
        <v>624393.68000000005</v>
      </c>
      <c r="L16" s="3">
        <v>1096621.56</v>
      </c>
      <c r="M16" s="3">
        <v>633132.71</v>
      </c>
      <c r="N16" s="3">
        <v>688053.48</v>
      </c>
      <c r="O16" s="4">
        <f t="shared" si="2"/>
        <v>3042.2014300000001</v>
      </c>
      <c r="P16" s="6">
        <f t="shared" si="3"/>
        <v>1.9202591819722521E-2</v>
      </c>
      <c r="Q16" s="6">
        <f t="shared" si="4"/>
        <v>8.1534721293944568E-2</v>
      </c>
      <c r="S16" s="1" t="s">
        <v>96</v>
      </c>
      <c r="T16" s="3">
        <v>6730450</v>
      </c>
      <c r="U16" s="3">
        <v>18131145</v>
      </c>
      <c r="V16" s="3">
        <v>16667092.5</v>
      </c>
      <c r="W16" s="3">
        <v>39314022.5</v>
      </c>
      <c r="X16" s="4">
        <f t="shared" si="5"/>
        <v>80.842709999999997</v>
      </c>
      <c r="Y16" s="6">
        <f t="shared" si="6"/>
        <v>2.62154102192181E-2</v>
      </c>
      <c r="AA16" s="3">
        <v>21515173.844999999</v>
      </c>
      <c r="AB16" s="3">
        <v>9146484.6440000013</v>
      </c>
      <c r="AC16" s="3">
        <v>13882220.318999998</v>
      </c>
      <c r="AD16" s="3">
        <v>29486032.684</v>
      </c>
      <c r="AE16" s="4">
        <f t="shared" si="7"/>
        <v>74.029911491999997</v>
      </c>
      <c r="AF16" s="6">
        <f t="shared" si="8"/>
        <v>2.477534130076952E-2</v>
      </c>
      <c r="AG16" s="5">
        <f t="shared" si="9"/>
        <v>-8.4272267814871626E-2</v>
      </c>
      <c r="AJ16" s="1" t="s">
        <v>132</v>
      </c>
      <c r="AL16"/>
      <c r="AM16"/>
      <c r="AN16"/>
      <c r="AO16"/>
      <c r="BJ16" t="s">
        <v>78</v>
      </c>
      <c r="BK16">
        <v>20413</v>
      </c>
      <c r="BL16">
        <v>14138.880000000001</v>
      </c>
      <c r="BM16">
        <v>16192.83</v>
      </c>
      <c r="BN16">
        <v>16077</v>
      </c>
      <c r="BO16">
        <f t="shared" si="20"/>
        <v>66821.710000000006</v>
      </c>
      <c r="BP16" s="5">
        <f>BO16/BO13</f>
        <v>0.20582418881178571</v>
      </c>
    </row>
    <row r="17" spans="3:78" x14ac:dyDescent="0.3">
      <c r="C17" s="1" t="s">
        <v>26</v>
      </c>
      <c r="D17" s="3">
        <v>591284</v>
      </c>
      <c r="E17" s="3">
        <v>566839</v>
      </c>
      <c r="F17" s="3">
        <v>488398</v>
      </c>
      <c r="G17" s="3">
        <v>918956</v>
      </c>
      <c r="H17" s="4">
        <f t="shared" si="0"/>
        <v>2565.4769999999999</v>
      </c>
      <c r="I17" s="6">
        <f t="shared" si="1"/>
        <v>1.8817320889070725E-2</v>
      </c>
      <c r="J17" s="4"/>
      <c r="K17" s="3">
        <v>611053.9</v>
      </c>
      <c r="L17" s="3">
        <v>450718.68000000005</v>
      </c>
      <c r="M17" s="3">
        <v>408895.04000000004</v>
      </c>
      <c r="N17" s="3">
        <v>828158.79</v>
      </c>
      <c r="O17" s="4">
        <f t="shared" si="2"/>
        <v>2298.8264100000001</v>
      </c>
      <c r="P17" s="6">
        <f t="shared" si="3"/>
        <v>1.3291012283952913E-2</v>
      </c>
      <c r="Q17" s="6">
        <f t="shared" si="4"/>
        <v>-0.1039380162051734</v>
      </c>
      <c r="S17" s="1" t="s">
        <v>75</v>
      </c>
      <c r="T17" s="3">
        <v>15740007.75</v>
      </c>
      <c r="U17" s="3">
        <v>16410114</v>
      </c>
      <c r="V17" s="3">
        <v>21069920</v>
      </c>
      <c r="W17" s="3">
        <v>27571310.25</v>
      </c>
      <c r="X17" s="4">
        <f t="shared" si="5"/>
        <v>80.791352000000003</v>
      </c>
      <c r="Y17" s="6">
        <f t="shared" si="6"/>
        <v>2.1114819119288253E-2</v>
      </c>
      <c r="AA17" s="3">
        <v>20394400</v>
      </c>
      <c r="AB17" s="3">
        <v>17715600</v>
      </c>
      <c r="AC17" s="3">
        <v>21830000</v>
      </c>
      <c r="AD17" s="3">
        <v>26236700</v>
      </c>
      <c r="AE17" s="4">
        <f t="shared" si="7"/>
        <v>86.176699999999997</v>
      </c>
      <c r="AF17" s="6">
        <f t="shared" si="8"/>
        <v>9.4571599297271474E-3</v>
      </c>
      <c r="AG17" s="5">
        <f t="shared" si="9"/>
        <v>6.6657480865031093E-2</v>
      </c>
      <c r="AJ17" s="1" t="s">
        <v>133</v>
      </c>
      <c r="AL17"/>
      <c r="AM17"/>
      <c r="AN17"/>
      <c r="AO17"/>
      <c r="BJ17" t="s">
        <v>92</v>
      </c>
      <c r="BK17">
        <v>4515</v>
      </c>
      <c r="BL17">
        <v>7156</v>
      </c>
      <c r="BM17">
        <v>3729</v>
      </c>
      <c r="BN17">
        <v>24887</v>
      </c>
      <c r="BO17">
        <f t="shared" si="20"/>
        <v>40287</v>
      </c>
    </row>
    <row r="18" spans="3:78" x14ac:dyDescent="0.3">
      <c r="C18" s="1" t="s">
        <v>84</v>
      </c>
      <c r="D18" s="3">
        <v>570091</v>
      </c>
      <c r="E18" s="3">
        <v>477173</v>
      </c>
      <c r="F18" s="3">
        <v>643613</v>
      </c>
      <c r="G18" s="3">
        <v>500282</v>
      </c>
      <c r="H18" s="4">
        <f t="shared" si="0"/>
        <v>2191.1590000000001</v>
      </c>
      <c r="I18" s="6">
        <f t="shared" si="1"/>
        <v>1.6937545968689818E-2</v>
      </c>
      <c r="J18" s="4"/>
      <c r="K18" s="3">
        <v>523212.22</v>
      </c>
      <c r="L18" s="3">
        <v>178266.9</v>
      </c>
      <c r="M18" s="3">
        <v>606318.92000000004</v>
      </c>
      <c r="N18" s="3">
        <v>283327.28000000003</v>
      </c>
      <c r="O18" s="4">
        <f t="shared" si="2"/>
        <v>1591.1253200000001</v>
      </c>
      <c r="P18" s="6">
        <f t="shared" si="3"/>
        <v>1.7403121475099002E-2</v>
      </c>
      <c r="Q18" s="6">
        <f t="shared" si="4"/>
        <v>-0.27384305748692817</v>
      </c>
      <c r="S18" s="1" t="s">
        <v>62</v>
      </c>
      <c r="T18" s="3">
        <v>20431020</v>
      </c>
      <c r="U18" s="3">
        <v>12124431</v>
      </c>
      <c r="V18" s="3">
        <v>13751095.5</v>
      </c>
      <c r="W18" s="3">
        <v>18765667.5</v>
      </c>
      <c r="X18" s="4">
        <f t="shared" si="5"/>
        <v>65.072214000000002</v>
      </c>
      <c r="Y18" s="6">
        <f t="shared" si="6"/>
        <v>1.8683771350583044E-2</v>
      </c>
      <c r="AA18" s="3">
        <v>20312720</v>
      </c>
      <c r="AB18" s="3">
        <v>5607540</v>
      </c>
      <c r="AC18" s="3">
        <v>5051720</v>
      </c>
      <c r="AD18" s="3">
        <v>1923100</v>
      </c>
      <c r="AE18" s="4">
        <f t="shared" si="7"/>
        <v>32.89508</v>
      </c>
      <c r="AF18" s="6">
        <f t="shared" si="8"/>
        <v>3.5652334485390229E-2</v>
      </c>
      <c r="AG18" s="5">
        <f t="shared" si="9"/>
        <v>-0.49448346724456005</v>
      </c>
      <c r="AJ18" s="1" t="s">
        <v>134</v>
      </c>
      <c r="AL18"/>
      <c r="AM18"/>
      <c r="AN18"/>
      <c r="AO18"/>
      <c r="AT18" t="s">
        <v>79</v>
      </c>
      <c r="AU18" s="3">
        <v>17075715</v>
      </c>
      <c r="BJ18" t="s">
        <v>11</v>
      </c>
      <c r="BK18">
        <v>8322</v>
      </c>
      <c r="BL18">
        <v>4769</v>
      </c>
      <c r="BM18">
        <v>9042</v>
      </c>
      <c r="BN18">
        <v>9450</v>
      </c>
      <c r="BO18">
        <f t="shared" si="20"/>
        <v>31583</v>
      </c>
    </row>
    <row r="19" spans="3:78" x14ac:dyDescent="0.3">
      <c r="C19" s="1" t="s">
        <v>6</v>
      </c>
      <c r="D19" s="3">
        <v>585747</v>
      </c>
      <c r="E19" s="3">
        <v>363523</v>
      </c>
      <c r="F19" s="3">
        <v>435667</v>
      </c>
      <c r="G19" s="3">
        <v>587334</v>
      </c>
      <c r="H19" s="4">
        <f t="shared" si="0"/>
        <v>1972.271</v>
      </c>
      <c r="I19" s="6">
        <f t="shared" si="1"/>
        <v>1.6218597844491468E-2</v>
      </c>
      <c r="J19" s="4"/>
      <c r="K19" s="3">
        <v>510773.49</v>
      </c>
      <c r="L19" s="3">
        <v>481077.64</v>
      </c>
      <c r="M19" s="3">
        <v>638010.57000000007</v>
      </c>
      <c r="N19" s="3">
        <v>453542.23</v>
      </c>
      <c r="O19" s="4">
        <f t="shared" si="2"/>
        <v>2083.4039299999999</v>
      </c>
      <c r="P19" s="6">
        <f t="shared" si="3"/>
        <v>1.5793573424228713E-2</v>
      </c>
      <c r="Q19" s="6">
        <f t="shared" si="4"/>
        <v>5.6347697654125728E-2</v>
      </c>
      <c r="S19" s="1" t="s">
        <v>31</v>
      </c>
      <c r="T19" s="3">
        <v>16310430</v>
      </c>
      <c r="U19" s="3">
        <v>14925006</v>
      </c>
      <c r="V19" s="3">
        <v>12346182</v>
      </c>
      <c r="W19" s="3">
        <v>13998528</v>
      </c>
      <c r="X19" s="4">
        <f t="shared" si="5"/>
        <v>57.580145999999999</v>
      </c>
      <c r="Y19" s="6">
        <f t="shared" si="6"/>
        <v>1.7751729334620738E-2</v>
      </c>
      <c r="AA19" s="3">
        <v>19389567.725000001</v>
      </c>
      <c r="AB19" s="3">
        <v>17044098.475000001</v>
      </c>
      <c r="AC19" s="3">
        <v>26033057.384999998</v>
      </c>
      <c r="AD19" s="3">
        <v>61543698.549999997</v>
      </c>
      <c r="AE19" s="4">
        <f t="shared" si="7"/>
        <v>124.01042213499998</v>
      </c>
      <c r="AF19" s="6">
        <f t="shared" si="8"/>
        <v>2.0702408438949292E-2</v>
      </c>
      <c r="AG19" s="5">
        <f t="shared" si="9"/>
        <v>1.1537010714595963</v>
      </c>
      <c r="AJ19" s="1" t="s">
        <v>135</v>
      </c>
      <c r="AL19"/>
      <c r="AM19"/>
      <c r="AN19"/>
      <c r="AO19"/>
      <c r="AT19" t="s">
        <v>5</v>
      </c>
      <c r="AU19" s="3">
        <v>1634976</v>
      </c>
      <c r="BJ19" t="s">
        <v>79</v>
      </c>
      <c r="BK19">
        <v>1010</v>
      </c>
      <c r="BL19">
        <v>1063</v>
      </c>
      <c r="BM19">
        <v>1443</v>
      </c>
      <c r="BN19">
        <v>1565</v>
      </c>
      <c r="BO19">
        <f t="shared" si="20"/>
        <v>5081</v>
      </c>
    </row>
    <row r="20" spans="3:78" x14ac:dyDescent="0.3">
      <c r="C20" s="1" t="s">
        <v>95</v>
      </c>
      <c r="D20" s="3">
        <v>312875</v>
      </c>
      <c r="E20" s="3">
        <v>436166</v>
      </c>
      <c r="F20" s="3">
        <v>408881</v>
      </c>
      <c r="G20" s="3">
        <v>730632</v>
      </c>
      <c r="H20" s="4">
        <f t="shared" si="0"/>
        <v>1888.5540000000001</v>
      </c>
      <c r="I20" s="6">
        <f t="shared" si="1"/>
        <v>1.4677329777097721E-2</v>
      </c>
      <c r="J20" s="4"/>
      <c r="K20" s="3">
        <v>494899.98</v>
      </c>
      <c r="L20" s="3">
        <v>510977.72</v>
      </c>
      <c r="M20" s="3">
        <v>322262.12</v>
      </c>
      <c r="N20" s="3">
        <v>562578.06000000006</v>
      </c>
      <c r="O20" s="4">
        <f t="shared" si="2"/>
        <v>1890.7178799999999</v>
      </c>
      <c r="P20" s="6">
        <f t="shared" si="3"/>
        <v>1.9239280310540348E-2</v>
      </c>
      <c r="Q20" s="6">
        <f t="shared" si="4"/>
        <v>1.1457866706483522E-3</v>
      </c>
      <c r="S20" s="1" t="s">
        <v>79</v>
      </c>
      <c r="T20" s="3">
        <v>11762058</v>
      </c>
      <c r="U20" s="3">
        <v>17861307</v>
      </c>
      <c r="V20" s="3">
        <v>12067566</v>
      </c>
      <c r="W20" s="3">
        <v>13016823</v>
      </c>
      <c r="X20" s="4">
        <f t="shared" si="5"/>
        <v>54.707754000000001</v>
      </c>
      <c r="Y20" s="6">
        <f t="shared" si="6"/>
        <v>1.6492458668982003E-2</v>
      </c>
      <c r="AA20" s="3">
        <v>17126676</v>
      </c>
      <c r="AB20" s="3">
        <v>9814602</v>
      </c>
      <c r="AC20" s="3">
        <v>18608436</v>
      </c>
      <c r="AD20" s="3">
        <v>26460000</v>
      </c>
      <c r="AE20" s="4">
        <f t="shared" si="7"/>
        <v>72.009714000000002</v>
      </c>
      <c r="AF20" s="6">
        <f t="shared" si="8"/>
        <v>1.7102014302167626E-2</v>
      </c>
      <c r="AG20" s="5">
        <f t="shared" si="9"/>
        <v>0.31626156687039275</v>
      </c>
      <c r="AJ20" s="1" t="s">
        <v>136</v>
      </c>
      <c r="AL20"/>
      <c r="AM20"/>
      <c r="AN20"/>
      <c r="AO20"/>
      <c r="AT20" t="s">
        <v>78</v>
      </c>
      <c r="AU20" s="3">
        <v>4742715</v>
      </c>
      <c r="BJ20" t="s">
        <v>64</v>
      </c>
      <c r="BL20">
        <v>2</v>
      </c>
      <c r="BN20">
        <v>2125</v>
      </c>
      <c r="BO20">
        <f t="shared" si="20"/>
        <v>2127</v>
      </c>
    </row>
    <row r="21" spans="3:78" x14ac:dyDescent="0.3">
      <c r="C21" s="1" t="s">
        <v>10</v>
      </c>
      <c r="D21" s="3">
        <v>411032</v>
      </c>
      <c r="E21" s="3">
        <v>295379</v>
      </c>
      <c r="F21" s="3">
        <v>789912</v>
      </c>
      <c r="G21" s="3">
        <v>212760</v>
      </c>
      <c r="H21" s="4">
        <f t="shared" si="0"/>
        <v>1709.0830000000001</v>
      </c>
      <c r="I21" s="6">
        <f t="shared" si="1"/>
        <v>1.3708630116796352E-2</v>
      </c>
      <c r="J21" s="4"/>
      <c r="K21" s="3">
        <v>423629.36</v>
      </c>
      <c r="L21" s="3">
        <v>749962.79</v>
      </c>
      <c r="M21" s="3">
        <v>462790.31</v>
      </c>
      <c r="N21" s="3">
        <v>666836.09</v>
      </c>
      <c r="O21" s="4">
        <f t="shared" si="2"/>
        <v>2303.2185499999996</v>
      </c>
      <c r="P21" s="6">
        <f t="shared" si="3"/>
        <v>7.0282006794611038E-3</v>
      </c>
      <c r="Q21" s="6">
        <f t="shared" si="4"/>
        <v>0.34763411139189815</v>
      </c>
      <c r="S21" s="1" t="s">
        <v>45</v>
      </c>
      <c r="T21" s="3">
        <v>9464600</v>
      </c>
      <c r="U21" s="3">
        <v>13271900</v>
      </c>
      <c r="V21" s="3">
        <v>14082200</v>
      </c>
      <c r="W21" s="3">
        <v>14008200</v>
      </c>
      <c r="X21" s="4">
        <f t="shared" si="5"/>
        <v>50.826900000000002</v>
      </c>
      <c r="Y21" s="6">
        <f t="shared" si="6"/>
        <v>1.567822470376045E-2</v>
      </c>
      <c r="AA21" s="3">
        <v>13438051.41</v>
      </c>
      <c r="AB21" s="3">
        <v>13955410.934999999</v>
      </c>
      <c r="AC21" s="3">
        <v>11077152.855</v>
      </c>
      <c r="AD21" s="3">
        <v>21015756.27</v>
      </c>
      <c r="AE21" s="4">
        <f t="shared" si="7"/>
        <v>59.486371470000002</v>
      </c>
      <c r="AF21" s="6">
        <f t="shared" si="8"/>
        <v>1.7043739980706189E-2</v>
      </c>
      <c r="AG21" s="5">
        <f t="shared" si="9"/>
        <v>0.17037182023692177</v>
      </c>
      <c r="AJ21" s="1" t="s">
        <v>137</v>
      </c>
      <c r="AL21"/>
      <c r="AM21"/>
      <c r="AN21"/>
      <c r="AO21"/>
      <c r="AT21" t="s">
        <v>4</v>
      </c>
      <c r="AU21" s="3">
        <v>6170640</v>
      </c>
      <c r="BX21" t="s">
        <v>98</v>
      </c>
    </row>
    <row r="22" spans="3:78" x14ac:dyDescent="0.3">
      <c r="C22" s="1" t="s">
        <v>67</v>
      </c>
      <c r="D22" s="3">
        <v>228910</v>
      </c>
      <c r="E22" s="3">
        <v>307917</v>
      </c>
      <c r="F22" s="3">
        <v>553116</v>
      </c>
      <c r="G22" s="3">
        <v>506341</v>
      </c>
      <c r="H22" s="4">
        <f t="shared" si="0"/>
        <v>1596.2840000000001</v>
      </c>
      <c r="I22" s="6">
        <f t="shared" si="1"/>
        <v>1.2823533069931571E-2</v>
      </c>
      <c r="J22" s="4"/>
      <c r="K22" s="3">
        <v>412536.09</v>
      </c>
      <c r="L22" s="3">
        <v>250890.75</v>
      </c>
      <c r="M22" s="3">
        <v>59059.42</v>
      </c>
      <c r="N22" s="3">
        <v>118890.44</v>
      </c>
      <c r="O22" s="4">
        <f t="shared" si="2"/>
        <v>841.37670000000014</v>
      </c>
      <c r="P22" s="6">
        <f t="shared" si="3"/>
        <v>1.2227034522798724E-2</v>
      </c>
      <c r="Q22" s="6">
        <f t="shared" si="4"/>
        <v>-0.47291540853632552</v>
      </c>
      <c r="S22" s="1" t="s">
        <v>27</v>
      </c>
      <c r="T22" s="3">
        <v>13446964</v>
      </c>
      <c r="U22" s="3">
        <v>11622720</v>
      </c>
      <c r="V22" s="3">
        <v>5781558</v>
      </c>
      <c r="W22" s="3">
        <v>17466330</v>
      </c>
      <c r="X22" s="4">
        <f t="shared" si="5"/>
        <v>48.317571999999998</v>
      </c>
      <c r="Y22" s="6">
        <f t="shared" si="6"/>
        <v>1.490000606634851E-2</v>
      </c>
      <c r="AA22" s="3">
        <v>12657895.559999999</v>
      </c>
      <c r="AB22" s="3">
        <v>13784924.385</v>
      </c>
      <c r="AC22" s="3">
        <v>12781105.35</v>
      </c>
      <c r="AD22" s="3">
        <v>20059749.119999997</v>
      </c>
      <c r="AE22" s="4">
        <f t="shared" si="7"/>
        <v>59.283674415</v>
      </c>
      <c r="AF22" s="6">
        <f t="shared" si="8"/>
        <v>1.593835652011541E-2</v>
      </c>
      <c r="AG22" s="5">
        <f t="shared" si="9"/>
        <v>0.22695888806250442</v>
      </c>
      <c r="AJ22" s="1" t="s">
        <v>138</v>
      </c>
      <c r="AL22"/>
      <c r="AM22"/>
      <c r="AN22"/>
      <c r="AO22"/>
      <c r="AT22" t="s">
        <v>64</v>
      </c>
      <c r="AU22" s="10">
        <v>406406.25</v>
      </c>
      <c r="BX22" t="s">
        <v>4</v>
      </c>
      <c r="BZ22" s="6">
        <v>0.38333075340000339</v>
      </c>
    </row>
    <row r="23" spans="3:78" x14ac:dyDescent="0.3">
      <c r="C23" s="1" t="s">
        <v>15</v>
      </c>
      <c r="D23" s="3">
        <v>340101</v>
      </c>
      <c r="E23" s="3">
        <v>464874</v>
      </c>
      <c r="F23" s="3">
        <v>527741</v>
      </c>
      <c r="G23" s="3">
        <v>160504</v>
      </c>
      <c r="H23" s="4">
        <f t="shared" si="0"/>
        <v>1493.22</v>
      </c>
      <c r="I23" s="6">
        <f t="shared" si="1"/>
        <v>1.0513782222530306E-2</v>
      </c>
      <c r="J23" s="4"/>
      <c r="K23" s="3">
        <v>406295.89</v>
      </c>
      <c r="L23" s="3">
        <v>174175.94</v>
      </c>
      <c r="M23" s="3">
        <v>231170.18</v>
      </c>
      <c r="N23" s="3">
        <v>652109.87</v>
      </c>
      <c r="O23" s="4">
        <f t="shared" si="2"/>
        <v>1463.7518799999998</v>
      </c>
      <c r="P23" s="6">
        <f t="shared" si="3"/>
        <v>1.4940916221263362E-2</v>
      </c>
      <c r="Q23" s="6">
        <f t="shared" si="4"/>
        <v>-1.9734613787653732E-2</v>
      </c>
      <c r="S23" s="1" t="s">
        <v>51</v>
      </c>
      <c r="T23" s="3">
        <v>7069868</v>
      </c>
      <c r="U23" s="3">
        <v>13496470</v>
      </c>
      <c r="V23" s="3">
        <v>11291748</v>
      </c>
      <c r="W23" s="3">
        <v>14061151</v>
      </c>
      <c r="X23" s="4">
        <f t="shared" si="5"/>
        <v>45.919237000000003</v>
      </c>
      <c r="Y23" s="6">
        <f t="shared" si="6"/>
        <v>1.1859250107179253E-2</v>
      </c>
      <c r="AA23" s="3">
        <v>11020110</v>
      </c>
      <c r="AB23" s="3">
        <v>11598393</v>
      </c>
      <c r="AC23" s="3">
        <v>15744573</v>
      </c>
      <c r="AD23" s="3">
        <v>17075715</v>
      </c>
      <c r="AE23" s="4">
        <f t="shared" si="7"/>
        <v>55.438791000000002</v>
      </c>
      <c r="AF23" s="6">
        <f t="shared" si="8"/>
        <v>1.3993866784676434E-2</v>
      </c>
      <c r="AG23" s="5">
        <f t="shared" si="9"/>
        <v>0.20731080527318002</v>
      </c>
      <c r="AJ23" s="1" t="s">
        <v>139</v>
      </c>
      <c r="AL23"/>
      <c r="AM23"/>
      <c r="AN23"/>
      <c r="AO23"/>
      <c r="BX23" t="s">
        <v>5</v>
      </c>
      <c r="BZ23" s="6">
        <v>0.3238120277322592</v>
      </c>
    </row>
    <row r="24" spans="3:78" x14ac:dyDescent="0.3">
      <c r="C24" s="1" t="s">
        <v>69</v>
      </c>
      <c r="D24" s="3">
        <v>205722</v>
      </c>
      <c r="E24" s="3">
        <v>269683</v>
      </c>
      <c r="F24" s="3">
        <v>219889</v>
      </c>
      <c r="G24" s="3">
        <v>528970</v>
      </c>
      <c r="H24" s="4">
        <f t="shared" si="0"/>
        <v>1224.2639999999999</v>
      </c>
      <c r="I24" s="6">
        <f t="shared" si="1"/>
        <v>9.8251234067645039E-3</v>
      </c>
      <c r="J24" s="4"/>
      <c r="K24" s="3">
        <v>396881.68</v>
      </c>
      <c r="L24" s="3">
        <v>268185.04000000004</v>
      </c>
      <c r="M24" s="3">
        <v>404119.48</v>
      </c>
      <c r="N24" s="3">
        <v>719456.35</v>
      </c>
      <c r="O24" s="4">
        <f t="shared" si="2"/>
        <v>1788.6425499999998</v>
      </c>
      <c r="P24" s="6">
        <f t="shared" si="3"/>
        <v>1.0761926427511863E-2</v>
      </c>
      <c r="Q24" s="6">
        <f t="shared" si="4"/>
        <v>0.46099415648912312</v>
      </c>
      <c r="S24" s="1" t="s">
        <v>15</v>
      </c>
      <c r="T24" s="3">
        <v>8428441.5</v>
      </c>
      <c r="U24" s="3">
        <v>11288848.5</v>
      </c>
      <c r="V24" s="3">
        <v>12918123</v>
      </c>
      <c r="W24" s="3">
        <v>3912741</v>
      </c>
      <c r="X24" s="4">
        <f t="shared" si="5"/>
        <v>36.548153999999997</v>
      </c>
      <c r="Y24" s="6">
        <f t="shared" si="6"/>
        <v>1.0733241313713801E-2</v>
      </c>
      <c r="AA24" s="3">
        <v>9990298.8800000008</v>
      </c>
      <c r="AB24" s="3">
        <v>17545944.960000001</v>
      </c>
      <c r="AC24" s="3">
        <v>10130123.359999999</v>
      </c>
      <c r="AD24" s="3">
        <v>11008855.68</v>
      </c>
      <c r="AE24" s="4">
        <f t="shared" si="7"/>
        <v>48.67522288</v>
      </c>
      <c r="AF24" s="6">
        <f t="shared" si="8"/>
        <v>1.777133481236691E-2</v>
      </c>
      <c r="AG24" s="5">
        <f t="shared" si="9"/>
        <v>0.33181070868859752</v>
      </c>
      <c r="AJ24" s="1" t="s">
        <v>140</v>
      </c>
      <c r="AL24"/>
      <c r="AM24"/>
      <c r="AN24"/>
      <c r="AO24"/>
      <c r="BJ24" t="s">
        <v>0</v>
      </c>
      <c r="BK24" t="s">
        <v>104</v>
      </c>
      <c r="BL24" t="s">
        <v>105</v>
      </c>
      <c r="BM24" t="s">
        <v>106</v>
      </c>
      <c r="BN24" t="s">
        <v>107</v>
      </c>
      <c r="BO24" t="s">
        <v>103</v>
      </c>
      <c r="BX24" t="s">
        <v>78</v>
      </c>
      <c r="BZ24" s="6">
        <v>0.26434279089552676</v>
      </c>
    </row>
    <row r="25" spans="3:78" x14ac:dyDescent="0.3">
      <c r="C25" s="1" t="s">
        <v>43</v>
      </c>
      <c r="D25" s="3">
        <v>278383</v>
      </c>
      <c r="E25" s="3">
        <v>323256</v>
      </c>
      <c r="F25" s="3">
        <v>241795</v>
      </c>
      <c r="G25" s="3">
        <v>300640</v>
      </c>
      <c r="H25" s="4">
        <f t="shared" si="0"/>
        <v>1144.0740000000001</v>
      </c>
      <c r="I25" s="6">
        <f t="shared" si="1"/>
        <v>9.15720422237511E-3</v>
      </c>
      <c r="J25" s="4"/>
      <c r="K25" s="3">
        <v>343115.01</v>
      </c>
      <c r="L25" s="3">
        <v>294415.02</v>
      </c>
      <c r="M25" s="3">
        <v>302062.28999999998</v>
      </c>
      <c r="N25" s="3">
        <v>348765.05</v>
      </c>
      <c r="O25" s="4">
        <f t="shared" si="2"/>
        <v>1288.3573700000002</v>
      </c>
      <c r="P25" s="6">
        <f t="shared" si="3"/>
        <v>1.1046385483041044E-2</v>
      </c>
      <c r="Q25" s="6">
        <f t="shared" si="4"/>
        <v>0.12611366922069744</v>
      </c>
      <c r="S25" s="1" t="s">
        <v>40</v>
      </c>
      <c r="T25" s="3">
        <v>6659560</v>
      </c>
      <c r="U25" s="3">
        <v>7793722.5</v>
      </c>
      <c r="V25" s="3">
        <v>9100020</v>
      </c>
      <c r="W25" s="3">
        <v>9524687.5</v>
      </c>
      <c r="X25" s="4">
        <f t="shared" si="5"/>
        <v>33.07799</v>
      </c>
      <c r="Y25" s="6">
        <f t="shared" si="6"/>
        <v>1.0530711757606887E-2</v>
      </c>
      <c r="AA25" s="3">
        <v>9831435.6999999993</v>
      </c>
      <c r="AB25" s="3">
        <v>17079425.219999999</v>
      </c>
      <c r="AC25" s="3">
        <v>26220924.295000002</v>
      </c>
      <c r="AD25" s="3">
        <v>8682700.8149999995</v>
      </c>
      <c r="AE25" s="4">
        <f t="shared" si="7"/>
        <v>61.814486029999998</v>
      </c>
      <c r="AF25" s="6">
        <f t="shared" si="8"/>
        <v>9.8578134605498968E-3</v>
      </c>
      <c r="AG25" s="5">
        <f t="shared" si="9"/>
        <v>0.86874976472270538</v>
      </c>
      <c r="AJ25" s="1" t="s">
        <v>141</v>
      </c>
      <c r="AL25"/>
      <c r="AM25"/>
      <c r="AN25"/>
      <c r="AO25"/>
      <c r="BJ25" t="s">
        <v>98</v>
      </c>
      <c r="BK25">
        <v>60396</v>
      </c>
      <c r="BL25">
        <v>53715.479999999996</v>
      </c>
      <c r="BM25">
        <v>59747.83</v>
      </c>
      <c r="BN25">
        <v>150795</v>
      </c>
      <c r="BO25" s="14">
        <f t="shared" ref="BO25:BO32" si="21">SUM(BK25:BN25)</f>
        <v>324654.31</v>
      </c>
      <c r="BX25" t="s">
        <v>92</v>
      </c>
      <c r="BZ25" s="6">
        <v>2.0100139917702962E-2</v>
      </c>
    </row>
    <row r="26" spans="3:78" x14ac:dyDescent="0.3">
      <c r="C26" s="1" t="s">
        <v>31</v>
      </c>
      <c r="D26" s="3">
        <v>302045</v>
      </c>
      <c r="E26" s="3">
        <v>276389</v>
      </c>
      <c r="F26" s="3">
        <v>228633</v>
      </c>
      <c r="G26" s="3">
        <v>259232</v>
      </c>
      <c r="H26" s="4">
        <f t="shared" si="0"/>
        <v>1066.299</v>
      </c>
      <c r="I26" s="6">
        <f t="shared" si="1"/>
        <v>7.6975893289469629E-3</v>
      </c>
      <c r="J26" s="4"/>
      <c r="K26" s="3">
        <v>277189.36</v>
      </c>
      <c r="L26" s="3">
        <v>333288.59999999998</v>
      </c>
      <c r="M26" s="3">
        <v>335970.58999999997</v>
      </c>
      <c r="N26" s="3">
        <v>375962.66000000003</v>
      </c>
      <c r="O26" s="4">
        <f t="shared" si="2"/>
        <v>1322.41121</v>
      </c>
      <c r="P26" s="6">
        <f t="shared" si="3"/>
        <v>1.1146536774913557E-2</v>
      </c>
      <c r="Q26" s="6">
        <f t="shared" si="4"/>
        <v>0.24018798667165586</v>
      </c>
      <c r="S26" s="1" t="s">
        <v>65</v>
      </c>
      <c r="T26" s="3">
        <v>10746423</v>
      </c>
      <c r="U26" s="3">
        <v>6099426</v>
      </c>
      <c r="V26" s="3">
        <v>5779096.5</v>
      </c>
      <c r="W26" s="3">
        <v>9828883.5</v>
      </c>
      <c r="X26" s="4">
        <f t="shared" si="5"/>
        <v>32.453828999999999</v>
      </c>
      <c r="Y26" s="6">
        <f t="shared" si="6"/>
        <v>1.0239490648151056E-2</v>
      </c>
      <c r="AA26" s="3">
        <v>9443814.8099999987</v>
      </c>
      <c r="AB26" s="3">
        <v>7710090.2200000007</v>
      </c>
      <c r="AC26" s="3">
        <v>8122373.0500000007</v>
      </c>
      <c r="AD26" s="3">
        <v>9012405.290000001</v>
      </c>
      <c r="AE26" s="4">
        <f t="shared" si="7"/>
        <v>34.288683370000008</v>
      </c>
      <c r="AF26" s="6">
        <f t="shared" si="8"/>
        <v>1.8394080448344372E-2</v>
      </c>
      <c r="AG26" s="5">
        <f t="shared" si="9"/>
        <v>5.6537377145852608E-2</v>
      </c>
      <c r="AJ26" s="1" t="s">
        <v>142</v>
      </c>
      <c r="AL26"/>
      <c r="AM26"/>
      <c r="AN26"/>
      <c r="AO26"/>
      <c r="BJ26" t="s">
        <v>4</v>
      </c>
      <c r="BM26">
        <v>5075</v>
      </c>
      <c r="BN26">
        <v>91825</v>
      </c>
      <c r="BO26" s="14">
        <f t="shared" si="21"/>
        <v>96900</v>
      </c>
      <c r="BX26" t="s">
        <v>11</v>
      </c>
      <c r="BZ26" s="6">
        <v>8.4142880545078121E-3</v>
      </c>
    </row>
    <row r="27" spans="3:78" x14ac:dyDescent="0.3">
      <c r="C27" s="1" t="s">
        <v>74</v>
      </c>
      <c r="D27" s="3">
        <v>237968</v>
      </c>
      <c r="E27" s="3">
        <v>157203</v>
      </c>
      <c r="F27" s="3">
        <v>240155</v>
      </c>
      <c r="G27" s="3">
        <v>261010</v>
      </c>
      <c r="H27" s="4">
        <f t="shared" si="0"/>
        <v>896.33600000000001</v>
      </c>
      <c r="I27" s="6">
        <f t="shared" si="1"/>
        <v>7.3773058704859878E-3</v>
      </c>
      <c r="J27" s="4"/>
      <c r="K27" s="3">
        <v>249684.45</v>
      </c>
      <c r="L27" s="3">
        <v>423579.78</v>
      </c>
      <c r="M27" s="3">
        <v>372692.97</v>
      </c>
      <c r="N27" s="3">
        <v>288443.56</v>
      </c>
      <c r="O27" s="4">
        <f t="shared" si="2"/>
        <v>1334.40076</v>
      </c>
      <c r="P27" s="6">
        <f t="shared" si="3"/>
        <v>1.3272374088899429E-2</v>
      </c>
      <c r="Q27" s="6">
        <f t="shared" si="4"/>
        <v>0.48872828939147817</v>
      </c>
      <c r="S27" s="1" t="s">
        <v>6</v>
      </c>
      <c r="T27" s="3">
        <v>9371952</v>
      </c>
      <c r="U27" s="3">
        <v>5816368</v>
      </c>
      <c r="V27" s="3">
        <v>6970672</v>
      </c>
      <c r="W27" s="3">
        <v>9397344</v>
      </c>
      <c r="X27" s="4">
        <f t="shared" si="5"/>
        <v>31.556336000000002</v>
      </c>
      <c r="Y27" s="6">
        <f t="shared" si="6"/>
        <v>1.0222269044012348E-2</v>
      </c>
      <c r="AA27" s="3">
        <v>9359014.9900000002</v>
      </c>
      <c r="AB27" s="3">
        <v>15112561.359999999</v>
      </c>
      <c r="AC27" s="3">
        <v>18772875.939999998</v>
      </c>
      <c r="AD27" s="3">
        <v>20736145.73</v>
      </c>
      <c r="AE27" s="4">
        <f t="shared" si="7"/>
        <v>63.980598019999995</v>
      </c>
      <c r="AF27" s="6">
        <f t="shared" si="8"/>
        <v>1.2493835486330923E-2</v>
      </c>
      <c r="AG27" s="5">
        <f t="shared" si="9"/>
        <v>1.0275040175766916</v>
      </c>
      <c r="AJ27" s="1" t="s">
        <v>143</v>
      </c>
      <c r="AL27"/>
      <c r="AM27"/>
      <c r="AN27"/>
      <c r="AO27"/>
      <c r="BJ27" t="s">
        <v>5</v>
      </c>
      <c r="BK27">
        <v>26136</v>
      </c>
      <c r="BL27">
        <v>26586.6</v>
      </c>
      <c r="BM27">
        <v>24266</v>
      </c>
      <c r="BN27">
        <v>4866</v>
      </c>
      <c r="BO27" s="14">
        <f t="shared" si="21"/>
        <v>81854.600000000006</v>
      </c>
      <c r="BX27" t="s">
        <v>79</v>
      </c>
      <c r="BZ27" s="16">
        <v>0.01</v>
      </c>
    </row>
    <row r="28" spans="3:78" x14ac:dyDescent="0.3">
      <c r="C28" s="1" t="s">
        <v>16</v>
      </c>
      <c r="D28" s="3">
        <v>227968</v>
      </c>
      <c r="E28" s="3">
        <v>114646</v>
      </c>
      <c r="F28" s="3">
        <v>248604</v>
      </c>
      <c r="G28" s="3">
        <v>267823</v>
      </c>
      <c r="H28" s="4">
        <f t="shared" si="0"/>
        <v>859.04100000000005</v>
      </c>
      <c r="I28" s="6">
        <f t="shared" si="1"/>
        <v>7.075108401125932E-3</v>
      </c>
      <c r="J28" s="4"/>
      <c r="K28" s="3">
        <v>240477.5</v>
      </c>
      <c r="L28" s="3">
        <v>332281.43</v>
      </c>
      <c r="M28" s="3">
        <v>587345.6</v>
      </c>
      <c r="N28" s="3">
        <v>428789.53</v>
      </c>
      <c r="O28" s="4">
        <f t="shared" si="2"/>
        <v>1588.8940599999999</v>
      </c>
      <c r="P28" s="6">
        <f t="shared" si="3"/>
        <v>7.774251977599924E-3</v>
      </c>
      <c r="Q28" s="6">
        <f t="shared" si="4"/>
        <v>0.84961376697968993</v>
      </c>
      <c r="S28" s="1" t="s">
        <v>43</v>
      </c>
      <c r="T28" s="3">
        <v>7937267</v>
      </c>
      <c r="U28" s="3">
        <v>9342280</v>
      </c>
      <c r="V28" s="3">
        <v>6367597</v>
      </c>
      <c r="W28" s="3">
        <v>7856118</v>
      </c>
      <c r="X28" s="4">
        <f t="shared" si="5"/>
        <v>31.503261999999999</v>
      </c>
      <c r="Y28" s="6">
        <f t="shared" si="6"/>
        <v>9.9349018176698185E-3</v>
      </c>
      <c r="AA28" s="3">
        <v>9344772.1999999993</v>
      </c>
      <c r="AB28" s="3">
        <v>11280008.699999999</v>
      </c>
      <c r="AC28" s="3">
        <v>10644858.4</v>
      </c>
      <c r="AD28" s="3">
        <v>12187986.550000001</v>
      </c>
      <c r="AE28" s="4">
        <f t="shared" si="7"/>
        <v>43.457625849999992</v>
      </c>
      <c r="AF28" s="6">
        <f t="shared" si="8"/>
        <v>7.9070075679941055E-3</v>
      </c>
      <c r="AG28" s="5">
        <f t="shared" si="9"/>
        <v>0.37946431864738295</v>
      </c>
      <c r="AJ28" s="1" t="s">
        <v>144</v>
      </c>
      <c r="AL28"/>
      <c r="AM28"/>
      <c r="AN28"/>
      <c r="AO28"/>
      <c r="BJ28" t="s">
        <v>78</v>
      </c>
      <c r="BK28">
        <v>20413</v>
      </c>
      <c r="BL28">
        <v>14138.880000000001</v>
      </c>
      <c r="BM28">
        <v>16192.83</v>
      </c>
      <c r="BN28">
        <v>16077</v>
      </c>
      <c r="BO28" s="14">
        <f t="shared" si="21"/>
        <v>66821.710000000006</v>
      </c>
    </row>
    <row r="29" spans="3:78" x14ac:dyDescent="0.3">
      <c r="C29" s="1" t="s">
        <v>25</v>
      </c>
      <c r="D29" s="3">
        <v>164038</v>
      </c>
      <c r="E29" s="3">
        <v>178252</v>
      </c>
      <c r="F29" s="3">
        <v>249952</v>
      </c>
      <c r="G29" s="3">
        <v>231610</v>
      </c>
      <c r="H29" s="4">
        <f t="shared" si="0"/>
        <v>823.85199999999998</v>
      </c>
      <c r="I29" s="6">
        <f t="shared" si="1"/>
        <v>6.1844464345377917E-3</v>
      </c>
      <c r="J29" s="4"/>
      <c r="K29" s="3">
        <v>191440.87</v>
      </c>
      <c r="L29" s="3">
        <v>63251.44</v>
      </c>
      <c r="M29" s="3">
        <v>332111.25</v>
      </c>
      <c r="N29" s="3">
        <v>343886.20999999996</v>
      </c>
      <c r="O29" s="4">
        <f t="shared" si="2"/>
        <v>930.68977000000007</v>
      </c>
      <c r="P29" s="6">
        <f t="shared" si="3"/>
        <v>1.3513402940648702E-2</v>
      </c>
      <c r="Q29" s="6">
        <f t="shared" si="4"/>
        <v>0.12968078004301753</v>
      </c>
      <c r="S29" s="1" t="s">
        <v>37</v>
      </c>
      <c r="T29" s="3">
        <v>5752926</v>
      </c>
      <c r="U29" s="3">
        <v>8922048</v>
      </c>
      <c r="V29" s="3">
        <v>12015528</v>
      </c>
      <c r="W29" s="3">
        <v>3927144</v>
      </c>
      <c r="X29" s="4">
        <f t="shared" si="5"/>
        <v>30.617646000000001</v>
      </c>
      <c r="Y29" s="6">
        <f t="shared" si="6"/>
        <v>9.5732135733307619E-3</v>
      </c>
      <c r="AA29" s="3">
        <v>8781696</v>
      </c>
      <c r="AB29" s="3">
        <v>8933097.5999999996</v>
      </c>
      <c r="AC29" s="3">
        <v>8153376</v>
      </c>
      <c r="AD29" s="3">
        <v>1634976</v>
      </c>
      <c r="AE29" s="4">
        <f t="shared" si="7"/>
        <v>27.5031456</v>
      </c>
      <c r="AF29" s="6">
        <f t="shared" si="8"/>
        <v>9.0350808663526051E-3</v>
      </c>
      <c r="AG29" s="5">
        <f t="shared" si="9"/>
        <v>-0.10172239890682655</v>
      </c>
      <c r="AJ29" s="1" t="s">
        <v>145</v>
      </c>
      <c r="AL29"/>
      <c r="AM29"/>
      <c r="AN29"/>
      <c r="AO29"/>
      <c r="BJ29" t="s">
        <v>92</v>
      </c>
      <c r="BK29">
        <v>4515</v>
      </c>
      <c r="BL29">
        <v>7156</v>
      </c>
      <c r="BM29">
        <v>3729</v>
      </c>
      <c r="BN29">
        <v>24887</v>
      </c>
      <c r="BO29" s="14">
        <f t="shared" si="21"/>
        <v>40287</v>
      </c>
    </row>
    <row r="30" spans="3:78" x14ac:dyDescent="0.3">
      <c r="C30" s="1" t="s">
        <v>19</v>
      </c>
      <c r="D30" s="3">
        <v>227508</v>
      </c>
      <c r="E30" s="3">
        <v>340448</v>
      </c>
      <c r="F30" s="3">
        <v>151004</v>
      </c>
      <c r="G30" s="3">
        <v>1180</v>
      </c>
      <c r="H30" s="4">
        <f t="shared" si="0"/>
        <v>720.14</v>
      </c>
      <c r="I30" s="6">
        <f t="shared" si="1"/>
        <v>5.9343771483888396E-3</v>
      </c>
      <c r="J30" s="4"/>
      <c r="K30" s="3">
        <v>188436.91999999998</v>
      </c>
      <c r="L30" s="3">
        <v>433913.11</v>
      </c>
      <c r="M30" s="3">
        <v>430283.16</v>
      </c>
      <c r="N30" s="3">
        <v>565115.49</v>
      </c>
      <c r="O30" s="4">
        <f t="shared" si="2"/>
        <v>1617.7486799999999</v>
      </c>
      <c r="P30" s="6">
        <f t="shared" si="3"/>
        <v>4.6525719909311664E-3</v>
      </c>
      <c r="Q30" s="6">
        <f t="shared" si="4"/>
        <v>1.2464363595967449</v>
      </c>
      <c r="S30" s="1" t="s">
        <v>26</v>
      </c>
      <c r="T30" s="3">
        <v>6799766</v>
      </c>
      <c r="U30" s="3">
        <v>6518648.5</v>
      </c>
      <c r="V30" s="3">
        <v>5616577</v>
      </c>
      <c r="W30" s="3">
        <v>10567994</v>
      </c>
      <c r="X30" s="4">
        <f t="shared" si="5"/>
        <v>29.502985500000001</v>
      </c>
      <c r="Y30" s="6">
        <f t="shared" si="6"/>
        <v>8.8207554691699368E-3</v>
      </c>
      <c r="AA30" s="3">
        <v>7677929.375</v>
      </c>
      <c r="AB30" s="3">
        <v>3410442.3</v>
      </c>
      <c r="AC30" s="3">
        <v>4375676.5999999996</v>
      </c>
      <c r="AD30" s="3">
        <v>15962903.380000001</v>
      </c>
      <c r="AE30" s="4">
        <f t="shared" si="7"/>
        <v>31.426951655</v>
      </c>
      <c r="AF30" s="6">
        <f t="shared" si="8"/>
        <v>9.2810980530929933E-3</v>
      </c>
      <c r="AG30" s="5">
        <f t="shared" si="9"/>
        <v>6.5212591959549204E-2</v>
      </c>
      <c r="AJ30" s="1" t="s">
        <v>146</v>
      </c>
      <c r="AL30"/>
      <c r="AM30"/>
      <c r="AN30"/>
      <c r="AO30"/>
      <c r="BJ30" t="s">
        <v>11</v>
      </c>
      <c r="BK30">
        <v>8322</v>
      </c>
      <c r="BL30">
        <v>4769</v>
      </c>
      <c r="BM30">
        <v>9042</v>
      </c>
      <c r="BN30">
        <v>9450</v>
      </c>
      <c r="BO30" s="14">
        <f t="shared" si="21"/>
        <v>31583</v>
      </c>
    </row>
    <row r="31" spans="3:78" x14ac:dyDescent="0.3">
      <c r="C31" s="1" t="s">
        <v>40</v>
      </c>
      <c r="D31" s="3">
        <v>153181</v>
      </c>
      <c r="E31" s="3">
        <v>164956</v>
      </c>
      <c r="F31" s="3">
        <v>186338</v>
      </c>
      <c r="G31" s="3">
        <v>186546</v>
      </c>
      <c r="H31" s="4">
        <f t="shared" si="0"/>
        <v>691.02099999999996</v>
      </c>
      <c r="I31" s="6">
        <f t="shared" si="1"/>
        <v>4.437044465724585E-3</v>
      </c>
      <c r="J31" s="4"/>
      <c r="K31" s="3">
        <v>185937.31</v>
      </c>
      <c r="L31" s="3">
        <v>146175.9</v>
      </c>
      <c r="M31" s="3">
        <v>104598.68</v>
      </c>
      <c r="N31" s="3">
        <v>120267.89</v>
      </c>
      <c r="O31" s="4">
        <f t="shared" si="2"/>
        <v>556.97977999999989</v>
      </c>
      <c r="P31" s="6">
        <f t="shared" si="3"/>
        <v>7.2072581132060108E-3</v>
      </c>
      <c r="Q31" s="6">
        <f t="shared" si="4"/>
        <v>-0.19397561000316932</v>
      </c>
      <c r="S31" s="1" t="s">
        <v>58</v>
      </c>
      <c r="T31" s="3">
        <v>4446940</v>
      </c>
      <c r="U31" s="3">
        <v>5518960</v>
      </c>
      <c r="V31" s="3">
        <v>996100</v>
      </c>
      <c r="W31" s="3">
        <v>16222040</v>
      </c>
      <c r="X31" s="4">
        <f t="shared" si="5"/>
        <v>27.18404</v>
      </c>
      <c r="Y31" s="6">
        <f t="shared" si="6"/>
        <v>8.3335684269903471E-3</v>
      </c>
      <c r="AA31" s="3">
        <v>7480267</v>
      </c>
      <c r="AB31" s="3">
        <v>6254677.96</v>
      </c>
      <c r="AC31" s="3">
        <v>5870688.0150000006</v>
      </c>
      <c r="AD31" s="3">
        <v>12677046.52</v>
      </c>
      <c r="AE31" s="4">
        <f t="shared" si="7"/>
        <v>32.282679495000004</v>
      </c>
      <c r="AF31" s="6">
        <f t="shared" si="8"/>
        <v>4.3322970342765128E-3</v>
      </c>
      <c r="AG31" s="5">
        <f t="shared" si="9"/>
        <v>0.18756003504262075</v>
      </c>
      <c r="AJ31" s="1" t="s">
        <v>147</v>
      </c>
      <c r="AL31"/>
      <c r="AM31"/>
      <c r="AN31"/>
      <c r="AO31"/>
      <c r="BJ31" t="s">
        <v>79</v>
      </c>
      <c r="BK31">
        <v>1010</v>
      </c>
      <c r="BL31">
        <v>1063</v>
      </c>
      <c r="BM31">
        <v>1443</v>
      </c>
      <c r="BN31">
        <v>1565</v>
      </c>
      <c r="BO31" s="14">
        <f t="shared" si="21"/>
        <v>5081</v>
      </c>
      <c r="BR31" s="15">
        <f>BN31/BN25</f>
        <v>1.0378328193905634E-2</v>
      </c>
    </row>
    <row r="32" spans="3:78" x14ac:dyDescent="0.3">
      <c r="C32" s="1" t="s">
        <v>34</v>
      </c>
      <c r="D32" s="3">
        <v>119193</v>
      </c>
      <c r="E32" s="3">
        <v>144407</v>
      </c>
      <c r="F32" s="3">
        <v>114908</v>
      </c>
      <c r="G32" s="3">
        <v>138158</v>
      </c>
      <c r="H32" s="4">
        <f t="shared" si="0"/>
        <v>516.66600000000005</v>
      </c>
      <c r="I32" s="6">
        <f t="shared" si="1"/>
        <v>4.3357509037847209E-3</v>
      </c>
      <c r="J32" s="4"/>
      <c r="K32" s="3">
        <v>177674.08000000002</v>
      </c>
      <c r="L32" s="3">
        <v>222365.84999999998</v>
      </c>
      <c r="M32" s="3">
        <v>218590.61</v>
      </c>
      <c r="N32" s="3">
        <v>244181.91</v>
      </c>
      <c r="O32" s="4">
        <f t="shared" si="2"/>
        <v>862.81245000000013</v>
      </c>
      <c r="P32" s="6">
        <f t="shared" si="3"/>
        <v>3.9028938102639681E-3</v>
      </c>
      <c r="Q32" s="6">
        <f t="shared" si="4"/>
        <v>0.66996173543449733</v>
      </c>
      <c r="S32" s="1" t="s">
        <v>10</v>
      </c>
      <c r="T32" s="3">
        <v>4409920.45</v>
      </c>
      <c r="U32" s="3">
        <v>3885996.7</v>
      </c>
      <c r="V32" s="3">
        <v>14552206.199999999</v>
      </c>
      <c r="W32" s="3">
        <v>2834490.5999999996</v>
      </c>
      <c r="X32" s="4">
        <f t="shared" si="5"/>
        <v>25.682613950000004</v>
      </c>
      <c r="Y32" s="6">
        <f t="shared" si="6"/>
        <v>8.3251604429423753E-3</v>
      </c>
      <c r="AA32" s="3">
        <v>7383485.5199999996</v>
      </c>
      <c r="AB32" s="3">
        <v>4503443.5</v>
      </c>
      <c r="AC32" s="3">
        <v>1053379.56</v>
      </c>
      <c r="AD32" s="3">
        <v>2128830.42</v>
      </c>
      <c r="AE32" s="4">
        <f t="shared" si="7"/>
        <v>15.069139</v>
      </c>
      <c r="AF32" s="6">
        <f t="shared" si="8"/>
        <v>3.5424985967257268E-3</v>
      </c>
      <c r="AG32" s="5">
        <f t="shared" si="9"/>
        <v>-0.41325524616235576</v>
      </c>
      <c r="AJ32" s="1" t="s">
        <v>148</v>
      </c>
      <c r="AL32"/>
      <c r="AM32"/>
      <c r="AN32"/>
      <c r="AO32"/>
      <c r="BJ32" t="s">
        <v>64</v>
      </c>
      <c r="BL32">
        <v>2</v>
      </c>
      <c r="BN32">
        <v>2125</v>
      </c>
      <c r="BO32" s="14">
        <f t="shared" si="21"/>
        <v>2127</v>
      </c>
    </row>
    <row r="33" spans="3:41" x14ac:dyDescent="0.3">
      <c r="C33" s="1" t="s">
        <v>38</v>
      </c>
      <c r="D33" s="3">
        <v>115216</v>
      </c>
      <c r="E33" s="3">
        <v>195935</v>
      </c>
      <c r="F33" s="3">
        <v>99443</v>
      </c>
      <c r="G33" s="3">
        <v>94277</v>
      </c>
      <c r="H33" s="4">
        <f t="shared" si="0"/>
        <v>504.87099999999998</v>
      </c>
      <c r="I33" s="6">
        <f t="shared" si="1"/>
        <v>3.5857663291539279E-3</v>
      </c>
      <c r="J33" s="4"/>
      <c r="K33" s="3">
        <v>115928.75</v>
      </c>
      <c r="L33" s="3">
        <v>95435.13</v>
      </c>
      <c r="M33" s="3">
        <v>109812.81</v>
      </c>
      <c r="N33" s="3">
        <v>146055.83000000002</v>
      </c>
      <c r="O33" s="4">
        <f t="shared" si="2"/>
        <v>467.23252000000002</v>
      </c>
      <c r="P33" s="6">
        <f t="shared" si="3"/>
        <v>3.8235882176384322E-3</v>
      </c>
      <c r="Q33" s="6">
        <f t="shared" si="4"/>
        <v>-7.455068720524638E-2</v>
      </c>
      <c r="S33" s="1" t="s">
        <v>82</v>
      </c>
      <c r="T33" s="3">
        <v>4541308</v>
      </c>
      <c r="U33" s="3">
        <v>5055300</v>
      </c>
      <c r="V33" s="3">
        <v>3670126</v>
      </c>
      <c r="W33" s="3">
        <v>12389968</v>
      </c>
      <c r="X33" s="4">
        <f t="shared" si="5"/>
        <v>25.656701999999999</v>
      </c>
      <c r="Y33" s="6">
        <f t="shared" si="6"/>
        <v>8.3161690224599644E-3</v>
      </c>
      <c r="AA33" s="3">
        <v>7010694</v>
      </c>
      <c r="AB33" s="3">
        <v>3157783</v>
      </c>
      <c r="AC33" s="3">
        <v>857785</v>
      </c>
      <c r="AD33" s="3">
        <v>1295701</v>
      </c>
      <c r="AE33" s="4">
        <f t="shared" si="7"/>
        <v>12.321963</v>
      </c>
      <c r="AF33" s="6">
        <f t="shared" si="8"/>
        <v>8.4902015023659572E-3</v>
      </c>
      <c r="AG33" s="5">
        <f t="shared" si="9"/>
        <v>-0.51973706519255669</v>
      </c>
      <c r="AJ33" s="1" t="s">
        <v>149</v>
      </c>
      <c r="AL33"/>
      <c r="AM33"/>
      <c r="AN33"/>
      <c r="AO33"/>
    </row>
    <row r="34" spans="3:41" x14ac:dyDescent="0.3">
      <c r="C34" s="1" t="s">
        <v>14</v>
      </c>
      <c r="D34" s="3">
        <v>94687</v>
      </c>
      <c r="E34" s="3">
        <v>100521</v>
      </c>
      <c r="F34" s="3">
        <v>128700</v>
      </c>
      <c r="G34" s="3">
        <v>93632</v>
      </c>
      <c r="H34" s="4">
        <f t="shared" si="0"/>
        <v>417.54</v>
      </c>
      <c r="I34" s="6">
        <f t="shared" si="1"/>
        <v>3.0984236370841206E-3</v>
      </c>
      <c r="J34" s="4"/>
      <c r="K34" s="3">
        <v>89276.53</v>
      </c>
      <c r="L34" s="3">
        <v>115398.45</v>
      </c>
      <c r="M34" s="3">
        <v>126430.03</v>
      </c>
      <c r="N34" s="3">
        <v>126633.49</v>
      </c>
      <c r="O34" s="4">
        <f t="shared" si="2"/>
        <v>457.73849999999999</v>
      </c>
      <c r="P34" s="6">
        <f t="shared" si="3"/>
        <v>1.3312017947271885E-3</v>
      </c>
      <c r="Q34" s="6">
        <f t="shared" si="4"/>
        <v>9.6274608420749974E-2</v>
      </c>
      <c r="S34" s="1" t="s">
        <v>5</v>
      </c>
      <c r="T34" s="3">
        <v>6718240</v>
      </c>
      <c r="U34" s="3">
        <v>6599040</v>
      </c>
      <c r="V34" s="3">
        <v>5806416</v>
      </c>
      <c r="W34" s="3">
        <v>6505296</v>
      </c>
      <c r="X34" s="4">
        <f t="shared" si="5"/>
        <v>25.628992</v>
      </c>
      <c r="Y34" s="6">
        <f t="shared" si="6"/>
        <v>7.438890792617032E-3</v>
      </c>
      <c r="AA34" s="3">
        <v>6856570</v>
      </c>
      <c r="AB34" s="3">
        <v>7667025</v>
      </c>
      <c r="AC34" s="3">
        <v>6925772.0999999996</v>
      </c>
      <c r="AD34" s="3">
        <v>8082316.7999999998</v>
      </c>
      <c r="AE34" s="4">
        <f t="shared" si="7"/>
        <v>29.531683900000001</v>
      </c>
      <c r="AF34" s="6">
        <f t="shared" si="8"/>
        <v>9.4204743529750033E-3</v>
      </c>
      <c r="AG34" s="5">
        <f t="shared" si="9"/>
        <v>0.15227644926495754</v>
      </c>
      <c r="AJ34" s="1" t="s">
        <v>150</v>
      </c>
      <c r="AL34"/>
      <c r="AM34"/>
      <c r="AN34"/>
      <c r="AO34"/>
    </row>
    <row r="35" spans="3:41" x14ac:dyDescent="0.3">
      <c r="C35" s="1" t="s">
        <v>39</v>
      </c>
      <c r="D35" s="3">
        <v>85966</v>
      </c>
      <c r="E35" s="3">
        <v>101078</v>
      </c>
      <c r="F35" s="3">
        <v>75699</v>
      </c>
      <c r="G35" s="3">
        <v>98049</v>
      </c>
      <c r="H35" s="4">
        <f t="shared" si="0"/>
        <v>360.79199999999997</v>
      </c>
      <c r="I35" s="6">
        <f t="shared" si="1"/>
        <v>3.0303821880591497E-3</v>
      </c>
      <c r="J35" s="4"/>
      <c r="K35" s="3">
        <v>85149</v>
      </c>
      <c r="L35" s="3">
        <v>31433</v>
      </c>
      <c r="M35" s="3">
        <v>26496</v>
      </c>
      <c r="N35" s="3">
        <v>16286</v>
      </c>
      <c r="O35" s="4">
        <f t="shared" si="2"/>
        <v>159.364</v>
      </c>
      <c r="P35" s="6">
        <f t="shared" si="3"/>
        <v>3.5930796557685132E-3</v>
      </c>
      <c r="Q35" s="6">
        <f t="shared" si="4"/>
        <v>-0.55829397547617465</v>
      </c>
      <c r="S35" s="1" t="s">
        <v>69</v>
      </c>
      <c r="T35" s="3">
        <v>3821946</v>
      </c>
      <c r="U35" s="3">
        <v>5058391</v>
      </c>
      <c r="V35" s="3">
        <v>4141052</v>
      </c>
      <c r="W35" s="3">
        <v>9903983.5</v>
      </c>
      <c r="X35" s="4">
        <f t="shared" si="5"/>
        <v>22.925372500000002</v>
      </c>
      <c r="Y35" s="6">
        <f t="shared" si="6"/>
        <v>6.388420476897293E-3</v>
      </c>
      <c r="AA35" s="3">
        <v>6101534.0700000003</v>
      </c>
      <c r="AB35" s="3">
        <v>10305810.27</v>
      </c>
      <c r="AC35" s="3">
        <v>9217529.2799999993</v>
      </c>
      <c r="AD35" s="3">
        <v>7142602.0049999999</v>
      </c>
      <c r="AE35" s="4">
        <f t="shared" si="7"/>
        <v>32.767475624999996</v>
      </c>
      <c r="AF35" s="6">
        <f t="shared" si="8"/>
        <v>1.6758889039556645E-2</v>
      </c>
      <c r="AG35" s="5">
        <f t="shared" si="9"/>
        <v>0.42931049975305724</v>
      </c>
      <c r="AJ35" s="1" t="s">
        <v>151</v>
      </c>
      <c r="AL35"/>
      <c r="AM35"/>
      <c r="AN35"/>
      <c r="AO35"/>
    </row>
    <row r="36" spans="3:41" x14ac:dyDescent="0.3">
      <c r="C36" s="1" t="s">
        <v>47</v>
      </c>
      <c r="D36" s="3">
        <v>62660</v>
      </c>
      <c r="E36" s="3">
        <v>117731</v>
      </c>
      <c r="F36" s="3">
        <v>79786</v>
      </c>
      <c r="G36" s="3">
        <v>92692</v>
      </c>
      <c r="H36" s="4">
        <f t="shared" si="0"/>
        <v>352.86900000000003</v>
      </c>
      <c r="I36" s="6">
        <f t="shared" si="1"/>
        <v>3.0160490846358658E-3</v>
      </c>
      <c r="J36" s="4"/>
      <c r="K36" s="3">
        <v>78062.02</v>
      </c>
      <c r="L36" s="3">
        <v>119557.36</v>
      </c>
      <c r="M36" s="3">
        <v>124474.12</v>
      </c>
      <c r="N36" s="3">
        <v>108049.81</v>
      </c>
      <c r="O36" s="4">
        <f t="shared" si="2"/>
        <v>430.14330999999999</v>
      </c>
      <c r="P36" s="6">
        <f t="shared" si="3"/>
        <v>7.1871899312342825E-4</v>
      </c>
      <c r="Q36" s="6">
        <f t="shared" si="4"/>
        <v>0.21898866151461283</v>
      </c>
      <c r="S36" s="1" t="s">
        <v>78</v>
      </c>
      <c r="T36" s="3">
        <v>5975815</v>
      </c>
      <c r="U36" s="3">
        <v>4355675</v>
      </c>
      <c r="V36" s="3">
        <v>4941840</v>
      </c>
      <c r="W36" s="3">
        <v>4414675</v>
      </c>
      <c r="X36" s="4">
        <f t="shared" si="5"/>
        <v>19.688005</v>
      </c>
      <c r="Y36" s="6">
        <f t="shared" si="6"/>
        <v>6.3405917010363223E-3</v>
      </c>
      <c r="AA36" s="3">
        <v>6036736.4340000004</v>
      </c>
      <c r="AB36" s="3">
        <v>10535577.959999999</v>
      </c>
      <c r="AC36" s="3">
        <v>24360867.449999999</v>
      </c>
      <c r="AD36" s="3">
        <v>17359688.295000002</v>
      </c>
      <c r="AE36" s="4">
        <f t="shared" si="7"/>
        <v>58.292870139000001</v>
      </c>
      <c r="AF36" s="6">
        <f t="shared" si="8"/>
        <v>5.66721106874083E-3</v>
      </c>
      <c r="AG36" s="5">
        <f t="shared" si="9"/>
        <v>1.9608317419159533</v>
      </c>
      <c r="AJ36" s="1" t="s">
        <v>152</v>
      </c>
      <c r="AL36"/>
      <c r="AM36"/>
      <c r="AN36"/>
      <c r="AO36"/>
    </row>
    <row r="37" spans="3:41" x14ac:dyDescent="0.3">
      <c r="C37" s="1" t="s">
        <v>49</v>
      </c>
      <c r="D37" s="3">
        <v>285505</v>
      </c>
      <c r="E37" s="3">
        <v>65210</v>
      </c>
      <c r="F37" s="3">
        <v>480</v>
      </c>
      <c r="G37" s="3">
        <v>5</v>
      </c>
      <c r="H37" s="4">
        <f t="shared" si="0"/>
        <v>351.2</v>
      </c>
      <c r="I37" s="6">
        <f t="shared" si="1"/>
        <v>2.8023922361829737E-3</v>
      </c>
      <c r="J37" s="4"/>
      <c r="K37" s="3">
        <v>77448</v>
      </c>
      <c r="L37" s="3">
        <v>209</v>
      </c>
      <c r="M37" s="3">
        <v>8383</v>
      </c>
      <c r="N37" s="3">
        <v>1</v>
      </c>
      <c r="O37" s="4">
        <f t="shared" si="2"/>
        <v>86.040999999999997</v>
      </c>
      <c r="P37" s="6">
        <f t="shared" si="3"/>
        <v>1.9269561968795386E-3</v>
      </c>
      <c r="Q37" s="6">
        <f t="shared" si="4"/>
        <v>-0.75500854214123003</v>
      </c>
      <c r="S37" s="1" t="s">
        <v>12</v>
      </c>
      <c r="T37" s="3">
        <v>4890935</v>
      </c>
      <c r="U37" s="3">
        <v>2887730</v>
      </c>
      <c r="V37" s="3">
        <v>5446065</v>
      </c>
      <c r="W37" s="3">
        <v>6315875</v>
      </c>
      <c r="X37" s="4">
        <f t="shared" si="5"/>
        <v>19.540604999999999</v>
      </c>
      <c r="Y37" s="6">
        <f t="shared" si="6"/>
        <v>5.9748334679888245E-3</v>
      </c>
      <c r="AA37" s="3">
        <v>6021835</v>
      </c>
      <c r="AB37" s="3">
        <v>4170969.6</v>
      </c>
      <c r="AC37" s="3">
        <v>4776884.8499999996</v>
      </c>
      <c r="AD37" s="3">
        <v>4742715</v>
      </c>
      <c r="AE37" s="4">
        <f t="shared" si="7"/>
        <v>19.712404449999998</v>
      </c>
      <c r="AF37" s="6">
        <f t="shared" si="8"/>
        <v>4.5494092661315759E-3</v>
      </c>
      <c r="AG37" s="5">
        <f t="shared" si="9"/>
        <v>8.7919207209805617E-3</v>
      </c>
      <c r="AJ37" s="1" t="s">
        <v>153</v>
      </c>
      <c r="AL37"/>
      <c r="AM37"/>
      <c r="AN37"/>
      <c r="AO37"/>
    </row>
    <row r="38" spans="3:41" x14ac:dyDescent="0.3">
      <c r="C38" s="1" t="s">
        <v>29</v>
      </c>
      <c r="D38" s="3">
        <v>78858</v>
      </c>
      <c r="E38" s="3">
        <v>108113</v>
      </c>
      <c r="F38" s="3">
        <v>46408</v>
      </c>
      <c r="G38" s="3">
        <v>92942</v>
      </c>
      <c r="H38" s="4">
        <f t="shared" si="0"/>
        <v>326.32100000000003</v>
      </c>
      <c r="I38" s="6">
        <f t="shared" si="1"/>
        <v>2.7546266752241336E-3</v>
      </c>
      <c r="J38" s="4"/>
      <c r="K38" s="3">
        <v>71619.08</v>
      </c>
      <c r="L38" s="3">
        <v>100203.55</v>
      </c>
      <c r="M38" s="3">
        <v>38979.660000000003</v>
      </c>
      <c r="N38" s="3">
        <v>19882.080000000002</v>
      </c>
      <c r="O38" s="4">
        <f t="shared" si="2"/>
        <v>230.68437</v>
      </c>
      <c r="P38" s="6">
        <f t="shared" si="3"/>
        <v>2.777537792920151E-3</v>
      </c>
      <c r="Q38" s="6">
        <f t="shared" si="4"/>
        <v>-0.2930753154102862</v>
      </c>
      <c r="S38" s="1" t="s">
        <v>95</v>
      </c>
      <c r="T38" s="3">
        <v>3050531.25</v>
      </c>
      <c r="U38" s="3">
        <v>4252618.5</v>
      </c>
      <c r="V38" s="3">
        <v>3986589.75</v>
      </c>
      <c r="W38" s="3">
        <v>7123662</v>
      </c>
      <c r="X38" s="4">
        <f t="shared" si="5"/>
        <v>18.413401499999999</v>
      </c>
      <c r="Y38" s="6">
        <f t="shared" si="6"/>
        <v>4.9338633619004117E-3</v>
      </c>
      <c r="AA38" s="3">
        <v>5276600</v>
      </c>
      <c r="AB38" s="3">
        <v>3716076</v>
      </c>
      <c r="AC38" s="3">
        <v>3587934</v>
      </c>
      <c r="AD38" s="3">
        <v>3243716</v>
      </c>
      <c r="AE38" s="4">
        <f t="shared" si="7"/>
        <v>15.824325999999999</v>
      </c>
      <c r="AF38" s="6">
        <f t="shared" si="8"/>
        <v>5.7027924719292335E-3</v>
      </c>
      <c r="AG38" s="5">
        <f t="shared" si="9"/>
        <v>-0.14060821407712198</v>
      </c>
      <c r="AJ38" s="1" t="s">
        <v>154</v>
      </c>
      <c r="AL38"/>
      <c r="AM38"/>
      <c r="AN38"/>
      <c r="AO38"/>
    </row>
    <row r="39" spans="3:41" x14ac:dyDescent="0.3">
      <c r="C39" s="1" t="s">
        <v>1</v>
      </c>
      <c r="D39" s="3">
        <v>68986</v>
      </c>
      <c r="E39" s="3">
        <v>74185</v>
      </c>
      <c r="F39" s="3">
        <v>88269</v>
      </c>
      <c r="G39" s="3">
        <v>89319</v>
      </c>
      <c r="H39" s="4">
        <f t="shared" si="0"/>
        <v>320.75900000000001</v>
      </c>
      <c r="I39" s="6">
        <f t="shared" si="1"/>
        <v>2.2094792383118319E-3</v>
      </c>
      <c r="J39" s="4"/>
      <c r="K39" s="3">
        <v>71335.320000000007</v>
      </c>
      <c r="L39" s="3">
        <v>77767.149999999994</v>
      </c>
      <c r="M39" s="3">
        <v>71391.72</v>
      </c>
      <c r="N39" s="3">
        <v>112017.03</v>
      </c>
      <c r="O39" s="4">
        <f t="shared" si="2"/>
        <v>332.51121999999998</v>
      </c>
      <c r="P39" s="6">
        <f t="shared" si="3"/>
        <v>6.1709603178858221E-4</v>
      </c>
      <c r="Q39" s="6">
        <f t="shared" si="4"/>
        <v>3.66387848821077E-2</v>
      </c>
      <c r="S39" s="1" t="s">
        <v>16</v>
      </c>
      <c r="T39" s="3">
        <v>4015624</v>
      </c>
      <c r="U39" s="3">
        <v>2046924</v>
      </c>
      <c r="V39" s="3">
        <v>4408000</v>
      </c>
      <c r="W39" s="3">
        <v>4734764</v>
      </c>
      <c r="X39" s="4">
        <f t="shared" si="5"/>
        <v>15.205311999999999</v>
      </c>
      <c r="Y39" s="6">
        <f t="shared" si="6"/>
        <v>4.72346490137088E-3</v>
      </c>
      <c r="AA39" s="3">
        <v>4157840.4</v>
      </c>
      <c r="AB39" s="3">
        <v>4999329</v>
      </c>
      <c r="AC39" s="3">
        <v>5039558.8499999996</v>
      </c>
      <c r="AD39" s="3">
        <v>5639439.8999999994</v>
      </c>
      <c r="AE39" s="4">
        <f t="shared" si="7"/>
        <v>19.836168149999999</v>
      </c>
      <c r="AF39" s="6">
        <f t="shared" si="8"/>
        <v>6.4086327362716262E-3</v>
      </c>
      <c r="AG39" s="5">
        <f t="shared" si="9"/>
        <v>0.3045551548037948</v>
      </c>
      <c r="AJ39" s="1" t="s">
        <v>155</v>
      </c>
      <c r="AL39"/>
      <c r="AM39"/>
      <c r="AN39"/>
      <c r="AO39"/>
    </row>
    <row r="40" spans="3:41" x14ac:dyDescent="0.3">
      <c r="C40" s="1" t="s">
        <v>86</v>
      </c>
      <c r="D40" s="3">
        <v>55047</v>
      </c>
      <c r="E40" s="3">
        <v>67592</v>
      </c>
      <c r="F40" s="3">
        <v>62019</v>
      </c>
      <c r="G40" s="3">
        <v>72622</v>
      </c>
      <c r="H40" s="4">
        <f t="shared" si="0"/>
        <v>257.27999999999997</v>
      </c>
      <c r="I40" s="6">
        <f t="shared" si="1"/>
        <v>2.1681287931451989E-3</v>
      </c>
      <c r="J40" s="4"/>
      <c r="K40" s="3">
        <v>57798.75</v>
      </c>
      <c r="L40" s="3">
        <v>15852.8</v>
      </c>
      <c r="M40" s="3">
        <v>223.72</v>
      </c>
      <c r="N40" s="3"/>
      <c r="O40" s="4">
        <f t="shared" si="2"/>
        <v>73.87527</v>
      </c>
      <c r="P40" s="6">
        <f t="shared" si="3"/>
        <v>6.7582924237004197E-4</v>
      </c>
      <c r="Q40" s="6">
        <f t="shared" si="4"/>
        <v>-0.71286042444029851</v>
      </c>
      <c r="S40" s="1" t="s">
        <v>67</v>
      </c>
      <c r="T40" s="3">
        <v>2185967</v>
      </c>
      <c r="U40" s="3">
        <v>2932992.5</v>
      </c>
      <c r="V40" s="3">
        <v>5272370</v>
      </c>
      <c r="W40" s="3">
        <v>4165570.9</v>
      </c>
      <c r="X40" s="4">
        <f t="shared" si="5"/>
        <v>14.5569004</v>
      </c>
      <c r="Y40" s="6">
        <f t="shared" si="6"/>
        <v>4.6836361210142643E-3</v>
      </c>
      <c r="AA40" s="3">
        <v>4017443.85</v>
      </c>
      <c r="AB40" s="3">
        <v>5192930.25</v>
      </c>
      <c r="AC40" s="3">
        <v>6116094.25</v>
      </c>
      <c r="AD40" s="3">
        <v>6964841.9500000002</v>
      </c>
      <c r="AE40" s="4">
        <f t="shared" si="7"/>
        <v>22.291310299999999</v>
      </c>
      <c r="AF40" s="6">
        <f t="shared" si="8"/>
        <v>4.6342765233380072E-3</v>
      </c>
      <c r="AG40" s="5">
        <f t="shared" si="9"/>
        <v>0.53132258155726619</v>
      </c>
      <c r="AJ40" s="1" t="s">
        <v>156</v>
      </c>
      <c r="AL40"/>
      <c r="AM40"/>
      <c r="AN40"/>
      <c r="AO40"/>
    </row>
    <row r="41" spans="3:41" x14ac:dyDescent="0.3">
      <c r="C41" s="1" t="s">
        <v>63</v>
      </c>
      <c r="D41" s="3">
        <v>60584</v>
      </c>
      <c r="E41" s="3">
        <v>56962</v>
      </c>
      <c r="F41" s="3">
        <v>71163</v>
      </c>
      <c r="G41" s="3">
        <v>63756</v>
      </c>
      <c r="H41" s="4">
        <f t="shared" si="0"/>
        <v>252.465</v>
      </c>
      <c r="I41" s="6">
        <f t="shared" si="1"/>
        <v>2.105334513797655E-3</v>
      </c>
      <c r="J41" s="4"/>
      <c r="K41" s="3">
        <v>55248</v>
      </c>
      <c r="L41" s="3">
        <v>18409.400000000001</v>
      </c>
      <c r="M41" s="3">
        <v>5949</v>
      </c>
      <c r="N41" s="3">
        <v>1300.08</v>
      </c>
      <c r="O41" s="4">
        <f t="shared" si="2"/>
        <v>80.906480000000002</v>
      </c>
      <c r="P41" s="6">
        <f t="shared" si="3"/>
        <v>9.0523785285614967E-4</v>
      </c>
      <c r="Q41" s="6">
        <f t="shared" si="4"/>
        <v>-0.67953387598280957</v>
      </c>
      <c r="S41" s="1" t="s">
        <v>1</v>
      </c>
      <c r="T41" s="3">
        <v>3104370</v>
      </c>
      <c r="U41" s="3">
        <v>3338325</v>
      </c>
      <c r="V41" s="3">
        <v>3972105</v>
      </c>
      <c r="W41" s="3">
        <v>4019355</v>
      </c>
      <c r="X41" s="4">
        <f t="shared" si="5"/>
        <v>14.434155000000001</v>
      </c>
      <c r="Y41" s="6">
        <f t="shared" si="6"/>
        <v>4.6734619604503515E-3</v>
      </c>
      <c r="AA41" s="3">
        <v>3999541.875</v>
      </c>
      <c r="AB41" s="3">
        <v>3292511.9849999999</v>
      </c>
      <c r="AC41" s="3">
        <v>3788541.9449999998</v>
      </c>
      <c r="AD41" s="3">
        <v>5038926.1349999998</v>
      </c>
      <c r="AE41" s="4">
        <f t="shared" si="7"/>
        <v>16.119521939999998</v>
      </c>
      <c r="AF41" s="6">
        <f t="shared" si="8"/>
        <v>5.0136955727371323E-3</v>
      </c>
      <c r="AG41" s="5">
        <f t="shared" si="9"/>
        <v>0.11676242495663924</v>
      </c>
      <c r="AJ41" s="1" t="s">
        <v>157</v>
      </c>
      <c r="AL41"/>
      <c r="AM41"/>
      <c r="AN41"/>
      <c r="AO41"/>
    </row>
    <row r="42" spans="3:41" x14ac:dyDescent="0.3">
      <c r="C42" s="1" t="s">
        <v>28</v>
      </c>
      <c r="D42" s="3">
        <v>81646</v>
      </c>
      <c r="E42" s="3">
        <v>50412</v>
      </c>
      <c r="F42" s="3">
        <v>47959</v>
      </c>
      <c r="G42" s="3">
        <v>65136</v>
      </c>
      <c r="H42" s="4">
        <f t="shared" si="0"/>
        <v>245.15299999999999</v>
      </c>
      <c r="I42" s="6">
        <f t="shared" si="1"/>
        <v>1.8859495766788967E-3</v>
      </c>
      <c r="J42" s="4"/>
      <c r="K42" s="3">
        <v>51882.03</v>
      </c>
      <c r="L42" s="3">
        <v>8078.5</v>
      </c>
      <c r="M42" s="3">
        <v>16313.56</v>
      </c>
      <c r="N42" s="3">
        <v>32095.9</v>
      </c>
      <c r="O42" s="4">
        <f t="shared" si="2"/>
        <v>108.36998999999999</v>
      </c>
      <c r="P42" s="6">
        <f t="shared" si="3"/>
        <v>7.542702772174451E-4</v>
      </c>
      <c r="Q42" s="6">
        <f t="shared" si="4"/>
        <v>-0.55794956618927771</v>
      </c>
      <c r="S42" s="1" t="s">
        <v>19</v>
      </c>
      <c r="T42" s="3">
        <v>4550160</v>
      </c>
      <c r="U42" s="3">
        <v>6808960</v>
      </c>
      <c r="V42" s="3">
        <v>3020080</v>
      </c>
      <c r="W42" s="3">
        <v>23600</v>
      </c>
      <c r="X42" s="4">
        <f t="shared" si="5"/>
        <v>14.402799999999999</v>
      </c>
      <c r="Y42" s="6">
        <f t="shared" si="6"/>
        <v>4.2912448202632077E-3</v>
      </c>
      <c r="AA42" s="3">
        <v>3869596.3820000002</v>
      </c>
      <c r="AB42" s="3">
        <v>2614804.142</v>
      </c>
      <c r="AC42" s="3">
        <v>3940164.9339999999</v>
      </c>
      <c r="AD42" s="3">
        <v>7014699.415</v>
      </c>
      <c r="AE42" s="4">
        <f t="shared" si="7"/>
        <v>17.439264872999999</v>
      </c>
      <c r="AF42" s="6">
        <f t="shared" si="8"/>
        <v>4.5058760595668036E-3</v>
      </c>
      <c r="AG42" s="5">
        <f t="shared" si="9"/>
        <v>0.21082462250395761</v>
      </c>
      <c r="AJ42" s="1" t="s">
        <v>158</v>
      </c>
      <c r="AL42"/>
      <c r="AM42"/>
      <c r="AN42"/>
      <c r="AO42"/>
    </row>
    <row r="43" spans="3:41" x14ac:dyDescent="0.3">
      <c r="C43" s="1" t="s">
        <v>7</v>
      </c>
      <c r="D43" s="3">
        <v>47808</v>
      </c>
      <c r="E43" s="3">
        <v>50219</v>
      </c>
      <c r="F43" s="3">
        <v>56591</v>
      </c>
      <c r="G43" s="3">
        <v>64989</v>
      </c>
      <c r="H43" s="4">
        <f t="shared" si="0"/>
        <v>219.607</v>
      </c>
      <c r="I43" s="6">
        <f t="shared" si="1"/>
        <v>1.8079891735173809E-3</v>
      </c>
      <c r="J43" s="4"/>
      <c r="K43" s="3">
        <v>51639</v>
      </c>
      <c r="L43" s="3">
        <v>23491</v>
      </c>
      <c r="M43" s="3">
        <v>5846</v>
      </c>
      <c r="N43" s="3">
        <v>9321</v>
      </c>
      <c r="O43" s="4">
        <f t="shared" si="2"/>
        <v>90.296999999999997</v>
      </c>
      <c r="P43" s="6">
        <f t="shared" si="3"/>
        <v>1.8941348270606075E-3</v>
      </c>
      <c r="Q43" s="6">
        <f t="shared" si="4"/>
        <v>-0.58882458209437771</v>
      </c>
      <c r="S43" s="1" t="s">
        <v>46</v>
      </c>
      <c r="T43" s="3"/>
      <c r="U43" s="3">
        <v>1849099</v>
      </c>
      <c r="V43" s="3">
        <v>5610923</v>
      </c>
      <c r="W43" s="3">
        <v>5764851</v>
      </c>
      <c r="X43" s="4">
        <f t="shared" si="5"/>
        <v>13.224873000000001</v>
      </c>
      <c r="Y43" s="6">
        <f t="shared" si="6"/>
        <v>4.0098879902251052E-3</v>
      </c>
      <c r="AA43" s="3">
        <v>3763990.09</v>
      </c>
      <c r="AB43" s="3">
        <v>1847496.05</v>
      </c>
      <c r="AC43" s="3">
        <v>6803573.4800000004</v>
      </c>
      <c r="AD43" s="3">
        <v>3257843.7199999997</v>
      </c>
      <c r="AE43" s="4">
        <f t="shared" si="7"/>
        <v>15.67290334</v>
      </c>
      <c r="AF43" s="6">
        <f t="shared" si="8"/>
        <v>7.8255782697126564E-3</v>
      </c>
      <c r="AG43" s="5">
        <f t="shared" si="9"/>
        <v>0.18510804149121118</v>
      </c>
      <c r="AJ43" s="1" t="s">
        <v>159</v>
      </c>
      <c r="AL43"/>
      <c r="AM43"/>
      <c r="AN43"/>
      <c r="AO43"/>
    </row>
    <row r="44" spans="3:41" x14ac:dyDescent="0.3">
      <c r="C44" s="1" t="s">
        <v>62</v>
      </c>
      <c r="D44" s="3">
        <v>64230</v>
      </c>
      <c r="E44" s="3">
        <v>41848</v>
      </c>
      <c r="F44" s="3">
        <v>45472</v>
      </c>
      <c r="G44" s="3">
        <v>58979</v>
      </c>
      <c r="H44" s="4">
        <f t="shared" si="0"/>
        <v>210.529</v>
      </c>
      <c r="I44" s="6">
        <f t="shared" si="1"/>
        <v>1.7502788949047584E-3</v>
      </c>
      <c r="J44" s="4"/>
      <c r="K44" s="3">
        <v>51218.14</v>
      </c>
      <c r="L44" s="3">
        <v>55233.39</v>
      </c>
      <c r="M44" s="3">
        <v>52052.91</v>
      </c>
      <c r="N44" s="3">
        <v>68250.739999999991</v>
      </c>
      <c r="O44" s="4">
        <f t="shared" si="2"/>
        <v>226.75518</v>
      </c>
      <c r="P44" s="6">
        <f t="shared" si="3"/>
        <v>2.3058993053964635E-3</v>
      </c>
      <c r="Q44" s="6">
        <f t="shared" si="4"/>
        <v>7.7073372314502953E-2</v>
      </c>
      <c r="S44" s="1" t="s">
        <v>25</v>
      </c>
      <c r="T44" s="3">
        <v>2460570</v>
      </c>
      <c r="U44" s="3">
        <v>2673780</v>
      </c>
      <c r="V44" s="3">
        <v>3749280</v>
      </c>
      <c r="W44" s="3">
        <v>3474150</v>
      </c>
      <c r="X44" s="4">
        <f t="shared" si="5"/>
        <v>12.35778</v>
      </c>
      <c r="Y44" s="6">
        <f t="shared" si="6"/>
        <v>3.9502400878624533E-3</v>
      </c>
      <c r="AA44" s="3">
        <v>3730964</v>
      </c>
      <c r="AB44" s="3">
        <v>6419250</v>
      </c>
      <c r="AC44" s="3">
        <v>7383400</v>
      </c>
      <c r="AD44" s="3">
        <v>9686294</v>
      </c>
      <c r="AE44" s="4">
        <f t="shared" si="7"/>
        <v>27.219908</v>
      </c>
      <c r="AF44" s="6">
        <f t="shared" si="8"/>
        <v>4.2150479824815878E-3</v>
      </c>
      <c r="AG44" s="5">
        <f t="shared" si="9"/>
        <v>1.2026535510423395</v>
      </c>
      <c r="AJ44" s="1" t="s">
        <v>160</v>
      </c>
      <c r="AL44"/>
      <c r="AM44"/>
      <c r="AN44"/>
      <c r="AO44"/>
    </row>
    <row r="45" spans="3:41" x14ac:dyDescent="0.3">
      <c r="C45" s="1" t="s">
        <v>82</v>
      </c>
      <c r="D45" s="3">
        <v>44156</v>
      </c>
      <c r="E45" s="3">
        <v>49118</v>
      </c>
      <c r="F45" s="3">
        <v>29431</v>
      </c>
      <c r="G45" s="3">
        <v>81104</v>
      </c>
      <c r="H45" s="4">
        <f t="shared" si="0"/>
        <v>203.809</v>
      </c>
      <c r="I45" s="6">
        <f t="shared" si="1"/>
        <v>1.5809782352962406E-3</v>
      </c>
      <c r="J45" s="4"/>
      <c r="K45" s="3">
        <v>50136.26</v>
      </c>
      <c r="L45" s="3">
        <v>65476.46</v>
      </c>
      <c r="M45" s="3">
        <v>72098.48000000001</v>
      </c>
      <c r="N45" s="3">
        <v>88338.11</v>
      </c>
      <c r="O45" s="4">
        <f t="shared" si="2"/>
        <v>276.04930999999999</v>
      </c>
      <c r="P45" s="6">
        <f t="shared" si="3"/>
        <v>1.6162581886787297E-3</v>
      </c>
      <c r="Q45" s="6">
        <f t="shared" si="4"/>
        <v>0.35445103013115209</v>
      </c>
      <c r="S45" s="1" t="s">
        <v>47</v>
      </c>
      <c r="T45" s="3">
        <v>2161770</v>
      </c>
      <c r="U45" s="3">
        <v>4061719.5</v>
      </c>
      <c r="V45" s="3">
        <v>2752617</v>
      </c>
      <c r="W45" s="3">
        <v>3197849</v>
      </c>
      <c r="X45" s="4">
        <f t="shared" si="5"/>
        <v>12.1739555</v>
      </c>
      <c r="Y45" s="6">
        <f t="shared" si="6"/>
        <v>3.8736960376853061E-3</v>
      </c>
      <c r="AA45" s="3">
        <v>3461144.8</v>
      </c>
      <c r="AB45" s="3">
        <v>3600249.94</v>
      </c>
      <c r="AC45" s="3">
        <v>3303182.2199999997</v>
      </c>
      <c r="AD45" s="3">
        <v>4296731.68</v>
      </c>
      <c r="AE45" s="4">
        <f t="shared" si="7"/>
        <v>14.661308640000001</v>
      </c>
      <c r="AF45" s="6">
        <f t="shared" si="8"/>
        <v>5.3410793284360243E-3</v>
      </c>
      <c r="AG45" s="5">
        <f t="shared" si="9"/>
        <v>0.2043175810852933</v>
      </c>
      <c r="AJ45" s="1" t="s">
        <v>161</v>
      </c>
      <c r="AL45"/>
      <c r="AM45"/>
      <c r="AN45"/>
      <c r="AO45"/>
    </row>
    <row r="46" spans="3:41" x14ac:dyDescent="0.3">
      <c r="C46" s="1" t="s">
        <v>65</v>
      </c>
      <c r="D46" s="3">
        <v>61234</v>
      </c>
      <c r="E46" s="3">
        <v>34438</v>
      </c>
      <c r="F46" s="3">
        <v>33067</v>
      </c>
      <c r="G46" s="3">
        <v>55356</v>
      </c>
      <c r="H46" s="4">
        <f t="shared" si="0"/>
        <v>184.095</v>
      </c>
      <c r="I46" s="6">
        <f t="shared" si="1"/>
        <v>1.4955635878139276E-3</v>
      </c>
      <c r="J46" s="4"/>
      <c r="K46" s="3">
        <v>48861.5</v>
      </c>
      <c r="L46" s="3">
        <v>43486.09</v>
      </c>
      <c r="M46" s="3">
        <v>75114.26999999999</v>
      </c>
      <c r="N46" s="3">
        <v>26027.49</v>
      </c>
      <c r="O46" s="4">
        <f t="shared" si="2"/>
        <v>193.48934999999997</v>
      </c>
      <c r="P46" s="6">
        <f t="shared" si="3"/>
        <v>1.0190580120313156E-3</v>
      </c>
      <c r="Q46" s="6">
        <f t="shared" si="4"/>
        <v>5.1029903039191638E-2</v>
      </c>
      <c r="S46" s="1" t="s">
        <v>61</v>
      </c>
      <c r="T46" s="3">
        <v>2916040</v>
      </c>
      <c r="U46" s="3">
        <v>2936000</v>
      </c>
      <c r="V46" s="3">
        <v>2781440</v>
      </c>
      <c r="W46" s="3">
        <v>3304580</v>
      </c>
      <c r="X46" s="4">
        <f t="shared" si="5"/>
        <v>11.93806</v>
      </c>
      <c r="Y46" s="6">
        <f t="shared" si="6"/>
        <v>3.2794186303696173E-3</v>
      </c>
      <c r="AA46" s="3">
        <v>3402392</v>
      </c>
      <c r="AB46" s="3">
        <v>6114947.5999999996</v>
      </c>
      <c r="AC46" s="3">
        <v>5381704.9199999999</v>
      </c>
      <c r="AD46" s="3">
        <v>3678967.6</v>
      </c>
      <c r="AE46" s="4">
        <f t="shared" si="7"/>
        <v>18.57801212</v>
      </c>
      <c r="AF46" s="6">
        <f t="shared" si="8"/>
        <v>2.6646099373021999E-3</v>
      </c>
      <c r="AG46" s="5">
        <f t="shared" si="9"/>
        <v>0.55620026369443609</v>
      </c>
      <c r="AJ46" s="1" t="s">
        <v>162</v>
      </c>
      <c r="AL46"/>
      <c r="AM46"/>
      <c r="AN46"/>
      <c r="AO46"/>
    </row>
    <row r="47" spans="3:41" x14ac:dyDescent="0.3">
      <c r="C47" s="1" t="s">
        <v>36</v>
      </c>
      <c r="D47" s="3">
        <v>36927</v>
      </c>
      <c r="E47" s="3">
        <v>58374</v>
      </c>
      <c r="F47" s="3">
        <v>27060</v>
      </c>
      <c r="G47" s="3">
        <v>51788</v>
      </c>
      <c r="H47" s="4">
        <f t="shared" si="0"/>
        <v>174.149</v>
      </c>
      <c r="I47" s="6">
        <f t="shared" si="1"/>
        <v>1.3217800762060365E-3</v>
      </c>
      <c r="J47" s="4"/>
      <c r="K47" s="3">
        <v>43373.93</v>
      </c>
      <c r="L47" s="3">
        <v>22710.370000000003</v>
      </c>
      <c r="M47" s="3">
        <v>27485.84</v>
      </c>
      <c r="N47" s="3">
        <v>28425.759999999995</v>
      </c>
      <c r="O47" s="4">
        <f t="shared" si="2"/>
        <v>121.99589999999999</v>
      </c>
      <c r="P47" s="6">
        <f t="shared" si="3"/>
        <v>1.5821378938887887E-3</v>
      </c>
      <c r="Q47" s="6">
        <f t="shared" si="4"/>
        <v>-0.29947401363200488</v>
      </c>
      <c r="S47" s="1" t="s">
        <v>52</v>
      </c>
      <c r="T47" s="3">
        <v>2213400</v>
      </c>
      <c r="U47" s="3">
        <v>1831200</v>
      </c>
      <c r="V47" s="3">
        <v>3392200</v>
      </c>
      <c r="W47" s="3">
        <v>2669800</v>
      </c>
      <c r="X47" s="4">
        <f t="shared" si="5"/>
        <v>10.1066</v>
      </c>
      <c r="Y47" s="6">
        <f t="shared" si="6"/>
        <v>2.6865316321758028E-3</v>
      </c>
      <c r="AA47" s="3">
        <v>2940682.98</v>
      </c>
      <c r="AB47" s="3">
        <v>1027664.1599999999</v>
      </c>
      <c r="AC47" s="3">
        <v>2702167.5</v>
      </c>
      <c r="AD47" s="3">
        <v>2597865.9</v>
      </c>
      <c r="AE47" s="4">
        <f t="shared" si="7"/>
        <v>9.268380539999999</v>
      </c>
      <c r="AF47" s="6">
        <f t="shared" si="8"/>
        <v>7.4486786605281298E-3</v>
      </c>
      <c r="AG47" s="5">
        <f t="shared" si="9"/>
        <v>-8.2937828745572317E-2</v>
      </c>
      <c r="AJ47" s="1" t="s">
        <v>163</v>
      </c>
      <c r="AL47"/>
      <c r="AM47"/>
      <c r="AN47"/>
      <c r="AO47"/>
    </row>
    <row r="48" spans="3:41" x14ac:dyDescent="0.3">
      <c r="C48" s="1" t="s">
        <v>50</v>
      </c>
      <c r="D48" s="3">
        <v>11613</v>
      </c>
      <c r="E48" s="3">
        <v>141593</v>
      </c>
      <c r="F48" s="3">
        <v>694</v>
      </c>
      <c r="G48" s="3">
        <v>13</v>
      </c>
      <c r="H48" s="4">
        <f t="shared" si="0"/>
        <v>153.91300000000001</v>
      </c>
      <c r="I48" s="6">
        <f t="shared" si="1"/>
        <v>1.178191406800821E-3</v>
      </c>
      <c r="J48" s="4"/>
      <c r="K48" s="3">
        <v>43092.43</v>
      </c>
      <c r="L48" s="3">
        <v>43993.29</v>
      </c>
      <c r="M48" s="3">
        <v>34768.369999999995</v>
      </c>
      <c r="N48" s="3">
        <v>67550.570000000007</v>
      </c>
      <c r="O48" s="4">
        <f t="shared" si="2"/>
        <v>189.40466000000001</v>
      </c>
      <c r="P48" s="6">
        <f t="shared" si="3"/>
        <v>1.7835711688497396E-3</v>
      </c>
      <c r="Q48" s="6">
        <f t="shared" si="4"/>
        <v>0.23059559621344516</v>
      </c>
      <c r="S48" s="1" t="s">
        <v>59</v>
      </c>
      <c r="T48" s="3">
        <v>2973250</v>
      </c>
      <c r="U48" s="3">
        <v>2675225</v>
      </c>
      <c r="V48" s="3">
        <v>1672125</v>
      </c>
      <c r="W48" s="3">
        <v>958825</v>
      </c>
      <c r="X48" s="4">
        <f t="shared" si="5"/>
        <v>8.2794249999999998</v>
      </c>
      <c r="Y48" s="6">
        <f t="shared" si="6"/>
        <v>2.6823883103374801E-3</v>
      </c>
      <c r="AA48" s="3">
        <v>2852544.55</v>
      </c>
      <c r="AB48" s="3">
        <v>6910706.2999999998</v>
      </c>
      <c r="AC48" s="3">
        <v>6708135.1500000004</v>
      </c>
      <c r="AD48" s="3">
        <v>9437542.5</v>
      </c>
      <c r="AE48" s="4">
        <f t="shared" si="7"/>
        <v>25.908928499999998</v>
      </c>
      <c r="AF48" s="6">
        <f t="shared" si="8"/>
        <v>2.4019307098892494E-3</v>
      </c>
      <c r="AG48" s="5">
        <f t="shared" si="9"/>
        <v>2.1293149584663187</v>
      </c>
      <c r="AJ48" s="1" t="s">
        <v>164</v>
      </c>
      <c r="AL48"/>
      <c r="AM48"/>
      <c r="AN48"/>
      <c r="AO48"/>
    </row>
    <row r="49" spans="3:41" x14ac:dyDescent="0.3">
      <c r="C49" s="1" t="s">
        <v>55</v>
      </c>
      <c r="D49" s="3">
        <v>65897</v>
      </c>
      <c r="E49" s="3">
        <v>11566</v>
      </c>
      <c r="F49" s="3">
        <v>19930</v>
      </c>
      <c r="G49" s="3">
        <v>39800</v>
      </c>
      <c r="H49" s="4">
        <f t="shared" si="0"/>
        <v>137.19300000000001</v>
      </c>
      <c r="I49" s="6">
        <f t="shared" si="1"/>
        <v>1.0909046103992294E-3</v>
      </c>
      <c r="J49" s="4"/>
      <c r="K49" s="3">
        <v>38302.589999999997</v>
      </c>
      <c r="L49" s="3">
        <v>55397.33</v>
      </c>
      <c r="M49" s="3">
        <v>53818.42</v>
      </c>
      <c r="N49" s="3">
        <v>66000.78</v>
      </c>
      <c r="O49" s="4">
        <f t="shared" si="2"/>
        <v>213.51911999999999</v>
      </c>
      <c r="P49" s="6">
        <f t="shared" si="3"/>
        <v>2.2707213264918642E-3</v>
      </c>
      <c r="Q49" s="6">
        <f t="shared" si="4"/>
        <v>0.55634121274409032</v>
      </c>
      <c r="S49" s="1" t="s">
        <v>34</v>
      </c>
      <c r="T49" s="3">
        <v>1907088</v>
      </c>
      <c r="U49" s="3">
        <v>2310512</v>
      </c>
      <c r="V49" s="3">
        <v>1838528</v>
      </c>
      <c r="W49" s="3">
        <v>2210528</v>
      </c>
      <c r="X49" s="4">
        <f t="shared" si="5"/>
        <v>8.2666559999999993</v>
      </c>
      <c r="Y49" s="6">
        <f t="shared" si="6"/>
        <v>2.3929090249577784E-3</v>
      </c>
      <c r="AA49" s="3">
        <v>2789059.65</v>
      </c>
      <c r="AB49" s="3">
        <v>2192638.5</v>
      </c>
      <c r="AC49" s="3">
        <v>1568980.2</v>
      </c>
      <c r="AD49" s="3">
        <v>1804018.35</v>
      </c>
      <c r="AE49" s="4">
        <f t="shared" si="7"/>
        <v>8.3546967000000016</v>
      </c>
      <c r="AF49" s="6">
        <f t="shared" si="8"/>
        <v>3.4597308957914552E-3</v>
      </c>
      <c r="AG49" s="5">
        <f t="shared" si="9"/>
        <v>1.0650098419482168E-2</v>
      </c>
      <c r="AJ49" s="1" t="s">
        <v>165</v>
      </c>
      <c r="AL49"/>
      <c r="AM49"/>
      <c r="AN49"/>
      <c r="AO49"/>
    </row>
    <row r="50" spans="3:41" x14ac:dyDescent="0.3">
      <c r="C50" s="1" t="s">
        <v>17</v>
      </c>
      <c r="D50" s="3">
        <v>30040</v>
      </c>
      <c r="E50" s="3">
        <v>29279</v>
      </c>
      <c r="F50" s="3">
        <v>32429</v>
      </c>
      <c r="G50" s="3">
        <v>35281</v>
      </c>
      <c r="H50" s="4">
        <f t="shared" si="0"/>
        <v>127.029</v>
      </c>
      <c r="I50" s="6">
        <f t="shared" si="1"/>
        <v>9.7163670126647632E-4</v>
      </c>
      <c r="J50" s="4"/>
      <c r="K50" s="3">
        <v>36639</v>
      </c>
      <c r="L50" s="3">
        <v>81031</v>
      </c>
      <c r="M50" s="3">
        <v>98648</v>
      </c>
      <c r="N50" s="3">
        <v>55520</v>
      </c>
      <c r="O50" s="4">
        <f t="shared" si="2"/>
        <v>271.83800000000002</v>
      </c>
      <c r="P50" s="6">
        <f t="shared" si="3"/>
        <v>1.2352485782416876E-3</v>
      </c>
      <c r="Q50" s="6">
        <f t="shared" si="4"/>
        <v>1.1399680387942914</v>
      </c>
      <c r="S50" s="1" t="s">
        <v>74</v>
      </c>
      <c r="T50" s="3">
        <v>1832901</v>
      </c>
      <c r="U50" s="3">
        <v>1597938</v>
      </c>
      <c r="V50" s="3">
        <v>2105334</v>
      </c>
      <c r="W50" s="3">
        <v>1838358</v>
      </c>
      <c r="X50" s="4">
        <f t="shared" si="5"/>
        <v>7.3745310000000002</v>
      </c>
      <c r="Y50" s="6">
        <f t="shared" si="6"/>
        <v>2.3179360072951988E-3</v>
      </c>
      <c r="AA50" s="3">
        <v>2727160</v>
      </c>
      <c r="AB50" s="3">
        <v>2768900</v>
      </c>
      <c r="AC50" s="3">
        <v>3201480</v>
      </c>
      <c r="AD50" s="3">
        <v>3336530</v>
      </c>
      <c r="AE50" s="4">
        <f t="shared" si="7"/>
        <v>12.03407</v>
      </c>
      <c r="AF50" s="6">
        <f t="shared" si="8"/>
        <v>4.1210749815714575E-3</v>
      </c>
      <c r="AG50" s="5">
        <f t="shared" si="9"/>
        <v>0.63184207917764534</v>
      </c>
      <c r="AJ50" s="1" t="s">
        <v>166</v>
      </c>
      <c r="AL50"/>
      <c r="AM50"/>
      <c r="AN50"/>
      <c r="AO50"/>
    </row>
    <row r="51" spans="3:41" x14ac:dyDescent="0.3">
      <c r="C51" s="1" t="s">
        <v>57</v>
      </c>
      <c r="D51" s="3">
        <v>38341</v>
      </c>
      <c r="E51" s="3">
        <v>26114</v>
      </c>
      <c r="F51" s="3">
        <v>22226</v>
      </c>
      <c r="G51" s="3">
        <v>26460</v>
      </c>
      <c r="H51" s="4">
        <f t="shared" si="0"/>
        <v>113.14100000000001</v>
      </c>
      <c r="I51" s="6">
        <f t="shared" si="1"/>
        <v>9.2643031635325534E-4</v>
      </c>
      <c r="J51" s="4"/>
      <c r="K51" s="3">
        <v>34501</v>
      </c>
      <c r="L51" s="3">
        <v>38405</v>
      </c>
      <c r="M51" s="3">
        <v>34577.78</v>
      </c>
      <c r="N51" s="3">
        <v>40393.24</v>
      </c>
      <c r="O51" s="4">
        <f t="shared" si="2"/>
        <v>147.87701999999999</v>
      </c>
      <c r="P51" s="6">
        <f t="shared" si="3"/>
        <v>1.5727421973782268E-3</v>
      </c>
      <c r="Q51" s="6">
        <f t="shared" si="4"/>
        <v>0.30701531717061004</v>
      </c>
      <c r="S51" s="1" t="s">
        <v>92</v>
      </c>
      <c r="T51" s="3">
        <v>1193278.2499999998</v>
      </c>
      <c r="U51" s="3">
        <v>1192895.4000000001</v>
      </c>
      <c r="V51" s="3">
        <v>2612061.0499999998</v>
      </c>
      <c r="W51" s="3">
        <v>2145242.4500000002</v>
      </c>
      <c r="X51" s="4">
        <f t="shared" si="5"/>
        <v>7.1434771499999998</v>
      </c>
      <c r="Y51" s="6">
        <f t="shared" si="6"/>
        <v>2.1177115288639977E-3</v>
      </c>
      <c r="AA51" s="3">
        <v>2541776.16</v>
      </c>
      <c r="AB51" s="3">
        <v>4499776.74</v>
      </c>
      <c r="AC51" s="3">
        <v>2776741.86</v>
      </c>
      <c r="AD51" s="3">
        <v>4516145.2</v>
      </c>
      <c r="AE51" s="4">
        <f t="shared" si="7"/>
        <v>14.334439960000001</v>
      </c>
      <c r="AF51" s="6">
        <f t="shared" si="8"/>
        <v>3.0900561393164905E-3</v>
      </c>
      <c r="AG51" s="5">
        <f t="shared" si="9"/>
        <v>1.0066474153976963</v>
      </c>
      <c r="AJ51" s="1" t="s">
        <v>167</v>
      </c>
      <c r="AL51"/>
      <c r="AM51"/>
      <c r="AN51"/>
      <c r="AO51"/>
    </row>
    <row r="52" spans="3:41" x14ac:dyDescent="0.3">
      <c r="C52" s="1" t="s">
        <v>46</v>
      </c>
      <c r="D52" s="3"/>
      <c r="E52" s="3">
        <v>19918</v>
      </c>
      <c r="F52" s="3">
        <v>46732</v>
      </c>
      <c r="G52" s="3">
        <v>41227</v>
      </c>
      <c r="H52" s="4">
        <f t="shared" si="0"/>
        <v>107.877</v>
      </c>
      <c r="I52" s="6">
        <f t="shared" si="1"/>
        <v>9.0253894803475599E-4</v>
      </c>
      <c r="J52" s="4"/>
      <c r="K52" s="3">
        <v>31210</v>
      </c>
      <c r="L52" s="3">
        <v>35477</v>
      </c>
      <c r="M52" s="3">
        <v>60858.36</v>
      </c>
      <c r="N52" s="3">
        <v>60734.5</v>
      </c>
      <c r="O52" s="4">
        <f t="shared" si="2"/>
        <v>188.27985999999999</v>
      </c>
      <c r="P52" s="6">
        <f t="shared" si="3"/>
        <v>1.1417746795738431E-3</v>
      </c>
      <c r="Q52" s="6">
        <f t="shared" si="4"/>
        <v>0.74531976232190367</v>
      </c>
      <c r="S52" s="1" t="s">
        <v>29</v>
      </c>
      <c r="T52" s="3">
        <v>1577160</v>
      </c>
      <c r="U52" s="3">
        <v>2162260</v>
      </c>
      <c r="V52" s="3">
        <v>928160</v>
      </c>
      <c r="W52" s="3">
        <v>1858840</v>
      </c>
      <c r="X52" s="4">
        <f t="shared" si="5"/>
        <v>6.5264199999999999</v>
      </c>
      <c r="Y52" s="6">
        <f t="shared" si="6"/>
        <v>2.0365038485575301E-3</v>
      </c>
      <c r="AA52" s="3">
        <v>2384621.3880000003</v>
      </c>
      <c r="AB52" s="3">
        <v>2859555.9750000001</v>
      </c>
      <c r="AC52" s="3">
        <v>2757518.75</v>
      </c>
      <c r="AD52" s="3">
        <v>2746524.7760000001</v>
      </c>
      <c r="AE52" s="4">
        <f t="shared" si="7"/>
        <v>10.748220889000001</v>
      </c>
      <c r="AF52" s="6">
        <f t="shared" si="8"/>
        <v>7.9084616010002752E-4</v>
      </c>
      <c r="AG52" s="5">
        <f t="shared" si="9"/>
        <v>0.64687851670594299</v>
      </c>
      <c r="AJ52" s="1" t="s">
        <v>168</v>
      </c>
      <c r="AL52"/>
      <c r="AM52"/>
      <c r="AN52"/>
      <c r="AO52"/>
    </row>
    <row r="53" spans="3:41" x14ac:dyDescent="0.3">
      <c r="C53" s="1" t="s">
        <v>92</v>
      </c>
      <c r="D53" s="3">
        <v>14121</v>
      </c>
      <c r="E53" s="3">
        <v>20059</v>
      </c>
      <c r="F53" s="3">
        <v>37509</v>
      </c>
      <c r="G53" s="3">
        <v>33406</v>
      </c>
      <c r="H53" s="4">
        <f t="shared" si="0"/>
        <v>105.095</v>
      </c>
      <c r="I53" s="6">
        <f t="shared" si="1"/>
        <v>8.511922581798646E-4</v>
      </c>
      <c r="J53" s="4"/>
      <c r="K53" s="3">
        <v>29497.41</v>
      </c>
      <c r="L53" s="3">
        <v>35982.46</v>
      </c>
      <c r="M53" s="3">
        <v>35990</v>
      </c>
      <c r="N53" s="3">
        <v>35216.979999999996</v>
      </c>
      <c r="O53" s="4">
        <f t="shared" si="2"/>
        <v>136.68684999999996</v>
      </c>
      <c r="P53" s="6">
        <f t="shared" si="3"/>
        <v>1.7162516047830635E-3</v>
      </c>
      <c r="Q53" s="6">
        <f t="shared" si="4"/>
        <v>0.30060278795375583</v>
      </c>
      <c r="S53" s="1" t="s">
        <v>42</v>
      </c>
      <c r="T53" s="3">
        <v>326774</v>
      </c>
      <c r="U53" s="3">
        <v>1841870</v>
      </c>
      <c r="V53" s="3">
        <v>2000418</v>
      </c>
      <c r="W53" s="3">
        <v>2107090</v>
      </c>
      <c r="X53" s="4">
        <f t="shared" si="5"/>
        <v>6.2761519999999997</v>
      </c>
      <c r="Y53" s="6">
        <f t="shared" si="6"/>
        <v>1.8020419326644698E-3</v>
      </c>
      <c r="AA53" s="3">
        <v>1878432</v>
      </c>
      <c r="AB53" s="3">
        <v>625919.6</v>
      </c>
      <c r="AC53" s="3">
        <v>202266</v>
      </c>
      <c r="AD53" s="3">
        <v>44202.720000000001</v>
      </c>
      <c r="AE53" s="4">
        <f t="shared" si="7"/>
        <v>2.7508203200000003</v>
      </c>
      <c r="AF53" s="6">
        <f t="shared" si="8"/>
        <v>1.4204633900077308E-3</v>
      </c>
      <c r="AG53" s="5">
        <f t="shared" si="9"/>
        <v>-0.56170272485433737</v>
      </c>
      <c r="AJ53" s="1" t="s">
        <v>169</v>
      </c>
      <c r="AL53"/>
      <c r="AM53"/>
      <c r="AN53"/>
      <c r="AO53"/>
    </row>
    <row r="54" spans="3:41" x14ac:dyDescent="0.3">
      <c r="C54" s="1" t="s">
        <v>12</v>
      </c>
      <c r="D54" s="3">
        <v>25073</v>
      </c>
      <c r="E54" s="3">
        <v>14714</v>
      </c>
      <c r="F54" s="3">
        <v>27517</v>
      </c>
      <c r="G54" s="3">
        <v>31812</v>
      </c>
      <c r="H54" s="4">
        <f t="shared" si="0"/>
        <v>99.116</v>
      </c>
      <c r="I54" s="6">
        <f t="shared" si="1"/>
        <v>8.2335048388490592E-4</v>
      </c>
      <c r="J54" s="4"/>
      <c r="K54" s="3">
        <v>28692</v>
      </c>
      <c r="L54" s="3">
        <v>25177</v>
      </c>
      <c r="M54" s="3">
        <v>59615</v>
      </c>
      <c r="N54" s="3">
        <v>91976</v>
      </c>
      <c r="O54" s="4">
        <f t="shared" si="2"/>
        <v>205.46</v>
      </c>
      <c r="P54" s="6">
        <f t="shared" si="3"/>
        <v>6.8374909281064804E-4</v>
      </c>
      <c r="Q54" s="6">
        <f t="shared" si="4"/>
        <v>1.072924653940837</v>
      </c>
      <c r="S54" s="1" t="s">
        <v>38</v>
      </c>
      <c r="T54" s="3">
        <v>1267376</v>
      </c>
      <c r="U54" s="3">
        <v>2155285</v>
      </c>
      <c r="V54" s="3">
        <v>1093873</v>
      </c>
      <c r="W54" s="3">
        <v>1037047</v>
      </c>
      <c r="X54" s="4">
        <f t="shared" si="5"/>
        <v>5.5535810000000003</v>
      </c>
      <c r="Y54" s="6">
        <f t="shared" si="6"/>
        <v>1.6917063980655212E-3</v>
      </c>
      <c r="AA54" s="3">
        <v>1756644.165</v>
      </c>
      <c r="AB54" s="3">
        <v>919769.98499999999</v>
      </c>
      <c r="AC54" s="3">
        <v>1113176.52</v>
      </c>
      <c r="AD54" s="3">
        <v>1151243.28</v>
      </c>
      <c r="AE54" s="4">
        <f t="shared" si="7"/>
        <v>4.94083395</v>
      </c>
      <c r="AF54" s="6">
        <f t="shared" si="8"/>
        <v>4.2477491663906819E-4</v>
      </c>
      <c r="AG54" s="5">
        <f t="shared" si="9"/>
        <v>-0.11033368379789554</v>
      </c>
      <c r="AJ54" s="1" t="s">
        <v>170</v>
      </c>
      <c r="AL54"/>
      <c r="AM54"/>
      <c r="AN54"/>
      <c r="AO54"/>
    </row>
    <row r="55" spans="3:41" x14ac:dyDescent="0.3">
      <c r="C55" s="1" t="s">
        <v>42</v>
      </c>
      <c r="D55" s="3">
        <v>5321</v>
      </c>
      <c r="E55" s="3">
        <v>27373</v>
      </c>
      <c r="F55" s="3">
        <v>30899</v>
      </c>
      <c r="G55" s="3">
        <v>32281</v>
      </c>
      <c r="H55" s="4">
        <f t="shared" si="0"/>
        <v>95.873999999999995</v>
      </c>
      <c r="I55" s="6">
        <f t="shared" si="1"/>
        <v>8.1850694264420378E-4</v>
      </c>
      <c r="J55" s="4"/>
      <c r="K55" s="3">
        <v>26136</v>
      </c>
      <c r="L55" s="3">
        <v>26586.6</v>
      </c>
      <c r="M55" s="3">
        <v>24266</v>
      </c>
      <c r="N55" s="3">
        <v>4866</v>
      </c>
      <c r="O55" s="4">
        <f t="shared" si="2"/>
        <v>81.854600000000005</v>
      </c>
      <c r="P55" s="6">
        <f t="shared" si="3"/>
        <v>1.1496847567526096E-3</v>
      </c>
      <c r="Q55" s="6">
        <f t="shared" si="4"/>
        <v>-0.14622734005048288</v>
      </c>
      <c r="S55" s="1" t="s">
        <v>77</v>
      </c>
      <c r="T55" s="3">
        <v>41664</v>
      </c>
      <c r="U55" s="3">
        <v>872818</v>
      </c>
      <c r="V55" s="3">
        <v>1327760</v>
      </c>
      <c r="W55" s="3">
        <v>2971304</v>
      </c>
      <c r="X55" s="4">
        <f t="shared" si="5"/>
        <v>5.213546</v>
      </c>
      <c r="Y55" s="6">
        <f t="shared" si="6"/>
        <v>1.4868488395677359E-3</v>
      </c>
      <c r="AA55" s="3">
        <v>1155975</v>
      </c>
      <c r="AB55" s="3">
        <v>317056</v>
      </c>
      <c r="AC55" s="3">
        <v>4474.3999999999996</v>
      </c>
      <c r="AD55" s="3"/>
      <c r="AE55" s="4">
        <f t="shared" si="7"/>
        <v>1.4775053999999999</v>
      </c>
      <c r="AF55" s="6">
        <f t="shared" si="8"/>
        <v>1.6953508511522775E-3</v>
      </c>
      <c r="AG55" s="5">
        <f t="shared" si="9"/>
        <v>-0.71660259639024959</v>
      </c>
      <c r="AJ55" s="1" t="s">
        <v>171</v>
      </c>
      <c r="AL55"/>
      <c r="AM55"/>
      <c r="AN55"/>
      <c r="AO55"/>
    </row>
    <row r="56" spans="3:41" x14ac:dyDescent="0.3">
      <c r="C56" s="1" t="s">
        <v>80</v>
      </c>
      <c r="D56" s="3">
        <v>11623</v>
      </c>
      <c r="E56" s="3">
        <v>22812</v>
      </c>
      <c r="F56" s="3">
        <v>39682</v>
      </c>
      <c r="G56" s="3">
        <v>21193</v>
      </c>
      <c r="H56" s="4">
        <f t="shared" si="0"/>
        <v>95.31</v>
      </c>
      <c r="I56" s="6">
        <f t="shared" si="1"/>
        <v>7.3231080180567818E-4</v>
      </c>
      <c r="J56" s="4"/>
      <c r="K56" s="3">
        <v>24803.84</v>
      </c>
      <c r="L56" s="3">
        <v>31729.119999999999</v>
      </c>
      <c r="M56" s="3">
        <v>16050.42</v>
      </c>
      <c r="N56" s="3">
        <v>65050.42</v>
      </c>
      <c r="O56" s="4">
        <f t="shared" si="2"/>
        <v>137.63379999999998</v>
      </c>
      <c r="P56" s="6">
        <f t="shared" si="3"/>
        <v>1.0622871539202143E-3</v>
      </c>
      <c r="Q56" s="6">
        <f t="shared" si="4"/>
        <v>0.44406463120344108</v>
      </c>
      <c r="S56" s="1" t="s">
        <v>57</v>
      </c>
      <c r="T56" s="3">
        <v>1552810.5</v>
      </c>
      <c r="U56" s="3">
        <v>1057617</v>
      </c>
      <c r="V56" s="3">
        <v>900153</v>
      </c>
      <c r="W56" s="3">
        <v>1071630</v>
      </c>
      <c r="X56" s="4">
        <f t="shared" si="5"/>
        <v>4.5822105000000004</v>
      </c>
      <c r="Y56" s="6">
        <f t="shared" si="6"/>
        <v>1.3675006308580251E-3</v>
      </c>
      <c r="AA56" s="3">
        <v>836976</v>
      </c>
      <c r="AB56" s="3">
        <v>743519</v>
      </c>
      <c r="AC56" s="3">
        <v>1654009</v>
      </c>
      <c r="AD56" s="3">
        <v>2662478</v>
      </c>
      <c r="AE56" s="4">
        <f t="shared" si="7"/>
        <v>5.8969820000000004</v>
      </c>
      <c r="AF56" s="6">
        <f t="shared" si="8"/>
        <v>4.984926995832479E-4</v>
      </c>
      <c r="AG56" s="5">
        <f t="shared" si="9"/>
        <v>0.28692952888131162</v>
      </c>
      <c r="AJ56" s="1" t="s">
        <v>98</v>
      </c>
      <c r="AL56"/>
      <c r="AM56"/>
      <c r="AN56"/>
      <c r="AO56"/>
    </row>
    <row r="57" spans="3:41" x14ac:dyDescent="0.3">
      <c r="C57" s="1" t="s">
        <v>5</v>
      </c>
      <c r="D57" s="3">
        <v>28991</v>
      </c>
      <c r="E57" s="3">
        <v>19640</v>
      </c>
      <c r="F57" s="3">
        <v>17281</v>
      </c>
      <c r="G57" s="3">
        <v>19361</v>
      </c>
      <c r="H57" s="4">
        <f t="shared" si="0"/>
        <v>85.272999999999996</v>
      </c>
      <c r="I57" s="6">
        <f t="shared" si="1"/>
        <v>7.1791758350883954E-4</v>
      </c>
      <c r="J57" s="4"/>
      <c r="K57" s="3">
        <v>22594</v>
      </c>
      <c r="L57" s="3">
        <v>42043.92</v>
      </c>
      <c r="M57" s="3">
        <v>36095.21</v>
      </c>
      <c r="N57" s="3">
        <v>26437.919999999998</v>
      </c>
      <c r="O57" s="4">
        <f t="shared" si="2"/>
        <v>127.17105000000001</v>
      </c>
      <c r="P57" s="6">
        <f t="shared" si="3"/>
        <v>1.0150152229157559E-3</v>
      </c>
      <c r="Q57" s="6">
        <f t="shared" si="4"/>
        <v>0.49134016628944699</v>
      </c>
      <c r="S57" s="1" t="s">
        <v>49</v>
      </c>
      <c r="T57" s="3">
        <v>3426060</v>
      </c>
      <c r="U57" s="3">
        <v>782520</v>
      </c>
      <c r="V57" s="3">
        <v>5760</v>
      </c>
      <c r="W57" s="3">
        <v>60</v>
      </c>
      <c r="X57" s="4">
        <f t="shared" si="5"/>
        <v>4.2144000000000004</v>
      </c>
      <c r="Y57" s="6">
        <f t="shared" si="6"/>
        <v>1.3463144949454437E-3</v>
      </c>
      <c r="AA57" s="3">
        <v>830112.48</v>
      </c>
      <c r="AB57" s="3">
        <v>129256</v>
      </c>
      <c r="AC57" s="3">
        <v>261016.95999999999</v>
      </c>
      <c r="AD57" s="3">
        <v>513534.4</v>
      </c>
      <c r="AE57" s="4">
        <f t="shared" si="7"/>
        <v>1.7339198399999998</v>
      </c>
      <c r="AF57" s="6">
        <f t="shared" si="8"/>
        <v>6.8248919172536127E-4</v>
      </c>
      <c r="AG57" s="5">
        <f t="shared" si="9"/>
        <v>-0.58857255125284746</v>
      </c>
      <c r="AL57"/>
      <c r="AM57"/>
      <c r="AN57"/>
      <c r="AO57"/>
    </row>
    <row r="58" spans="3:41" x14ac:dyDescent="0.3">
      <c r="C58" s="1" t="s">
        <v>66</v>
      </c>
      <c r="D58" s="3">
        <v>18749</v>
      </c>
      <c r="E58" s="3">
        <v>24672</v>
      </c>
      <c r="F58" s="3">
        <v>17312</v>
      </c>
      <c r="G58" s="3">
        <v>22864</v>
      </c>
      <c r="H58" s="4">
        <f t="shared" si="0"/>
        <v>83.596999999999994</v>
      </c>
      <c r="I58" s="6">
        <f t="shared" si="1"/>
        <v>7.0251100020064837E-4</v>
      </c>
      <c r="J58" s="4"/>
      <c r="K58" s="3">
        <v>20506.48</v>
      </c>
      <c r="L58" s="3">
        <v>29911.84</v>
      </c>
      <c r="M58" s="3">
        <v>32649.94</v>
      </c>
      <c r="N58" s="3">
        <v>38443.660000000003</v>
      </c>
      <c r="O58" s="4">
        <f t="shared" si="2"/>
        <v>121.51192</v>
      </c>
      <c r="P58" s="6">
        <f t="shared" si="3"/>
        <v>5.5817612684633743E-4</v>
      </c>
      <c r="Q58" s="6">
        <f t="shared" si="4"/>
        <v>0.45354402669952276</v>
      </c>
      <c r="S58" s="1" t="s">
        <v>39</v>
      </c>
      <c r="T58" s="3">
        <v>988609</v>
      </c>
      <c r="U58" s="3">
        <v>1162397</v>
      </c>
      <c r="V58" s="3">
        <v>870538.5</v>
      </c>
      <c r="W58" s="3">
        <v>1127563.5</v>
      </c>
      <c r="X58" s="4">
        <f t="shared" si="5"/>
        <v>4.149108</v>
      </c>
      <c r="Y58" s="6">
        <f t="shared" si="6"/>
        <v>1.3454517274275558E-3</v>
      </c>
      <c r="AA58" s="3">
        <v>826980.56</v>
      </c>
      <c r="AB58" s="3">
        <v>359400.16</v>
      </c>
      <c r="AC58" s="3">
        <v>535636.64</v>
      </c>
      <c r="AD58" s="3">
        <v>651902.15999999992</v>
      </c>
      <c r="AE58" s="4">
        <f t="shared" si="7"/>
        <v>2.3739195199999994</v>
      </c>
      <c r="AF58" s="6">
        <f t="shared" si="8"/>
        <v>9.7421405378694489E-4</v>
      </c>
      <c r="AG58" s="5">
        <f t="shared" si="9"/>
        <v>-0.4278482218346692</v>
      </c>
      <c r="AL58"/>
      <c r="AM58"/>
      <c r="AN58"/>
      <c r="AO58"/>
    </row>
    <row r="59" spans="3:41" x14ac:dyDescent="0.3">
      <c r="C59" s="1" t="s">
        <v>89</v>
      </c>
      <c r="D59" s="3">
        <v>72520</v>
      </c>
      <c r="E59" s="3">
        <v>7606</v>
      </c>
      <c r="F59" s="3">
        <v>1612</v>
      </c>
      <c r="G59" s="3">
        <v>65</v>
      </c>
      <c r="H59" s="4">
        <f t="shared" si="0"/>
        <v>81.802999999999997</v>
      </c>
      <c r="I59" s="6">
        <f t="shared" si="1"/>
        <v>5.8548451706758194E-4</v>
      </c>
      <c r="J59" s="4"/>
      <c r="K59" s="3">
        <v>20413</v>
      </c>
      <c r="L59" s="3">
        <v>14138.880000000001</v>
      </c>
      <c r="M59" s="3">
        <v>16192.83</v>
      </c>
      <c r="N59" s="3">
        <v>16077</v>
      </c>
      <c r="O59" s="4">
        <f t="shared" si="2"/>
        <v>66.82171000000001</v>
      </c>
      <c r="P59" s="6">
        <f t="shared" si="3"/>
        <v>2.1721700930000382E-4</v>
      </c>
      <c r="Q59" s="6">
        <f t="shared" si="4"/>
        <v>-0.18313863794726337</v>
      </c>
      <c r="S59" s="1" t="s">
        <v>36</v>
      </c>
      <c r="T59" s="3">
        <v>813415.8</v>
      </c>
      <c r="U59" s="3">
        <v>1382200.5000000002</v>
      </c>
      <c r="V59" s="3">
        <v>754579.5</v>
      </c>
      <c r="W59" s="3">
        <v>1196253.3</v>
      </c>
      <c r="X59" s="4">
        <f t="shared" si="5"/>
        <v>4.1464491000000008</v>
      </c>
      <c r="Y59" s="6">
        <f t="shared" si="6"/>
        <v>1.2930676338211349E-3</v>
      </c>
      <c r="AA59" s="3">
        <v>823619.42</v>
      </c>
      <c r="AB59" s="3">
        <v>1302646.1499999999</v>
      </c>
      <c r="AC59" s="3">
        <v>795139.08</v>
      </c>
      <c r="AD59" s="3">
        <v>467228.88</v>
      </c>
      <c r="AE59" s="4">
        <f t="shared" si="7"/>
        <v>3.3886335299999999</v>
      </c>
      <c r="AF59" s="6">
        <f t="shared" si="8"/>
        <v>2.1802930417979993E-3</v>
      </c>
      <c r="AG59" s="5">
        <f t="shared" si="9"/>
        <v>-0.18276254012137771</v>
      </c>
      <c r="AL59"/>
      <c r="AM59"/>
      <c r="AN59"/>
      <c r="AO59"/>
    </row>
    <row r="60" spans="3:41" x14ac:dyDescent="0.3">
      <c r="C60" s="1" t="s">
        <v>60</v>
      </c>
      <c r="D60" s="3">
        <v>5275</v>
      </c>
      <c r="E60" s="3">
        <v>21950</v>
      </c>
      <c r="F60" s="3">
        <v>21850</v>
      </c>
      <c r="G60" s="3">
        <v>19101</v>
      </c>
      <c r="H60" s="4">
        <f t="shared" si="0"/>
        <v>68.176000000000002</v>
      </c>
      <c r="I60" s="6">
        <f t="shared" si="1"/>
        <v>5.7314379231068638E-4</v>
      </c>
      <c r="J60" s="4"/>
      <c r="K60" s="3">
        <v>17300</v>
      </c>
      <c r="L60" s="3">
        <v>3882</v>
      </c>
      <c r="M60" s="3">
        <v>3396</v>
      </c>
      <c r="N60" s="3">
        <v>1426</v>
      </c>
      <c r="O60" s="4">
        <f t="shared" si="2"/>
        <v>26.004000000000001</v>
      </c>
      <c r="P60" s="6">
        <f t="shared" si="3"/>
        <v>3.865594031154312E-4</v>
      </c>
      <c r="Q60" s="6">
        <f t="shared" si="4"/>
        <v>-0.61857545177188444</v>
      </c>
      <c r="S60" s="1" t="s">
        <v>55</v>
      </c>
      <c r="T60" s="3">
        <v>768493.6</v>
      </c>
      <c r="U60" s="3">
        <v>292325.59999999998</v>
      </c>
      <c r="V60" s="3">
        <v>1018858.4</v>
      </c>
      <c r="W60" s="3">
        <v>1905332.8</v>
      </c>
      <c r="X60" s="4">
        <f t="shared" si="5"/>
        <v>3.9850104000000002</v>
      </c>
      <c r="Y60" s="6">
        <f t="shared" si="6"/>
        <v>1.0838766389682228E-3</v>
      </c>
      <c r="AA60" s="3">
        <v>655410</v>
      </c>
      <c r="AB60" s="3">
        <v>1086414</v>
      </c>
      <c r="AC60" s="3">
        <v>2379064.56</v>
      </c>
      <c r="AD60" s="3">
        <v>3462880.2</v>
      </c>
      <c r="AE60" s="4">
        <f t="shared" si="7"/>
        <v>7.5837687599999999</v>
      </c>
      <c r="AF60" s="6">
        <f t="shared" si="8"/>
        <v>1.0090090641995716E-3</v>
      </c>
      <c r="AG60" s="5">
        <f t="shared" si="9"/>
        <v>0.90307376864060362</v>
      </c>
      <c r="AL60"/>
      <c r="AM60"/>
      <c r="AN60"/>
      <c r="AO60"/>
    </row>
    <row r="61" spans="3:41" x14ac:dyDescent="0.3">
      <c r="C61" s="1" t="s">
        <v>78</v>
      </c>
      <c r="D61" s="3">
        <v>20257</v>
      </c>
      <c r="E61" s="3">
        <v>14765</v>
      </c>
      <c r="F61" s="3">
        <v>16752</v>
      </c>
      <c r="G61" s="3">
        <v>14965</v>
      </c>
      <c r="H61" s="4">
        <f t="shared" si="0"/>
        <v>66.739000000000004</v>
      </c>
      <c r="I61" s="6">
        <f t="shared" si="1"/>
        <v>4.0629925467883666E-4</v>
      </c>
      <c r="J61" s="4"/>
      <c r="K61" s="3">
        <v>15528.01</v>
      </c>
      <c r="L61" s="3">
        <v>7260.26</v>
      </c>
      <c r="M61" s="3">
        <v>10527.04</v>
      </c>
      <c r="N61" s="3">
        <v>12961.41</v>
      </c>
      <c r="O61" s="4">
        <f t="shared" si="2"/>
        <v>46.276720000000005</v>
      </c>
      <c r="P61" s="6">
        <f t="shared" si="3"/>
        <v>6.8690535519197427E-4</v>
      </c>
      <c r="Q61" s="6">
        <f t="shared" si="4"/>
        <v>-0.3066015373319948</v>
      </c>
      <c r="S61" s="1" t="s">
        <v>14</v>
      </c>
      <c r="T61" s="3">
        <v>757496</v>
      </c>
      <c r="U61" s="3">
        <v>804168</v>
      </c>
      <c r="V61" s="3">
        <v>1029600</v>
      </c>
      <c r="W61" s="3">
        <v>749056</v>
      </c>
      <c r="X61" s="4">
        <f t="shared" si="5"/>
        <v>3.3403200000000002</v>
      </c>
      <c r="Y61" s="6">
        <f t="shared" si="6"/>
        <v>1.0514997376425267E-3</v>
      </c>
      <c r="AA61" s="3">
        <v>632497.92000000004</v>
      </c>
      <c r="AB61" s="3">
        <v>809092.56</v>
      </c>
      <c r="AC61" s="3">
        <v>409285.71</v>
      </c>
      <c r="AD61" s="3">
        <v>1658785.71</v>
      </c>
      <c r="AE61" s="4">
        <f t="shared" si="7"/>
        <v>3.5096618999999998</v>
      </c>
      <c r="AF61" s="6">
        <f t="shared" si="8"/>
        <v>9.8931124663559486E-4</v>
      </c>
      <c r="AG61" s="5">
        <f t="shared" si="9"/>
        <v>5.0696310533122402E-2</v>
      </c>
      <c r="AL61"/>
      <c r="AM61"/>
      <c r="AN61"/>
      <c r="AO61"/>
    </row>
    <row r="62" spans="3:41" x14ac:dyDescent="0.3">
      <c r="C62" s="1" t="s">
        <v>59</v>
      </c>
      <c r="D62" s="3">
        <v>16990</v>
      </c>
      <c r="E62" s="3">
        <v>15287</v>
      </c>
      <c r="F62" s="3">
        <v>9555</v>
      </c>
      <c r="G62" s="3">
        <v>5479</v>
      </c>
      <c r="H62" s="4">
        <f t="shared" si="0"/>
        <v>47.311</v>
      </c>
      <c r="I62" s="6">
        <f t="shared" si="1"/>
        <v>3.7290973633867655E-4</v>
      </c>
      <c r="J62" s="4"/>
      <c r="K62" s="3">
        <v>12101</v>
      </c>
      <c r="L62" s="3">
        <v>23395</v>
      </c>
      <c r="M62" s="3">
        <v>26297.510000000002</v>
      </c>
      <c r="N62" s="3">
        <v>20438.939999999999</v>
      </c>
      <c r="O62" s="4">
        <f t="shared" si="2"/>
        <v>82.23245</v>
      </c>
      <c r="P62" s="6">
        <f t="shared" si="3"/>
        <v>7.3367960163197709E-4</v>
      </c>
      <c r="Q62" s="6">
        <f t="shared" si="4"/>
        <v>0.73812538310329523</v>
      </c>
      <c r="S62" s="1" t="s">
        <v>80</v>
      </c>
      <c r="T62" s="3">
        <v>395182</v>
      </c>
      <c r="U62" s="3">
        <v>775608</v>
      </c>
      <c r="V62" s="3">
        <v>1349188</v>
      </c>
      <c r="W62" s="3">
        <v>720562</v>
      </c>
      <c r="X62" s="4">
        <f t="shared" si="5"/>
        <v>3.2405400000000002</v>
      </c>
      <c r="Y62" s="6">
        <f t="shared" si="6"/>
        <v>9.1831249653062815E-4</v>
      </c>
      <c r="AA62" s="3">
        <v>624496.16</v>
      </c>
      <c r="AB62" s="3">
        <v>956458.88</v>
      </c>
      <c r="AC62" s="3">
        <v>995792.96</v>
      </c>
      <c r="AD62" s="3">
        <v>864398.48</v>
      </c>
      <c r="AE62" s="4">
        <f t="shared" si="7"/>
        <v>3.44114648</v>
      </c>
      <c r="AF62" s="6">
        <f t="shared" si="8"/>
        <v>8.729897359960548E-4</v>
      </c>
      <c r="AG62" s="5">
        <f t="shared" si="9"/>
        <v>6.1905262703129571E-2</v>
      </c>
      <c r="AL62"/>
      <c r="AM62"/>
      <c r="AN62"/>
      <c r="AO62"/>
    </row>
    <row r="63" spans="3:41" x14ac:dyDescent="0.3">
      <c r="C63" s="1" t="s">
        <v>97</v>
      </c>
      <c r="D63" s="3">
        <v>2725</v>
      </c>
      <c r="E63" s="3">
        <v>12067</v>
      </c>
      <c r="F63" s="3">
        <v>13354</v>
      </c>
      <c r="G63" s="3">
        <v>15277</v>
      </c>
      <c r="H63" s="4">
        <f t="shared" si="0"/>
        <v>43.423000000000002</v>
      </c>
      <c r="I63" s="6">
        <f t="shared" si="1"/>
        <v>3.4580651620453418E-4</v>
      </c>
      <c r="J63" s="4"/>
      <c r="K63" s="3">
        <v>11016</v>
      </c>
      <c r="L63" s="3">
        <v>24884</v>
      </c>
      <c r="M63" s="3">
        <v>21340</v>
      </c>
      <c r="N63" s="3">
        <v>30592</v>
      </c>
      <c r="O63" s="4">
        <f t="shared" si="2"/>
        <v>87.831999999999994</v>
      </c>
      <c r="P63" s="6">
        <f t="shared" si="3"/>
        <v>2.6381959716666745E-4</v>
      </c>
      <c r="Q63" s="6">
        <f t="shared" si="4"/>
        <v>1.0227068604195932</v>
      </c>
      <c r="S63" s="1" t="s">
        <v>86</v>
      </c>
      <c r="T63" s="3">
        <v>605517</v>
      </c>
      <c r="U63" s="3">
        <v>743512</v>
      </c>
      <c r="V63" s="3">
        <v>682209</v>
      </c>
      <c r="W63" s="3">
        <v>798842</v>
      </c>
      <c r="X63" s="4">
        <f t="shared" si="5"/>
        <v>2.8300800000000002</v>
      </c>
      <c r="Y63" s="6">
        <f t="shared" si="6"/>
        <v>6.7686365311907151E-4</v>
      </c>
      <c r="AA63" s="3">
        <v>551498.86</v>
      </c>
      <c r="AB63" s="3">
        <v>720241.06</v>
      </c>
      <c r="AC63" s="3">
        <v>793083.28</v>
      </c>
      <c r="AD63" s="3">
        <v>971719.21</v>
      </c>
      <c r="AE63" s="4">
        <f t="shared" si="7"/>
        <v>3.03654241</v>
      </c>
      <c r="AF63" s="6">
        <f t="shared" si="8"/>
        <v>7.3662728866247555E-4</v>
      </c>
      <c r="AG63" s="5">
        <f t="shared" si="9"/>
        <v>7.2952852922885558E-2</v>
      </c>
      <c r="AL63"/>
      <c r="AM63"/>
      <c r="AN63"/>
      <c r="AO63"/>
    </row>
    <row r="64" spans="3:41" x14ac:dyDescent="0.3">
      <c r="C64" s="1" t="s">
        <v>11</v>
      </c>
      <c r="D64" s="3">
        <v>9438</v>
      </c>
      <c r="E64" s="3">
        <v>9985</v>
      </c>
      <c r="F64" s="3">
        <v>10383</v>
      </c>
      <c r="G64" s="3">
        <v>10461</v>
      </c>
      <c r="H64" s="4">
        <f t="shared" si="0"/>
        <v>40.267000000000003</v>
      </c>
      <c r="I64" s="6">
        <f t="shared" si="1"/>
        <v>3.1298379524360515E-4</v>
      </c>
      <c r="J64" s="4"/>
      <c r="K64" s="3">
        <v>8322</v>
      </c>
      <c r="L64" s="3">
        <v>4769</v>
      </c>
      <c r="M64" s="3">
        <v>9042</v>
      </c>
      <c r="N64" s="3">
        <v>9450</v>
      </c>
      <c r="O64" s="4">
        <f t="shared" si="2"/>
        <v>31.582999999999998</v>
      </c>
      <c r="P64" s="6">
        <f t="shared" si="3"/>
        <v>1.8883428746721892E-4</v>
      </c>
      <c r="Q64" s="6">
        <f t="shared" si="4"/>
        <v>-0.21566046638686776</v>
      </c>
      <c r="S64" s="1" t="s">
        <v>89</v>
      </c>
      <c r="T64" s="3">
        <v>1849260</v>
      </c>
      <c r="U64" s="3">
        <v>193953</v>
      </c>
      <c r="V64" s="3">
        <v>41106</v>
      </c>
      <c r="W64" s="3">
        <v>1657.5</v>
      </c>
      <c r="X64" s="4">
        <f t="shared" si="5"/>
        <v>2.0859765000000001</v>
      </c>
      <c r="Y64" s="6">
        <f t="shared" si="6"/>
        <v>5.9930559395572668E-4</v>
      </c>
      <c r="AA64" s="3">
        <v>459631.08</v>
      </c>
      <c r="AB64" s="3">
        <v>664767.96</v>
      </c>
      <c r="AC64" s="3">
        <v>645821.04</v>
      </c>
      <c r="AD64" s="3">
        <v>792009.36</v>
      </c>
      <c r="AE64" s="4">
        <f t="shared" si="7"/>
        <v>2.5622294399999999</v>
      </c>
      <c r="AF64" s="6">
        <f t="shared" si="8"/>
        <v>6.2881251222212547E-4</v>
      </c>
      <c r="AG64" s="5">
        <f t="shared" si="9"/>
        <v>0.22831174751968675</v>
      </c>
      <c r="AL64"/>
      <c r="AM64"/>
      <c r="AN64"/>
      <c r="AO64"/>
    </row>
    <row r="65" spans="3:41" x14ac:dyDescent="0.3">
      <c r="C65" s="1" t="s">
        <v>94</v>
      </c>
      <c r="D65" s="3">
        <v>16737</v>
      </c>
      <c r="E65" s="3">
        <v>11084</v>
      </c>
      <c r="F65" s="3">
        <v>4976</v>
      </c>
      <c r="G65" s="3">
        <v>3648</v>
      </c>
      <c r="H65" s="4">
        <f t="shared" si="0"/>
        <v>36.445</v>
      </c>
      <c r="I65" s="6">
        <f t="shared" si="1"/>
        <v>2.3285066879503663E-4</v>
      </c>
      <c r="J65" s="4"/>
      <c r="K65" s="3">
        <v>7538</v>
      </c>
      <c r="L65" s="3">
        <v>5308.68</v>
      </c>
      <c r="M65" s="3">
        <v>5125.62</v>
      </c>
      <c r="N65" s="3">
        <v>4633.88</v>
      </c>
      <c r="O65" s="4">
        <f t="shared" si="2"/>
        <v>22.606180000000002</v>
      </c>
      <c r="P65" s="6">
        <f t="shared" si="3"/>
        <v>1.9455473633311755E-4</v>
      </c>
      <c r="Q65" s="6">
        <f t="shared" si="4"/>
        <v>-0.37971793112909857</v>
      </c>
      <c r="S65" s="1" t="s">
        <v>50</v>
      </c>
      <c r="T65" s="3">
        <v>139356</v>
      </c>
      <c r="U65" s="3">
        <v>1699116</v>
      </c>
      <c r="V65" s="3">
        <v>8328</v>
      </c>
      <c r="W65" s="3">
        <v>156</v>
      </c>
      <c r="X65" s="4">
        <f t="shared" si="5"/>
        <v>1.846956</v>
      </c>
      <c r="Y65" s="6">
        <f t="shared" si="6"/>
        <v>5.7667137209013633E-4</v>
      </c>
      <c r="AA65" s="3">
        <v>369116.64</v>
      </c>
      <c r="AB65" s="3">
        <v>538413.12</v>
      </c>
      <c r="AC65" s="3">
        <v>587698.92000000004</v>
      </c>
      <c r="AD65" s="3">
        <v>691985.88</v>
      </c>
      <c r="AE65" s="4">
        <f t="shared" si="7"/>
        <v>2.1872145600000001</v>
      </c>
      <c r="AF65" s="6">
        <f t="shared" si="8"/>
        <v>3.7548329950303085E-4</v>
      </c>
      <c r="AG65" s="5">
        <f t="shared" si="9"/>
        <v>0.18422667351035971</v>
      </c>
      <c r="AL65"/>
      <c r="AM65"/>
      <c r="AN65"/>
      <c r="AO65"/>
    </row>
    <row r="66" spans="3:41" x14ac:dyDescent="0.3">
      <c r="C66" s="1" t="s">
        <v>88</v>
      </c>
      <c r="D66" s="3"/>
      <c r="E66" s="3">
        <v>955</v>
      </c>
      <c r="F66" s="3">
        <v>11247</v>
      </c>
      <c r="G66" s="3">
        <v>14912</v>
      </c>
      <c r="H66" s="4">
        <f t="shared" si="0"/>
        <v>27.114000000000001</v>
      </c>
      <c r="I66" s="6">
        <f t="shared" si="1"/>
        <v>2.3273902688700625E-4</v>
      </c>
      <c r="J66" s="4"/>
      <c r="K66" s="3">
        <v>5512</v>
      </c>
      <c r="L66" s="3">
        <v>4788</v>
      </c>
      <c r="M66" s="3">
        <v>5900</v>
      </c>
      <c r="N66" s="3">
        <v>7091</v>
      </c>
      <c r="O66" s="4">
        <f t="shared" si="2"/>
        <v>23.291</v>
      </c>
      <c r="P66" s="6">
        <f t="shared" si="3"/>
        <v>3.3652598268225095E-4</v>
      </c>
      <c r="Q66" s="6">
        <f t="shared" si="4"/>
        <v>-0.14099727078262159</v>
      </c>
      <c r="S66" s="1" t="s">
        <v>9</v>
      </c>
      <c r="T66" s="3"/>
      <c r="U66" s="3"/>
      <c r="V66" s="3">
        <v>297488.75</v>
      </c>
      <c r="W66" s="3">
        <v>1479712.5</v>
      </c>
      <c r="X66" s="4">
        <f t="shared" si="5"/>
        <v>1.7772012500000001</v>
      </c>
      <c r="Y66" s="6">
        <f t="shared" si="6"/>
        <v>4.9462482242956741E-4</v>
      </c>
      <c r="AA66" s="3">
        <v>329815.125</v>
      </c>
      <c r="AB66" s="3">
        <v>293531.10800000001</v>
      </c>
      <c r="AC66" s="3">
        <v>507021.32299999997</v>
      </c>
      <c r="AD66" s="3">
        <v>175685.55799999999</v>
      </c>
      <c r="AE66" s="4">
        <f t="shared" si="7"/>
        <v>1.3060531139999998</v>
      </c>
      <c r="AF66" s="6">
        <f t="shared" si="8"/>
        <v>9.1524414617642452E-5</v>
      </c>
      <c r="AG66" s="5">
        <f t="shared" si="9"/>
        <v>-0.2651067998067187</v>
      </c>
      <c r="AL66"/>
      <c r="AM66"/>
      <c r="AN66"/>
      <c r="AO66"/>
    </row>
    <row r="67" spans="3:41" x14ac:dyDescent="0.3">
      <c r="C67" s="1" t="s">
        <v>90</v>
      </c>
      <c r="D67" s="3">
        <v>2059</v>
      </c>
      <c r="E67" s="3">
        <v>3396</v>
      </c>
      <c r="F67" s="3">
        <v>9636</v>
      </c>
      <c r="G67" s="3">
        <v>12010</v>
      </c>
      <c r="H67" s="4">
        <f t="shared" si="0"/>
        <v>27.100999999999999</v>
      </c>
      <c r="I67" s="6">
        <f t="shared" si="1"/>
        <v>1.8940479089306383E-4</v>
      </c>
      <c r="J67" s="4"/>
      <c r="K67" s="3">
        <v>4515</v>
      </c>
      <c r="L67" s="3">
        <v>7156</v>
      </c>
      <c r="M67" s="3">
        <v>3729</v>
      </c>
      <c r="N67" s="3">
        <v>24887</v>
      </c>
      <c r="O67" s="4">
        <f t="shared" si="2"/>
        <v>40.286999999999999</v>
      </c>
      <c r="P67" s="6">
        <f t="shared" si="3"/>
        <v>5.5991601805027137E-5</v>
      </c>
      <c r="Q67" s="6">
        <f t="shared" si="4"/>
        <v>0.48655031179661279</v>
      </c>
      <c r="S67" s="1" t="s">
        <v>17</v>
      </c>
      <c r="T67" s="3">
        <v>360480</v>
      </c>
      <c r="U67" s="3">
        <v>351348</v>
      </c>
      <c r="V67" s="3">
        <v>389148</v>
      </c>
      <c r="W67" s="3">
        <v>423372</v>
      </c>
      <c r="X67" s="4">
        <f t="shared" si="5"/>
        <v>1.524348</v>
      </c>
      <c r="Y67" s="6">
        <f t="shared" si="6"/>
        <v>4.8099629829291438E-4</v>
      </c>
      <c r="AA67" s="3">
        <v>286557.59999999998</v>
      </c>
      <c r="AB67" s="3">
        <v>773.3</v>
      </c>
      <c r="AC67" s="3">
        <v>31017.100000000002</v>
      </c>
      <c r="AD67" s="3">
        <v>3.7</v>
      </c>
      <c r="AE67" s="4">
        <f t="shared" si="7"/>
        <v>0.31835169999999996</v>
      </c>
      <c r="AF67" s="6">
        <f t="shared" si="8"/>
        <v>4.8278087477011689E-4</v>
      </c>
      <c r="AG67" s="5">
        <f t="shared" si="9"/>
        <v>-0.79115549730114121</v>
      </c>
      <c r="AL67"/>
      <c r="AM67"/>
      <c r="AN67"/>
      <c r="AO67"/>
    </row>
    <row r="68" spans="3:41" x14ac:dyDescent="0.3">
      <c r="C68" s="1" t="s">
        <v>9</v>
      </c>
      <c r="D68" s="3"/>
      <c r="E68" s="3"/>
      <c r="F68" s="3">
        <v>3852</v>
      </c>
      <c r="G68" s="3">
        <v>18203</v>
      </c>
      <c r="H68" s="4">
        <f t="shared" si="0"/>
        <v>22.055</v>
      </c>
      <c r="I68" s="6">
        <f t="shared" si="1"/>
        <v>1.8156409381370008E-4</v>
      </c>
      <c r="J68" s="4"/>
      <c r="K68" s="3">
        <v>1981</v>
      </c>
      <c r="L68" s="3">
        <v>2150</v>
      </c>
      <c r="M68" s="3">
        <v>1831</v>
      </c>
      <c r="N68" s="3">
        <v>741</v>
      </c>
      <c r="O68" s="4">
        <f t="shared" si="2"/>
        <v>6.7030000000000003</v>
      </c>
      <c r="P68" s="6">
        <f t="shared" si="3"/>
        <v>9.3416094418330537E-5</v>
      </c>
      <c r="Q68" s="6">
        <f t="shared" si="4"/>
        <v>-0.69607798685105415</v>
      </c>
      <c r="S68" s="1" t="s">
        <v>7</v>
      </c>
      <c r="T68" s="3">
        <v>322704</v>
      </c>
      <c r="U68" s="3">
        <v>338978.25</v>
      </c>
      <c r="V68" s="3">
        <v>381989.25</v>
      </c>
      <c r="W68" s="3">
        <v>438675.75</v>
      </c>
      <c r="X68" s="4">
        <f t="shared" si="5"/>
        <v>1.4823472499999999</v>
      </c>
      <c r="Y68" s="6">
        <f t="shared" si="6"/>
        <v>3.5072705056041719E-4</v>
      </c>
      <c r="AA68" s="3">
        <v>242020</v>
      </c>
      <c r="AB68" s="3">
        <v>467900</v>
      </c>
      <c r="AC68" s="3">
        <v>525950.19999999995</v>
      </c>
      <c r="AD68" s="3">
        <v>443398.8</v>
      </c>
      <c r="AE68" s="4">
        <f t="shared" si="7"/>
        <v>1.6792689999999999</v>
      </c>
      <c r="AF68" s="6">
        <f t="shared" si="8"/>
        <v>1.4851785765833023E-3</v>
      </c>
      <c r="AG68" s="5">
        <f t="shared" si="9"/>
        <v>0.13284454772658694</v>
      </c>
      <c r="AL68"/>
      <c r="AM68"/>
      <c r="AN68"/>
      <c r="AO68"/>
    </row>
    <row r="69" spans="3:41" x14ac:dyDescent="0.3">
      <c r="C69" s="1" t="s">
        <v>58</v>
      </c>
      <c r="D69" s="3">
        <v>4244</v>
      </c>
      <c r="E69" s="3">
        <v>4461</v>
      </c>
      <c r="F69" s="3">
        <v>747</v>
      </c>
      <c r="G69" s="3">
        <v>11690</v>
      </c>
      <c r="H69" s="4">
        <f t="shared" ref="H69:H101" si="22">SUM(D69:G69)/1000</f>
        <v>21.141999999999999</v>
      </c>
      <c r="I69" s="6">
        <f t="shared" ref="I69:I101" si="23">H70/$H$4</f>
        <v>1.3530999253280951E-4</v>
      </c>
      <c r="J69" s="4"/>
      <c r="K69" s="3">
        <v>1821</v>
      </c>
      <c r="L69" s="3">
        <v>3341.56</v>
      </c>
      <c r="M69" s="3">
        <v>3755.69</v>
      </c>
      <c r="N69" s="3">
        <v>2265</v>
      </c>
      <c r="O69" s="4">
        <f t="shared" ref="O69:O101" si="24">SUM(K69:N69)/1000</f>
        <v>11.183249999999999</v>
      </c>
      <c r="P69" s="6">
        <f t="shared" ref="P69:P101" si="25">O70/$O$4</f>
        <v>6.3204603171376669E-5</v>
      </c>
      <c r="Q69" s="6">
        <f t="shared" ref="Q69:Q101" si="26">O69/H69-1</f>
        <v>-0.4710410557184751</v>
      </c>
      <c r="S69" s="1" t="s">
        <v>94</v>
      </c>
      <c r="T69" s="3">
        <v>453687.5</v>
      </c>
      <c r="U69" s="3">
        <v>348575</v>
      </c>
      <c r="V69" s="3">
        <v>160775</v>
      </c>
      <c r="W69" s="3">
        <v>117842.5</v>
      </c>
      <c r="X69" s="4">
        <f t="shared" ref="X69:X101" si="27">SUM(T69:W69)/1000000</f>
        <v>1.0808800000000001</v>
      </c>
      <c r="Y69" s="6">
        <f t="shared" ref="Y69:Y101" si="28">X70/$X$4</f>
        <v>2.9432741647207866E-4</v>
      </c>
      <c r="AA69" s="3">
        <v>208593</v>
      </c>
      <c r="AB69" s="3">
        <v>1290157.8500000001</v>
      </c>
      <c r="AC69" s="3">
        <v>1033865.25</v>
      </c>
      <c r="AD69" s="3">
        <v>2633318.33</v>
      </c>
      <c r="AE69" s="4">
        <f t="shared" ref="AE69:AE101" si="29">SUM(AA69:AD69)/1000000</f>
        <v>5.1659344300000001</v>
      </c>
      <c r="AF69" s="6">
        <f t="shared" ref="AF69:AF101" si="30">AE70/$AE$4</f>
        <v>1.458417299776026E-4</v>
      </c>
      <c r="AG69" s="5">
        <f t="shared" ref="AG69:AG101" si="31">AE69/X69 -1</f>
        <v>3.7793783121160534</v>
      </c>
      <c r="AL69"/>
      <c r="AM69"/>
      <c r="AN69"/>
      <c r="AO69"/>
    </row>
    <row r="70" spans="3:41" x14ac:dyDescent="0.3">
      <c r="C70" s="1" t="s">
        <v>93</v>
      </c>
      <c r="D70" s="3">
        <v>5936</v>
      </c>
      <c r="E70" s="3">
        <v>5782</v>
      </c>
      <c r="F70" s="3">
        <v>3231</v>
      </c>
      <c r="G70" s="3">
        <v>807</v>
      </c>
      <c r="H70" s="4">
        <f t="shared" si="22"/>
        <v>15.756</v>
      </c>
      <c r="I70" s="6">
        <f t="shared" si="23"/>
        <v>1.2399122062634575E-4</v>
      </c>
      <c r="J70" s="4"/>
      <c r="K70" s="3">
        <v>1675</v>
      </c>
      <c r="L70" s="3">
        <v>1787</v>
      </c>
      <c r="M70" s="3">
        <v>2007</v>
      </c>
      <c r="N70" s="3">
        <v>2097.5</v>
      </c>
      <c r="O70" s="4">
        <f t="shared" si="24"/>
        <v>7.5664999999999996</v>
      </c>
      <c r="P70" s="6">
        <f t="shared" si="25"/>
        <v>1.1751303210400145E-4</v>
      </c>
      <c r="Q70" s="6">
        <f t="shared" si="26"/>
        <v>-0.51977024625539481</v>
      </c>
      <c r="S70" s="1" t="s">
        <v>28</v>
      </c>
      <c r="T70" s="3">
        <v>302090.2</v>
      </c>
      <c r="U70" s="3">
        <v>186524.4</v>
      </c>
      <c r="V70" s="3">
        <v>177448.3</v>
      </c>
      <c r="W70" s="3">
        <v>241003.19999999998</v>
      </c>
      <c r="X70" s="4">
        <f t="shared" si="27"/>
        <v>0.90706609999999988</v>
      </c>
      <c r="Y70" s="6">
        <f t="shared" si="28"/>
        <v>2.5362035831612197E-4</v>
      </c>
      <c r="AA70" s="3">
        <v>142056</v>
      </c>
      <c r="AB70" s="3">
        <v>134550</v>
      </c>
      <c r="AC70" s="3">
        <v>94185</v>
      </c>
      <c r="AD70" s="3">
        <v>136494</v>
      </c>
      <c r="AE70" s="4">
        <f t="shared" si="29"/>
        <v>0.50728499999999999</v>
      </c>
      <c r="AF70" s="6">
        <f t="shared" si="30"/>
        <v>1.3891023365943827E-4</v>
      </c>
      <c r="AG70" s="5">
        <f t="shared" si="31"/>
        <v>-0.44074086772728027</v>
      </c>
      <c r="AL70"/>
      <c r="AM70"/>
      <c r="AN70"/>
      <c r="AO70"/>
    </row>
    <row r="71" spans="3:41" x14ac:dyDescent="0.3">
      <c r="C71" s="1" t="s">
        <v>52</v>
      </c>
      <c r="D71" s="3">
        <v>3162</v>
      </c>
      <c r="E71" s="3">
        <v>2616</v>
      </c>
      <c r="F71" s="3">
        <v>4846</v>
      </c>
      <c r="G71" s="3">
        <v>3814</v>
      </c>
      <c r="H71" s="4">
        <f t="shared" si="22"/>
        <v>14.438000000000001</v>
      </c>
      <c r="I71" s="6">
        <f t="shared" si="23"/>
        <v>1.1797114543178498E-4</v>
      </c>
      <c r="J71" s="4"/>
      <c r="K71" s="3">
        <v>1500</v>
      </c>
      <c r="L71" s="3">
        <v>4433</v>
      </c>
      <c r="M71" s="3">
        <v>6759</v>
      </c>
      <c r="N71" s="3">
        <v>1376</v>
      </c>
      <c r="O71" s="4">
        <f t="shared" si="24"/>
        <v>14.068</v>
      </c>
      <c r="P71" s="6">
        <f t="shared" si="25"/>
        <v>7.679946098693414E-5</v>
      </c>
      <c r="Q71" s="6">
        <f t="shared" si="26"/>
        <v>-2.5626818118853145E-2</v>
      </c>
      <c r="S71" s="1" t="s">
        <v>97</v>
      </c>
      <c r="T71" s="3">
        <v>49050</v>
      </c>
      <c r="U71" s="3">
        <v>217206</v>
      </c>
      <c r="V71" s="3">
        <v>240372</v>
      </c>
      <c r="W71" s="3">
        <v>274986</v>
      </c>
      <c r="X71" s="4">
        <f t="shared" si="27"/>
        <v>0.78161400000000003</v>
      </c>
      <c r="Y71" s="6">
        <f t="shared" si="28"/>
        <v>2.4798246835286306E-4</v>
      </c>
      <c r="AA71" s="3">
        <v>140350</v>
      </c>
      <c r="AB71" s="3">
        <v>73500</v>
      </c>
      <c r="AC71" s="3">
        <v>207900</v>
      </c>
      <c r="AD71" s="3">
        <v>61425</v>
      </c>
      <c r="AE71" s="4">
        <f t="shared" si="29"/>
        <v>0.48317500000000002</v>
      </c>
      <c r="AF71" s="6">
        <f t="shared" si="30"/>
        <v>2.4113435151424116E-4</v>
      </c>
      <c r="AG71" s="5">
        <f t="shared" si="31"/>
        <v>-0.38182402055234421</v>
      </c>
      <c r="AL71"/>
      <c r="AM71"/>
      <c r="AN71"/>
      <c r="AO71"/>
    </row>
    <row r="72" spans="3:41" x14ac:dyDescent="0.3">
      <c r="C72" s="1" t="s">
        <v>45</v>
      </c>
      <c r="D72" s="3">
        <v>2558</v>
      </c>
      <c r="E72" s="3">
        <v>3587</v>
      </c>
      <c r="F72" s="3">
        <v>3806</v>
      </c>
      <c r="G72" s="3">
        <v>3786</v>
      </c>
      <c r="H72" s="4">
        <f t="shared" si="22"/>
        <v>13.737</v>
      </c>
      <c r="I72" s="6">
        <f t="shared" si="23"/>
        <v>9.7059757273788592E-5</v>
      </c>
      <c r="J72" s="4"/>
      <c r="K72" s="3">
        <v>1407</v>
      </c>
      <c r="L72" s="3">
        <v>1992</v>
      </c>
      <c r="M72" s="3">
        <v>2697</v>
      </c>
      <c r="N72" s="3">
        <v>3098</v>
      </c>
      <c r="O72" s="4">
        <f t="shared" si="24"/>
        <v>9.1940000000000008</v>
      </c>
      <c r="P72" s="6">
        <f t="shared" si="25"/>
        <v>1.1164239242794997E-5</v>
      </c>
      <c r="Q72" s="6">
        <f t="shared" si="26"/>
        <v>-0.33071267380068425</v>
      </c>
      <c r="S72" s="1" t="s">
        <v>90</v>
      </c>
      <c r="T72" s="3">
        <v>56469</v>
      </c>
      <c r="U72" s="3">
        <v>101976</v>
      </c>
      <c r="V72" s="3">
        <v>270746</v>
      </c>
      <c r="W72" s="3">
        <v>335048</v>
      </c>
      <c r="X72" s="4">
        <f t="shared" si="27"/>
        <v>0.764239</v>
      </c>
      <c r="Y72" s="6">
        <f t="shared" si="28"/>
        <v>2.3006484844603189E-4</v>
      </c>
      <c r="AA72" s="3">
        <v>136575</v>
      </c>
      <c r="AB72" s="3">
        <v>250617</v>
      </c>
      <c r="AC72" s="3">
        <v>281676.75</v>
      </c>
      <c r="AD72" s="3">
        <v>169875</v>
      </c>
      <c r="AE72" s="4">
        <f t="shared" si="29"/>
        <v>0.83874375000000001</v>
      </c>
      <c r="AF72" s="6">
        <f t="shared" si="30"/>
        <v>8.6718452589361325E-5</v>
      </c>
      <c r="AG72" s="5">
        <f t="shared" si="31"/>
        <v>9.7488809129081311E-2</v>
      </c>
      <c r="AL72"/>
      <c r="AM72"/>
      <c r="AN72"/>
      <c r="AO72"/>
    </row>
    <row r="73" spans="3:41" x14ac:dyDescent="0.3">
      <c r="C73" s="1" t="s">
        <v>81</v>
      </c>
      <c r="D73" s="3">
        <v>872</v>
      </c>
      <c r="E73" s="3">
        <v>12</v>
      </c>
      <c r="F73" s="3">
        <v>10105</v>
      </c>
      <c r="G73" s="3">
        <v>313</v>
      </c>
      <c r="H73" s="4">
        <f t="shared" si="22"/>
        <v>11.302</v>
      </c>
      <c r="I73" s="6">
        <f t="shared" si="23"/>
        <v>6.9759016840823272E-5</v>
      </c>
      <c r="J73" s="4"/>
      <c r="K73" s="3">
        <v>1197</v>
      </c>
      <c r="L73" s="3">
        <v>99.52</v>
      </c>
      <c r="M73" s="3">
        <v>40</v>
      </c>
      <c r="N73" s="3"/>
      <c r="O73" s="4">
        <f t="shared" si="24"/>
        <v>1.3365199999999999</v>
      </c>
      <c r="P73" s="6">
        <f t="shared" si="25"/>
        <v>4.2442686673331773E-5</v>
      </c>
      <c r="Q73" s="6">
        <f t="shared" si="26"/>
        <v>-0.881744823924969</v>
      </c>
      <c r="S73" s="1" t="s">
        <v>93</v>
      </c>
      <c r="T73" s="3">
        <v>267120</v>
      </c>
      <c r="U73" s="3">
        <v>260190</v>
      </c>
      <c r="V73" s="3">
        <v>145395</v>
      </c>
      <c r="W73" s="3">
        <v>36315</v>
      </c>
      <c r="X73" s="4">
        <f t="shared" si="27"/>
        <v>0.70901999999999998</v>
      </c>
      <c r="Y73" s="6">
        <f t="shared" si="28"/>
        <v>1.9307866787267579E-4</v>
      </c>
      <c r="AA73" s="3">
        <v>89145</v>
      </c>
      <c r="AB73" s="3">
        <v>96750</v>
      </c>
      <c r="AC73" s="3">
        <v>82395</v>
      </c>
      <c r="AD73" s="3">
        <v>33345</v>
      </c>
      <c r="AE73" s="4">
        <f t="shared" si="29"/>
        <v>0.30163499999999999</v>
      </c>
      <c r="AF73" s="6">
        <f t="shared" si="30"/>
        <v>9.5954678620681889E-5</v>
      </c>
      <c r="AG73" s="5">
        <f t="shared" si="31"/>
        <v>-0.57457476516882466</v>
      </c>
      <c r="AL73"/>
      <c r="AM73"/>
      <c r="AN73"/>
      <c r="AO73"/>
    </row>
    <row r="74" spans="3:41" x14ac:dyDescent="0.3">
      <c r="C74" s="1" t="s">
        <v>54</v>
      </c>
      <c r="D74" s="3">
        <v>6350</v>
      </c>
      <c r="E74" s="3">
        <v>1773</v>
      </c>
      <c r="F74" s="3"/>
      <c r="G74" s="3"/>
      <c r="H74" s="4">
        <f t="shared" si="22"/>
        <v>8.1229999999999993</v>
      </c>
      <c r="I74" s="6">
        <f t="shared" si="23"/>
        <v>6.3696002450866219E-5</v>
      </c>
      <c r="J74" s="4"/>
      <c r="K74" s="3">
        <v>1010</v>
      </c>
      <c r="L74" s="3">
        <v>1063</v>
      </c>
      <c r="M74" s="3">
        <v>1443</v>
      </c>
      <c r="N74" s="3">
        <v>1565</v>
      </c>
      <c r="O74" s="4">
        <f t="shared" si="24"/>
        <v>5.0810000000000004</v>
      </c>
      <c r="P74" s="6">
        <f t="shared" si="25"/>
        <v>2.3063227298773671E-5</v>
      </c>
      <c r="Q74" s="6">
        <f t="shared" si="26"/>
        <v>-0.37449218269112383</v>
      </c>
      <c r="S74" s="1" t="s">
        <v>68</v>
      </c>
      <c r="T74" s="3">
        <v>143325</v>
      </c>
      <c r="U74" s="3">
        <v>154440</v>
      </c>
      <c r="V74" s="3">
        <v>170622</v>
      </c>
      <c r="W74" s="3">
        <v>126648</v>
      </c>
      <c r="X74" s="4">
        <f t="shared" si="27"/>
        <v>0.59503499999999998</v>
      </c>
      <c r="Y74" s="6">
        <f t="shared" si="28"/>
        <v>1.7596057377128175E-4</v>
      </c>
      <c r="AA74" s="3">
        <v>41860.800000000003</v>
      </c>
      <c r="AB74" s="3">
        <v>94559.2</v>
      </c>
      <c r="AC74" s="3">
        <v>81092</v>
      </c>
      <c r="AD74" s="3">
        <v>116249.60000000001</v>
      </c>
      <c r="AE74" s="4">
        <f t="shared" si="29"/>
        <v>0.33376159999999999</v>
      </c>
      <c r="AF74" s="6">
        <f t="shared" si="30"/>
        <v>3.8252889842790333E-5</v>
      </c>
      <c r="AG74" s="5">
        <f t="shared" si="31"/>
        <v>-0.43908912921088672</v>
      </c>
      <c r="AL74"/>
      <c r="AM74"/>
      <c r="AN74"/>
      <c r="AO74"/>
    </row>
    <row r="75" spans="3:41" x14ac:dyDescent="0.3">
      <c r="C75" s="1" t="s">
        <v>3</v>
      </c>
      <c r="D75" s="3">
        <v>4960</v>
      </c>
      <c r="E75" s="3">
        <v>1591</v>
      </c>
      <c r="F75" s="3">
        <v>823</v>
      </c>
      <c r="G75" s="3">
        <v>43</v>
      </c>
      <c r="H75" s="4">
        <f t="shared" si="22"/>
        <v>7.4169999999999998</v>
      </c>
      <c r="I75" s="6">
        <f t="shared" si="23"/>
        <v>6.3412603761250666E-5</v>
      </c>
      <c r="J75" s="4"/>
      <c r="K75" s="3">
        <v>802</v>
      </c>
      <c r="L75" s="3">
        <v>420</v>
      </c>
      <c r="M75" s="3">
        <v>1188</v>
      </c>
      <c r="N75" s="3">
        <v>351</v>
      </c>
      <c r="O75" s="4">
        <f t="shared" si="24"/>
        <v>2.7610000000000001</v>
      </c>
      <c r="P75" s="6">
        <f t="shared" si="25"/>
        <v>1.4267291642993635E-5</v>
      </c>
      <c r="Q75" s="6">
        <f t="shared" si="26"/>
        <v>-0.62774706754752585</v>
      </c>
      <c r="S75" s="1" t="s">
        <v>88</v>
      </c>
      <c r="T75" s="3"/>
      <c r="U75" s="3">
        <v>19100</v>
      </c>
      <c r="V75" s="3">
        <v>224940</v>
      </c>
      <c r="W75" s="3">
        <v>298240</v>
      </c>
      <c r="X75" s="4">
        <f t="shared" si="27"/>
        <v>0.54227999999999998</v>
      </c>
      <c r="Y75" s="6">
        <f t="shared" si="28"/>
        <v>1.0055724314324743E-4</v>
      </c>
      <c r="AA75" s="3">
        <v>34272</v>
      </c>
      <c r="AB75" s="3">
        <v>22176</v>
      </c>
      <c r="AC75" s="3">
        <v>52080</v>
      </c>
      <c r="AD75" s="3">
        <v>24528</v>
      </c>
      <c r="AE75" s="4">
        <f t="shared" si="29"/>
        <v>0.13305600000000001</v>
      </c>
      <c r="AF75" s="6">
        <f t="shared" si="30"/>
        <v>6.1478778658833729E-6</v>
      </c>
      <c r="AG75" s="5">
        <f t="shared" si="31"/>
        <v>-0.75463598141181676</v>
      </c>
      <c r="AL75"/>
      <c r="AM75"/>
      <c r="AN75"/>
      <c r="AO75"/>
    </row>
    <row r="76" spans="3:41" x14ac:dyDescent="0.3">
      <c r="C76" s="1" t="s">
        <v>61</v>
      </c>
      <c r="D76" s="3">
        <v>1777</v>
      </c>
      <c r="E76" s="3">
        <v>1790</v>
      </c>
      <c r="F76" s="3">
        <v>1787</v>
      </c>
      <c r="G76" s="3">
        <v>2030</v>
      </c>
      <c r="H76" s="4">
        <f t="shared" si="22"/>
        <v>7.3840000000000003</v>
      </c>
      <c r="I76" s="6">
        <f t="shared" si="23"/>
        <v>6.0604380382332875E-5</v>
      </c>
      <c r="J76" s="4"/>
      <c r="K76" s="3">
        <v>707</v>
      </c>
      <c r="L76" s="3">
        <v>450</v>
      </c>
      <c r="M76" s="3">
        <v>448</v>
      </c>
      <c r="N76" s="3">
        <v>103</v>
      </c>
      <c r="O76" s="4">
        <f t="shared" si="24"/>
        <v>1.708</v>
      </c>
      <c r="P76" s="6">
        <f t="shared" si="25"/>
        <v>3.7020846875463215E-3</v>
      </c>
      <c r="Q76" s="6">
        <f t="shared" si="26"/>
        <v>-0.76868905742145177</v>
      </c>
      <c r="S76" s="1" t="s">
        <v>72</v>
      </c>
      <c r="T76" s="3">
        <v>136425</v>
      </c>
      <c r="U76" s="3">
        <v>34125</v>
      </c>
      <c r="V76" s="3">
        <v>46650</v>
      </c>
      <c r="W76" s="3">
        <v>92700</v>
      </c>
      <c r="X76" s="4">
        <f t="shared" si="27"/>
        <v>0.30990000000000001</v>
      </c>
      <c r="Y76" s="6">
        <f t="shared" si="28"/>
        <v>8.4063389197900414E-5</v>
      </c>
      <c r="AA76" s="3">
        <v>19152</v>
      </c>
      <c r="AB76" s="3">
        <v>1592.32</v>
      </c>
      <c r="AC76" s="3">
        <v>640</v>
      </c>
      <c r="AD76" s="3"/>
      <c r="AE76" s="4">
        <f t="shared" si="29"/>
        <v>2.1384319999999998E-2</v>
      </c>
      <c r="AF76" s="6">
        <f t="shared" si="30"/>
        <v>2.5483111761153213E-3</v>
      </c>
      <c r="AG76" s="5">
        <f t="shared" si="31"/>
        <v>-0.93099606324620843</v>
      </c>
      <c r="AL76"/>
      <c r="AM76"/>
      <c r="AN76"/>
      <c r="AO76"/>
    </row>
    <row r="77" spans="3:41" x14ac:dyDescent="0.3">
      <c r="C77" s="1" t="s">
        <v>32</v>
      </c>
      <c r="D77" s="3"/>
      <c r="E77" s="3"/>
      <c r="F77" s="3"/>
      <c r="G77" s="3">
        <v>7057</v>
      </c>
      <c r="H77" s="4">
        <f t="shared" si="22"/>
        <v>7.0570000000000004</v>
      </c>
      <c r="I77" s="6">
        <f t="shared" si="23"/>
        <v>4.3059425143406125E-5</v>
      </c>
      <c r="J77" s="4"/>
      <c r="K77" s="3">
        <v>678.98</v>
      </c>
      <c r="L77" s="3">
        <v>31905.95</v>
      </c>
      <c r="M77" s="3">
        <v>203664.06</v>
      </c>
      <c r="N77" s="3">
        <v>206943.79</v>
      </c>
      <c r="O77" s="4">
        <f t="shared" si="24"/>
        <v>443.19278000000003</v>
      </c>
      <c r="P77" s="6">
        <f t="shared" si="25"/>
        <v>1.0971363502726658E-5</v>
      </c>
      <c r="Q77" s="6">
        <f t="shared" si="26"/>
        <v>61.801867649142693</v>
      </c>
      <c r="S77" s="1" t="s">
        <v>60</v>
      </c>
      <c r="T77" s="3">
        <v>20045</v>
      </c>
      <c r="U77" s="3">
        <v>83410</v>
      </c>
      <c r="V77" s="3">
        <v>83030</v>
      </c>
      <c r="W77" s="3">
        <v>72583.8</v>
      </c>
      <c r="X77" s="4">
        <f t="shared" si="27"/>
        <v>0.25906879999999999</v>
      </c>
      <c r="Y77" s="6">
        <f t="shared" si="28"/>
        <v>5.8676887357469241E-5</v>
      </c>
      <c r="AA77" s="3">
        <v>13579.6</v>
      </c>
      <c r="AB77" s="3">
        <v>638119</v>
      </c>
      <c r="AC77" s="3">
        <v>4073281.2</v>
      </c>
      <c r="AD77" s="3">
        <v>4138875.8</v>
      </c>
      <c r="AE77" s="4">
        <f t="shared" si="29"/>
        <v>8.8638555999999991</v>
      </c>
      <c r="AF77" s="6">
        <f t="shared" si="30"/>
        <v>1.1753356801293849E-5</v>
      </c>
      <c r="AG77" s="5">
        <f t="shared" si="31"/>
        <v>33.214292110821525</v>
      </c>
      <c r="AL77"/>
      <c r="AM77"/>
      <c r="AN77"/>
      <c r="AO77"/>
    </row>
    <row r="78" spans="3:41" x14ac:dyDescent="0.3">
      <c r="C78" s="1" t="s">
        <v>79</v>
      </c>
      <c r="D78" s="3">
        <v>1078</v>
      </c>
      <c r="E78" s="3">
        <v>1637</v>
      </c>
      <c r="F78" s="3">
        <v>1106</v>
      </c>
      <c r="G78" s="3">
        <v>1193</v>
      </c>
      <c r="H78" s="4">
        <f t="shared" si="22"/>
        <v>5.0140000000000002</v>
      </c>
      <c r="I78" s="6">
        <f t="shared" si="23"/>
        <v>3.5484951075499417E-5</v>
      </c>
      <c r="J78" s="4"/>
      <c r="K78" s="3">
        <v>289</v>
      </c>
      <c r="L78" s="3">
        <v>45</v>
      </c>
      <c r="M78" s="3">
        <v>290.43</v>
      </c>
      <c r="N78" s="3">
        <v>689</v>
      </c>
      <c r="O78" s="4">
        <f t="shared" si="24"/>
        <v>1.3134300000000001</v>
      </c>
      <c r="P78" s="6">
        <f t="shared" si="25"/>
        <v>4.8816674393776409E-4</v>
      </c>
      <c r="Q78" s="6">
        <f t="shared" si="26"/>
        <v>-0.73804746709214197</v>
      </c>
      <c r="S78" s="1" t="s">
        <v>81</v>
      </c>
      <c r="T78" s="3">
        <v>13952</v>
      </c>
      <c r="U78" s="3">
        <v>192</v>
      </c>
      <c r="V78" s="3">
        <v>161680</v>
      </c>
      <c r="W78" s="3">
        <v>5008</v>
      </c>
      <c r="X78" s="4">
        <f t="shared" si="27"/>
        <v>0.18083199999999999</v>
      </c>
      <c r="Y78" s="6">
        <f t="shared" si="28"/>
        <v>4.8087388712810064E-5</v>
      </c>
      <c r="AA78" s="3">
        <v>13183</v>
      </c>
      <c r="AB78" s="3">
        <v>12488</v>
      </c>
      <c r="AC78" s="3">
        <v>12432</v>
      </c>
      <c r="AD78" s="3">
        <v>2779</v>
      </c>
      <c r="AE78" s="4">
        <f t="shared" si="29"/>
        <v>4.0882000000000002E-2</v>
      </c>
      <c r="AF78" s="6">
        <f t="shared" si="30"/>
        <v>3.8203584508133951E-5</v>
      </c>
      <c r="AG78" s="5">
        <f t="shared" si="31"/>
        <v>-0.77392275703415325</v>
      </c>
      <c r="AL78"/>
      <c r="AM78"/>
      <c r="AN78"/>
      <c r="AO78"/>
    </row>
    <row r="79" spans="3:41" x14ac:dyDescent="0.3">
      <c r="C79" s="1" t="s">
        <v>72</v>
      </c>
      <c r="D79" s="3">
        <v>1819</v>
      </c>
      <c r="E79" s="3">
        <v>455</v>
      </c>
      <c r="F79" s="3">
        <v>622</v>
      </c>
      <c r="G79" s="3">
        <v>1236</v>
      </c>
      <c r="H79" s="4">
        <f t="shared" si="22"/>
        <v>4.1319999999999997</v>
      </c>
      <c r="I79" s="6">
        <f t="shared" si="23"/>
        <v>2.2551665422134916E-5</v>
      </c>
      <c r="J79" s="4"/>
      <c r="K79" s="3">
        <v>273</v>
      </c>
      <c r="L79" s="3"/>
      <c r="M79" s="3">
        <v>3441</v>
      </c>
      <c r="N79" s="3">
        <v>54726.58</v>
      </c>
      <c r="O79" s="4">
        <f t="shared" si="24"/>
        <v>58.440580000000004</v>
      </c>
      <c r="P79" s="6">
        <f t="shared" si="25"/>
        <v>7.2088247587257071E-6</v>
      </c>
      <c r="Q79" s="6">
        <f t="shared" si="26"/>
        <v>13.143412391093904</v>
      </c>
      <c r="S79" s="1" t="s">
        <v>32</v>
      </c>
      <c r="T79" s="3"/>
      <c r="U79" s="3"/>
      <c r="V79" s="3"/>
      <c r="W79" s="3">
        <v>148197</v>
      </c>
      <c r="X79" s="4">
        <f t="shared" si="27"/>
        <v>0.148197</v>
      </c>
      <c r="Y79" s="6">
        <f t="shared" si="28"/>
        <v>4.3320410787616622E-5</v>
      </c>
      <c r="AA79" s="3">
        <v>9750</v>
      </c>
      <c r="AB79" s="3">
        <v>28814.5</v>
      </c>
      <c r="AC79" s="3">
        <v>77808</v>
      </c>
      <c r="AD79" s="3">
        <v>16512</v>
      </c>
      <c r="AE79" s="4">
        <f t="shared" si="29"/>
        <v>0.13288449999999999</v>
      </c>
      <c r="AF79" s="6">
        <f t="shared" si="30"/>
        <v>1.132812344566561E-5</v>
      </c>
      <c r="AG79" s="5">
        <f t="shared" si="31"/>
        <v>-0.10332530348117708</v>
      </c>
      <c r="AL79"/>
      <c r="AM79"/>
      <c r="AN79"/>
      <c r="AO79"/>
    </row>
    <row r="80" spans="3:41" x14ac:dyDescent="0.3">
      <c r="C80" s="1" t="s">
        <v>87</v>
      </c>
      <c r="D80" s="3"/>
      <c r="E80" s="3">
        <v>1679</v>
      </c>
      <c r="F80" s="3">
        <v>511</v>
      </c>
      <c r="G80" s="3">
        <v>436</v>
      </c>
      <c r="H80" s="4">
        <f t="shared" si="22"/>
        <v>2.6259999999999999</v>
      </c>
      <c r="I80" s="6">
        <f t="shared" si="23"/>
        <v>1.9004887882400828E-5</v>
      </c>
      <c r="J80" s="4"/>
      <c r="K80" s="3">
        <v>242</v>
      </c>
      <c r="L80" s="3">
        <v>230</v>
      </c>
      <c r="M80" s="3">
        <v>161</v>
      </c>
      <c r="N80" s="3">
        <v>230</v>
      </c>
      <c r="O80" s="4">
        <f t="shared" si="24"/>
        <v>0.86299999999999999</v>
      </c>
      <c r="P80" s="6">
        <f t="shared" si="25"/>
        <v>3.3078732380711243E-6</v>
      </c>
      <c r="Q80" s="6">
        <f t="shared" si="26"/>
        <v>-0.67136329017517138</v>
      </c>
      <c r="S80" s="1" t="s">
        <v>3</v>
      </c>
      <c r="T80" s="3">
        <v>89280</v>
      </c>
      <c r="U80" s="3">
        <v>28638</v>
      </c>
      <c r="V80" s="3">
        <v>14814</v>
      </c>
      <c r="W80" s="3">
        <v>774</v>
      </c>
      <c r="X80" s="4">
        <f t="shared" si="27"/>
        <v>0.13350600000000001</v>
      </c>
      <c r="Y80" s="6">
        <f t="shared" si="28"/>
        <v>1.7132533589357511E-5</v>
      </c>
      <c r="AA80" s="3">
        <v>8670</v>
      </c>
      <c r="AB80" s="3">
        <v>1350</v>
      </c>
      <c r="AC80" s="3">
        <v>8712.9</v>
      </c>
      <c r="AD80" s="3">
        <v>20670</v>
      </c>
      <c r="AE80" s="4">
        <f t="shared" si="29"/>
        <v>3.9402900000000005E-2</v>
      </c>
      <c r="AF80" s="6">
        <f t="shared" si="30"/>
        <v>3.6708790508684043E-4</v>
      </c>
      <c r="AG80" s="5">
        <f t="shared" si="31"/>
        <v>-0.70486045570985567</v>
      </c>
      <c r="AL80"/>
      <c r="AM80"/>
      <c r="AN80"/>
      <c r="AO80"/>
    </row>
    <row r="81" spans="3:41" x14ac:dyDescent="0.3">
      <c r="C81" s="1" t="s">
        <v>77</v>
      </c>
      <c r="D81" s="3">
        <v>12</v>
      </c>
      <c r="E81" s="3">
        <v>349</v>
      </c>
      <c r="F81" s="3">
        <v>650</v>
      </c>
      <c r="G81" s="3">
        <v>1202</v>
      </c>
      <c r="H81" s="4">
        <f t="shared" si="22"/>
        <v>2.2130000000000001</v>
      </c>
      <c r="I81" s="6">
        <f t="shared" si="23"/>
        <v>1.6076434756373409E-5</v>
      </c>
      <c r="J81" s="4"/>
      <c r="K81" s="3">
        <v>102</v>
      </c>
      <c r="L81" s="3">
        <v>66</v>
      </c>
      <c r="M81" s="3">
        <v>155</v>
      </c>
      <c r="N81" s="3">
        <v>73</v>
      </c>
      <c r="O81" s="4">
        <f t="shared" si="24"/>
        <v>0.39600000000000002</v>
      </c>
      <c r="P81" s="6">
        <f t="shared" si="25"/>
        <v>4.8448648436395256E-7</v>
      </c>
      <c r="Q81" s="6">
        <f t="shared" si="26"/>
        <v>-0.8210573881608676</v>
      </c>
      <c r="S81" s="1" t="s">
        <v>54</v>
      </c>
      <c r="T81" s="3">
        <v>41275</v>
      </c>
      <c r="U81" s="3">
        <v>11524.5</v>
      </c>
      <c r="V81" s="3"/>
      <c r="W81" s="3"/>
      <c r="X81" s="4">
        <f t="shared" si="27"/>
        <v>5.2799499999999999E-2</v>
      </c>
      <c r="Y81" s="6">
        <f t="shared" si="28"/>
        <v>1.6353936929395515E-5</v>
      </c>
      <c r="AA81" s="3">
        <v>8575</v>
      </c>
      <c r="AB81" s="3"/>
      <c r="AC81" s="3">
        <v>101192.5</v>
      </c>
      <c r="AD81" s="3">
        <v>1167083.7</v>
      </c>
      <c r="AE81" s="4">
        <f t="shared" si="29"/>
        <v>1.2768511999999999</v>
      </c>
      <c r="AF81" s="6">
        <f t="shared" si="30"/>
        <v>1.3339752350179408E-7</v>
      </c>
      <c r="AG81" s="5">
        <f t="shared" si="31"/>
        <v>23.183016884629588</v>
      </c>
      <c r="AL81"/>
      <c r="AM81"/>
      <c r="AN81"/>
      <c r="AO81"/>
    </row>
    <row r="82" spans="3:41" x14ac:dyDescent="0.3">
      <c r="C82" s="1" t="s">
        <v>70</v>
      </c>
      <c r="D82" s="3">
        <v>1244</v>
      </c>
      <c r="E82" s="3">
        <v>331</v>
      </c>
      <c r="F82" s="3">
        <v>214</v>
      </c>
      <c r="G82" s="3">
        <v>83</v>
      </c>
      <c r="H82" s="4">
        <f t="shared" si="22"/>
        <v>1.8720000000000001</v>
      </c>
      <c r="I82" s="6">
        <f t="shared" si="23"/>
        <v>8.6994809872896692E-6</v>
      </c>
      <c r="J82" s="4"/>
      <c r="K82" s="3">
        <v>58</v>
      </c>
      <c r="L82" s="3"/>
      <c r="M82" s="3"/>
      <c r="N82" s="3"/>
      <c r="O82" s="4">
        <f t="shared" si="24"/>
        <v>5.8000000000000003E-2</v>
      </c>
      <c r="P82" s="6">
        <f t="shared" si="25"/>
        <v>1.0099037234414114E-6</v>
      </c>
      <c r="Q82" s="6">
        <f t="shared" si="26"/>
        <v>-0.96901709401709402</v>
      </c>
      <c r="S82" s="1" t="s">
        <v>48</v>
      </c>
      <c r="T82" s="3">
        <v>15120</v>
      </c>
      <c r="U82" s="3">
        <v>7728</v>
      </c>
      <c r="V82" s="3">
        <v>11088</v>
      </c>
      <c r="W82" s="3">
        <v>16464</v>
      </c>
      <c r="X82" s="4">
        <f t="shared" si="27"/>
        <v>5.04E-2</v>
      </c>
      <c r="Y82" s="6">
        <f t="shared" si="28"/>
        <v>1.3455006918934812E-5</v>
      </c>
      <c r="AA82" s="3">
        <v>464</v>
      </c>
      <c r="AB82" s="3"/>
      <c r="AC82" s="3"/>
      <c r="AD82" s="3"/>
      <c r="AE82" s="4">
        <f t="shared" si="29"/>
        <v>4.64E-4</v>
      </c>
      <c r="AF82" s="6">
        <f t="shared" si="30"/>
        <v>2.9544389014357482E-7</v>
      </c>
      <c r="AG82" s="5">
        <f t="shared" si="31"/>
        <v>-0.99079365079365078</v>
      </c>
      <c r="AL82"/>
      <c r="AM82"/>
      <c r="AN82"/>
      <c r="AO82"/>
    </row>
    <row r="83" spans="3:41" x14ac:dyDescent="0.3">
      <c r="C83" s="1" t="s">
        <v>68</v>
      </c>
      <c r="D83" s="3">
        <v>245</v>
      </c>
      <c r="E83" s="3">
        <v>264</v>
      </c>
      <c r="F83" s="3">
        <v>290</v>
      </c>
      <c r="G83" s="3">
        <v>214</v>
      </c>
      <c r="H83" s="4">
        <f t="shared" si="22"/>
        <v>1.0129999999999999</v>
      </c>
      <c r="I83" s="6">
        <f t="shared" si="23"/>
        <v>1.2881758618888948E-6</v>
      </c>
      <c r="J83" s="4"/>
      <c r="K83" s="3">
        <v>40</v>
      </c>
      <c r="L83" s="3">
        <v>80.900000000000006</v>
      </c>
      <c r="M83" s="3"/>
      <c r="N83" s="3"/>
      <c r="O83" s="4">
        <f t="shared" si="24"/>
        <v>0.12090000000000001</v>
      </c>
      <c r="P83" s="6">
        <f t="shared" si="25"/>
        <v>9.1885367724197883E-8</v>
      </c>
      <c r="Q83" s="6">
        <f t="shared" si="26"/>
        <v>-0.88065153010858832</v>
      </c>
      <c r="S83" s="1" t="s">
        <v>87</v>
      </c>
      <c r="T83" s="3"/>
      <c r="U83" s="3">
        <v>26289</v>
      </c>
      <c r="V83" s="3">
        <v>8111</v>
      </c>
      <c r="W83" s="3">
        <v>7066</v>
      </c>
      <c r="X83" s="4">
        <f t="shared" si="27"/>
        <v>4.1466000000000003E-2</v>
      </c>
      <c r="Y83" s="6">
        <f t="shared" si="28"/>
        <v>4.8594555447346676E-6</v>
      </c>
      <c r="AA83" s="3">
        <v>340</v>
      </c>
      <c r="AB83" s="3">
        <v>687.65</v>
      </c>
      <c r="AC83" s="3"/>
      <c r="AD83" s="3"/>
      <c r="AE83" s="4">
        <f t="shared" si="29"/>
        <v>1.0276500000000002E-3</v>
      </c>
      <c r="AF83" s="6">
        <f t="shared" si="30"/>
        <v>3.7949295478958667E-8</v>
      </c>
      <c r="AG83" s="5">
        <f t="shared" si="31"/>
        <v>-0.97521704529011721</v>
      </c>
      <c r="AL83"/>
      <c r="AM83"/>
      <c r="AN83"/>
      <c r="AO83"/>
    </row>
    <row r="84" spans="3:41" x14ac:dyDescent="0.3">
      <c r="C84" s="1" t="s">
        <v>48</v>
      </c>
      <c r="D84" s="3">
        <v>45</v>
      </c>
      <c r="E84" s="3">
        <v>23</v>
      </c>
      <c r="F84" s="3">
        <v>33</v>
      </c>
      <c r="G84" s="3">
        <v>49</v>
      </c>
      <c r="H84" s="4">
        <f t="shared" si="22"/>
        <v>0.15</v>
      </c>
      <c r="I84" s="6">
        <f t="shared" si="23"/>
        <v>6.7843928726148462E-7</v>
      </c>
      <c r="J84" s="4"/>
      <c r="K84" s="3">
        <v>11</v>
      </c>
      <c r="L84" s="3"/>
      <c r="M84" s="3"/>
      <c r="N84" s="3"/>
      <c r="O84" s="4">
        <f t="shared" si="24"/>
        <v>1.0999999999999999E-2</v>
      </c>
      <c r="P84" s="6">
        <f t="shared" si="25"/>
        <v>3.591882556491372E-7</v>
      </c>
      <c r="Q84" s="6">
        <f t="shared" si="26"/>
        <v>-0.92666666666666664</v>
      </c>
      <c r="S84" s="1" t="s">
        <v>70</v>
      </c>
      <c r="T84" s="3">
        <v>9952</v>
      </c>
      <c r="U84" s="3">
        <v>2648</v>
      </c>
      <c r="V84" s="3">
        <v>1712</v>
      </c>
      <c r="W84" s="3">
        <v>664</v>
      </c>
      <c r="X84" s="4">
        <f t="shared" si="27"/>
        <v>1.4976E-2</v>
      </c>
      <c r="Y84" s="6">
        <f t="shared" si="28"/>
        <v>1.4173412005476114E-6</v>
      </c>
      <c r="AA84" s="3">
        <v>132</v>
      </c>
      <c r="AB84" s="3"/>
      <c r="AC84" s="3"/>
      <c r="AD84" s="3"/>
      <c r="AE84" s="4">
        <f t="shared" si="29"/>
        <v>1.3200000000000001E-4</v>
      </c>
      <c r="AF84" s="6">
        <f t="shared" si="30"/>
        <v>1.4834724596320202E-7</v>
      </c>
      <c r="AG84" s="5">
        <f t="shared" si="31"/>
        <v>-0.99118589743589747</v>
      </c>
      <c r="AL84"/>
      <c r="AM84"/>
      <c r="AN84"/>
      <c r="AO84"/>
    </row>
    <row r="85" spans="3:41" x14ac:dyDescent="0.3">
      <c r="C85" s="1" t="s">
        <v>18</v>
      </c>
      <c r="D85" s="3">
        <v>55</v>
      </c>
      <c r="E85" s="3"/>
      <c r="F85" s="3">
        <v>13</v>
      </c>
      <c r="G85" s="3">
        <v>11</v>
      </c>
      <c r="H85" s="4">
        <f t="shared" si="22"/>
        <v>7.9000000000000001E-2</v>
      </c>
      <c r="I85" s="6">
        <f t="shared" si="23"/>
        <v>5.5820954015185447E-7</v>
      </c>
      <c r="J85" s="4"/>
      <c r="K85" s="3">
        <v>11</v>
      </c>
      <c r="L85" s="3">
        <v>13</v>
      </c>
      <c r="M85" s="3">
        <v>11</v>
      </c>
      <c r="N85" s="3">
        <v>8</v>
      </c>
      <c r="O85" s="4">
        <f t="shared" si="24"/>
        <v>4.2999999999999997E-2</v>
      </c>
      <c r="P85" s="6">
        <f t="shared" si="25"/>
        <v>0</v>
      </c>
      <c r="Q85" s="6">
        <f t="shared" si="26"/>
        <v>-0.45569620253164567</v>
      </c>
      <c r="S85" s="1" t="s">
        <v>4</v>
      </c>
      <c r="T85" s="3">
        <v>1344</v>
      </c>
      <c r="U85" s="3">
        <v>2352</v>
      </c>
      <c r="V85" s="3">
        <v>672</v>
      </c>
      <c r="W85" s="3"/>
      <c r="X85" s="4">
        <f t="shared" si="27"/>
        <v>4.3680000000000004E-3</v>
      </c>
      <c r="Y85" s="6">
        <f t="shared" si="28"/>
        <v>2.3525008479785213E-7</v>
      </c>
      <c r="AA85" s="3">
        <v>132</v>
      </c>
      <c r="AB85" s="3">
        <v>156</v>
      </c>
      <c r="AC85" s="3">
        <v>132</v>
      </c>
      <c r="AD85" s="3">
        <v>96</v>
      </c>
      <c r="AE85" s="4">
        <f t="shared" si="29"/>
        <v>5.1599999999999997E-4</v>
      </c>
      <c r="AF85" s="6">
        <f t="shared" si="30"/>
        <v>0</v>
      </c>
      <c r="AG85" s="5">
        <f t="shared" si="31"/>
        <v>-0.88186813186813184</v>
      </c>
      <c r="AL85"/>
      <c r="AM85"/>
      <c r="AN85"/>
      <c r="AO85"/>
    </row>
    <row r="86" spans="3:41" x14ac:dyDescent="0.3">
      <c r="C86" s="1" t="s">
        <v>4</v>
      </c>
      <c r="D86" s="3">
        <v>20</v>
      </c>
      <c r="E86" s="3">
        <v>35</v>
      </c>
      <c r="F86" s="3">
        <v>10</v>
      </c>
      <c r="G86" s="3"/>
      <c r="H86" s="4">
        <f t="shared" si="22"/>
        <v>6.5000000000000002E-2</v>
      </c>
      <c r="I86" s="6">
        <f t="shared" si="23"/>
        <v>3.7786491948740915E-7</v>
      </c>
      <c r="J86" s="4"/>
      <c r="K86" s="3"/>
      <c r="L86" s="3"/>
      <c r="M86" s="3"/>
      <c r="N86" s="3"/>
      <c r="O86" s="4">
        <f t="shared" si="24"/>
        <v>0</v>
      </c>
      <c r="P86" s="6">
        <f t="shared" si="25"/>
        <v>8.0942655749770688E-4</v>
      </c>
      <c r="Q86" s="6">
        <f t="shared" si="26"/>
        <v>-1</v>
      </c>
      <c r="S86" s="1" t="s">
        <v>56</v>
      </c>
      <c r="T86" s="3"/>
      <c r="U86" s="3"/>
      <c r="V86" s="3">
        <v>130</v>
      </c>
      <c r="W86" s="3">
        <v>595</v>
      </c>
      <c r="X86" s="4">
        <f t="shared" si="27"/>
        <v>7.2499999999999995E-4</v>
      </c>
      <c r="Y86" s="6">
        <f t="shared" si="28"/>
        <v>2.1789025095414858E-7</v>
      </c>
      <c r="AA86" s="3"/>
      <c r="AB86" s="3"/>
      <c r="AC86" s="3"/>
      <c r="AD86" s="3"/>
      <c r="AE86" s="4">
        <f t="shared" si="29"/>
        <v>0</v>
      </c>
      <c r="AF86" s="6">
        <f t="shared" si="30"/>
        <v>1.8720732453365572E-3</v>
      </c>
      <c r="AG86" s="5">
        <f t="shared" si="31"/>
        <v>-1</v>
      </c>
      <c r="AL86"/>
      <c r="AM86"/>
      <c r="AN86"/>
      <c r="AO86"/>
    </row>
    <row r="87" spans="3:41" x14ac:dyDescent="0.3">
      <c r="C87" s="1" t="s">
        <v>56</v>
      </c>
      <c r="D87" s="3"/>
      <c r="E87" s="3"/>
      <c r="F87" s="3">
        <v>10</v>
      </c>
      <c r="G87" s="3">
        <v>34</v>
      </c>
      <c r="H87" s="4">
        <f t="shared" si="22"/>
        <v>4.3999999999999997E-2</v>
      </c>
      <c r="I87" s="6">
        <f t="shared" si="23"/>
        <v>0</v>
      </c>
      <c r="J87" s="4"/>
      <c r="K87" s="3"/>
      <c r="L87" s="3"/>
      <c r="M87" s="3">
        <v>5075</v>
      </c>
      <c r="N87" s="3">
        <v>91825</v>
      </c>
      <c r="O87" s="4">
        <f t="shared" si="24"/>
        <v>96.9</v>
      </c>
      <c r="P87" s="6">
        <f t="shared" si="25"/>
        <v>0</v>
      </c>
      <c r="Q87" s="6">
        <f t="shared" si="26"/>
        <v>2201.2727272727275</v>
      </c>
      <c r="S87" s="1" t="s">
        <v>18</v>
      </c>
      <c r="T87" s="3">
        <v>467.5</v>
      </c>
      <c r="U87" s="3"/>
      <c r="V87" s="3">
        <v>110.5</v>
      </c>
      <c r="W87" s="3">
        <v>93.5</v>
      </c>
      <c r="X87" s="4">
        <f t="shared" si="27"/>
        <v>6.715E-4</v>
      </c>
      <c r="Y87" s="6">
        <f t="shared" si="28"/>
        <v>0</v>
      </c>
      <c r="AA87" s="3"/>
      <c r="AB87" s="3"/>
      <c r="AC87" s="3">
        <v>341040</v>
      </c>
      <c r="AD87" s="3">
        <v>6170640</v>
      </c>
      <c r="AE87" s="4">
        <f t="shared" si="29"/>
        <v>6.5116800000000001</v>
      </c>
      <c r="AF87" s="6">
        <f t="shared" si="30"/>
        <v>0</v>
      </c>
      <c r="AG87" s="5">
        <f t="shared" si="31"/>
        <v>9696.2151898734173</v>
      </c>
      <c r="AL87"/>
      <c r="AM87"/>
      <c r="AN87"/>
      <c r="AO87"/>
    </row>
    <row r="88" spans="3:41" x14ac:dyDescent="0.3">
      <c r="C88" s="1" t="s">
        <v>8</v>
      </c>
      <c r="D88" s="3"/>
      <c r="E88" s="3"/>
      <c r="F88" s="3"/>
      <c r="G88" s="3"/>
      <c r="H88" s="4">
        <f t="shared" si="22"/>
        <v>0</v>
      </c>
      <c r="I88" s="6">
        <f t="shared" si="23"/>
        <v>0</v>
      </c>
      <c r="J88" s="4"/>
      <c r="K88" s="3"/>
      <c r="L88" s="3"/>
      <c r="M88" s="3"/>
      <c r="N88" s="3"/>
      <c r="O88" s="4">
        <f t="shared" si="24"/>
        <v>0</v>
      </c>
      <c r="P88" s="6">
        <f t="shared" si="25"/>
        <v>0</v>
      </c>
      <c r="Q88" s="6" t="e">
        <f t="shared" si="26"/>
        <v>#DIV/0!</v>
      </c>
      <c r="S88" s="1" t="s">
        <v>91</v>
      </c>
      <c r="T88" s="3"/>
      <c r="U88" s="3"/>
      <c r="V88" s="3"/>
      <c r="W88" s="3"/>
      <c r="X88" s="4">
        <f t="shared" si="27"/>
        <v>0</v>
      </c>
      <c r="Y88" s="6">
        <f t="shared" si="28"/>
        <v>0</v>
      </c>
      <c r="AA88" s="3"/>
      <c r="AB88" s="3"/>
      <c r="AC88" s="3"/>
      <c r="AD88" s="3"/>
      <c r="AE88" s="4">
        <f t="shared" si="29"/>
        <v>0</v>
      </c>
      <c r="AF88" s="6">
        <f t="shared" si="30"/>
        <v>0</v>
      </c>
      <c r="AG88" s="5" t="e">
        <f t="shared" si="31"/>
        <v>#DIV/0!</v>
      </c>
      <c r="AL88"/>
      <c r="AM88"/>
      <c r="AN88"/>
      <c r="AO88"/>
    </row>
    <row r="89" spans="3:41" x14ac:dyDescent="0.3">
      <c r="C89" s="1" t="s">
        <v>13</v>
      </c>
      <c r="D89" s="3"/>
      <c r="E89" s="3"/>
      <c r="F89" s="3"/>
      <c r="G89" s="3"/>
      <c r="H89" s="4">
        <f t="shared" si="22"/>
        <v>0</v>
      </c>
      <c r="I89" s="6">
        <f t="shared" si="23"/>
        <v>0</v>
      </c>
      <c r="J89" s="4"/>
      <c r="K89" s="3"/>
      <c r="L89" s="3"/>
      <c r="M89" s="3"/>
      <c r="N89" s="3"/>
      <c r="O89" s="4">
        <f t="shared" si="24"/>
        <v>0</v>
      </c>
      <c r="P89" s="6">
        <f t="shared" si="25"/>
        <v>1.3866337311106228E-6</v>
      </c>
      <c r="Q89" s="6" t="e">
        <f t="shared" si="26"/>
        <v>#DIV/0!</v>
      </c>
      <c r="S89" s="1" t="s">
        <v>85</v>
      </c>
      <c r="T89" s="3"/>
      <c r="U89" s="3"/>
      <c r="V89" s="3"/>
      <c r="W89" s="3"/>
      <c r="X89" s="4">
        <f t="shared" si="27"/>
        <v>0</v>
      </c>
      <c r="Y89" s="6">
        <f t="shared" si="28"/>
        <v>0</v>
      </c>
      <c r="AA89" s="3"/>
      <c r="AB89" s="3"/>
      <c r="AC89" s="3"/>
      <c r="AD89" s="3"/>
      <c r="AE89" s="4">
        <f t="shared" si="29"/>
        <v>0</v>
      </c>
      <c r="AF89" s="6">
        <f t="shared" si="30"/>
        <v>9.5448228022835415E-8</v>
      </c>
      <c r="AG89" s="5" t="e">
        <f t="shared" si="31"/>
        <v>#DIV/0!</v>
      </c>
      <c r="AL89"/>
      <c r="AM89"/>
      <c r="AN89"/>
      <c r="AO89"/>
    </row>
    <row r="90" spans="3:41" x14ac:dyDescent="0.3">
      <c r="C90" s="1" t="s">
        <v>20</v>
      </c>
      <c r="D90" s="3"/>
      <c r="E90" s="3"/>
      <c r="F90" s="3"/>
      <c r="G90" s="3"/>
      <c r="H90" s="4">
        <f t="shared" si="22"/>
        <v>0</v>
      </c>
      <c r="I90" s="6">
        <f t="shared" si="23"/>
        <v>0</v>
      </c>
      <c r="J90" s="4"/>
      <c r="K90" s="3"/>
      <c r="L90" s="3"/>
      <c r="M90" s="3"/>
      <c r="N90" s="3">
        <v>166</v>
      </c>
      <c r="O90" s="4">
        <f t="shared" si="24"/>
        <v>0.16600000000000001</v>
      </c>
      <c r="P90" s="6">
        <f t="shared" si="25"/>
        <v>0</v>
      </c>
      <c r="Q90" s="6" t="e">
        <f t="shared" si="26"/>
        <v>#DIV/0!</v>
      </c>
      <c r="S90" s="1" t="s">
        <v>76</v>
      </c>
      <c r="T90" s="3"/>
      <c r="U90" s="3"/>
      <c r="V90" s="3"/>
      <c r="W90" s="3"/>
      <c r="X90" s="4">
        <f t="shared" si="27"/>
        <v>0</v>
      </c>
      <c r="Y90" s="6">
        <f t="shared" si="28"/>
        <v>0</v>
      </c>
      <c r="AA90" s="3"/>
      <c r="AB90" s="3"/>
      <c r="AC90" s="3"/>
      <c r="AD90" s="3">
        <v>332</v>
      </c>
      <c r="AE90" s="4">
        <f t="shared" si="29"/>
        <v>3.3199999999999999E-4</v>
      </c>
      <c r="AF90" s="6">
        <f t="shared" si="30"/>
        <v>0</v>
      </c>
      <c r="AG90" s="5" t="e">
        <f t="shared" si="31"/>
        <v>#DIV/0!</v>
      </c>
      <c r="AL90"/>
      <c r="AM90"/>
      <c r="AN90"/>
      <c r="AO90"/>
    </row>
    <row r="91" spans="3:41" x14ac:dyDescent="0.3">
      <c r="C91" s="1" t="s">
        <v>21</v>
      </c>
      <c r="D91" s="3"/>
      <c r="E91" s="3"/>
      <c r="F91" s="3"/>
      <c r="G91" s="3"/>
      <c r="H91" s="4">
        <f t="shared" si="22"/>
        <v>0</v>
      </c>
      <c r="I91" s="6">
        <f t="shared" si="23"/>
        <v>0</v>
      </c>
      <c r="J91" s="4"/>
      <c r="K91" s="3"/>
      <c r="L91" s="3"/>
      <c r="M91" s="3"/>
      <c r="N91" s="3"/>
      <c r="O91" s="4">
        <f t="shared" si="24"/>
        <v>0</v>
      </c>
      <c r="P91" s="6">
        <f t="shared" si="25"/>
        <v>7.2672972654592866E-5</v>
      </c>
      <c r="Q91" s="6" t="e">
        <f t="shared" si="26"/>
        <v>#DIV/0!</v>
      </c>
      <c r="S91" s="1" t="s">
        <v>73</v>
      </c>
      <c r="T91" s="3"/>
      <c r="U91" s="3"/>
      <c r="V91" s="3"/>
      <c r="W91" s="3"/>
      <c r="X91" s="4">
        <f t="shared" si="27"/>
        <v>0</v>
      </c>
      <c r="Y91" s="6">
        <f t="shared" si="28"/>
        <v>0</v>
      </c>
      <c r="AA91" s="3"/>
      <c r="AB91" s="3"/>
      <c r="AC91" s="3"/>
      <c r="AD91" s="3"/>
      <c r="AE91" s="4">
        <f t="shared" si="29"/>
        <v>0</v>
      </c>
      <c r="AF91" s="6">
        <f t="shared" si="30"/>
        <v>4.001925705053822E-4</v>
      </c>
      <c r="AG91" s="5" t="e">
        <f t="shared" si="31"/>
        <v>#DIV/0!</v>
      </c>
      <c r="AL91"/>
      <c r="AM91"/>
      <c r="AN91"/>
      <c r="AO91"/>
    </row>
    <row r="92" spans="3:41" x14ac:dyDescent="0.3">
      <c r="C92" s="1" t="s">
        <v>30</v>
      </c>
      <c r="D92" s="3"/>
      <c r="E92" s="3"/>
      <c r="F92" s="3"/>
      <c r="G92" s="3"/>
      <c r="H92" s="4">
        <f t="shared" si="22"/>
        <v>0</v>
      </c>
      <c r="I92" s="6">
        <f t="shared" si="23"/>
        <v>0</v>
      </c>
      <c r="J92" s="4"/>
      <c r="K92" s="3"/>
      <c r="L92" s="3">
        <v>1656</v>
      </c>
      <c r="M92" s="3">
        <v>1932</v>
      </c>
      <c r="N92" s="3">
        <v>5112</v>
      </c>
      <c r="O92" s="4">
        <f t="shared" si="24"/>
        <v>8.6999999999999993</v>
      </c>
      <c r="P92" s="6">
        <f t="shared" si="25"/>
        <v>0</v>
      </c>
      <c r="Q92" s="6" t="e">
        <f t="shared" si="26"/>
        <v>#DIV/0!</v>
      </c>
      <c r="S92" s="1" t="s">
        <v>64</v>
      </c>
      <c r="T92" s="3"/>
      <c r="U92" s="3"/>
      <c r="V92" s="3"/>
      <c r="W92" s="3"/>
      <c r="X92" s="4">
        <f t="shared" si="27"/>
        <v>0</v>
      </c>
      <c r="Y92" s="6">
        <f t="shared" si="28"/>
        <v>0</v>
      </c>
      <c r="AA92" s="3"/>
      <c r="AB92" s="3">
        <v>264960</v>
      </c>
      <c r="AC92" s="3">
        <v>309120</v>
      </c>
      <c r="AD92" s="3">
        <v>817920</v>
      </c>
      <c r="AE92" s="4">
        <f t="shared" si="29"/>
        <v>1.3919999999999999</v>
      </c>
      <c r="AF92" s="6">
        <f t="shared" si="30"/>
        <v>0</v>
      </c>
      <c r="AG92" s="5" t="e">
        <f t="shared" si="31"/>
        <v>#DIV/0!</v>
      </c>
      <c r="AL92"/>
      <c r="AM92"/>
      <c r="AN92"/>
      <c r="AO92"/>
    </row>
    <row r="93" spans="3:41" x14ac:dyDescent="0.3">
      <c r="C93" s="1" t="s">
        <v>33</v>
      </c>
      <c r="D93" s="3"/>
      <c r="E93" s="3"/>
      <c r="F93" s="3"/>
      <c r="G93" s="3"/>
      <c r="H93" s="4">
        <f t="shared" si="22"/>
        <v>0</v>
      </c>
      <c r="I93" s="6">
        <f t="shared" si="23"/>
        <v>0</v>
      </c>
      <c r="J93" s="4"/>
      <c r="K93" s="3"/>
      <c r="L93" s="3"/>
      <c r="M93" s="3"/>
      <c r="N93" s="3"/>
      <c r="O93" s="4">
        <f t="shared" si="24"/>
        <v>0</v>
      </c>
      <c r="P93" s="6">
        <f t="shared" si="25"/>
        <v>0</v>
      </c>
      <c r="Q93" s="6" t="e">
        <f t="shared" si="26"/>
        <v>#DIV/0!</v>
      </c>
      <c r="S93" s="1" t="s">
        <v>53</v>
      </c>
      <c r="T93" s="3"/>
      <c r="U93" s="3"/>
      <c r="V93" s="3"/>
      <c r="W93" s="3"/>
      <c r="X93" s="4">
        <f t="shared" si="27"/>
        <v>0</v>
      </c>
      <c r="Y93" s="6">
        <f t="shared" si="28"/>
        <v>0</v>
      </c>
      <c r="AA93" s="3"/>
      <c r="AB93" s="3"/>
      <c r="AC93" s="3"/>
      <c r="AD93" s="3"/>
      <c r="AE93" s="4">
        <f t="shared" si="29"/>
        <v>0</v>
      </c>
      <c r="AF93" s="6">
        <f t="shared" si="30"/>
        <v>0</v>
      </c>
      <c r="AG93" s="5" t="e">
        <f t="shared" si="31"/>
        <v>#DIV/0!</v>
      </c>
      <c r="AL93"/>
      <c r="AM93"/>
      <c r="AN93"/>
      <c r="AO93"/>
    </row>
    <row r="94" spans="3:41" x14ac:dyDescent="0.3">
      <c r="C94" s="1" t="s">
        <v>41</v>
      </c>
      <c r="D94" s="3"/>
      <c r="E94" s="3"/>
      <c r="F94" s="3"/>
      <c r="G94" s="3"/>
      <c r="H94" s="4">
        <f t="shared" si="22"/>
        <v>0</v>
      </c>
      <c r="I94" s="6">
        <f t="shared" si="23"/>
        <v>0</v>
      </c>
      <c r="J94" s="4"/>
      <c r="K94" s="3"/>
      <c r="L94" s="3"/>
      <c r="M94" s="3"/>
      <c r="N94" s="3"/>
      <c r="O94" s="4">
        <f t="shared" si="24"/>
        <v>0</v>
      </c>
      <c r="P94" s="6">
        <f t="shared" si="25"/>
        <v>5.0119291485926123E-8</v>
      </c>
      <c r="Q94" s="6" t="e">
        <f t="shared" si="26"/>
        <v>#DIV/0!</v>
      </c>
      <c r="S94" s="1" t="s">
        <v>44</v>
      </c>
      <c r="T94" s="3"/>
      <c r="U94" s="3"/>
      <c r="V94" s="3"/>
      <c r="W94" s="3"/>
      <c r="X94" s="4">
        <f t="shared" si="27"/>
        <v>0</v>
      </c>
      <c r="Y94" s="6">
        <f t="shared" si="28"/>
        <v>0</v>
      </c>
      <c r="AA94" s="3"/>
      <c r="AB94" s="3"/>
      <c r="AC94" s="3"/>
      <c r="AD94" s="3"/>
      <c r="AE94" s="4">
        <f t="shared" si="29"/>
        <v>0</v>
      </c>
      <c r="AF94" s="6">
        <f t="shared" si="30"/>
        <v>3.7440429925945356E-5</v>
      </c>
      <c r="AG94" s="5" t="e">
        <f t="shared" si="31"/>
        <v>#DIV/0!</v>
      </c>
      <c r="AL94"/>
      <c r="AM94"/>
      <c r="AN94"/>
      <c r="AO94"/>
    </row>
    <row r="95" spans="3:41" x14ac:dyDescent="0.3">
      <c r="C95" s="1" t="s">
        <v>44</v>
      </c>
      <c r="D95" s="3"/>
      <c r="E95" s="3"/>
      <c r="F95" s="3"/>
      <c r="G95" s="3"/>
      <c r="H95" s="4">
        <f t="shared" si="22"/>
        <v>0</v>
      </c>
      <c r="I95" s="6">
        <f t="shared" si="23"/>
        <v>0</v>
      </c>
      <c r="J95" s="4"/>
      <c r="K95" s="3"/>
      <c r="L95" s="3"/>
      <c r="M95" s="3">
        <v>6</v>
      </c>
      <c r="N95" s="3"/>
      <c r="O95" s="4">
        <f t="shared" si="24"/>
        <v>6.0000000000000001E-3</v>
      </c>
      <c r="P95" s="6">
        <f t="shared" si="25"/>
        <v>1.7767288831760807E-5</v>
      </c>
      <c r="Q95" s="6" t="e">
        <f t="shared" si="26"/>
        <v>#DIV/0!</v>
      </c>
      <c r="S95" s="1" t="s">
        <v>41</v>
      </c>
      <c r="T95" s="3"/>
      <c r="U95" s="3"/>
      <c r="V95" s="3"/>
      <c r="W95" s="3"/>
      <c r="X95" s="4">
        <f t="shared" si="27"/>
        <v>0</v>
      </c>
      <c r="Y95" s="6">
        <f t="shared" si="28"/>
        <v>0</v>
      </c>
      <c r="AA95" s="3"/>
      <c r="AB95" s="3"/>
      <c r="AC95" s="3">
        <v>130230</v>
      </c>
      <c r="AD95" s="3"/>
      <c r="AE95" s="4">
        <f t="shared" si="29"/>
        <v>0.13023000000000001</v>
      </c>
      <c r="AF95" s="6">
        <f t="shared" si="30"/>
        <v>1.1694959447928974E-4</v>
      </c>
      <c r="AG95" s="5" t="e">
        <f t="shared" si="31"/>
        <v>#DIV/0!</v>
      </c>
      <c r="AL95"/>
      <c r="AM95"/>
      <c r="AN95"/>
      <c r="AO95"/>
    </row>
    <row r="96" spans="3:41" x14ac:dyDescent="0.3">
      <c r="C96" s="1" t="s">
        <v>53</v>
      </c>
      <c r="D96" s="3"/>
      <c r="E96" s="3"/>
      <c r="F96" s="3"/>
      <c r="G96" s="3"/>
      <c r="H96" s="4">
        <f t="shared" si="22"/>
        <v>0</v>
      </c>
      <c r="I96" s="6">
        <f t="shared" si="23"/>
        <v>0</v>
      </c>
      <c r="J96" s="4"/>
      <c r="K96" s="3"/>
      <c r="L96" s="3">
        <v>2</v>
      </c>
      <c r="M96" s="3"/>
      <c r="N96" s="3">
        <v>2125</v>
      </c>
      <c r="O96" s="4">
        <f t="shared" si="24"/>
        <v>2.1269999999999998</v>
      </c>
      <c r="P96" s="6">
        <f t="shared" si="25"/>
        <v>0</v>
      </c>
      <c r="Q96" s="6" t="e">
        <f t="shared" si="26"/>
        <v>#DIV/0!</v>
      </c>
      <c r="S96" s="1" t="s">
        <v>33</v>
      </c>
      <c r="T96" s="3"/>
      <c r="U96" s="3"/>
      <c r="V96" s="3"/>
      <c r="W96" s="3"/>
      <c r="X96" s="4">
        <f t="shared" si="27"/>
        <v>0</v>
      </c>
      <c r="Y96" s="6">
        <f t="shared" si="28"/>
        <v>0</v>
      </c>
      <c r="AA96" s="3"/>
      <c r="AB96" s="3">
        <v>382.5</v>
      </c>
      <c r="AC96" s="3"/>
      <c r="AD96" s="3">
        <v>406406.25</v>
      </c>
      <c r="AE96" s="4">
        <f t="shared" si="29"/>
        <v>0.40678874999999998</v>
      </c>
      <c r="AF96" s="6">
        <f t="shared" si="30"/>
        <v>0</v>
      </c>
      <c r="AG96" s="5" t="e">
        <f t="shared" si="31"/>
        <v>#DIV/0!</v>
      </c>
      <c r="AL96"/>
      <c r="AM96"/>
      <c r="AN96"/>
      <c r="AO96"/>
    </row>
    <row r="97" spans="3:41" x14ac:dyDescent="0.3">
      <c r="C97" s="1" t="s">
        <v>64</v>
      </c>
      <c r="D97" s="3"/>
      <c r="E97" s="3"/>
      <c r="F97" s="3"/>
      <c r="G97" s="3"/>
      <c r="H97" s="4">
        <f t="shared" si="22"/>
        <v>0</v>
      </c>
      <c r="I97" s="6">
        <f t="shared" si="23"/>
        <v>0</v>
      </c>
      <c r="J97" s="4"/>
      <c r="K97" s="3"/>
      <c r="L97" s="3"/>
      <c r="M97" s="3"/>
      <c r="N97" s="3"/>
      <c r="O97" s="4">
        <f t="shared" si="24"/>
        <v>0</v>
      </c>
      <c r="P97" s="6">
        <f t="shared" si="25"/>
        <v>0</v>
      </c>
      <c r="Q97" s="6" t="e">
        <f t="shared" si="26"/>
        <v>#DIV/0!</v>
      </c>
      <c r="S97" s="1" t="s">
        <v>30</v>
      </c>
      <c r="T97" s="3"/>
      <c r="U97" s="3"/>
      <c r="V97" s="3"/>
      <c r="W97" s="3"/>
      <c r="X97" s="4">
        <f t="shared" si="27"/>
        <v>0</v>
      </c>
      <c r="Y97" s="6">
        <f t="shared" si="28"/>
        <v>0</v>
      </c>
      <c r="AA97" s="3"/>
      <c r="AB97" s="3"/>
      <c r="AC97" s="3"/>
      <c r="AD97" s="3"/>
      <c r="AE97" s="4">
        <f t="shared" si="29"/>
        <v>0</v>
      </c>
      <c r="AF97" s="6">
        <f t="shared" si="30"/>
        <v>0</v>
      </c>
      <c r="AG97" s="5" t="e">
        <f t="shared" si="31"/>
        <v>#DIV/0!</v>
      </c>
      <c r="AL97"/>
      <c r="AM97"/>
      <c r="AN97"/>
      <c r="AO97"/>
    </row>
    <row r="98" spans="3:41" x14ac:dyDescent="0.3">
      <c r="C98" s="1" t="s">
        <v>73</v>
      </c>
      <c r="D98" s="3"/>
      <c r="E98" s="3"/>
      <c r="F98" s="3"/>
      <c r="G98" s="3"/>
      <c r="H98" s="4">
        <f t="shared" si="22"/>
        <v>0</v>
      </c>
      <c r="I98" s="6">
        <f t="shared" si="23"/>
        <v>0</v>
      </c>
      <c r="J98" s="4"/>
      <c r="K98" s="3"/>
      <c r="L98" s="3"/>
      <c r="M98" s="3"/>
      <c r="N98" s="3"/>
      <c r="O98" s="4">
        <f t="shared" si="24"/>
        <v>0</v>
      </c>
      <c r="P98" s="6">
        <f t="shared" si="25"/>
        <v>0</v>
      </c>
      <c r="Q98" s="6" t="e">
        <f t="shared" si="26"/>
        <v>#DIV/0!</v>
      </c>
      <c r="S98" s="1" t="s">
        <v>21</v>
      </c>
      <c r="T98" s="3"/>
      <c r="U98" s="3"/>
      <c r="V98" s="3"/>
      <c r="W98" s="3"/>
      <c r="X98" s="4">
        <f t="shared" si="27"/>
        <v>0</v>
      </c>
      <c r="Y98" s="6">
        <f t="shared" si="28"/>
        <v>0</v>
      </c>
      <c r="AA98" s="3"/>
      <c r="AB98" s="3"/>
      <c r="AC98" s="3"/>
      <c r="AD98" s="3"/>
      <c r="AE98" s="4">
        <f t="shared" si="29"/>
        <v>0</v>
      </c>
      <c r="AF98" s="6">
        <f t="shared" si="30"/>
        <v>0</v>
      </c>
      <c r="AG98" s="5" t="e">
        <f t="shared" si="31"/>
        <v>#DIV/0!</v>
      </c>
      <c r="AL98"/>
      <c r="AM98"/>
      <c r="AN98"/>
      <c r="AO98"/>
    </row>
    <row r="99" spans="3:41" x14ac:dyDescent="0.3">
      <c r="C99" s="1" t="s">
        <v>76</v>
      </c>
      <c r="D99" s="3"/>
      <c r="E99" s="3"/>
      <c r="F99" s="3"/>
      <c r="G99" s="3"/>
      <c r="H99" s="4">
        <f t="shared" si="22"/>
        <v>0</v>
      </c>
      <c r="I99" s="6">
        <f t="shared" si="23"/>
        <v>0</v>
      </c>
      <c r="J99" s="4"/>
      <c r="K99" s="3"/>
      <c r="L99" s="3"/>
      <c r="M99" s="3"/>
      <c r="N99" s="3"/>
      <c r="O99" s="4">
        <f t="shared" si="24"/>
        <v>0</v>
      </c>
      <c r="P99" s="6">
        <f t="shared" si="25"/>
        <v>1.6180177934706483E-5</v>
      </c>
      <c r="Q99" s="6" t="e">
        <f t="shared" si="26"/>
        <v>#DIV/0!</v>
      </c>
      <c r="S99" s="1" t="s">
        <v>20</v>
      </c>
      <c r="T99" s="3"/>
      <c r="U99" s="3"/>
      <c r="V99" s="3"/>
      <c r="W99" s="3"/>
      <c r="X99" s="4">
        <f t="shared" si="27"/>
        <v>0</v>
      </c>
      <c r="Y99" s="6">
        <f t="shared" si="28"/>
        <v>0</v>
      </c>
      <c r="AA99" s="3"/>
      <c r="AB99" s="3"/>
      <c r="AC99" s="3"/>
      <c r="AD99" s="3"/>
      <c r="AE99" s="4">
        <f t="shared" si="29"/>
        <v>0</v>
      </c>
      <c r="AF99" s="6">
        <f t="shared" si="30"/>
        <v>8.9100345869991424E-6</v>
      </c>
      <c r="AG99" s="5" t="e">
        <f t="shared" si="31"/>
        <v>#DIV/0!</v>
      </c>
      <c r="AL99"/>
      <c r="AM99"/>
      <c r="AN99"/>
      <c r="AO99"/>
    </row>
    <row r="100" spans="3:41" x14ac:dyDescent="0.3">
      <c r="C100" s="1" t="s">
        <v>85</v>
      </c>
      <c r="D100" s="3"/>
      <c r="E100" s="3"/>
      <c r="F100" s="3"/>
      <c r="G100" s="3"/>
      <c r="H100" s="4">
        <f t="shared" si="22"/>
        <v>0</v>
      </c>
      <c r="I100" s="6">
        <f t="shared" si="23"/>
        <v>0</v>
      </c>
      <c r="J100" s="4"/>
      <c r="K100" s="3"/>
      <c r="L100" s="3"/>
      <c r="M100" s="3"/>
      <c r="N100" s="3">
        <v>1937</v>
      </c>
      <c r="O100" s="4">
        <f t="shared" si="24"/>
        <v>1.9370000000000001</v>
      </c>
      <c r="P100" s="6">
        <f t="shared" si="25"/>
        <v>0</v>
      </c>
      <c r="Q100" s="6" t="e">
        <f t="shared" si="26"/>
        <v>#DIV/0!</v>
      </c>
      <c r="S100" s="1" t="s">
        <v>13</v>
      </c>
      <c r="T100" s="3"/>
      <c r="U100" s="3"/>
      <c r="V100" s="3"/>
      <c r="W100" s="3"/>
      <c r="X100" s="4">
        <f t="shared" si="27"/>
        <v>0</v>
      </c>
      <c r="Y100" s="6">
        <f t="shared" si="28"/>
        <v>0</v>
      </c>
      <c r="AA100" s="3"/>
      <c r="AB100" s="3"/>
      <c r="AC100" s="3"/>
      <c r="AD100" s="3">
        <v>30992</v>
      </c>
      <c r="AE100" s="4">
        <f t="shared" si="29"/>
        <v>3.0991999999999999E-2</v>
      </c>
      <c r="AF100" s="6">
        <f t="shared" si="30"/>
        <v>0</v>
      </c>
      <c r="AG100" s="5" t="e">
        <f t="shared" si="31"/>
        <v>#DIV/0!</v>
      </c>
      <c r="AL100"/>
      <c r="AM100"/>
      <c r="AN100"/>
      <c r="AO100"/>
    </row>
    <row r="101" spans="3:41" x14ac:dyDescent="0.3">
      <c r="C101" s="1" t="s">
        <v>91</v>
      </c>
      <c r="D101" s="3"/>
      <c r="E101" s="3"/>
      <c r="F101" s="3"/>
      <c r="G101" s="3"/>
      <c r="H101" s="4">
        <f t="shared" si="22"/>
        <v>0</v>
      </c>
      <c r="I101" s="6">
        <f t="shared" si="23"/>
        <v>0</v>
      </c>
      <c r="J101" s="4"/>
      <c r="K101" s="3"/>
      <c r="L101" s="3"/>
      <c r="M101" s="3"/>
      <c r="N101" s="3"/>
      <c r="O101" s="4">
        <f t="shared" si="24"/>
        <v>0</v>
      </c>
      <c r="P101" s="6">
        <f t="shared" si="25"/>
        <v>0</v>
      </c>
      <c r="Q101" s="6" t="e">
        <f t="shared" si="26"/>
        <v>#DIV/0!</v>
      </c>
      <c r="S101" s="1" t="s">
        <v>8</v>
      </c>
      <c r="T101" s="3"/>
      <c r="U101" s="3"/>
      <c r="V101" s="3"/>
      <c r="W101" s="3"/>
      <c r="X101" s="4">
        <f t="shared" si="27"/>
        <v>0</v>
      </c>
      <c r="Y101" s="6">
        <f t="shared" si="28"/>
        <v>0</v>
      </c>
      <c r="AA101" s="3"/>
      <c r="AB101" s="3"/>
      <c r="AC101" s="3"/>
      <c r="AD101" s="3"/>
      <c r="AE101" s="4">
        <f t="shared" si="29"/>
        <v>0</v>
      </c>
      <c r="AF101" s="6">
        <f t="shared" si="30"/>
        <v>0</v>
      </c>
      <c r="AG101" s="5" t="e">
        <f t="shared" si="31"/>
        <v>#DIV/0!</v>
      </c>
      <c r="AL101"/>
      <c r="AM101"/>
      <c r="AN101"/>
      <c r="AO101"/>
    </row>
    <row r="102" spans="3:41" x14ac:dyDescent="0.3">
      <c r="D102"/>
      <c r="E102"/>
      <c r="F102"/>
      <c r="G102"/>
      <c r="K102"/>
      <c r="L102"/>
      <c r="M102"/>
      <c r="N102"/>
      <c r="T102"/>
      <c r="U102"/>
      <c r="V102"/>
      <c r="W102"/>
      <c r="AA102"/>
      <c r="AB102"/>
      <c r="AC102"/>
      <c r="AD102"/>
      <c r="AL102"/>
      <c r="AM102"/>
      <c r="AN102"/>
      <c r="AO102"/>
    </row>
    <row r="103" spans="3:41" x14ac:dyDescent="0.3">
      <c r="D103"/>
      <c r="E103"/>
      <c r="F103"/>
      <c r="G103"/>
      <c r="K103"/>
      <c r="L103"/>
      <c r="M103"/>
      <c r="N103"/>
      <c r="AL103"/>
      <c r="AM103"/>
      <c r="AN103"/>
      <c r="AO103"/>
    </row>
    <row r="104" spans="3:41" x14ac:dyDescent="0.3">
      <c r="D104"/>
      <c r="E104"/>
      <c r="F104"/>
      <c r="G104"/>
      <c r="AL104"/>
      <c r="AM104"/>
      <c r="AN104"/>
      <c r="AO104"/>
    </row>
    <row r="105" spans="3:41" x14ac:dyDescent="0.3">
      <c r="D105"/>
      <c r="E105"/>
      <c r="F105"/>
      <c r="G105"/>
      <c r="AL105"/>
      <c r="AM105"/>
      <c r="AN105"/>
      <c r="AO105"/>
    </row>
    <row r="106" spans="3:41" x14ac:dyDescent="0.3">
      <c r="D106"/>
      <c r="E106"/>
      <c r="F106"/>
      <c r="G106"/>
      <c r="AL106"/>
      <c r="AM106"/>
      <c r="AN106"/>
      <c r="AO106"/>
    </row>
    <row r="107" spans="3:41" x14ac:dyDescent="0.3">
      <c r="D107"/>
      <c r="E107"/>
      <c r="F107"/>
      <c r="G107"/>
      <c r="AL107"/>
      <c r="AM107"/>
      <c r="AN107"/>
      <c r="AO107"/>
    </row>
    <row r="108" spans="3:41" x14ac:dyDescent="0.3">
      <c r="D108"/>
      <c r="E108"/>
      <c r="F108"/>
      <c r="G108"/>
      <c r="AL108"/>
      <c r="AM108"/>
      <c r="AN108"/>
      <c r="AO108"/>
    </row>
    <row r="109" spans="3:41" x14ac:dyDescent="0.3">
      <c r="D109"/>
      <c r="E109"/>
      <c r="F109"/>
      <c r="G109"/>
      <c r="AL109"/>
      <c r="AM109"/>
      <c r="AN109"/>
      <c r="AO109"/>
    </row>
    <row r="110" spans="3:41" x14ac:dyDescent="0.3">
      <c r="D110"/>
      <c r="E110"/>
      <c r="F110"/>
      <c r="G110"/>
      <c r="AL110"/>
      <c r="AM110"/>
      <c r="AN110"/>
      <c r="AO110"/>
    </row>
    <row r="111" spans="3:41" x14ac:dyDescent="0.3">
      <c r="D111"/>
      <c r="E111"/>
      <c r="F111"/>
      <c r="G111"/>
      <c r="AL111"/>
      <c r="AM111"/>
      <c r="AN111"/>
      <c r="AO111"/>
    </row>
    <row r="112" spans="3:41" x14ac:dyDescent="0.3">
      <c r="D112"/>
      <c r="E112"/>
      <c r="F112"/>
      <c r="G112"/>
      <c r="T112"/>
      <c r="U112"/>
      <c r="V112"/>
      <c r="W112"/>
      <c r="AA112"/>
      <c r="AB112"/>
      <c r="AC112"/>
      <c r="AD112"/>
      <c r="AL112"/>
      <c r="AM112"/>
      <c r="AN112"/>
      <c r="AO112"/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spans="4:41" x14ac:dyDescent="0.3">
      <c r="D145"/>
      <c r="E145"/>
      <c r="F145"/>
      <c r="G145"/>
      <c r="K145"/>
      <c r="L145"/>
      <c r="M145"/>
      <c r="N145"/>
      <c r="T145"/>
      <c r="U145"/>
      <c r="V145"/>
      <c r="W145"/>
      <c r="AA145"/>
      <c r="AB145"/>
      <c r="AC145"/>
      <c r="AD145"/>
      <c r="AL145"/>
      <c r="AM145"/>
      <c r="AN145"/>
      <c r="AO145"/>
    </row>
    <row r="146" spans="4:41" x14ac:dyDescent="0.3">
      <c r="D146"/>
      <c r="E146"/>
      <c r="F146"/>
      <c r="G146"/>
      <c r="K146"/>
      <c r="L146"/>
      <c r="M146"/>
      <c r="N146"/>
      <c r="T146"/>
      <c r="U146"/>
      <c r="V146"/>
      <c r="W146"/>
      <c r="AA146"/>
      <c r="AB146"/>
      <c r="AC146"/>
      <c r="AD146"/>
      <c r="AL146"/>
      <c r="AM146"/>
      <c r="AN146"/>
      <c r="AO146"/>
    </row>
    <row r="147" spans="4:41" x14ac:dyDescent="0.3">
      <c r="K147"/>
      <c r="L147"/>
      <c r="M147"/>
      <c r="N147"/>
      <c r="T147"/>
      <c r="U147"/>
      <c r="V147"/>
      <c r="W147"/>
      <c r="AA147"/>
      <c r="AB147"/>
      <c r="AC147"/>
      <c r="AD147"/>
      <c r="AL147"/>
      <c r="AM147"/>
      <c r="AN147"/>
      <c r="AO147"/>
    </row>
    <row r="148" spans="4:41" x14ac:dyDescent="0.3">
      <c r="K148"/>
      <c r="L148"/>
      <c r="M148"/>
      <c r="N148"/>
      <c r="T148"/>
      <c r="U148"/>
      <c r="V148"/>
      <c r="W148"/>
      <c r="AA148"/>
      <c r="AB148"/>
      <c r="AC148"/>
      <c r="AD148"/>
      <c r="AL148"/>
      <c r="AM148"/>
      <c r="AN148"/>
      <c r="AO148"/>
    </row>
    <row r="149" spans="4:41" x14ac:dyDescent="0.3">
      <c r="K149"/>
      <c r="L149"/>
      <c r="M149"/>
      <c r="N149"/>
      <c r="T149"/>
      <c r="U149"/>
      <c r="V149"/>
      <c r="W149"/>
      <c r="AA149"/>
      <c r="AB149"/>
      <c r="AC149"/>
      <c r="AD149"/>
      <c r="AL149"/>
      <c r="AM149"/>
      <c r="AN149"/>
      <c r="AO149"/>
    </row>
    <row r="150" spans="4:41" x14ac:dyDescent="0.3">
      <c r="K150"/>
      <c r="L150"/>
      <c r="M150"/>
      <c r="N150"/>
      <c r="T150"/>
      <c r="U150"/>
      <c r="V150"/>
      <c r="W150"/>
      <c r="AA150"/>
      <c r="AB150"/>
      <c r="AC150"/>
      <c r="AD150"/>
      <c r="AL150"/>
      <c r="AM150"/>
      <c r="AN150"/>
      <c r="AO150"/>
    </row>
    <row r="151" spans="4:41" x14ac:dyDescent="0.3">
      <c r="K151"/>
      <c r="L151"/>
      <c r="M151"/>
      <c r="N151"/>
      <c r="T151"/>
      <c r="U151"/>
      <c r="V151"/>
      <c r="W151"/>
      <c r="AA151"/>
      <c r="AB151"/>
      <c r="AC151"/>
      <c r="AD151"/>
      <c r="AL151"/>
      <c r="AM151"/>
      <c r="AN151"/>
      <c r="AO151"/>
    </row>
    <row r="152" spans="4:41" x14ac:dyDescent="0.3">
      <c r="K152"/>
      <c r="L152"/>
      <c r="M152"/>
      <c r="N152"/>
      <c r="T152"/>
      <c r="U152"/>
      <c r="V152"/>
      <c r="W152"/>
      <c r="AA152"/>
      <c r="AB152"/>
      <c r="AC152"/>
      <c r="AD152"/>
      <c r="AL152"/>
      <c r="AM152"/>
      <c r="AN152"/>
      <c r="AO152"/>
    </row>
    <row r="153" spans="4:41" x14ac:dyDescent="0.3">
      <c r="K153"/>
      <c r="L153"/>
      <c r="M153"/>
      <c r="N153"/>
      <c r="T153"/>
      <c r="U153"/>
      <c r="V153"/>
      <c r="W153"/>
      <c r="AA153"/>
      <c r="AB153"/>
      <c r="AC153"/>
      <c r="AD153"/>
      <c r="AL153"/>
      <c r="AM153"/>
      <c r="AN153"/>
      <c r="AO153"/>
    </row>
    <row r="154" spans="4:41" x14ac:dyDescent="0.3">
      <c r="K154"/>
      <c r="L154"/>
      <c r="M154"/>
      <c r="N154"/>
      <c r="T154"/>
      <c r="U154"/>
      <c r="V154"/>
      <c r="W154"/>
      <c r="AA154"/>
      <c r="AB154"/>
      <c r="AC154"/>
      <c r="AD154"/>
      <c r="AL154"/>
      <c r="AM154"/>
      <c r="AN154"/>
      <c r="AO154"/>
    </row>
    <row r="155" spans="4:41" x14ac:dyDescent="0.3">
      <c r="K155"/>
      <c r="L155"/>
      <c r="M155"/>
      <c r="N155"/>
      <c r="T155"/>
      <c r="U155"/>
      <c r="V155"/>
      <c r="W155"/>
      <c r="AA155"/>
      <c r="AB155"/>
      <c r="AC155"/>
      <c r="AD155"/>
      <c r="AL155"/>
      <c r="AM155"/>
      <c r="AN155"/>
      <c r="AO155"/>
    </row>
    <row r="156" spans="4:41" x14ac:dyDescent="0.3">
      <c r="D156"/>
      <c r="E156"/>
      <c r="F156"/>
      <c r="G156"/>
      <c r="K156"/>
      <c r="L156"/>
      <c r="M156"/>
      <c r="N156"/>
      <c r="T156"/>
      <c r="U156"/>
      <c r="V156"/>
      <c r="W156"/>
      <c r="AA156"/>
      <c r="AB156"/>
      <c r="AC156"/>
      <c r="AD156"/>
      <c r="AL156"/>
      <c r="AM156"/>
      <c r="AN156"/>
      <c r="AO156"/>
    </row>
    <row r="157" spans="4:41" x14ac:dyDescent="0.3">
      <c r="D157"/>
      <c r="E157"/>
      <c r="F157"/>
      <c r="G157"/>
      <c r="K157"/>
      <c r="L157"/>
      <c r="M157"/>
      <c r="N157"/>
      <c r="T157"/>
      <c r="U157"/>
      <c r="V157"/>
      <c r="W157"/>
      <c r="AA157"/>
      <c r="AB157"/>
      <c r="AC157"/>
      <c r="AD157"/>
      <c r="AL157"/>
      <c r="AM157"/>
      <c r="AN157"/>
      <c r="AO157"/>
    </row>
    <row r="158" spans="4:41" x14ac:dyDescent="0.3">
      <c r="D158"/>
      <c r="E158"/>
      <c r="F158"/>
      <c r="G158"/>
      <c r="K158"/>
      <c r="L158"/>
      <c r="M158"/>
      <c r="N158"/>
      <c r="T158"/>
      <c r="U158"/>
      <c r="V158"/>
      <c r="W158"/>
      <c r="AA158"/>
      <c r="AB158"/>
      <c r="AC158"/>
      <c r="AD158"/>
      <c r="AL158"/>
      <c r="AM158"/>
      <c r="AN158"/>
      <c r="AO158"/>
    </row>
    <row r="159" spans="4:41" x14ac:dyDescent="0.3">
      <c r="D159"/>
      <c r="E159"/>
      <c r="F159"/>
      <c r="G159"/>
      <c r="K159"/>
      <c r="L159"/>
      <c r="M159"/>
      <c r="N159"/>
      <c r="T159"/>
      <c r="U159"/>
      <c r="V159"/>
      <c r="W159"/>
      <c r="AA159"/>
      <c r="AB159"/>
      <c r="AC159"/>
      <c r="AD159"/>
      <c r="AL159"/>
      <c r="AM159"/>
      <c r="AN159"/>
      <c r="AO159"/>
    </row>
    <row r="160" spans="4:41" x14ac:dyDescent="0.3">
      <c r="D160"/>
      <c r="E160"/>
      <c r="F160"/>
      <c r="G160"/>
      <c r="K160"/>
      <c r="L160"/>
      <c r="M160"/>
      <c r="N160"/>
      <c r="T160"/>
      <c r="U160"/>
      <c r="V160"/>
      <c r="W160"/>
      <c r="AA160"/>
      <c r="AB160"/>
      <c r="AC160"/>
      <c r="AD160"/>
      <c r="AL160"/>
      <c r="AM160"/>
      <c r="AN160"/>
      <c r="AO160"/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</sheetData>
  <sortState xmlns:xlrd2="http://schemas.microsoft.com/office/spreadsheetml/2017/richdata2" ref="BJ25:BO32">
    <sortCondition descending="1" ref="BO24:BO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151-466D-4589-BD8A-CA76327BCF70}">
  <dimension ref="C2:D11"/>
  <sheetViews>
    <sheetView workbookViewId="0">
      <selection activeCell="P10" sqref="P10"/>
    </sheetView>
  </sheetViews>
  <sheetFormatPr defaultRowHeight="14.4" x14ac:dyDescent="0.3"/>
  <cols>
    <col min="3" max="3" width="21.21875" bestFit="1" customWidth="1"/>
  </cols>
  <sheetData>
    <row r="2" spans="3:4" x14ac:dyDescent="0.3">
      <c r="C2" t="s">
        <v>173</v>
      </c>
    </row>
    <row r="3" spans="3:4" x14ac:dyDescent="0.3">
      <c r="C3" s="1" t="s">
        <v>24</v>
      </c>
      <c r="D3" s="6">
        <v>0.1077811545985473</v>
      </c>
    </row>
    <row r="4" spans="3:4" x14ac:dyDescent="0.3">
      <c r="C4" s="1" t="s">
        <v>71</v>
      </c>
      <c r="D4" s="6">
        <v>9.3184279330063749E-2</v>
      </c>
    </row>
    <row r="5" spans="3:4" x14ac:dyDescent="0.3">
      <c r="C5" s="1" t="s">
        <v>22</v>
      </c>
      <c r="D5" s="6">
        <v>7.5417148123474664E-2</v>
      </c>
    </row>
    <row r="6" spans="3:4" x14ac:dyDescent="0.3">
      <c r="C6" s="1" t="s">
        <v>27</v>
      </c>
      <c r="D6" s="6">
        <v>4.4359806123935676E-2</v>
      </c>
    </row>
    <row r="7" spans="3:4" x14ac:dyDescent="0.3">
      <c r="C7" s="1" t="s">
        <v>2</v>
      </c>
      <c r="D7" s="6">
        <v>5.4665436832029977E-2</v>
      </c>
    </row>
    <row r="8" spans="3:4" x14ac:dyDescent="0.3">
      <c r="C8" s="1" t="s">
        <v>23</v>
      </c>
      <c r="D8" s="6">
        <v>5.5859616326313664E-2</v>
      </c>
    </row>
    <row r="9" spans="3:4" x14ac:dyDescent="0.3">
      <c r="C9" s="1" t="s">
        <v>37</v>
      </c>
      <c r="D9" s="6">
        <v>4.8201252763984216E-2</v>
      </c>
    </row>
    <row r="10" spans="3:4" x14ac:dyDescent="0.3">
      <c r="C10" s="1" t="s">
        <v>75</v>
      </c>
      <c r="D10" s="6">
        <v>2.0817373995266987E-2</v>
      </c>
    </row>
    <row r="11" spans="3:4" x14ac:dyDescent="0.3">
      <c r="C11" s="1" t="s">
        <v>83</v>
      </c>
      <c r="D11" s="6">
        <v>4.0045242226668151E-2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B9F-2C56-4C4B-8172-A3CABCBF4BDD}">
  <dimension ref="C3:AH37"/>
  <sheetViews>
    <sheetView topLeftCell="V1" zoomScale="83" workbookViewId="0">
      <selection activeCell="AF12" sqref="AF12"/>
    </sheetView>
  </sheetViews>
  <sheetFormatPr defaultRowHeight="14.4" x14ac:dyDescent="0.3"/>
  <cols>
    <col min="3" max="3" width="19.109375" bestFit="1" customWidth="1"/>
    <col min="4" max="7" width="19.44140625" bestFit="1" customWidth="1"/>
    <col min="11" max="14" width="19.44140625" bestFit="1" customWidth="1"/>
    <col min="16" max="16" width="4.21875" bestFit="1" customWidth="1"/>
    <col min="17" max="17" width="7.21875" bestFit="1" customWidth="1"/>
    <col min="19" max="22" width="22.21875" bestFit="1" customWidth="1"/>
    <col min="23" max="23" width="10.77734375" bestFit="1" customWidth="1"/>
    <col min="25" max="25" width="16.33203125" bestFit="1" customWidth="1"/>
    <col min="26" max="29" width="22.44140625" bestFit="1" customWidth="1"/>
    <col min="30" max="30" width="10.77734375" bestFit="1" customWidth="1"/>
    <col min="32" max="32" width="11.44140625" customWidth="1"/>
    <col min="34" max="34" width="19.21875" bestFit="1" customWidth="1"/>
  </cols>
  <sheetData>
    <row r="3" spans="3:34" x14ac:dyDescent="0.3">
      <c r="C3" s="7" t="s">
        <v>0</v>
      </c>
      <c r="D3" s="7" t="s">
        <v>99</v>
      </c>
      <c r="E3" s="7" t="s">
        <v>100</v>
      </c>
      <c r="F3" s="7" t="s">
        <v>101</v>
      </c>
      <c r="G3" s="7" t="s">
        <v>102</v>
      </c>
      <c r="H3" s="8" t="s">
        <v>103</v>
      </c>
      <c r="I3" s="8" t="s">
        <v>118</v>
      </c>
      <c r="K3" s="7" t="s">
        <v>104</v>
      </c>
      <c r="L3" s="7" t="s">
        <v>105</v>
      </c>
      <c r="M3" s="7" t="s">
        <v>106</v>
      </c>
      <c r="N3" s="7" t="s">
        <v>107</v>
      </c>
      <c r="O3" s="8" t="s">
        <v>103</v>
      </c>
      <c r="P3" s="8" t="s">
        <v>118</v>
      </c>
      <c r="Q3" s="8" t="s">
        <v>119</v>
      </c>
      <c r="S3" s="7" t="s">
        <v>109</v>
      </c>
      <c r="T3" s="7" t="s">
        <v>110</v>
      </c>
      <c r="U3" s="7" t="s">
        <v>111</v>
      </c>
      <c r="V3" s="7" t="s">
        <v>112</v>
      </c>
      <c r="W3" s="8" t="s">
        <v>103</v>
      </c>
      <c r="X3" s="8" t="s">
        <v>118</v>
      </c>
      <c r="Z3" s="7" t="s">
        <v>114</v>
      </c>
      <c r="AA3" s="7" t="s">
        <v>115</v>
      </c>
      <c r="AB3" s="7" t="s">
        <v>116</v>
      </c>
      <c r="AC3" s="7" t="s">
        <v>117</v>
      </c>
      <c r="AD3" s="8" t="s">
        <v>103</v>
      </c>
      <c r="AE3" s="8" t="s">
        <v>118</v>
      </c>
      <c r="AF3" s="8" t="s">
        <v>119</v>
      </c>
      <c r="AG3" s="8"/>
      <c r="AH3" s="1" t="s">
        <v>120</v>
      </c>
    </row>
    <row r="4" spans="3:34" x14ac:dyDescent="0.3">
      <c r="C4" s="12" t="s">
        <v>98</v>
      </c>
      <c r="D4" s="9">
        <v>142891</v>
      </c>
      <c r="E4" s="9">
        <v>140306</v>
      </c>
      <c r="F4" s="9">
        <v>171310</v>
      </c>
      <c r="G4" s="9">
        <v>168705</v>
      </c>
      <c r="H4" s="4">
        <f t="shared" ref="H4:H12" si="0">SUM(D4:G4)</f>
        <v>623212</v>
      </c>
      <c r="K4" s="9">
        <v>149672.53</v>
      </c>
      <c r="L4" s="9">
        <v>169113.93</v>
      </c>
      <c r="M4" s="9">
        <v>186177.86</v>
      </c>
      <c r="N4" s="9">
        <v>277428.49</v>
      </c>
      <c r="O4" s="4">
        <f t="shared" ref="O4:O12" si="1">SUM(K4:N4)</f>
        <v>782392.80999999994</v>
      </c>
      <c r="P4" s="4"/>
      <c r="Q4" s="5">
        <f>O4/H4-1</f>
        <v>0.25542000154040667</v>
      </c>
      <c r="S4" s="9">
        <v>48178509.25</v>
      </c>
      <c r="T4" s="9">
        <v>53898724.399999999</v>
      </c>
      <c r="U4" s="9">
        <v>50768874.049999997</v>
      </c>
      <c r="V4" s="9">
        <v>51630129.450000003</v>
      </c>
      <c r="W4" s="4">
        <f>SUM(S4:V4)/1000000</f>
        <v>204.47623714999997</v>
      </c>
      <c r="Z4" s="9">
        <v>47176353.850000001</v>
      </c>
      <c r="AA4" s="9">
        <v>41000532.800000004</v>
      </c>
      <c r="AB4" s="9">
        <v>54774269.350000001</v>
      </c>
      <c r="AC4" s="9">
        <v>66088612.530000001</v>
      </c>
      <c r="AD4" s="4">
        <f>SUM(Z4:AC4)/1000000</f>
        <v>209.03976853</v>
      </c>
      <c r="AF4" s="5">
        <f>AD4/W4-1</f>
        <v>2.2318150234016176E-2</v>
      </c>
      <c r="AH4" s="1" t="s">
        <v>128</v>
      </c>
    </row>
    <row r="5" spans="3:34" x14ac:dyDescent="0.3">
      <c r="C5" s="1" t="s">
        <v>1</v>
      </c>
      <c r="D5" s="3">
        <v>68986</v>
      </c>
      <c r="E5" s="3">
        <v>74185</v>
      </c>
      <c r="F5" s="3">
        <v>88269</v>
      </c>
      <c r="G5" s="3">
        <v>89319</v>
      </c>
      <c r="H5" s="4">
        <f t="shared" si="0"/>
        <v>320759</v>
      </c>
      <c r="I5" s="6">
        <f>H5/$H$4</f>
        <v>0.51468681604333677</v>
      </c>
      <c r="K5" s="3">
        <v>89276.53</v>
      </c>
      <c r="L5" s="3">
        <v>115398.45</v>
      </c>
      <c r="M5" s="3">
        <v>126430.03</v>
      </c>
      <c r="N5" s="3">
        <v>126633.49</v>
      </c>
      <c r="O5" s="4">
        <f t="shared" si="1"/>
        <v>457738.5</v>
      </c>
      <c r="P5" s="5">
        <f>O5/$O$4</f>
        <v>0.58504947150524045</v>
      </c>
      <c r="Q5" s="5">
        <f t="shared" ref="Q5:Q12" si="2">O5/H5-1</f>
        <v>0.42704803294685423</v>
      </c>
      <c r="S5" s="3">
        <v>19423404</v>
      </c>
      <c r="T5" s="3">
        <v>20549130</v>
      </c>
      <c r="U5" s="3">
        <v>21368214</v>
      </c>
      <c r="V5" s="3">
        <v>21528738</v>
      </c>
      <c r="W5" s="4">
        <f t="shared" ref="W5:W12" si="3">SUM(S5:V5)/1000000</f>
        <v>82.869485999999995</v>
      </c>
      <c r="X5" s="5">
        <f>W5/$W$4</f>
        <v>0.40527685346248071</v>
      </c>
      <c r="Z5" s="3">
        <v>17126676</v>
      </c>
      <c r="AA5" s="3">
        <v>9814602</v>
      </c>
      <c r="AB5" s="3">
        <v>18608436</v>
      </c>
      <c r="AC5" s="3">
        <v>26460000</v>
      </c>
      <c r="AD5" s="4">
        <f t="shared" ref="AD5:AD12" si="4">SUM(Z5:AC5)/1000000</f>
        <v>72.009714000000002</v>
      </c>
      <c r="AE5" s="6">
        <f>AD5/$AD$4</f>
        <v>0.34447853873156986</v>
      </c>
      <c r="AF5" s="5">
        <f t="shared" ref="AF5:AF12" si="5">AD5/W5-1</f>
        <v>-0.13104669190297613</v>
      </c>
      <c r="AH5" s="1" t="s">
        <v>145</v>
      </c>
    </row>
    <row r="6" spans="3:34" x14ac:dyDescent="0.3">
      <c r="C6" s="1" t="s">
        <v>92</v>
      </c>
      <c r="D6" s="3">
        <v>14121</v>
      </c>
      <c r="E6" s="3">
        <v>20059</v>
      </c>
      <c r="F6" s="3">
        <v>37509</v>
      </c>
      <c r="G6" s="3">
        <v>33406</v>
      </c>
      <c r="H6" s="4">
        <f t="shared" si="0"/>
        <v>105095</v>
      </c>
      <c r="I6" s="6">
        <f t="shared" ref="I6:I12" si="6">H6/$H$4</f>
        <v>0.16863442937555759</v>
      </c>
      <c r="K6" s="3"/>
      <c r="L6" s="3"/>
      <c r="M6" s="3">
        <v>5075</v>
      </c>
      <c r="N6" s="3">
        <v>91825</v>
      </c>
      <c r="O6" s="4">
        <f t="shared" si="1"/>
        <v>96900</v>
      </c>
      <c r="P6" s="5">
        <f t="shared" ref="P6:P12" si="7">O6/$O$4</f>
        <v>0.12385083140015053</v>
      </c>
      <c r="Q6" s="5">
        <f t="shared" si="2"/>
        <v>-7.7977068366715807E-2</v>
      </c>
      <c r="S6" s="3">
        <v>11762058</v>
      </c>
      <c r="T6" s="3">
        <v>17861307</v>
      </c>
      <c r="U6" s="3">
        <v>12067566</v>
      </c>
      <c r="V6" s="3">
        <v>13016823</v>
      </c>
      <c r="W6" s="4">
        <f t="shared" si="3"/>
        <v>54.707754000000001</v>
      </c>
      <c r="X6" s="5">
        <f t="shared" ref="X6:X12" si="8">W6/$W$4</f>
        <v>0.26755066878439965</v>
      </c>
      <c r="Z6" s="3">
        <v>11020110</v>
      </c>
      <c r="AA6" s="3">
        <v>11598393</v>
      </c>
      <c r="AB6" s="3">
        <v>15744573</v>
      </c>
      <c r="AC6" s="3">
        <v>17075715</v>
      </c>
      <c r="AD6" s="4">
        <f t="shared" si="4"/>
        <v>55.438791000000002</v>
      </c>
      <c r="AE6" s="6">
        <f t="shared" ref="AE6:AE12" si="9">AD6/$AD$4</f>
        <v>0.26520690962228938</v>
      </c>
      <c r="AF6" s="5">
        <f t="shared" si="5"/>
        <v>1.3362584762664609E-2</v>
      </c>
      <c r="AH6" s="1" t="s">
        <v>146</v>
      </c>
    </row>
    <row r="7" spans="3:34" x14ac:dyDescent="0.3">
      <c r="C7" s="1" t="s">
        <v>5</v>
      </c>
      <c r="D7" s="3">
        <v>28991</v>
      </c>
      <c r="E7" s="3">
        <v>19640</v>
      </c>
      <c r="F7" s="3">
        <v>17281</v>
      </c>
      <c r="G7" s="3">
        <v>19361</v>
      </c>
      <c r="H7" s="4">
        <f t="shared" si="0"/>
        <v>85273</v>
      </c>
      <c r="I7" s="6">
        <f t="shared" si="6"/>
        <v>0.13682823822391096</v>
      </c>
      <c r="K7" s="3">
        <v>26136</v>
      </c>
      <c r="L7" s="3">
        <v>26586.6</v>
      </c>
      <c r="M7" s="3">
        <v>24266</v>
      </c>
      <c r="N7" s="3">
        <v>4866</v>
      </c>
      <c r="O7" s="4">
        <f t="shared" si="1"/>
        <v>81854.600000000006</v>
      </c>
      <c r="P7" s="5">
        <f t="shared" si="7"/>
        <v>0.10462084895693254</v>
      </c>
      <c r="Q7" s="5">
        <f t="shared" si="2"/>
        <v>-4.0087718269557704E-2</v>
      </c>
      <c r="S7" s="3">
        <v>6718240</v>
      </c>
      <c r="T7" s="3">
        <v>6599040</v>
      </c>
      <c r="U7" s="3">
        <v>5806416</v>
      </c>
      <c r="V7" s="3">
        <v>6505296</v>
      </c>
      <c r="W7" s="4">
        <f t="shared" si="3"/>
        <v>25.628992</v>
      </c>
      <c r="X7" s="5">
        <f t="shared" si="8"/>
        <v>0.12533970869778402</v>
      </c>
      <c r="Z7" s="3">
        <v>8781696</v>
      </c>
      <c r="AA7" s="3">
        <v>8933097.5999999996</v>
      </c>
      <c r="AB7" s="3">
        <v>8153376</v>
      </c>
      <c r="AC7" s="3">
        <v>1634976</v>
      </c>
      <c r="AD7" s="4">
        <f t="shared" si="4"/>
        <v>27.5031456</v>
      </c>
      <c r="AE7" s="6">
        <f t="shared" si="9"/>
        <v>0.13156896313752342</v>
      </c>
      <c r="AF7" s="5">
        <f t="shared" si="5"/>
        <v>7.3126309454542682E-2</v>
      </c>
      <c r="AH7" s="1" t="s">
        <v>148</v>
      </c>
    </row>
    <row r="8" spans="3:34" x14ac:dyDescent="0.3">
      <c r="C8" s="1" t="s">
        <v>78</v>
      </c>
      <c r="D8" s="3">
        <v>20257</v>
      </c>
      <c r="E8" s="3">
        <v>14765</v>
      </c>
      <c r="F8" s="3">
        <v>16752</v>
      </c>
      <c r="G8" s="3">
        <v>14965</v>
      </c>
      <c r="H8" s="4">
        <f t="shared" si="0"/>
        <v>66739</v>
      </c>
      <c r="I8" s="6">
        <f t="shared" si="6"/>
        <v>0.10708875952324409</v>
      </c>
      <c r="K8" s="3">
        <v>20413</v>
      </c>
      <c r="L8" s="3">
        <v>14138.880000000001</v>
      </c>
      <c r="M8" s="3">
        <v>16192.83</v>
      </c>
      <c r="N8" s="3">
        <v>16077</v>
      </c>
      <c r="O8" s="4">
        <f t="shared" si="1"/>
        <v>66821.710000000006</v>
      </c>
      <c r="P8" s="5">
        <f t="shared" si="7"/>
        <v>8.5406855924455655E-2</v>
      </c>
      <c r="Q8" s="5">
        <f t="shared" si="2"/>
        <v>1.2393053536914334E-3</v>
      </c>
      <c r="S8" s="3">
        <v>5975815</v>
      </c>
      <c r="T8" s="3">
        <v>4355675</v>
      </c>
      <c r="U8" s="3">
        <v>4941840</v>
      </c>
      <c r="V8" s="3">
        <v>4414675</v>
      </c>
      <c r="W8" s="4">
        <f t="shared" si="3"/>
        <v>19.688005</v>
      </c>
      <c r="X8" s="5">
        <f t="shared" si="8"/>
        <v>9.6285051380113396E-2</v>
      </c>
      <c r="Z8" s="3">
        <v>4017443.85</v>
      </c>
      <c r="AA8" s="3">
        <v>5192930.25</v>
      </c>
      <c r="AB8" s="3">
        <v>6116094.25</v>
      </c>
      <c r="AC8" s="3">
        <v>6964841.9500000002</v>
      </c>
      <c r="AD8" s="4">
        <f t="shared" si="4"/>
        <v>22.291310299999999</v>
      </c>
      <c r="AE8" s="6">
        <f t="shared" si="9"/>
        <v>0.10663669624567584</v>
      </c>
      <c r="AF8" s="5">
        <f t="shared" si="5"/>
        <v>0.13222798856461071</v>
      </c>
      <c r="AH8" s="1" t="s">
        <v>153</v>
      </c>
    </row>
    <row r="9" spans="3:34" x14ac:dyDescent="0.3">
      <c r="C9" s="1" t="s">
        <v>11</v>
      </c>
      <c r="D9" s="3">
        <v>9438</v>
      </c>
      <c r="E9" s="3">
        <v>9985</v>
      </c>
      <c r="F9" s="3">
        <v>10383</v>
      </c>
      <c r="G9" s="3">
        <v>10461</v>
      </c>
      <c r="H9" s="4">
        <f t="shared" si="0"/>
        <v>40267</v>
      </c>
      <c r="I9" s="6">
        <f t="shared" si="6"/>
        <v>6.4612042130125863E-2</v>
      </c>
      <c r="K9" s="3">
        <v>4515</v>
      </c>
      <c r="L9" s="3">
        <v>7156</v>
      </c>
      <c r="M9" s="3">
        <v>3729</v>
      </c>
      <c r="N9" s="3">
        <v>24887</v>
      </c>
      <c r="O9" s="4">
        <f t="shared" si="1"/>
        <v>40287</v>
      </c>
      <c r="P9" s="5">
        <f t="shared" si="7"/>
        <v>5.1492037612155463E-2</v>
      </c>
      <c r="Q9" s="5">
        <f t="shared" si="2"/>
        <v>4.9668463009422403E-4</v>
      </c>
      <c r="S9" s="3">
        <v>3104370</v>
      </c>
      <c r="T9" s="3">
        <v>3338325</v>
      </c>
      <c r="U9" s="3">
        <v>3972105</v>
      </c>
      <c r="V9" s="3">
        <v>4019355</v>
      </c>
      <c r="W9" s="4">
        <f t="shared" si="3"/>
        <v>14.434155000000001</v>
      </c>
      <c r="X9" s="5">
        <f t="shared" si="8"/>
        <v>7.059086767823966E-2</v>
      </c>
      <c r="Z9" s="3">
        <v>6021835</v>
      </c>
      <c r="AA9" s="3">
        <v>4170969.6</v>
      </c>
      <c r="AB9" s="3">
        <v>4776884.8499999996</v>
      </c>
      <c r="AC9" s="3">
        <v>4742715</v>
      </c>
      <c r="AD9" s="4">
        <f t="shared" si="4"/>
        <v>19.712404449999998</v>
      </c>
      <c r="AE9" s="6">
        <f t="shared" si="9"/>
        <v>9.4299781274255493E-2</v>
      </c>
      <c r="AF9" s="5">
        <f t="shared" si="5"/>
        <v>0.36567775876038433</v>
      </c>
    </row>
    <row r="10" spans="3:34" x14ac:dyDescent="0.3">
      <c r="C10" s="1" t="s">
        <v>79</v>
      </c>
      <c r="D10" s="3">
        <v>1078</v>
      </c>
      <c r="E10" s="3">
        <v>1637</v>
      </c>
      <c r="F10" s="3">
        <v>1106</v>
      </c>
      <c r="G10" s="3">
        <v>1193</v>
      </c>
      <c r="H10" s="4">
        <f t="shared" si="0"/>
        <v>5014</v>
      </c>
      <c r="I10" s="6">
        <f t="shared" si="6"/>
        <v>8.0454163270283624E-3</v>
      </c>
      <c r="K10" s="3">
        <v>8322</v>
      </c>
      <c r="L10" s="3">
        <v>4769</v>
      </c>
      <c r="M10" s="3">
        <v>9042</v>
      </c>
      <c r="N10" s="3">
        <v>9450</v>
      </c>
      <c r="O10" s="4">
        <f t="shared" si="1"/>
        <v>31583</v>
      </c>
      <c r="P10" s="5">
        <f t="shared" si="7"/>
        <v>4.0367191002177033E-2</v>
      </c>
      <c r="Q10" s="5">
        <f t="shared" si="2"/>
        <v>5.2989629038691666</v>
      </c>
      <c r="S10" s="3">
        <v>1193278.2499999998</v>
      </c>
      <c r="T10" s="3">
        <v>1192895.4000000001</v>
      </c>
      <c r="U10" s="3">
        <v>2612061.0499999998</v>
      </c>
      <c r="V10" s="3">
        <v>2145242.4500000002</v>
      </c>
      <c r="W10" s="4">
        <f t="shared" si="3"/>
        <v>7.1434771499999998</v>
      </c>
      <c r="X10" s="5">
        <f t="shared" si="8"/>
        <v>3.4935488101532686E-2</v>
      </c>
      <c r="Z10" s="3"/>
      <c r="AA10" s="3"/>
      <c r="AB10" s="3">
        <v>341040</v>
      </c>
      <c r="AC10" s="3">
        <v>6170640</v>
      </c>
      <c r="AD10" s="4">
        <f t="shared" si="4"/>
        <v>6.5116800000000001</v>
      </c>
      <c r="AE10" s="6">
        <f t="shared" si="9"/>
        <v>3.1150436329848343E-2</v>
      </c>
      <c r="AF10" s="5">
        <f t="shared" si="5"/>
        <v>-8.8443923978954619E-2</v>
      </c>
    </row>
    <row r="11" spans="3:34" x14ac:dyDescent="0.3">
      <c r="C11" s="1" t="s">
        <v>4</v>
      </c>
      <c r="D11" s="3">
        <v>20</v>
      </c>
      <c r="E11" s="3">
        <v>35</v>
      </c>
      <c r="F11" s="3">
        <v>10</v>
      </c>
      <c r="G11" s="3"/>
      <c r="H11" s="4">
        <f t="shared" si="0"/>
        <v>65</v>
      </c>
      <c r="I11" s="6">
        <f t="shared" si="6"/>
        <v>1.0429837679633897E-4</v>
      </c>
      <c r="K11" s="3">
        <v>1010</v>
      </c>
      <c r="L11" s="3">
        <v>1063</v>
      </c>
      <c r="M11" s="3">
        <v>1443</v>
      </c>
      <c r="N11" s="3">
        <v>1565</v>
      </c>
      <c r="O11" s="4">
        <f t="shared" si="1"/>
        <v>5081</v>
      </c>
      <c r="P11" s="5">
        <f t="shared" si="7"/>
        <v>6.4941803337891105E-3</v>
      </c>
      <c r="Q11" s="5">
        <f t="shared" si="2"/>
        <v>77.169230769230765</v>
      </c>
      <c r="S11" s="3">
        <v>1344</v>
      </c>
      <c r="T11" s="3">
        <v>2352</v>
      </c>
      <c r="U11" s="3">
        <v>672</v>
      </c>
      <c r="V11" s="3"/>
      <c r="W11" s="4">
        <f t="shared" si="3"/>
        <v>4.3680000000000004E-3</v>
      </c>
      <c r="X11" s="5">
        <f t="shared" si="8"/>
        <v>2.1361895449962319E-5</v>
      </c>
      <c r="Z11" s="3">
        <v>208593</v>
      </c>
      <c r="AA11" s="3">
        <v>1290157.8500000001</v>
      </c>
      <c r="AB11" s="3">
        <v>1033865.25</v>
      </c>
      <c r="AC11" s="3">
        <v>2633318.33</v>
      </c>
      <c r="AD11" s="4">
        <f t="shared" si="4"/>
        <v>5.1659344300000001</v>
      </c>
      <c r="AE11" s="6">
        <f t="shared" si="9"/>
        <v>2.4712687285905692E-2</v>
      </c>
      <c r="AF11" s="5">
        <f t="shared" si="5"/>
        <v>1181.6772962454211</v>
      </c>
    </row>
    <row r="12" spans="3:34" x14ac:dyDescent="0.3">
      <c r="C12" s="13" t="s">
        <v>64</v>
      </c>
      <c r="D12" s="10"/>
      <c r="E12" s="10"/>
      <c r="F12" s="10"/>
      <c r="G12" s="10"/>
      <c r="H12" s="4">
        <f t="shared" si="0"/>
        <v>0</v>
      </c>
      <c r="I12" s="6">
        <f t="shared" si="6"/>
        <v>0</v>
      </c>
      <c r="K12" s="10"/>
      <c r="L12" s="10">
        <v>2</v>
      </c>
      <c r="M12" s="10"/>
      <c r="N12" s="10">
        <v>2125</v>
      </c>
      <c r="O12" s="4">
        <f t="shared" si="1"/>
        <v>2127</v>
      </c>
      <c r="P12" s="5">
        <f t="shared" si="7"/>
        <v>2.7185832650992794E-3</v>
      </c>
      <c r="Q12" s="5" t="e">
        <f t="shared" si="2"/>
        <v>#DIV/0!</v>
      </c>
      <c r="S12" s="10"/>
      <c r="T12" s="10"/>
      <c r="U12" s="10"/>
      <c r="V12" s="10"/>
      <c r="W12" s="4">
        <f t="shared" si="3"/>
        <v>0</v>
      </c>
      <c r="X12" s="5">
        <f t="shared" si="8"/>
        <v>0</v>
      </c>
      <c r="Z12" s="10"/>
      <c r="AA12" s="10">
        <v>382.5</v>
      </c>
      <c r="AB12" s="10"/>
      <c r="AC12" s="10">
        <v>406406.25</v>
      </c>
      <c r="AD12" s="4">
        <f t="shared" si="4"/>
        <v>0.40678874999999998</v>
      </c>
      <c r="AE12" s="6">
        <f t="shared" si="9"/>
        <v>1.9459873729319613E-3</v>
      </c>
      <c r="AF12" s="5" t="e">
        <f t="shared" si="5"/>
        <v>#DIV/0!</v>
      </c>
    </row>
    <row r="15" spans="3:34" x14ac:dyDescent="0.3">
      <c r="Z15" t="s">
        <v>114</v>
      </c>
      <c r="AA15" t="s">
        <v>115</v>
      </c>
      <c r="AB15" t="s">
        <v>116</v>
      </c>
      <c r="AC15" t="s">
        <v>117</v>
      </c>
      <c r="AD15" t="s">
        <v>103</v>
      </c>
    </row>
    <row r="16" spans="3:34" x14ac:dyDescent="0.3">
      <c r="Y16" s="12" t="s">
        <v>98</v>
      </c>
      <c r="Z16" s="3">
        <v>47176353.850000001</v>
      </c>
      <c r="AA16" s="3">
        <v>41000532.800000004</v>
      </c>
      <c r="AB16" s="3">
        <v>54774269.350000001</v>
      </c>
      <c r="AC16" s="3">
        <v>66088612.530000001</v>
      </c>
      <c r="AD16" s="4">
        <f t="shared" ref="AD16:AD24" si="10">SUM(Y16:AC16)</f>
        <v>209039768.53</v>
      </c>
    </row>
    <row r="17" spans="25:30" x14ac:dyDescent="0.3">
      <c r="Y17" s="1" t="s">
        <v>11</v>
      </c>
      <c r="Z17" s="3">
        <v>17126676</v>
      </c>
      <c r="AA17" s="3">
        <v>9814602</v>
      </c>
      <c r="AB17" s="3">
        <v>18608436</v>
      </c>
      <c r="AC17" s="3">
        <v>26460000</v>
      </c>
      <c r="AD17" s="4">
        <f t="shared" si="10"/>
        <v>72009714</v>
      </c>
    </row>
    <row r="18" spans="25:30" x14ac:dyDescent="0.3">
      <c r="Y18" s="1" t="s">
        <v>79</v>
      </c>
      <c r="Z18" s="3">
        <v>11020110</v>
      </c>
      <c r="AA18" s="3">
        <v>11598393</v>
      </c>
      <c r="AB18" s="3">
        <v>15744573</v>
      </c>
      <c r="AC18" s="3">
        <v>17075715</v>
      </c>
      <c r="AD18" s="4">
        <f t="shared" si="10"/>
        <v>55438791</v>
      </c>
    </row>
    <row r="19" spans="25:30" x14ac:dyDescent="0.3">
      <c r="Y19" s="1" t="s">
        <v>5</v>
      </c>
      <c r="Z19" s="3">
        <v>8781696</v>
      </c>
      <c r="AA19" s="3">
        <v>8933097.5999999996</v>
      </c>
      <c r="AB19" s="3">
        <v>8153376</v>
      </c>
      <c r="AC19" s="3">
        <v>1634976</v>
      </c>
      <c r="AD19" s="4">
        <f t="shared" si="10"/>
        <v>27503145.600000001</v>
      </c>
    </row>
    <row r="20" spans="25:30" x14ac:dyDescent="0.3">
      <c r="Y20" s="1" t="s">
        <v>1</v>
      </c>
      <c r="Z20" s="3">
        <v>4017443.85</v>
      </c>
      <c r="AA20" s="3">
        <v>5192930.25</v>
      </c>
      <c r="AB20" s="3">
        <v>6116094.25</v>
      </c>
      <c r="AC20" s="3">
        <v>6964841.9500000002</v>
      </c>
      <c r="AD20" s="4">
        <f t="shared" si="10"/>
        <v>22291310.300000001</v>
      </c>
    </row>
    <row r="21" spans="25:30" x14ac:dyDescent="0.3">
      <c r="Y21" s="1" t="s">
        <v>78</v>
      </c>
      <c r="Z21" s="3">
        <v>6021835</v>
      </c>
      <c r="AA21" s="3">
        <v>4170969.6</v>
      </c>
      <c r="AB21" s="3">
        <v>4776884.8499999996</v>
      </c>
      <c r="AC21" s="3">
        <v>4742715</v>
      </c>
      <c r="AD21" s="4">
        <f t="shared" si="10"/>
        <v>19712404.449999999</v>
      </c>
    </row>
    <row r="22" spans="25:30" x14ac:dyDescent="0.3">
      <c r="Y22" s="1" t="s">
        <v>4</v>
      </c>
      <c r="Z22" s="3"/>
      <c r="AA22" s="3"/>
      <c r="AB22" s="3">
        <v>341040</v>
      </c>
      <c r="AC22" s="3">
        <v>6170640</v>
      </c>
      <c r="AD22" s="4">
        <f t="shared" si="10"/>
        <v>6511680</v>
      </c>
    </row>
    <row r="23" spans="25:30" x14ac:dyDescent="0.3">
      <c r="Y23" s="1" t="s">
        <v>92</v>
      </c>
      <c r="Z23" s="3">
        <v>208593</v>
      </c>
      <c r="AA23" s="3">
        <v>1290157.8500000001</v>
      </c>
      <c r="AB23" s="3">
        <v>1033865.25</v>
      </c>
      <c r="AC23" s="3">
        <v>2633318.33</v>
      </c>
      <c r="AD23" s="4">
        <f t="shared" si="10"/>
        <v>5165934.43</v>
      </c>
    </row>
    <row r="24" spans="25:30" x14ac:dyDescent="0.3">
      <c r="Y24" s="13" t="s">
        <v>64</v>
      </c>
      <c r="Z24" s="3"/>
      <c r="AA24" s="3">
        <v>382.5</v>
      </c>
      <c r="AB24" s="3"/>
      <c r="AC24" s="3">
        <v>406406.25</v>
      </c>
      <c r="AD24" s="4">
        <f t="shared" si="10"/>
        <v>406788.75</v>
      </c>
    </row>
    <row r="30" spans="25:30" x14ac:dyDescent="0.3">
      <c r="AA30" s="1" t="s">
        <v>11</v>
      </c>
      <c r="AB30" s="6">
        <v>0.34447853873156986</v>
      </c>
    </row>
    <row r="31" spans="25:30" x14ac:dyDescent="0.3">
      <c r="AA31" s="1" t="s">
        <v>79</v>
      </c>
      <c r="AB31" s="6">
        <v>0.26520690962228938</v>
      </c>
    </row>
    <row r="32" spans="25:30" x14ac:dyDescent="0.3">
      <c r="AA32" s="1" t="s">
        <v>5</v>
      </c>
      <c r="AB32" s="6">
        <v>0.13156896313752342</v>
      </c>
    </row>
    <row r="33" spans="27:28" x14ac:dyDescent="0.3">
      <c r="AA33" s="1" t="s">
        <v>1</v>
      </c>
      <c r="AB33" s="6">
        <v>0.10663669624567584</v>
      </c>
    </row>
    <row r="34" spans="27:28" x14ac:dyDescent="0.3">
      <c r="AA34" s="1" t="s">
        <v>78</v>
      </c>
      <c r="AB34" s="6">
        <v>9.4299781274255493E-2</v>
      </c>
    </row>
    <row r="35" spans="27:28" x14ac:dyDescent="0.3">
      <c r="AA35" s="1" t="s">
        <v>4</v>
      </c>
      <c r="AB35" s="6">
        <v>3.1150436329848343E-2</v>
      </c>
    </row>
    <row r="36" spans="27:28" x14ac:dyDescent="0.3">
      <c r="AA36" s="1" t="s">
        <v>92</v>
      </c>
      <c r="AB36" s="6">
        <v>2.4712687285905692E-2</v>
      </c>
    </row>
    <row r="37" spans="27:28" x14ac:dyDescent="0.3">
      <c r="AA37" s="13" t="s">
        <v>64</v>
      </c>
      <c r="AB37" s="6">
        <v>1.9459873729319613E-3</v>
      </c>
    </row>
  </sheetData>
  <sortState xmlns:xlrd2="http://schemas.microsoft.com/office/spreadsheetml/2017/richdata2" ref="Y16:AD24">
    <sortCondition descending="1" ref="AD15:AD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L2 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 Tarek</dc:creator>
  <cp:lastModifiedBy>HADY</cp:lastModifiedBy>
  <dcterms:created xsi:type="dcterms:W3CDTF">2015-06-05T18:17:20Z</dcterms:created>
  <dcterms:modified xsi:type="dcterms:W3CDTF">2024-08-03T09:50:42Z</dcterms:modified>
</cp:coreProperties>
</file>