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workbookProtection workbookPassword="9097" lockStructure="1"/>
  <bookViews>
    <workbookView xWindow="-15" yWindow="-15" windowWidth="28575" windowHeight="12675"/>
  </bookViews>
  <sheets>
    <sheet name="Summary" sheetId="1" r:id="rId1"/>
    <sheet name="Monday" sheetId="2" r:id="rId2"/>
    <sheet name="Tuesday" sheetId="3" r:id="rId3"/>
    <sheet name="Wednesday" sheetId="4" r:id="rId4"/>
    <sheet name="Thursday" sheetId="5" r:id="rId5"/>
    <sheet name="Friday" sheetId="6" r:id="rId6"/>
    <sheet name="Saturday" sheetId="7" r:id="rId7"/>
    <sheet name="Sunday" sheetId="8" r:id="rId8"/>
    <sheet name="Lookup" sheetId="9" r:id="rId9"/>
  </sheets>
  <calcPr calcId="145621"/>
</workbook>
</file>

<file path=xl/calcChain.xml><?xml version="1.0" encoding="utf-8"?>
<calcChain xmlns="http://schemas.openxmlformats.org/spreadsheetml/2006/main">
  <c r="A24" i="8" l="1"/>
  <c r="A1" i="8"/>
  <c r="A24" i="7"/>
  <c r="A1" i="7"/>
  <c r="A24" i="6"/>
  <c r="A1" i="6"/>
  <c r="A24" i="5"/>
  <c r="A1" i="5"/>
  <c r="A24" i="4"/>
  <c r="A1" i="4"/>
  <c r="A24" i="3"/>
  <c r="A1" i="3"/>
  <c r="A1" i="2"/>
  <c r="C3" i="1" l="1"/>
  <c r="A24" i="2" l="1"/>
  <c r="C14" i="1" l="1"/>
  <c r="C13" i="1"/>
  <c r="C12" i="1"/>
  <c r="C11" i="1"/>
  <c r="C10" i="1"/>
  <c r="C9" i="1"/>
  <c r="B14" i="1" l="1"/>
  <c r="B13" i="1"/>
  <c r="B12" i="1"/>
  <c r="B11" i="1"/>
  <c r="B10" i="1"/>
  <c r="B9" i="1"/>
  <c r="B8" i="1"/>
  <c r="A8" i="1" s="1"/>
  <c r="B5" i="1"/>
  <c r="A11" i="1" l="1"/>
  <c r="A2" i="5"/>
  <c r="A12" i="1"/>
  <c r="A2" i="6"/>
  <c r="A9" i="1"/>
  <c r="A2" i="3"/>
  <c r="A10" i="1"/>
  <c r="A2" i="4"/>
  <c r="A13" i="1"/>
  <c r="A2" i="7"/>
  <c r="A14" i="1"/>
  <c r="A2" i="8"/>
  <c r="A2" i="2"/>
  <c r="C8" i="1"/>
  <c r="C15" i="1" l="1"/>
</calcChain>
</file>

<file path=xl/sharedStrings.xml><?xml version="1.0" encoding="utf-8"?>
<sst xmlns="http://schemas.openxmlformats.org/spreadsheetml/2006/main" count="268" uniqueCount="128">
  <si>
    <t>Project Time Sheet</t>
  </si>
  <si>
    <t>Employee</t>
  </si>
  <si>
    <t>Date</t>
  </si>
  <si>
    <t>Day</t>
  </si>
  <si>
    <t>Time (hrs)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</si>
  <si>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</si>
  <si>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</si>
  <si>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</si>
  <si>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</si>
  <si>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</si>
  <si>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</si>
  <si>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</si>
  <si>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</si>
  <si>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Task Description</t>
  </si>
  <si>
    <t>I certify that this timesheet is correct:</t>
  </si>
  <si>
    <t>Authorised by:</t>
  </si>
  <si>
    <t>(Employee's signature &amp; date)</t>
  </si>
  <si>
    <t>David Hadley</t>
  </si>
  <si>
    <t>From</t>
  </si>
  <si>
    <t>To</t>
  </si>
  <si>
    <t>System</t>
  </si>
  <si>
    <t>General</t>
  </si>
  <si>
    <t>Engage</t>
  </si>
  <si>
    <t>FlexiNet</t>
  </si>
  <si>
    <t>Leave</t>
  </si>
  <si>
    <t>Astute</t>
  </si>
  <si>
    <t>ClubLine</t>
  </si>
  <si>
    <t>Sentinel</t>
  </si>
  <si>
    <t>Titan</t>
  </si>
  <si>
    <t>Administration</t>
  </si>
  <si>
    <t>Support</t>
  </si>
  <si>
    <t>Maintenance</t>
  </si>
  <si>
    <t>Development</t>
  </si>
  <si>
    <t>Type</t>
  </si>
  <si>
    <t>Project</t>
  </si>
  <si>
    <t>Issue #</t>
  </si>
  <si>
    <t>Jurisdiction</t>
  </si>
  <si>
    <t>NSW</t>
  </si>
  <si>
    <t>QLD</t>
  </si>
  <si>
    <t>VIC</t>
  </si>
  <si>
    <t>INT</t>
  </si>
  <si>
    <t>Hours</t>
  </si>
  <si>
    <t>Work Type</t>
  </si>
  <si>
    <t>Other</t>
  </si>
  <si>
    <t>Meeting</t>
  </si>
  <si>
    <t>Metropolis</t>
  </si>
  <si>
    <t>(Manager's signature &amp; date)</t>
  </si>
  <si>
    <t>Management</t>
  </si>
  <si>
    <t>Team Members</t>
  </si>
  <si>
    <t>Code</t>
  </si>
  <si>
    <t>Name</t>
  </si>
  <si>
    <t>CI</t>
  </si>
  <si>
    <t>Corina Ionescu</t>
  </si>
  <si>
    <t>DH</t>
  </si>
  <si>
    <t>IM</t>
  </si>
  <si>
    <t>Ian Madden</t>
  </si>
  <si>
    <t>JT</t>
  </si>
  <si>
    <t>Joseph Turissi</t>
  </si>
  <si>
    <t>MC</t>
  </si>
  <si>
    <t>Malcolm Currey</t>
  </si>
  <si>
    <t>MJ</t>
  </si>
  <si>
    <t>Matthew Jackson</t>
  </si>
  <si>
    <t>MZ</t>
  </si>
  <si>
    <t>Michael Zhang</t>
  </si>
  <si>
    <t>QD</t>
  </si>
  <si>
    <t>Quang Dang</t>
  </si>
  <si>
    <t>RW</t>
  </si>
  <si>
    <t>Rebecca Wang</t>
  </si>
  <si>
    <t>RC</t>
  </si>
  <si>
    <t>Rita Chen</t>
  </si>
  <si>
    <t>Weekdays</t>
  </si>
  <si>
    <t>Admin Type</t>
  </si>
  <si>
    <t>Training</t>
  </si>
  <si>
    <t>Documentation</t>
  </si>
  <si>
    <t>ID</t>
  </si>
  <si>
    <t>Astute - Phase 1</t>
  </si>
  <si>
    <t>Engage - Member Group Streaming</t>
  </si>
  <si>
    <t>FlexiNet eCash CRT</t>
  </si>
  <si>
    <t>FlexiNet eMember</t>
  </si>
  <si>
    <t>ARC Web Services</t>
  </si>
  <si>
    <t>Club 8 Casino Integration</t>
  </si>
  <si>
    <t>NSW CMS (Maverick)</t>
  </si>
  <si>
    <t>QLD Market Response Changes</t>
  </si>
  <si>
    <t>Online Member Transfer (.Net)</t>
  </si>
  <si>
    <t>Pathway Player Preferences</t>
  </si>
  <si>
    <t>PIP QLD</t>
  </si>
  <si>
    <t>Trace QLD</t>
  </si>
  <si>
    <t>Metropolis VIC</t>
  </si>
  <si>
    <t>VIC WAN</t>
  </si>
  <si>
    <t>Vault - Final Response</t>
  </si>
  <si>
    <t>Clubline Payroll 2015 EOFY Release</t>
  </si>
  <si>
    <t>CashPoint NSW</t>
  </si>
  <si>
    <t>Metropolis 2.1.4 (QLD)</t>
  </si>
  <si>
    <t>Metropolis 2.0.41 (NSW)</t>
  </si>
  <si>
    <t>BreakAway QLD</t>
  </si>
  <si>
    <t>OLGR Limit Increase</t>
  </si>
  <si>
    <t>Vault NSW</t>
  </si>
  <si>
    <t>Metropolis Scheduler</t>
  </si>
  <si>
    <t>CardIT Asia</t>
  </si>
  <si>
    <t>QCOM 3</t>
  </si>
  <si>
    <t>NSW $5K Limit Increase</t>
  </si>
  <si>
    <t>HUB</t>
  </si>
  <si>
    <t>Projects</t>
  </si>
  <si>
    <t>Product</t>
  </si>
  <si>
    <t>TAS</t>
  </si>
  <si>
    <t>CapType</t>
  </si>
  <si>
    <t>Cap Dev</t>
  </si>
  <si>
    <t>Core</t>
  </si>
  <si>
    <t>Non-Cap Dev</t>
  </si>
  <si>
    <t>Supporting</t>
  </si>
  <si>
    <t>Dev Type</t>
  </si>
  <si>
    <t>Cap Type</t>
  </si>
  <si>
    <t>IsCapDev</t>
  </si>
  <si>
    <t>Reporting</t>
  </si>
  <si>
    <t>Wager Exchange</t>
  </si>
  <si>
    <t>NSW VPC</t>
  </si>
  <si>
    <t>eFloorQ</t>
  </si>
  <si>
    <t>Breakaway status indicators</t>
  </si>
  <si>
    <t>Pay NSW shows Load Transfer Card – Venue supports.</t>
  </si>
  <si>
    <t>Pay</t>
  </si>
  <si>
    <t>Cannot Clear an EGM Suspect Payout</t>
  </si>
  <si>
    <t>ePayQ</t>
  </si>
  <si>
    <t>Cannot Clear an EGM Suspect Payout.</t>
  </si>
  <si>
    <t>Investigate Cheque Cashing at NSW venue.</t>
  </si>
  <si>
    <t>Annual leave</t>
  </si>
  <si>
    <t>Banktech AutoPay Enhancements - functional specification review.</t>
  </si>
  <si>
    <t>License key Pakenham Sports Club - support.</t>
  </si>
  <si>
    <t>Need to add 'Cheque Type' into Cheque Wizard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</si>
</sst>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9]dddd\,\ d\ mmmm\ yyyy;@"/>
    <numFmt numFmtId="165" formatCode="dd/mm/yyyy;@"/>
    <numFmt numFmtId="166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3" xfId="0" applyFont="1" applyFill="1" applyBorder="1"/>
    <xf numFmtId="0" fontId="0" fillId="0" borderId="0" xfId="0" applyFont="1"/>
    <xf numFmtId="0" fontId="1" fillId="2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Protection="1"/>
    <xf numFmtId="0" fontId="0" fillId="0" borderId="0" xfId="0" applyFont="1" applyAlignment="1" applyProtection="1">
      <alignment horizontal="center"/>
    </xf>
    <xf numFmtId="0" fontId="1" fillId="0" borderId="2" xfId="0" applyFont="1" applyBorder="1" applyAlignment="1" applyProtection="1">
      <alignment horizontal="left" vertical="center"/>
    </xf>
    <xf numFmtId="0" fontId="0" fillId="0" borderId="0" xfId="0" applyFont="1" applyBorder="1"/>
    <xf numFmtId="165" fontId="0" fillId="0" borderId="3" xfId="0" applyNumberFormat="1" applyFont="1" applyBorder="1" applyAlignment="1">
      <alignment horizontal="center"/>
    </xf>
    <xf numFmtId="0" fontId="0" fillId="0" borderId="5" xfId="0" applyFont="1" applyBorder="1"/>
    <xf numFmtId="0" fontId="1" fillId="2" borderId="4" xfId="0" applyFont="1" applyFill="1" applyBorder="1"/>
    <xf numFmtId="0" fontId="0" fillId="0" borderId="0" xfId="0" applyFont="1" applyAlignment="1">
      <alignment horizontal="left"/>
    </xf>
    <xf numFmtId="0" fontId="0" fillId="0" borderId="1" xfId="0" applyFont="1" applyBorder="1" applyProtection="1"/>
    <xf numFmtId="0" fontId="0" fillId="0" borderId="1" xfId="0" applyFont="1" applyBorder="1" applyAlignment="1" applyProtection="1">
      <alignment horizontal="center"/>
    </xf>
    <xf numFmtId="0" fontId="1" fillId="2" borderId="3" xfId="0" applyFont="1" applyFill="1" applyBorder="1" applyAlignment="1">
      <alignment horizontal="right"/>
    </xf>
    <xf numFmtId="2" fontId="0" fillId="0" borderId="3" xfId="0" applyNumberFormat="1" applyFont="1" applyBorder="1" applyAlignment="1">
      <alignment horizontal="right"/>
    </xf>
    <xf numFmtId="2" fontId="1" fillId="2" borderId="3" xfId="0" applyNumberFormat="1" applyFont="1" applyFill="1" applyBorder="1" applyAlignment="1">
      <alignment horizontal="right"/>
    </xf>
    <xf numFmtId="0" fontId="0" fillId="0" borderId="0" xfId="0" applyFont="1" applyAlignment="1" applyProtection="1">
      <alignment vertical="center"/>
    </xf>
    <xf numFmtId="0" fontId="1" fillId="0" borderId="0" xfId="0" applyFont="1" applyAlignment="1" applyProtection="1">
      <alignment horizontal="left"/>
    </xf>
    <xf numFmtId="0" fontId="0" fillId="0" borderId="2" xfId="0" applyFont="1" applyBorder="1" applyAlignment="1" applyProtection="1">
      <alignment horizontal="left" vertical="center"/>
      <protection locked="0"/>
    </xf>
    <xf numFmtId="0" fontId="1" fillId="5" borderId="3" xfId="0" applyFont="1" applyFill="1" applyBorder="1"/>
    <xf numFmtId="0" fontId="0" fillId="0" borderId="3" xfId="0" applyBorder="1"/>
    <xf numFmtId="2" fontId="1" fillId="2" borderId="8" xfId="0" applyNumberFormat="1" applyFont="1" applyFill="1" applyBorder="1" applyAlignment="1" applyProtection="1">
      <alignment horizontal="left"/>
    </xf>
    <xf numFmtId="166" fontId="0" fillId="0" borderId="3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5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Font="1" applyBorder="1" applyAlignment="1" applyProtection="1">
      <alignment horizontal="right" vertical="center"/>
      <protection locked="0"/>
    </xf>
    <xf numFmtId="0" fontId="0" fillId="0" borderId="9" xfId="0" applyBorder="1"/>
    <xf numFmtId="0" fontId="0" fillId="0" borderId="9" xfId="0" applyFill="1" applyBorder="1"/>
    <xf numFmtId="0" fontId="1" fillId="5" borderId="9" xfId="0" applyFont="1" applyFill="1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1" fillId="2" borderId="2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/>
    <xf numFmtId="0" fontId="1" fillId="2" borderId="2" xfId="0" applyFont="1" applyFill="1" applyBorder="1" applyProtection="1"/>
    <xf numFmtId="2" fontId="0" fillId="0" borderId="2" xfId="0" applyNumberFormat="1" applyFont="1" applyFill="1" applyBorder="1" applyAlignment="1" applyProtection="1">
      <alignment horizontal="left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2" xfId="0" applyFont="1" applyBorder="1" applyAlignment="1" applyProtection="1">
      <protection locked="0"/>
    </xf>
    <xf numFmtId="0" fontId="0" fillId="0" borderId="2" xfId="0" applyFont="1" applyBorder="1" applyAlignment="1" applyProtection="1">
      <alignment horizontal="left"/>
      <protection locked="0"/>
    </xf>
    <xf numFmtId="0" fontId="0" fillId="0" borderId="2" xfId="0" applyFont="1" applyBorder="1" applyProtection="1">
      <protection locked="0"/>
    </xf>
    <xf numFmtId="0" fontId="0" fillId="0" borderId="2" xfId="0" applyFont="1" applyFill="1" applyBorder="1" applyAlignment="1" applyProtection="1">
      <alignment horizontal="left"/>
      <protection locked="0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0" fillId="0" borderId="2" xfId="0" applyFont="1" applyBorder="1" applyAlignment="1">
      <alignment horizontal="left"/>
    </xf>
    <xf numFmtId="0" fontId="0" fillId="0" borderId="2" xfId="0" applyFont="1" applyBorder="1"/>
    <xf numFmtId="0" fontId="0" fillId="0" borderId="2" xfId="0" applyBorder="1"/>
    <xf numFmtId="0" fontId="0" fillId="0" borderId="2" xfId="0" applyFont="1" applyFill="1" applyBorder="1"/>
    <xf numFmtId="0" fontId="0" fillId="0" borderId="2" xfId="0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14" xfId="0" applyFill="1" applyBorder="1"/>
    <xf numFmtId="0" fontId="0" fillId="0" borderId="7" xfId="0" applyFont="1" applyBorder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165" fontId="0" fillId="4" borderId="2" xfId="0" applyNumberFormat="1" applyFont="1" applyFill="1" applyBorder="1" applyAlignment="1" applyProtection="1">
      <alignment horizontal="left" vertical="center"/>
      <protection locked="0"/>
    </xf>
    <xf numFmtId="165" fontId="0" fillId="0" borderId="2" xfId="0" applyNumberFormat="1" applyFont="1" applyBorder="1" applyAlignment="1" applyProtection="1">
      <alignment horizontal="left" vertical="center"/>
    </xf>
    <xf numFmtId="0" fontId="0" fillId="0" borderId="6" xfId="0" applyFont="1" applyBorder="1" applyAlignment="1" applyProtection="1">
      <alignment horizontal="center"/>
    </xf>
    <xf numFmtId="164" fontId="3" fillId="0" borderId="11" xfId="0" applyNumberFormat="1" applyFont="1" applyBorder="1" applyAlignment="1" applyProtection="1">
      <alignment horizontal="left" vertical="center"/>
    </xf>
    <xf numFmtId="164" fontId="3" fillId="0" borderId="12" xfId="0" applyNumberFormat="1" applyFont="1" applyBorder="1" applyAlignment="1" applyProtection="1">
      <alignment horizontal="left" vertical="center"/>
    </xf>
    <xf numFmtId="164" fontId="3" fillId="0" borderId="13" xfId="0" applyNumberFormat="1" applyFont="1" applyBorder="1" applyAlignment="1" applyProtection="1">
      <alignment horizontal="left" vertical="center"/>
    </xf>
    <xf numFmtId="0" fontId="2" fillId="3" borderId="11" xfId="0" applyFont="1" applyFill="1" applyBorder="1" applyAlignment="1" applyProtection="1">
      <alignment vertical="center"/>
    </xf>
    <xf numFmtId="0" fontId="2" fillId="3" borderId="12" xfId="0" applyFont="1" applyFill="1" applyBorder="1" applyAlignment="1" applyProtection="1">
      <alignment vertical="center"/>
    </xf>
    <xf numFmtId="0" fontId="2" fillId="3" borderId="13" xfId="0" applyFont="1" applyFill="1" applyBorder="1" applyAlignment="1" applyProtection="1">
      <alignment vertical="center"/>
    </xf>
    <xf numFmtId="0" fontId="1" fillId="5" borderId="3" xfId="0" applyFont="1" applyFill="1" applyBorder="1"/>
    <xf numFmtId="0" fontId="1" fillId="5" borderId="3" xfId="0" applyFont="1" applyFill="1" applyBorder="1" applyAlignment="1">
      <alignment horizontal="left"/>
    </xf>
    <xf numFmtId="0" fontId="1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5" sqref="B5:C5"/>
    </sheetView>
  </sheetViews>
  <sheetFormatPr defaultRowHeight="15" x14ac:dyDescent="0.25"/>
  <cols>
    <col min="1" max="1" width="36.28515625" style="2" customWidth="1"/>
    <col min="2" max="2" width="36" style="2" customWidth="1"/>
    <col min="3" max="3" width="11.5703125" style="4" customWidth="1"/>
    <col min="4" max="13" width="9.140625" style="2"/>
    <col min="14" max="14" width="9.7109375" style="2" bestFit="1" customWidth="1"/>
    <col min="15" max="16384" width="9.140625" style="2"/>
  </cols>
  <sheetData>
    <row r="1" spans="1:4" ht="24.75" customHeight="1" x14ac:dyDescent="0.25">
      <c r="A1" s="55" t="s">
        <v>0</v>
      </c>
      <c r="B1" s="55"/>
      <c r="C1" s="55"/>
    </row>
    <row r="2" spans="1:4" x14ac:dyDescent="0.25">
      <c r="A2" s="58"/>
      <c r="B2" s="58"/>
      <c r="C2" s="58"/>
    </row>
    <row r="3" spans="1:4" x14ac:dyDescent="0.25">
      <c r="A3" s="7" t="s">
        <v>1</v>
      </c>
      <c r="B3" s="20" t="s">
        <v>65</v>
      </c>
      <c r="C3" s="28" t="str">
        <f>VLOOKUP(B3,Lookup!G3:H12,2,FALSE)</f>
        <v>QD</v>
      </c>
      <c r="D3" s="8"/>
    </row>
    <row r="4" spans="1:4" x14ac:dyDescent="0.25">
      <c r="A4" s="7" t="s">
        <v>18</v>
      </c>
      <c r="B4" s="56">
        <v>42471</v>
      </c>
      <c r="C4" s="56"/>
      <c r="D4" s="8"/>
    </row>
    <row r="5" spans="1:4" x14ac:dyDescent="0.25">
      <c r="A5" s="7" t="s">
        <v>19</v>
      </c>
      <c r="B5" s="57">
        <f>B4+6</f>
        <v>42477</v>
      </c>
      <c r="C5" s="57"/>
      <c r="D5" s="8"/>
    </row>
    <row r="6" spans="1:4" x14ac:dyDescent="0.25">
      <c r="A6" s="54"/>
      <c r="B6" s="54"/>
      <c r="C6" s="54"/>
    </row>
    <row r="7" spans="1:4" x14ac:dyDescent="0.25">
      <c r="A7" s="1" t="s">
        <v>3</v>
      </c>
      <c r="B7" s="3" t="s">
        <v>2</v>
      </c>
      <c r="C7" s="15" t="s">
        <v>4</v>
      </c>
    </row>
    <row r="8" spans="1:4" x14ac:dyDescent="0.25">
      <c r="A8" s="24" t="str">
        <f>VLOOKUP(WEEKDAY(B8,2),Lookup!$J$3:$K$9,2,FALSE)</f>
        <v>Monday</v>
      </c>
      <c r="B8" s="9">
        <f>$B$4</f>
        <v>42471</v>
      </c>
      <c r="C8" s="16">
        <f>Monday!A24</f>
        <v>8</v>
      </c>
    </row>
    <row r="9" spans="1:4" x14ac:dyDescent="0.25">
      <c r="A9" s="24" t="str">
        <f>VLOOKUP(WEEKDAY(B9,2),Lookup!$J$3:$K$9,2,FALSE)</f>
        <v>Tuesday</v>
      </c>
      <c r="B9" s="9">
        <f>$B$4+1</f>
        <v>42472</v>
      </c>
      <c r="C9" s="16">
        <f>Tuesday!A24</f>
        <v>8</v>
      </c>
    </row>
    <row r="10" spans="1:4" x14ac:dyDescent="0.25">
      <c r="A10" s="24" t="str">
        <f>VLOOKUP(WEEKDAY(B10,2),Lookup!$J$3:$K$9,2,FALSE)</f>
        <v>Wednesday</v>
      </c>
      <c r="B10" s="9">
        <f>$B$4+2</f>
        <v>42473</v>
      </c>
      <c r="C10" s="16">
        <f>Wednesday!A24</f>
        <v>8</v>
      </c>
    </row>
    <row r="11" spans="1:4" x14ac:dyDescent="0.25">
      <c r="A11" s="24" t="str">
        <f>VLOOKUP(WEEKDAY(B11,2),Lookup!$J$3:$K$9,2,FALSE)</f>
        <v>Thursday</v>
      </c>
      <c r="B11" s="9">
        <f>$B$4+3</f>
        <v>42474</v>
      </c>
      <c r="C11" s="16">
        <f>Thursday!A24</f>
        <v>8</v>
      </c>
    </row>
    <row r="12" spans="1:4" x14ac:dyDescent="0.25">
      <c r="A12" s="24" t="str">
        <f>VLOOKUP(WEEKDAY(B12,2),Lookup!$J$3:$K$9,2,FALSE)</f>
        <v>Friday</v>
      </c>
      <c r="B12" s="9">
        <f>$B$4+4</f>
        <v>42475</v>
      </c>
      <c r="C12" s="16">
        <f>Friday!A24</f>
        <v>8</v>
      </c>
    </row>
    <row r="13" spans="1:4" x14ac:dyDescent="0.25">
      <c r="A13" s="24" t="str">
        <f>VLOOKUP(WEEKDAY(B13,2),Lookup!$J$3:$K$9,2,FALSE)</f>
        <v>Saturday</v>
      </c>
      <c r="B13" s="9">
        <f>$B$4+5</f>
        <v>42476</v>
      </c>
      <c r="C13" s="16">
        <f>Saturday!A24</f>
        <v>0</v>
      </c>
    </row>
    <row r="14" spans="1:4" x14ac:dyDescent="0.25">
      <c r="A14" s="24" t="str">
        <f>VLOOKUP(WEEKDAY(B14,2),Lookup!$J$3:$K$9,2,FALSE)</f>
        <v>Sunday</v>
      </c>
      <c r="B14" s="9">
        <f>$B$4+6</f>
        <v>42477</v>
      </c>
      <c r="C14" s="16">
        <f>Sunday!A24</f>
        <v>0</v>
      </c>
    </row>
    <row r="15" spans="1:4" x14ac:dyDescent="0.25">
      <c r="A15" s="10"/>
      <c r="B15" s="11" t="s">
        <v>12</v>
      </c>
      <c r="C15" s="17">
        <f>SUM(C8:C14)</f>
        <v>40</v>
      </c>
      <c r="D15" s="12"/>
    </row>
    <row r="18" spans="1:3" x14ac:dyDescent="0.25">
      <c r="A18" s="5" t="s">
        <v>14</v>
      </c>
      <c r="B18" s="13"/>
      <c r="C18" s="14"/>
    </row>
    <row r="19" spans="1:3" x14ac:dyDescent="0.25">
      <c r="A19" s="5"/>
      <c r="B19" s="5" t="s">
        <v>16</v>
      </c>
      <c r="C19" s="6"/>
    </row>
    <row r="20" spans="1:3" x14ac:dyDescent="0.25">
      <c r="A20" s="5"/>
      <c r="B20" s="5"/>
      <c r="C20" s="6"/>
    </row>
    <row r="21" spans="1:3" x14ac:dyDescent="0.25">
      <c r="A21" s="5"/>
      <c r="B21" s="5"/>
      <c r="C21" s="6"/>
    </row>
    <row r="22" spans="1:3" x14ac:dyDescent="0.25">
      <c r="A22" s="5" t="s">
        <v>15</v>
      </c>
      <c r="B22" s="13"/>
      <c r="C22" s="14"/>
    </row>
    <row r="23" spans="1:3" x14ac:dyDescent="0.25">
      <c r="A23" s="5"/>
      <c r="B23" s="5" t="s">
        <v>46</v>
      </c>
      <c r="C23" s="6"/>
    </row>
  </sheetData>
  <sheetProtection sheet="1" objects="1" scenarios="1"/>
  <mergeCells count="5">
    <mergeCell ref="A6:C6"/>
    <mergeCell ref="A1:C1"/>
    <mergeCell ref="B4:C4"/>
    <mergeCell ref="B5:C5"/>
    <mergeCell ref="A2:C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Lookup!$G$3:$G$12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7" sqref="A7"/>
    </sheetView>
  </sheetViews>
  <sheetFormatPr defaultRowHeight="15" x14ac:dyDescent="0.25"/>
  <cols>
    <col min="1" max="1" width="8.42578125" style="6" customWidth="1"/>
    <col min="2" max="2" width="61.42578125" style="5" customWidth="1"/>
    <col min="3" max="3" width="17.85546875" style="6" customWidth="1"/>
    <col min="4" max="5" width="14.5703125" style="5" customWidth="1"/>
    <col min="6" max="6" width="26.85546875" style="5" customWidth="1"/>
    <col min="7" max="7" width="15.28515625" style="5" customWidth="1"/>
    <col min="8" max="8" width="19.7109375" style="5" customWidth="1"/>
    <col min="9" max="11" width="11.5703125" style="5" customWidth="1"/>
    <col min="13" max="16384" width="9.140625" style="5"/>
  </cols>
  <sheetData>
    <row r="1" spans="1:13" ht="24.75" customHeight="1" x14ac:dyDescent="0.25">
      <c r="A1" s="62" t="str">
        <f>"Project Time Sheet - " &amp; Summary!$B$3</f>
        <v>Project Time Sheet - Quang Dang</v>
      </c>
      <c r="B1" s="63"/>
      <c r="C1" s="63"/>
      <c r="D1" s="63"/>
      <c r="E1" s="63"/>
      <c r="F1" s="63"/>
      <c r="G1" s="63"/>
      <c r="H1" s="63"/>
      <c r="I1" s="63"/>
      <c r="J1" s="63"/>
      <c r="K1" s="64"/>
      <c r="L1" s="5"/>
    </row>
    <row r="2" spans="1:13" s="18" customFormat="1" ht="18.75" customHeight="1" x14ac:dyDescent="0.25">
      <c r="A2" s="59">
        <f>Summary!$B$8</f>
        <v>42471</v>
      </c>
      <c r="B2" s="60"/>
      <c r="C2" s="60"/>
      <c r="D2" s="60"/>
      <c r="E2" s="60"/>
      <c r="F2" s="60"/>
      <c r="G2" s="60"/>
      <c r="H2" s="60"/>
      <c r="I2" s="60"/>
      <c r="J2" s="60"/>
      <c r="K2" s="61"/>
    </row>
    <row r="3" spans="1:13" x14ac:dyDescent="0.25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103</v>
      </c>
      <c r="H3" s="36" t="s">
        <v>35</v>
      </c>
      <c r="I3" s="38" t="s">
        <v>36</v>
      </c>
      <c r="J3" s="38" t="s">
        <v>110</v>
      </c>
      <c r="K3" s="38" t="s">
        <v>111</v>
      </c>
      <c r="L3" s="5"/>
    </row>
    <row r="4" spans="1:13" x14ac:dyDescent="0.25">
      <c r="A4" s="39">
        <v>3</v>
      </c>
      <c r="B4" s="40" t="s">
        <v>117</v>
      </c>
      <c r="C4" s="41" t="s">
        <v>32</v>
      </c>
      <c r="D4" s="42" t="s">
        <v>45</v>
      </c>
      <c r="E4" s="42"/>
      <c r="F4" s="43" t="s">
        <v>94</v>
      </c>
      <c r="G4" s="43" t="s">
        <v>116</v>
      </c>
      <c r="H4" s="40">
        <v>12069</v>
      </c>
      <c r="I4" s="43" t="s">
        <v>38</v>
      </c>
      <c r="J4" s="43"/>
      <c r="K4" s="43"/>
      <c r="L4" s="5"/>
    </row>
    <row r="5" spans="1:13" x14ac:dyDescent="0.25">
      <c r="A5" s="39">
        <v>1</v>
      </c>
      <c r="B5" s="44" t="s">
        <v>123</v>
      </c>
      <c r="C5" s="41" t="s">
        <v>30</v>
      </c>
      <c r="D5" s="42" t="s">
        <v>45</v>
      </c>
      <c r="E5" s="42"/>
      <c r="F5" s="43"/>
      <c r="G5" s="43"/>
      <c r="H5" s="44"/>
      <c r="I5" s="43" t="s">
        <v>37</v>
      </c>
      <c r="J5" s="43"/>
      <c r="K5" s="43"/>
      <c r="L5" s="5"/>
    </row>
    <row r="6" spans="1:13" x14ac:dyDescent="0.25">
      <c r="A6" s="39">
        <v>4</v>
      </c>
      <c r="B6" s="40" t="s">
        <v>120</v>
      </c>
      <c r="C6" s="41" t="s">
        <v>32</v>
      </c>
      <c r="D6" s="42" t="s">
        <v>45</v>
      </c>
      <c r="E6" s="42"/>
      <c r="F6" s="43" t="s">
        <v>94</v>
      </c>
      <c r="G6" s="43" t="s">
        <v>121</v>
      </c>
      <c r="H6" s="40">
        <v>11988</v>
      </c>
      <c r="I6" s="43" t="s">
        <v>38</v>
      </c>
      <c r="J6" s="43"/>
      <c r="K6" s="43"/>
      <c r="L6" s="5"/>
    </row>
    <row r="7" spans="1:13" x14ac:dyDescent="0.25">
      <c r="A7" s="39"/>
      <c r="B7" s="40"/>
      <c r="C7" s="41"/>
      <c r="D7" s="42"/>
      <c r="E7" s="42"/>
      <c r="F7" s="43"/>
      <c r="G7" s="43"/>
      <c r="H7" s="40"/>
      <c r="I7" s="43"/>
      <c r="J7" s="43"/>
      <c r="K7" s="43"/>
      <c r="L7" s="5"/>
    </row>
    <row r="8" spans="1:13" x14ac:dyDescent="0.25">
      <c r="A8" s="39"/>
      <c r="B8" s="40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25">
      <c r="A9" s="39"/>
      <c r="B9" s="40"/>
      <c r="C9" s="41"/>
      <c r="D9" s="42"/>
      <c r="E9" s="42"/>
      <c r="F9" s="43"/>
      <c r="G9" s="43"/>
      <c r="H9" s="40"/>
      <c r="I9" s="43"/>
      <c r="J9" s="43"/>
      <c r="K9" s="43"/>
      <c r="L9" s="5"/>
      <c r="M9" s="6"/>
    </row>
    <row r="10" spans="1:13" x14ac:dyDescent="0.25">
      <c r="A10" s="39"/>
      <c r="B10" s="40"/>
      <c r="C10" s="41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25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25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25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25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25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25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25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25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25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25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25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25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25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25">
      <c r="A24" s="23">
        <f>SUM(A4:A23)</f>
        <v>8</v>
      </c>
      <c r="B24" s="19" t="s">
        <v>12</v>
      </c>
      <c r="H24" s="19"/>
      <c r="L24" s="5"/>
    </row>
  </sheetData>
  <sheetProtection sheet="1" objects="1" scenarios="1"/>
  <mergeCells count="2">
    <mergeCell ref="A2:K2"/>
    <mergeCell ref="A1:K1"/>
  </mergeCells>
  <dataValidations count="1">
    <dataValidation type="decimal" allowBlank="1" showInputMessage="1" showErrorMessage="1" sqref="A4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C4:C23</xm:sqref>
        </x14:dataValidation>
        <x14:dataValidation type="list" allowBlank="1" showInputMessage="1" showErrorMessage="1">
          <x14:formula1>
            <xm:f>Lookup!$P$3:$P$35</xm:f>
          </x14:formula1>
          <xm:sqref>F4:F23</xm:sqref>
        </x14:dataValidation>
        <x14:dataValidation type="list" allowBlank="1" showInputMessage="1" showErrorMessage="1">
          <x14:formula1>
            <xm:f>Lookup!$C$2:$C$11</xm:f>
          </x14:formula1>
          <xm:sqref>D4:D23</xm:sqref>
        </x14:dataValidation>
        <x14:dataValidation type="list" allowBlank="1" showInputMessage="1" showErrorMessage="1">
          <x14:formula1>
            <xm:f>Lookup!$E$2:$E$6</xm:f>
          </x14:formula1>
          <xm:sqref>I4:I23</xm:sqref>
        </x14:dataValidation>
        <x14:dataValidation type="list" allowBlank="1" showInputMessage="1" showErrorMessage="1">
          <x14:formula1>
            <xm:f>Lookup!$S$2:$S$3</xm:f>
          </x14:formula1>
          <xm:sqref>J4:J23</xm:sqref>
        </x14:dataValidation>
        <x14:dataValidation type="list" allowBlank="1" showInputMessage="1" showErrorMessage="1">
          <x14:formula1>
            <xm:f>Lookup!$U$2:$U$3</xm:f>
          </x14:formula1>
          <xm:sqref>K4:K23</xm:sqref>
        </x14:dataValidation>
        <x14:dataValidation type="list" allowBlank="1" showInputMessage="1" showErrorMessage="1">
          <x14:formula1>
            <xm:f>Lookup!$M$2:$M$8</xm:f>
          </x14:formula1>
          <xm:sqref>E4:E23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6" sqref="A6"/>
    </sheetView>
  </sheetViews>
  <sheetFormatPr defaultRowHeight="15" x14ac:dyDescent="0.25"/>
  <cols>
    <col min="1" max="1" width="8.42578125" style="6" customWidth="1"/>
    <col min="2" max="2" width="61.42578125" style="5" customWidth="1"/>
    <col min="3" max="3" width="17.85546875" style="6" customWidth="1"/>
    <col min="4" max="5" width="14.5703125" style="5" customWidth="1"/>
    <col min="6" max="6" width="26.85546875" style="5" customWidth="1"/>
    <col min="7" max="7" width="15.28515625" style="5" customWidth="1"/>
    <col min="8" max="8" width="19.7109375" style="5" customWidth="1"/>
    <col min="9" max="11" width="11.5703125" style="5" customWidth="1"/>
    <col min="13" max="16384" width="9.140625" style="5"/>
  </cols>
  <sheetData>
    <row r="1" spans="1:13" ht="24.75" customHeight="1" x14ac:dyDescent="0.25">
      <c r="A1" s="62" t="str">
        <f>"Project Time Sheet - " &amp; Summary!$B$3</f>
        <v>Project Time Sheet - Quang Dang</v>
      </c>
      <c r="B1" s="63"/>
      <c r="C1" s="63"/>
      <c r="D1" s="63"/>
      <c r="E1" s="63"/>
      <c r="F1" s="63"/>
      <c r="G1" s="63"/>
      <c r="H1" s="63"/>
      <c r="I1" s="63"/>
      <c r="J1" s="63"/>
      <c r="K1" s="64"/>
      <c r="L1" s="5"/>
    </row>
    <row r="2" spans="1:13" s="18" customFormat="1" ht="18.75" customHeight="1" x14ac:dyDescent="0.25">
      <c r="A2" s="59">
        <f>Summary!$B$9</f>
        <v>42472</v>
      </c>
      <c r="B2" s="60"/>
      <c r="C2" s="60"/>
      <c r="D2" s="60"/>
      <c r="E2" s="60"/>
      <c r="F2" s="60"/>
      <c r="G2" s="60"/>
      <c r="H2" s="60"/>
      <c r="I2" s="60"/>
      <c r="J2" s="60"/>
      <c r="K2" s="61"/>
    </row>
    <row r="3" spans="1:13" x14ac:dyDescent="0.25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103</v>
      </c>
      <c r="H3" s="36" t="s">
        <v>35</v>
      </c>
      <c r="I3" s="38" t="s">
        <v>36</v>
      </c>
      <c r="J3" s="38" t="s">
        <v>110</v>
      </c>
      <c r="K3" s="38" t="s">
        <v>111</v>
      </c>
      <c r="L3" s="5"/>
    </row>
    <row r="4" spans="1:13" x14ac:dyDescent="0.25">
      <c r="A4" s="39">
        <v>7.75</v>
      </c>
      <c r="B4" s="40" t="s">
        <v>122</v>
      </c>
      <c r="C4" s="41" t="s">
        <v>32</v>
      </c>
      <c r="D4" s="42" t="s">
        <v>45</v>
      </c>
      <c r="E4" s="42"/>
      <c r="F4" s="43" t="s">
        <v>94</v>
      </c>
      <c r="G4" s="43" t="s">
        <v>121</v>
      </c>
      <c r="H4" s="40">
        <v>11988</v>
      </c>
      <c r="I4" s="43" t="s">
        <v>38</v>
      </c>
      <c r="J4" s="43"/>
      <c r="K4" s="43"/>
      <c r="L4" s="5"/>
    </row>
    <row r="5" spans="1:13" x14ac:dyDescent="0.25">
      <c r="A5" s="39">
        <v>0.25</v>
      </c>
      <c r="B5" s="40" t="s">
        <v>118</v>
      </c>
      <c r="C5" s="41" t="s">
        <v>30</v>
      </c>
      <c r="D5" s="42" t="s">
        <v>45</v>
      </c>
      <c r="E5" s="42"/>
      <c r="F5" s="43" t="s">
        <v>30</v>
      </c>
      <c r="G5" s="43" t="s">
        <v>119</v>
      </c>
      <c r="H5" s="40"/>
      <c r="I5" s="43" t="s">
        <v>37</v>
      </c>
      <c r="J5" s="43"/>
      <c r="K5" s="43"/>
      <c r="L5" s="5"/>
    </row>
    <row r="6" spans="1:13" x14ac:dyDescent="0.25">
      <c r="A6" s="39"/>
      <c r="B6" s="40"/>
      <c r="C6" s="41"/>
      <c r="D6" s="42"/>
      <c r="E6" s="42"/>
      <c r="F6" s="43"/>
      <c r="G6" s="43"/>
      <c r="H6" s="40"/>
      <c r="I6" s="43"/>
      <c r="J6" s="43"/>
      <c r="K6" s="43"/>
      <c r="L6" s="5"/>
    </row>
    <row r="7" spans="1:13" x14ac:dyDescent="0.25">
      <c r="A7" s="39"/>
      <c r="B7" s="44"/>
      <c r="C7" s="41"/>
      <c r="D7" s="42"/>
      <c r="E7" s="42"/>
      <c r="F7" s="43"/>
      <c r="G7" s="43"/>
      <c r="H7" s="44"/>
      <c r="I7" s="43"/>
      <c r="J7" s="43"/>
      <c r="K7" s="43"/>
      <c r="L7" s="5"/>
    </row>
    <row r="8" spans="1:13" x14ac:dyDescent="0.25">
      <c r="A8" s="39"/>
      <c r="B8" s="40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25">
      <c r="A9" s="39"/>
      <c r="B9" s="40"/>
      <c r="C9" s="41"/>
      <c r="D9" s="42"/>
      <c r="E9" s="42"/>
      <c r="F9" s="43"/>
      <c r="G9" s="43"/>
      <c r="H9" s="40"/>
      <c r="I9" s="43"/>
      <c r="J9" s="43"/>
      <c r="K9" s="43"/>
      <c r="L9" s="5"/>
      <c r="M9" s="6"/>
    </row>
    <row r="10" spans="1:13" x14ac:dyDescent="0.25">
      <c r="A10" s="39"/>
      <c r="B10" s="40"/>
      <c r="C10" s="41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25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25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25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25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25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25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25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25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25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25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25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25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25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25">
      <c r="A24" s="23">
        <f>SUM(A4:A23)</f>
        <v>8</v>
      </c>
      <c r="B24" s="19" t="s">
        <v>12</v>
      </c>
      <c r="H24" s="19"/>
      <c r="L24" s="5"/>
    </row>
  </sheetData>
  <sheetProtection sheet="1" objects="1" scenarios="1"/>
  <mergeCells count="2">
    <mergeCell ref="A1:K1"/>
    <mergeCell ref="A2:K2"/>
  </mergeCells>
  <dataValidations count="1">
    <dataValidation type="decimal" allowBlank="1" showInputMessage="1" showErrorMessage="1" sqref="A4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C4:C23</xm:sqref>
        </x14:dataValidation>
        <x14:dataValidation type="list" allowBlank="1" showInputMessage="1" showErrorMessage="1">
          <x14:formula1>
            <xm:f>Lookup!$C$2:$C$11</xm:f>
          </x14:formula1>
          <xm:sqref>D4:D23</xm:sqref>
        </x14:dataValidation>
        <x14:dataValidation type="list" allowBlank="1" showInputMessage="1" showErrorMessage="1">
          <x14:formula1>
            <xm:f>Lookup!$E$2:$E$6</xm:f>
          </x14:formula1>
          <xm:sqref>I4:I23</xm:sqref>
        </x14:dataValidation>
        <x14:dataValidation type="list" allowBlank="1" showInputMessage="1" showErrorMessage="1">
          <x14:formula1>
            <xm:f>Lookup!$U$2:$U$3</xm:f>
          </x14:formula1>
          <xm:sqref>K4:K23</xm:sqref>
        </x14:dataValidation>
        <x14:dataValidation type="list" allowBlank="1" showInputMessage="1" showErrorMessage="1">
          <x14:formula1>
            <xm:f>Lookup!$S$2:$S$3</xm:f>
          </x14:formula1>
          <xm:sqref>J4:J23</xm:sqref>
        </x14:dataValidation>
        <x14:dataValidation type="list" allowBlank="1" showInputMessage="1" showErrorMessage="1">
          <x14:formula1>
            <xm:f>Lookup!$P$3:$P$35</xm:f>
          </x14:formula1>
          <xm:sqref>F4:F23</xm:sqref>
        </x14:dataValidation>
        <x14:dataValidation type="list" allowBlank="1" showInputMessage="1" showErrorMessage="1">
          <x14:formula1>
            <xm:f>Lookup!$M$2:$M$8</xm:f>
          </x14:formula1>
          <xm:sqref>E4:E23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5" sqref="A5"/>
    </sheetView>
  </sheetViews>
  <sheetFormatPr defaultRowHeight="15" x14ac:dyDescent="0.25"/>
  <cols>
    <col min="1" max="1" width="8.42578125" style="6" customWidth="1"/>
    <col min="2" max="2" width="61.42578125" style="5" customWidth="1"/>
    <col min="3" max="3" width="17.85546875" style="6" customWidth="1"/>
    <col min="4" max="4" width="14.5703125" style="5" customWidth="1"/>
    <col min="5" max="5" width="14.42578125" style="5" customWidth="1"/>
    <col min="6" max="6" width="26.85546875" style="5" customWidth="1"/>
    <col min="7" max="7" width="15.28515625" style="5" customWidth="1"/>
    <col min="8" max="8" width="19.7109375" style="5" customWidth="1"/>
    <col min="9" max="11" width="11.5703125" style="5" customWidth="1"/>
    <col min="13" max="16384" width="9.140625" style="5"/>
  </cols>
  <sheetData>
    <row r="1" spans="1:13" ht="24.75" customHeight="1" x14ac:dyDescent="0.25">
      <c r="A1" s="62" t="str">
        <f>"Project Time Sheet - " &amp; Summary!$B$3</f>
        <v>Project Time Sheet - Quang Dang</v>
      </c>
      <c r="B1" s="63"/>
      <c r="C1" s="63"/>
      <c r="D1" s="63"/>
      <c r="E1" s="63"/>
      <c r="F1" s="63"/>
      <c r="G1" s="63"/>
      <c r="H1" s="63"/>
      <c r="I1" s="63"/>
      <c r="J1" s="63"/>
      <c r="K1" s="64"/>
      <c r="L1" s="5"/>
    </row>
    <row r="2" spans="1:13" s="18" customFormat="1" ht="18.75" customHeight="1" x14ac:dyDescent="0.25">
      <c r="A2" s="59">
        <f>Summary!$B$10</f>
        <v>42473</v>
      </c>
      <c r="B2" s="60"/>
      <c r="C2" s="60"/>
      <c r="D2" s="60"/>
      <c r="E2" s="60"/>
      <c r="F2" s="60"/>
      <c r="G2" s="60"/>
      <c r="H2" s="60"/>
      <c r="I2" s="60"/>
      <c r="J2" s="60"/>
      <c r="K2" s="61"/>
    </row>
    <row r="3" spans="1:13" x14ac:dyDescent="0.25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103</v>
      </c>
      <c r="H3" s="36" t="s">
        <v>35</v>
      </c>
      <c r="I3" s="38" t="s">
        <v>36</v>
      </c>
      <c r="J3" s="38" t="s">
        <v>110</v>
      </c>
      <c r="K3" s="38" t="s">
        <v>111</v>
      </c>
      <c r="L3" s="5"/>
    </row>
    <row r="4" spans="1:13" x14ac:dyDescent="0.25">
      <c r="A4" s="39">
        <v>8</v>
      </c>
      <c r="B4" s="40" t="s">
        <v>124</v>
      </c>
      <c r="C4" s="41" t="s">
        <v>29</v>
      </c>
      <c r="D4" s="42"/>
      <c r="E4" s="42" t="s">
        <v>24</v>
      </c>
      <c r="F4" s="43"/>
      <c r="G4" s="43"/>
      <c r="H4" s="40"/>
      <c r="I4" s="43"/>
      <c r="J4" s="43"/>
      <c r="K4" s="43"/>
      <c r="L4" s="5"/>
    </row>
    <row r="5" spans="1:13" x14ac:dyDescent="0.25">
      <c r="A5" s="39"/>
      <c r="B5" s="40"/>
      <c r="C5" s="41"/>
      <c r="D5" s="42"/>
      <c r="E5" s="42"/>
      <c r="F5" s="43"/>
      <c r="G5" s="43"/>
      <c r="H5" s="40"/>
      <c r="I5" s="43"/>
      <c r="J5" s="43"/>
      <c r="K5" s="43"/>
      <c r="L5" s="5"/>
    </row>
    <row r="6" spans="1:13" x14ac:dyDescent="0.25">
      <c r="A6" s="39"/>
      <c r="B6" s="40"/>
      <c r="C6" s="41"/>
      <c r="D6" s="42"/>
      <c r="E6" s="42"/>
      <c r="F6" s="43"/>
      <c r="G6" s="43"/>
      <c r="H6" s="40"/>
      <c r="I6" s="43"/>
      <c r="J6" s="43"/>
      <c r="K6" s="43"/>
      <c r="L6" s="5"/>
    </row>
    <row r="7" spans="1:13" x14ac:dyDescent="0.25">
      <c r="A7" s="39"/>
      <c r="B7" s="40"/>
      <c r="C7" s="41"/>
      <c r="D7" s="42"/>
      <c r="E7" s="42"/>
      <c r="F7" s="43"/>
      <c r="G7" s="43"/>
      <c r="H7" s="40"/>
      <c r="I7" s="43"/>
      <c r="J7" s="43"/>
      <c r="K7" s="43"/>
      <c r="L7" s="5"/>
    </row>
    <row r="8" spans="1:13" x14ac:dyDescent="0.25">
      <c r="A8" s="39"/>
      <c r="B8" s="40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25">
      <c r="A9" s="39"/>
      <c r="B9" s="40"/>
      <c r="C9" s="41"/>
      <c r="D9" s="42"/>
      <c r="E9" s="42"/>
      <c r="F9" s="43"/>
      <c r="G9" s="43"/>
      <c r="H9" s="40"/>
      <c r="I9" s="43"/>
      <c r="J9" s="43"/>
      <c r="K9" s="43"/>
      <c r="L9" s="5"/>
      <c r="M9" s="6"/>
    </row>
    <row r="10" spans="1:13" x14ac:dyDescent="0.25">
      <c r="A10" s="39"/>
      <c r="B10" s="40"/>
      <c r="C10" s="41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25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25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25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25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25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25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25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25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25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25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25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25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25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25">
      <c r="A24" s="23">
        <f>SUM(A4:A23)</f>
        <v>8</v>
      </c>
      <c r="B24" s="19" t="s">
        <v>12</v>
      </c>
      <c r="H24" s="19"/>
      <c r="L24" s="5"/>
    </row>
  </sheetData>
  <sheetProtection sheet="1" objects="1" scenarios="1"/>
  <mergeCells count="2">
    <mergeCell ref="A1:K1"/>
    <mergeCell ref="A2:K2"/>
  </mergeCells>
  <dataValidations count="1">
    <dataValidation type="decimal" allowBlank="1" showInputMessage="1" showErrorMessage="1" sqref="A4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C4:C23</xm:sqref>
        </x14:dataValidation>
        <x14:dataValidation type="list" allowBlank="1" showInputMessage="1" showErrorMessage="1">
          <x14:formula1>
            <xm:f>Lookup!$C$2:$C$11</xm:f>
          </x14:formula1>
          <xm:sqref>D4:D23</xm:sqref>
        </x14:dataValidation>
        <x14:dataValidation type="list" allowBlank="1" showInputMessage="1" showErrorMessage="1">
          <x14:formula1>
            <xm:f>Lookup!$E$2:$E$6</xm:f>
          </x14:formula1>
          <xm:sqref>I4:I23</xm:sqref>
        </x14:dataValidation>
        <x14:dataValidation type="list" allowBlank="1" showInputMessage="1" showErrorMessage="1">
          <x14:formula1>
            <xm:f>Lookup!$P$3:$P$35</xm:f>
          </x14:formula1>
          <xm:sqref>F4:F23</xm:sqref>
        </x14:dataValidation>
        <x14:dataValidation type="list" allowBlank="1" showInputMessage="1" showErrorMessage="1">
          <x14:formula1>
            <xm:f>Lookup!$S$2:$S$3</xm:f>
          </x14:formula1>
          <xm:sqref>J4:J23</xm:sqref>
        </x14:dataValidation>
        <x14:dataValidation type="list" allowBlank="1" showInputMessage="1" showErrorMessage="1">
          <x14:formula1>
            <xm:f>Lookup!$U$2:$U$3</xm:f>
          </x14:formula1>
          <xm:sqref>K4:K23</xm:sqref>
        </x14:dataValidation>
        <x14:dataValidation type="list" allowBlank="1" showInputMessage="1" showErrorMessage="1">
          <x14:formula1>
            <xm:f>Lookup!$M$2:$M$8</xm:f>
          </x14:formula1>
          <xm:sqref>E4:E23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7" sqref="A7"/>
    </sheetView>
  </sheetViews>
  <sheetFormatPr defaultRowHeight="15" x14ac:dyDescent="0.25"/>
  <cols>
    <col min="1" max="1" width="8.42578125" style="6" customWidth="1"/>
    <col min="2" max="2" width="61.42578125" style="5" customWidth="1"/>
    <col min="3" max="3" width="17.85546875" style="6" customWidth="1"/>
    <col min="4" max="5" width="14.5703125" style="5" customWidth="1"/>
    <col min="6" max="6" width="26.85546875" style="5" customWidth="1"/>
    <col min="7" max="7" width="15.28515625" style="5" customWidth="1"/>
    <col min="8" max="8" width="19.7109375" style="5" customWidth="1"/>
    <col min="9" max="11" width="11.5703125" style="5" customWidth="1"/>
    <col min="13" max="16384" width="9.140625" style="5"/>
  </cols>
  <sheetData>
    <row r="1" spans="1:13" ht="24.75" customHeight="1" x14ac:dyDescent="0.25">
      <c r="A1" s="62" t="str">
        <f>"Project Time Sheet - " &amp; Summary!$B$3</f>
        <v>Project Time Sheet - Quang Dang</v>
      </c>
      <c r="B1" s="63"/>
      <c r="C1" s="63"/>
      <c r="D1" s="63"/>
      <c r="E1" s="63"/>
      <c r="F1" s="63"/>
      <c r="G1" s="63"/>
      <c r="H1" s="63"/>
      <c r="I1" s="63"/>
      <c r="J1" s="63"/>
      <c r="K1" s="64"/>
      <c r="L1" s="5"/>
    </row>
    <row r="2" spans="1:13" s="18" customFormat="1" ht="18.75" customHeight="1" x14ac:dyDescent="0.25">
      <c r="A2" s="59">
        <f>Summary!$B$11</f>
        <v>42474</v>
      </c>
      <c r="B2" s="60"/>
      <c r="C2" s="60"/>
      <c r="D2" s="60"/>
      <c r="E2" s="60"/>
      <c r="F2" s="60"/>
      <c r="G2" s="60"/>
      <c r="H2" s="60"/>
      <c r="I2" s="60"/>
      <c r="J2" s="60"/>
      <c r="K2" s="61"/>
    </row>
    <row r="3" spans="1:13" x14ac:dyDescent="0.25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103</v>
      </c>
      <c r="H3" s="36" t="s">
        <v>35</v>
      </c>
      <c r="I3" s="38" t="s">
        <v>36</v>
      </c>
      <c r="J3" s="38" t="s">
        <v>110</v>
      </c>
      <c r="K3" s="38" t="s">
        <v>111</v>
      </c>
      <c r="L3" s="5"/>
    </row>
    <row r="4" spans="1:13" x14ac:dyDescent="0.25">
      <c r="A4" s="39">
        <v>5</v>
      </c>
      <c r="B4" s="40" t="s">
        <v>122</v>
      </c>
      <c r="C4" s="41" t="s">
        <v>32</v>
      </c>
      <c r="D4" s="42" t="s">
        <v>45</v>
      </c>
      <c r="E4" s="42"/>
      <c r="F4" s="43" t="s">
        <v>94</v>
      </c>
      <c r="G4" s="43" t="s">
        <v>121</v>
      </c>
      <c r="H4" s="40">
        <v>11988</v>
      </c>
      <c r="I4" s="43" t="s">
        <v>38</v>
      </c>
      <c r="J4" s="43"/>
      <c r="K4" s="43"/>
      <c r="L4" s="5"/>
    </row>
    <row r="5" spans="1:13" x14ac:dyDescent="0.25">
      <c r="A5" s="39">
        <v>2.5</v>
      </c>
      <c r="B5" s="40" t="s">
        <v>125</v>
      </c>
      <c r="C5" s="41" t="s">
        <v>32</v>
      </c>
      <c r="D5" s="42" t="s">
        <v>45</v>
      </c>
      <c r="E5" s="42"/>
      <c r="F5" s="43"/>
      <c r="G5" s="43" t="s">
        <v>119</v>
      </c>
      <c r="H5" s="40"/>
      <c r="I5" s="43" t="s">
        <v>37</v>
      </c>
      <c r="J5" s="43"/>
      <c r="K5" s="43"/>
      <c r="L5" s="5"/>
    </row>
    <row r="6" spans="1:13" x14ac:dyDescent="0.25">
      <c r="A6" s="39">
        <v>0.5</v>
      </c>
      <c r="B6" s="40" t="s">
        <v>126</v>
      </c>
      <c r="C6" s="41" t="s">
        <v>30</v>
      </c>
      <c r="D6" s="42" t="s">
        <v>45</v>
      </c>
      <c r="E6" s="42"/>
      <c r="F6" s="43"/>
      <c r="G6" s="43" t="s">
        <v>119</v>
      </c>
      <c r="H6" s="40"/>
      <c r="I6" s="43" t="s">
        <v>37</v>
      </c>
      <c r="J6" s="43"/>
      <c r="K6" s="43"/>
      <c r="L6" s="5"/>
    </row>
    <row r="7" spans="1:13" x14ac:dyDescent="0.25">
      <c r="A7" s="39"/>
      <c r="B7" s="44"/>
      <c r="C7" s="41"/>
      <c r="D7" s="42"/>
      <c r="E7" s="42"/>
      <c r="F7" s="43"/>
      <c r="G7" s="43"/>
      <c r="H7" s="44"/>
      <c r="I7" s="43"/>
      <c r="J7" s="43"/>
      <c r="K7" s="43"/>
      <c r="L7" s="5"/>
    </row>
    <row r="8" spans="1:13" x14ac:dyDescent="0.25">
      <c r="A8" s="39"/>
      <c r="B8" s="40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25">
      <c r="A9" s="39"/>
      <c r="B9" s="40"/>
      <c r="C9" s="41"/>
      <c r="D9" s="42"/>
      <c r="E9" s="42"/>
      <c r="F9" s="43"/>
      <c r="G9" s="43"/>
      <c r="H9" s="40"/>
      <c r="I9" s="43"/>
      <c r="J9" s="43"/>
      <c r="K9" s="43"/>
      <c r="L9" s="5"/>
      <c r="M9" s="6"/>
    </row>
    <row r="10" spans="1:13" x14ac:dyDescent="0.25">
      <c r="A10" s="39"/>
      <c r="B10" s="40"/>
      <c r="C10" s="41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25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25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25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25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25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25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25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25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25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25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25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25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25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25">
      <c r="A24" s="23">
        <f>SUM(A4:A23)</f>
        <v>8</v>
      </c>
      <c r="B24" s="19" t="s">
        <v>12</v>
      </c>
      <c r="H24" s="19"/>
      <c r="L24" s="5"/>
    </row>
  </sheetData>
  <sheetProtection sheet="1" objects="1" scenarios="1"/>
  <mergeCells count="2">
    <mergeCell ref="A1:K1"/>
    <mergeCell ref="A2:K2"/>
  </mergeCells>
  <dataValidations count="1">
    <dataValidation type="decimal" allowBlank="1" showInputMessage="1" showErrorMessage="1" sqref="A4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C4:C23</xm:sqref>
        </x14:dataValidation>
        <x14:dataValidation type="list" allowBlank="1" showInputMessage="1" showErrorMessage="1">
          <x14:formula1>
            <xm:f>Lookup!$C$2:$C$11</xm:f>
          </x14:formula1>
          <xm:sqref>D4:D23</xm:sqref>
        </x14:dataValidation>
        <x14:dataValidation type="list" allowBlank="1" showInputMessage="1" showErrorMessage="1">
          <x14:formula1>
            <xm:f>Lookup!$E$2:$E$6</xm:f>
          </x14:formula1>
          <xm:sqref>I4:I23</xm:sqref>
        </x14:dataValidation>
        <x14:dataValidation type="list" allowBlank="1" showInputMessage="1" showErrorMessage="1">
          <x14:formula1>
            <xm:f>Lookup!$P$3:$P$35</xm:f>
          </x14:formula1>
          <xm:sqref>F4:F23</xm:sqref>
        </x14:dataValidation>
        <x14:dataValidation type="list" allowBlank="1" showInputMessage="1" showErrorMessage="1">
          <x14:formula1>
            <xm:f>Lookup!$S$2:$S$3</xm:f>
          </x14:formula1>
          <xm:sqref>J4:J23</xm:sqref>
        </x14:dataValidation>
        <x14:dataValidation type="list" allowBlank="1" showInputMessage="1" showErrorMessage="1">
          <x14:formula1>
            <xm:f>Lookup!$U$2:$U$3</xm:f>
          </x14:formula1>
          <xm:sqref>K4:K23</xm:sqref>
        </x14:dataValidation>
        <x14:dataValidation type="list" allowBlank="1" showInputMessage="1" showErrorMessage="1">
          <x14:formula1>
            <xm:f>Lookup!$M$2:$M$8</xm:f>
          </x14:formula1>
          <xm:sqref>E4:E23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7" sqref="A7"/>
    </sheetView>
  </sheetViews>
  <sheetFormatPr defaultRowHeight="15" x14ac:dyDescent="0.25"/>
  <cols>
    <col min="1" max="1" width="8.42578125" style="6" customWidth="1"/>
    <col min="2" max="2" width="61.42578125" style="5" customWidth="1"/>
    <col min="3" max="3" width="17.85546875" style="6" customWidth="1"/>
    <col min="4" max="5" width="14.5703125" style="5" customWidth="1"/>
    <col min="6" max="6" width="26.85546875" style="5" customWidth="1"/>
    <col min="7" max="7" width="15.28515625" style="5" customWidth="1"/>
    <col min="8" max="8" width="19.7109375" style="5" customWidth="1"/>
    <col min="9" max="11" width="11.5703125" style="5" customWidth="1"/>
    <col min="13" max="16384" width="9.140625" style="5"/>
  </cols>
  <sheetData>
    <row r="1" spans="1:13" ht="24.75" customHeight="1" x14ac:dyDescent="0.25">
      <c r="A1" s="62" t="str">
        <f>"Project Time Sheet - " &amp; Summary!$B$3</f>
        <v>Project Time Sheet - Quang Dang</v>
      </c>
      <c r="B1" s="63"/>
      <c r="C1" s="63"/>
      <c r="D1" s="63"/>
      <c r="E1" s="63"/>
      <c r="F1" s="63"/>
      <c r="G1" s="63"/>
      <c r="H1" s="63"/>
      <c r="I1" s="63"/>
      <c r="J1" s="63"/>
      <c r="K1" s="64"/>
      <c r="L1" s="5"/>
    </row>
    <row r="2" spans="1:13" s="18" customFormat="1" ht="18.75" customHeight="1" x14ac:dyDescent="0.25">
      <c r="A2" s="59">
        <f>Summary!$B$12</f>
        <v>42475</v>
      </c>
      <c r="B2" s="60"/>
      <c r="C2" s="60"/>
      <c r="D2" s="60"/>
      <c r="E2" s="60"/>
      <c r="F2" s="60"/>
      <c r="G2" s="60"/>
      <c r="H2" s="60"/>
      <c r="I2" s="60"/>
      <c r="J2" s="60"/>
      <c r="K2" s="61"/>
    </row>
    <row r="3" spans="1:13" x14ac:dyDescent="0.25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103</v>
      </c>
      <c r="H3" s="36" t="s">
        <v>35</v>
      </c>
      <c r="I3" s="38" t="s">
        <v>36</v>
      </c>
      <c r="J3" s="38" t="s">
        <v>110</v>
      </c>
      <c r="K3" s="38" t="s">
        <v>111</v>
      </c>
      <c r="L3" s="5"/>
    </row>
    <row r="4" spans="1:13" x14ac:dyDescent="0.25">
      <c r="A4" s="39">
        <v>2.5</v>
      </c>
      <c r="B4" s="40" t="s">
        <v>122</v>
      </c>
      <c r="C4" s="41" t="s">
        <v>32</v>
      </c>
      <c r="D4" s="42" t="s">
        <v>45</v>
      </c>
      <c r="E4" s="42"/>
      <c r="F4" s="43" t="s">
        <v>94</v>
      </c>
      <c r="G4" s="43" t="s">
        <v>121</v>
      </c>
      <c r="H4" s="40">
        <v>11988</v>
      </c>
      <c r="I4" s="43" t="s">
        <v>38</v>
      </c>
      <c r="J4" s="43"/>
      <c r="K4" s="43"/>
      <c r="L4" s="5"/>
    </row>
    <row r="5" spans="1:13" x14ac:dyDescent="0.25">
      <c r="A5" s="39">
        <v>0.5</v>
      </c>
      <c r="B5" s="40" t="s">
        <v>126</v>
      </c>
      <c r="C5" s="41" t="s">
        <v>30</v>
      </c>
      <c r="D5" s="42" t="s">
        <v>45</v>
      </c>
      <c r="E5" s="42"/>
      <c r="F5" s="43"/>
      <c r="G5" s="43" t="s">
        <v>119</v>
      </c>
      <c r="H5" s="40"/>
      <c r="I5" s="43" t="s">
        <v>37</v>
      </c>
      <c r="J5" s="43"/>
      <c r="K5" s="43"/>
      <c r="L5" s="5"/>
    </row>
    <row r="6" spans="1:13" x14ac:dyDescent="0.25">
      <c r="A6" s="39">
        <v>5</v>
      </c>
      <c r="B6" s="40" t="s">
        <v>127</v>
      </c>
      <c r="C6" s="41" t="s">
        <v>32</v>
      </c>
      <c r="D6" s="42" t="s">
        <v>45</v>
      </c>
      <c r="E6" s="42"/>
      <c r="F6" s="43" t="s">
        <v>94</v>
      </c>
      <c r="G6" s="43" t="s">
        <v>121</v>
      </c>
      <c r="H6" s="40">
        <v>12085</v>
      </c>
      <c r="I6" s="43" t="s">
        <v>38</v>
      </c>
      <c r="J6" s="43"/>
      <c r="K6" s="43"/>
      <c r="L6" s="5"/>
    </row>
    <row r="7" spans="1:13" x14ac:dyDescent="0.25">
      <c r="A7" s="39"/>
      <c r="B7" s="44"/>
      <c r="C7" s="41"/>
      <c r="D7" s="42"/>
      <c r="E7" s="42"/>
      <c r="F7" s="43"/>
      <c r="G7" s="43"/>
      <c r="H7" s="44"/>
      <c r="I7" s="43"/>
      <c r="J7" s="43"/>
      <c r="K7" s="43"/>
      <c r="L7" s="5"/>
    </row>
    <row r="8" spans="1:13" x14ac:dyDescent="0.25">
      <c r="A8" s="39"/>
      <c r="B8" s="40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25">
      <c r="A9" s="39"/>
      <c r="B9" s="40"/>
      <c r="C9" s="41"/>
      <c r="D9" s="42"/>
      <c r="E9" s="42"/>
      <c r="F9" s="43"/>
      <c r="G9" s="43"/>
      <c r="H9" s="40"/>
      <c r="I9" s="43"/>
      <c r="J9" s="43"/>
      <c r="K9" s="43"/>
      <c r="L9" s="5"/>
      <c r="M9" s="6"/>
    </row>
    <row r="10" spans="1:13" x14ac:dyDescent="0.25">
      <c r="A10" s="39"/>
      <c r="B10" s="40"/>
      <c r="C10" s="41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25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25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25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25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25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25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25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25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25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25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25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25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25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25">
      <c r="A24" s="23">
        <f>SUM(A4:A23)</f>
        <v>8</v>
      </c>
      <c r="B24" s="19" t="s">
        <v>12</v>
      </c>
      <c r="H24" s="19"/>
      <c r="L24" s="5"/>
    </row>
  </sheetData>
  <sheetProtection sheet="1" objects="1" scenarios="1"/>
  <mergeCells count="2">
    <mergeCell ref="A1:K1"/>
    <mergeCell ref="A2:K2"/>
  </mergeCells>
  <dataValidations count="1">
    <dataValidation type="decimal" allowBlank="1" showInputMessage="1" showErrorMessage="1" sqref="A4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C4:C23</xm:sqref>
        </x14:dataValidation>
        <x14:dataValidation type="list" allowBlank="1" showInputMessage="1" showErrorMessage="1">
          <x14:formula1>
            <xm:f>Lookup!$C$2:$C$11</xm:f>
          </x14:formula1>
          <xm:sqref>D4:D23</xm:sqref>
        </x14:dataValidation>
        <x14:dataValidation type="list" allowBlank="1" showInputMessage="1" showErrorMessage="1">
          <x14:formula1>
            <xm:f>Lookup!$E$2:$E$6</xm:f>
          </x14:formula1>
          <xm:sqref>I4:I23</xm:sqref>
        </x14:dataValidation>
        <x14:dataValidation type="list" allowBlank="1" showInputMessage="1" showErrorMessage="1">
          <x14:formula1>
            <xm:f>Lookup!$P$3:$P$35</xm:f>
          </x14:formula1>
          <xm:sqref>F4:F23</xm:sqref>
        </x14:dataValidation>
        <x14:dataValidation type="list" allowBlank="1" showInputMessage="1" showErrorMessage="1">
          <x14:formula1>
            <xm:f>Lookup!$S$2:$S$3</xm:f>
          </x14:formula1>
          <xm:sqref>J4:J23</xm:sqref>
        </x14:dataValidation>
        <x14:dataValidation type="list" allowBlank="1" showInputMessage="1" showErrorMessage="1">
          <x14:formula1>
            <xm:f>Lookup!$U$2:$U$3</xm:f>
          </x14:formula1>
          <xm:sqref>K4:K23</xm:sqref>
        </x14:dataValidation>
        <x14:dataValidation type="list" allowBlank="1" showInputMessage="1" showErrorMessage="1">
          <x14:formula1>
            <xm:f>Lookup!$M$2:$M$8</xm:f>
          </x14:formula1>
          <xm:sqref>E4:E23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4" sqref="A4:K6"/>
    </sheetView>
  </sheetViews>
  <sheetFormatPr defaultRowHeight="15" x14ac:dyDescent="0.25"/>
  <cols>
    <col min="1" max="1" width="8.42578125" style="6" customWidth="1"/>
    <col min="2" max="2" width="61.42578125" style="5" customWidth="1"/>
    <col min="3" max="3" width="17.85546875" style="6" customWidth="1"/>
    <col min="4" max="5" width="14.5703125" style="5" customWidth="1"/>
    <col min="6" max="6" width="26.85546875" style="5" customWidth="1"/>
    <col min="7" max="7" width="15.28515625" style="5" customWidth="1"/>
    <col min="8" max="8" width="19.7109375" style="5" customWidth="1"/>
    <col min="9" max="11" width="11.5703125" style="5" customWidth="1"/>
    <col min="13" max="16384" width="9.140625" style="5"/>
  </cols>
  <sheetData>
    <row r="1" spans="1:13" ht="24.75" customHeight="1" x14ac:dyDescent="0.25">
      <c r="A1" s="62" t="str">
        <f>"Project Time Sheet - " &amp; Summary!$B$3</f>
        <v>Project Time Sheet - Quang Dang</v>
      </c>
      <c r="B1" s="63"/>
      <c r="C1" s="63"/>
      <c r="D1" s="63"/>
      <c r="E1" s="63"/>
      <c r="F1" s="63"/>
      <c r="G1" s="63"/>
      <c r="H1" s="63"/>
      <c r="I1" s="63"/>
      <c r="J1" s="63"/>
      <c r="K1" s="64"/>
      <c r="L1" s="5"/>
    </row>
    <row r="2" spans="1:13" s="18" customFormat="1" ht="18.75" customHeight="1" x14ac:dyDescent="0.25">
      <c r="A2" s="59">
        <f>Summary!$B$13</f>
        <v>42476</v>
      </c>
      <c r="B2" s="60"/>
      <c r="C2" s="60"/>
      <c r="D2" s="60"/>
      <c r="E2" s="60"/>
      <c r="F2" s="60"/>
      <c r="G2" s="60"/>
      <c r="H2" s="60"/>
      <c r="I2" s="60"/>
      <c r="J2" s="60"/>
      <c r="K2" s="61"/>
    </row>
    <row r="3" spans="1:13" x14ac:dyDescent="0.25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103</v>
      </c>
      <c r="H3" s="36" t="s">
        <v>35</v>
      </c>
      <c r="I3" s="38" t="s">
        <v>36</v>
      </c>
      <c r="J3" s="38" t="s">
        <v>110</v>
      </c>
      <c r="K3" s="38" t="s">
        <v>111</v>
      </c>
      <c r="L3" s="5"/>
    </row>
    <row r="4" spans="1:13" x14ac:dyDescent="0.25">
      <c r="A4" s="39"/>
      <c r="B4" s="40"/>
      <c r="C4" s="41"/>
      <c r="D4" s="42"/>
      <c r="E4" s="42"/>
      <c r="F4" s="43"/>
      <c r="G4" s="43"/>
      <c r="H4" s="40"/>
      <c r="I4" s="43"/>
      <c r="J4" s="43"/>
      <c r="K4" s="43"/>
      <c r="L4" s="5"/>
    </row>
    <row r="5" spans="1:13" x14ac:dyDescent="0.25">
      <c r="A5" s="39"/>
      <c r="B5" s="40"/>
      <c r="C5" s="41"/>
      <c r="D5" s="42"/>
      <c r="E5" s="42"/>
      <c r="F5" s="43"/>
      <c r="G5" s="43"/>
      <c r="H5" s="40"/>
      <c r="I5" s="43"/>
      <c r="J5" s="43"/>
      <c r="K5" s="43"/>
      <c r="L5" s="5"/>
    </row>
    <row r="6" spans="1:13" x14ac:dyDescent="0.25">
      <c r="A6" s="39"/>
      <c r="B6" s="40"/>
      <c r="C6" s="41"/>
      <c r="D6" s="42"/>
      <c r="E6" s="42"/>
      <c r="F6" s="43"/>
      <c r="G6" s="43"/>
      <c r="H6" s="40"/>
      <c r="I6" s="43"/>
      <c r="J6" s="43"/>
      <c r="K6" s="43"/>
      <c r="L6" s="5"/>
    </row>
    <row r="7" spans="1:13" x14ac:dyDescent="0.25">
      <c r="A7" s="39"/>
      <c r="B7" s="44"/>
      <c r="C7" s="41"/>
      <c r="D7" s="42"/>
      <c r="E7" s="42"/>
      <c r="F7" s="43"/>
      <c r="G7" s="43"/>
      <c r="H7" s="44"/>
      <c r="I7" s="43"/>
      <c r="J7" s="43"/>
      <c r="K7" s="43"/>
      <c r="L7" s="5"/>
    </row>
    <row r="8" spans="1:13" x14ac:dyDescent="0.25">
      <c r="A8" s="39"/>
      <c r="B8" s="40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25">
      <c r="A9" s="39"/>
      <c r="B9" s="40"/>
      <c r="C9" s="41"/>
      <c r="D9" s="42"/>
      <c r="E9" s="42"/>
      <c r="F9" s="43"/>
      <c r="G9" s="43"/>
      <c r="H9" s="40"/>
      <c r="I9" s="43"/>
      <c r="J9" s="43"/>
      <c r="K9" s="43"/>
      <c r="L9" s="5"/>
      <c r="M9" s="6"/>
    </row>
    <row r="10" spans="1:13" x14ac:dyDescent="0.25">
      <c r="A10" s="39"/>
      <c r="B10" s="40"/>
      <c r="C10" s="41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25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25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25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25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25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25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25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25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25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25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25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25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25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25">
      <c r="A24" s="23">
        <f>SUM(A4:A23)</f>
        <v>0</v>
      </c>
      <c r="B24" s="19" t="s">
        <v>12</v>
      </c>
      <c r="H24" s="19"/>
      <c r="L24" s="5"/>
    </row>
  </sheetData>
  <sheetProtection sheet="1" objects="1" scenarios="1"/>
  <mergeCells count="2">
    <mergeCell ref="A1:K1"/>
    <mergeCell ref="A2:K2"/>
  </mergeCells>
  <dataValidations count="1">
    <dataValidation type="decimal" allowBlank="1" showInputMessage="1" showErrorMessage="1" sqref="A4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C4:C23</xm:sqref>
        </x14:dataValidation>
        <x14:dataValidation type="list" allowBlank="1" showInputMessage="1" showErrorMessage="1">
          <x14:formula1>
            <xm:f>Lookup!$C$2:$C$11</xm:f>
          </x14:formula1>
          <xm:sqref>D4:D23</xm:sqref>
        </x14:dataValidation>
        <x14:dataValidation type="list" allowBlank="1" showInputMessage="1" showErrorMessage="1">
          <x14:formula1>
            <xm:f>Lookup!$E$2:$E$6</xm:f>
          </x14:formula1>
          <xm:sqref>I4:I23</xm:sqref>
        </x14:dataValidation>
        <x14:dataValidation type="list" allowBlank="1" showInputMessage="1" showErrorMessage="1">
          <x14:formula1>
            <xm:f>Lookup!$P$3:$P$35</xm:f>
          </x14:formula1>
          <xm:sqref>F4:F23</xm:sqref>
        </x14:dataValidation>
        <x14:dataValidation type="list" allowBlank="1" showInputMessage="1" showErrorMessage="1">
          <x14:formula1>
            <xm:f>Lookup!$S$2:$S$3</xm:f>
          </x14:formula1>
          <xm:sqref>J4:J23</xm:sqref>
        </x14:dataValidation>
        <x14:dataValidation type="list" allowBlank="1" showInputMessage="1" showErrorMessage="1">
          <x14:formula1>
            <xm:f>Lookup!$U$2:$U$3</xm:f>
          </x14:formula1>
          <xm:sqref>K4:K23</xm:sqref>
        </x14:dataValidation>
        <x14:dataValidation type="list" allowBlank="1" showInputMessage="1" showErrorMessage="1">
          <x14:formula1>
            <xm:f>Lookup!$M$2:$M$8</xm:f>
          </x14:formula1>
          <xm:sqref>E4:E23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7" sqref="A7"/>
    </sheetView>
  </sheetViews>
  <sheetFormatPr defaultRowHeight="15" x14ac:dyDescent="0.25"/>
  <cols>
    <col min="1" max="1" width="8.42578125" style="6" customWidth="1"/>
    <col min="2" max="2" width="61.42578125" style="5" customWidth="1"/>
    <col min="3" max="3" width="17.85546875" style="6" customWidth="1"/>
    <col min="4" max="5" width="14.5703125" style="5" customWidth="1"/>
    <col min="6" max="6" width="26.85546875" style="5" customWidth="1"/>
    <col min="7" max="7" width="15.28515625" style="5" customWidth="1"/>
    <col min="8" max="8" width="19.7109375" style="5" customWidth="1"/>
    <col min="9" max="11" width="11.5703125" style="5" customWidth="1"/>
    <col min="13" max="16384" width="9.140625" style="5"/>
  </cols>
  <sheetData>
    <row r="1" spans="1:13" ht="24.75" customHeight="1" x14ac:dyDescent="0.25">
      <c r="A1" s="62" t="str">
        <f>"Project Time Sheet - " &amp; Summary!$B$3</f>
        <v>Project Time Sheet - Quang Dang</v>
      </c>
      <c r="B1" s="63"/>
      <c r="C1" s="63"/>
      <c r="D1" s="63"/>
      <c r="E1" s="63"/>
      <c r="F1" s="63"/>
      <c r="G1" s="63"/>
      <c r="H1" s="63"/>
      <c r="I1" s="63"/>
      <c r="J1" s="63"/>
      <c r="K1" s="64"/>
      <c r="L1" s="5"/>
    </row>
    <row r="2" spans="1:13" s="18" customFormat="1" ht="18.75" customHeight="1" x14ac:dyDescent="0.25">
      <c r="A2" s="59">
        <f>Summary!$B$14</f>
        <v>42477</v>
      </c>
      <c r="B2" s="60"/>
      <c r="C2" s="60"/>
      <c r="D2" s="60"/>
      <c r="E2" s="60"/>
      <c r="F2" s="60"/>
      <c r="G2" s="60"/>
      <c r="H2" s="60"/>
      <c r="I2" s="60"/>
      <c r="J2" s="60"/>
      <c r="K2" s="61"/>
    </row>
    <row r="3" spans="1:13" x14ac:dyDescent="0.25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103</v>
      </c>
      <c r="H3" s="36" t="s">
        <v>35</v>
      </c>
      <c r="I3" s="38" t="s">
        <v>36</v>
      </c>
      <c r="J3" s="38" t="s">
        <v>110</v>
      </c>
      <c r="K3" s="38" t="s">
        <v>111</v>
      </c>
      <c r="L3" s="5"/>
    </row>
    <row r="4" spans="1:13" x14ac:dyDescent="0.25">
      <c r="A4" s="39"/>
      <c r="B4" s="40"/>
      <c r="C4" s="41"/>
      <c r="D4" s="42"/>
      <c r="E4" s="42"/>
      <c r="F4" s="43"/>
      <c r="G4" s="43"/>
      <c r="H4" s="40"/>
      <c r="I4" s="43"/>
      <c r="J4" s="43"/>
      <c r="K4" s="43"/>
      <c r="L4" s="5"/>
    </row>
    <row r="5" spans="1:13" x14ac:dyDescent="0.25">
      <c r="A5" s="39"/>
      <c r="B5" s="40"/>
      <c r="C5" s="41"/>
      <c r="D5" s="42"/>
      <c r="E5" s="42"/>
      <c r="F5" s="43"/>
      <c r="G5" s="43"/>
      <c r="H5" s="40"/>
      <c r="I5" s="43"/>
      <c r="J5" s="43"/>
      <c r="K5" s="43"/>
      <c r="L5" s="5"/>
    </row>
    <row r="6" spans="1:13" x14ac:dyDescent="0.25">
      <c r="A6" s="39"/>
      <c r="B6" s="40"/>
      <c r="C6" s="41"/>
      <c r="D6" s="42"/>
      <c r="E6" s="42"/>
      <c r="F6" s="43"/>
      <c r="G6" s="43"/>
      <c r="H6" s="40"/>
      <c r="I6" s="43"/>
      <c r="J6" s="43"/>
      <c r="K6" s="43"/>
      <c r="L6" s="5"/>
    </row>
    <row r="7" spans="1:13" x14ac:dyDescent="0.25">
      <c r="A7" s="39"/>
      <c r="B7" s="44"/>
      <c r="C7" s="41"/>
      <c r="D7" s="42"/>
      <c r="E7" s="42"/>
      <c r="F7" s="43"/>
      <c r="G7" s="43"/>
      <c r="H7" s="44"/>
      <c r="I7" s="43"/>
      <c r="J7" s="43"/>
      <c r="K7" s="43"/>
      <c r="L7" s="5"/>
    </row>
    <row r="8" spans="1:13" x14ac:dyDescent="0.25">
      <c r="A8" s="39"/>
      <c r="B8" s="40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25">
      <c r="A9" s="39"/>
      <c r="B9" s="40"/>
      <c r="C9" s="41"/>
      <c r="D9" s="42"/>
      <c r="E9" s="42"/>
      <c r="F9" s="43"/>
      <c r="G9" s="43"/>
      <c r="H9" s="40"/>
      <c r="I9" s="43"/>
      <c r="J9" s="43"/>
      <c r="K9" s="43"/>
      <c r="L9" s="5"/>
      <c r="M9" s="6"/>
    </row>
    <row r="10" spans="1:13" x14ac:dyDescent="0.25">
      <c r="A10" s="39"/>
      <c r="B10" s="40"/>
      <c r="C10" s="41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25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25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25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25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25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25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25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25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25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25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25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25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25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25">
      <c r="A24" s="23">
        <f>SUM(A4:A23)</f>
        <v>0</v>
      </c>
      <c r="B24" s="19" t="s">
        <v>12</v>
      </c>
      <c r="H24" s="19"/>
      <c r="L24" s="5"/>
    </row>
  </sheetData>
  <sheetProtection sheet="1" objects="1" scenarios="1"/>
  <mergeCells count="2">
    <mergeCell ref="A1:K1"/>
    <mergeCell ref="A2:K2"/>
  </mergeCells>
  <dataValidations count="1">
    <dataValidation type="decimal" allowBlank="1" showInputMessage="1" showErrorMessage="1" sqref="A4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C4:C23</xm:sqref>
        </x14:dataValidation>
        <x14:dataValidation type="list" allowBlank="1" showInputMessage="1" showErrorMessage="1">
          <x14:formula1>
            <xm:f>Lookup!$C$2:$C$11</xm:f>
          </x14:formula1>
          <xm:sqref>D4:D23</xm:sqref>
        </x14:dataValidation>
        <x14:dataValidation type="list" allowBlank="1" showInputMessage="1" showErrorMessage="1">
          <x14:formula1>
            <xm:f>Lookup!$E$2:$E$6</xm:f>
          </x14:formula1>
          <xm:sqref>I4:I23</xm:sqref>
        </x14:dataValidation>
        <x14:dataValidation type="list" allowBlank="1" showInputMessage="1" showErrorMessage="1">
          <x14:formula1>
            <xm:f>Lookup!$P$3:$P$35</xm:f>
          </x14:formula1>
          <xm:sqref>F4:F23</xm:sqref>
        </x14:dataValidation>
        <x14:dataValidation type="list" allowBlank="1" showInputMessage="1" showErrorMessage="1">
          <x14:formula1>
            <xm:f>Lookup!$S$2:$S$3</xm:f>
          </x14:formula1>
          <xm:sqref>J4:J23</xm:sqref>
        </x14:dataValidation>
        <x14:dataValidation type="list" allowBlank="1" showInputMessage="1" showErrorMessage="1">
          <x14:formula1>
            <xm:f>Lookup!$U$2:$U$3</xm:f>
          </x14:formula1>
          <xm:sqref>K4:K23</xm:sqref>
        </x14:dataValidation>
        <x14:dataValidation type="list" allowBlank="1" showInputMessage="1" showErrorMessage="1">
          <x14:formula1>
            <xm:f>Lookup!$M$2:$M$8</xm:f>
          </x14:formula1>
          <xm:sqref>E4:E23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O37" sqref="O37"/>
    </sheetView>
  </sheetViews>
  <sheetFormatPr defaultRowHeight="15" x14ac:dyDescent="0.25"/>
  <cols>
    <col min="1" max="1" width="15" customWidth="1"/>
    <col min="2" max="2" width="3.28515625" customWidth="1"/>
    <col min="3" max="3" width="17.85546875" customWidth="1"/>
    <col min="4" max="4" width="3.5703125" customWidth="1"/>
    <col min="5" max="5" width="13" customWidth="1"/>
    <col min="6" max="6" width="3.42578125" customWidth="1"/>
    <col min="7" max="7" width="19.140625" customWidth="1"/>
    <col min="9" max="9" width="3.5703125" customWidth="1"/>
    <col min="10" max="10" width="9.140625" style="25"/>
    <col min="11" max="11" width="11.85546875" customWidth="1"/>
    <col min="12" max="12" width="4.140625" customWidth="1"/>
    <col min="13" max="13" width="15.42578125" customWidth="1"/>
    <col min="14" max="14" width="3.5703125" customWidth="1"/>
    <col min="16" max="16" width="35" customWidth="1"/>
    <col min="17" max="17" width="12.140625" customWidth="1"/>
    <col min="18" max="18" width="3.42578125" customWidth="1"/>
    <col min="19" max="19" width="14.85546875" customWidth="1"/>
    <col min="20" max="20" width="2.5703125" customWidth="1"/>
    <col min="21" max="21" width="16.5703125" customWidth="1"/>
  </cols>
  <sheetData>
    <row r="1" spans="1:21" x14ac:dyDescent="0.25">
      <c r="A1" s="21" t="s">
        <v>42</v>
      </c>
      <c r="C1" s="21" t="s">
        <v>20</v>
      </c>
      <c r="E1" s="21" t="s">
        <v>36</v>
      </c>
      <c r="G1" s="65" t="s">
        <v>48</v>
      </c>
      <c r="H1" s="65"/>
      <c r="J1" s="66" t="s">
        <v>70</v>
      </c>
      <c r="K1" s="66"/>
      <c r="M1" s="31" t="s">
        <v>71</v>
      </c>
      <c r="O1" s="67" t="s">
        <v>102</v>
      </c>
      <c r="P1" s="67"/>
      <c r="Q1" s="67"/>
      <c r="S1" s="31" t="s">
        <v>33</v>
      </c>
      <c r="T1" s="35"/>
      <c r="U1" s="31" t="s">
        <v>105</v>
      </c>
    </row>
    <row r="2" spans="1:21" x14ac:dyDescent="0.25">
      <c r="A2" s="22" t="s">
        <v>29</v>
      </c>
      <c r="C2" s="22" t="s">
        <v>25</v>
      </c>
      <c r="E2" s="22" t="s">
        <v>40</v>
      </c>
      <c r="G2" s="21" t="s">
        <v>50</v>
      </c>
      <c r="H2" s="21" t="s">
        <v>49</v>
      </c>
      <c r="J2" s="26" t="s">
        <v>3</v>
      </c>
      <c r="K2" s="21" t="s">
        <v>50</v>
      </c>
      <c r="M2" s="30" t="s">
        <v>73</v>
      </c>
      <c r="O2" s="45" t="s">
        <v>74</v>
      </c>
      <c r="P2" s="46" t="s">
        <v>50</v>
      </c>
      <c r="Q2" s="46" t="s">
        <v>112</v>
      </c>
      <c r="S2" s="29" t="s">
        <v>106</v>
      </c>
      <c r="T2" s="35"/>
      <c r="U2" s="29" t="s">
        <v>107</v>
      </c>
    </row>
    <row r="3" spans="1:21" x14ac:dyDescent="0.25">
      <c r="A3" s="22" t="s">
        <v>32</v>
      </c>
      <c r="C3" s="22" t="s">
        <v>26</v>
      </c>
      <c r="E3" s="34" t="s">
        <v>37</v>
      </c>
      <c r="G3" s="22" t="s">
        <v>52</v>
      </c>
      <c r="H3" s="22" t="s">
        <v>51</v>
      </c>
      <c r="J3" s="27">
        <v>1</v>
      </c>
      <c r="K3" s="22" t="s">
        <v>5</v>
      </c>
      <c r="M3" s="29" t="s">
        <v>21</v>
      </c>
      <c r="O3" s="47">
        <v>1</v>
      </c>
      <c r="P3" s="48" t="s">
        <v>29</v>
      </c>
      <c r="Q3" s="48" t="b">
        <v>0</v>
      </c>
      <c r="S3" s="29" t="s">
        <v>108</v>
      </c>
      <c r="T3" s="35"/>
      <c r="U3" s="29" t="s">
        <v>109</v>
      </c>
    </row>
    <row r="4" spans="1:21" x14ac:dyDescent="0.25">
      <c r="A4" s="34" t="s">
        <v>31</v>
      </c>
      <c r="C4" s="22" t="s">
        <v>22</v>
      </c>
      <c r="E4" s="29" t="s">
        <v>38</v>
      </c>
      <c r="G4" s="22" t="s">
        <v>17</v>
      </c>
      <c r="H4" s="22" t="s">
        <v>53</v>
      </c>
      <c r="J4" s="27">
        <v>2</v>
      </c>
      <c r="K4" s="22" t="s">
        <v>6</v>
      </c>
      <c r="M4" s="29" t="s">
        <v>24</v>
      </c>
      <c r="O4" s="47">
        <v>2</v>
      </c>
      <c r="P4" s="48" t="s">
        <v>31</v>
      </c>
      <c r="Q4" s="48" t="b">
        <v>0</v>
      </c>
    </row>
    <row r="5" spans="1:21" x14ac:dyDescent="0.25">
      <c r="A5" s="29" t="s">
        <v>30</v>
      </c>
      <c r="C5" s="22" t="s">
        <v>23</v>
      </c>
      <c r="E5" s="30" t="s">
        <v>104</v>
      </c>
      <c r="G5" s="22" t="s">
        <v>55</v>
      </c>
      <c r="H5" s="22" t="s">
        <v>54</v>
      </c>
      <c r="J5" s="27">
        <v>3</v>
      </c>
      <c r="K5" s="22" t="s">
        <v>7</v>
      </c>
      <c r="M5" s="29" t="s">
        <v>47</v>
      </c>
      <c r="O5" s="47">
        <v>3</v>
      </c>
      <c r="P5" s="48" t="s">
        <v>30</v>
      </c>
      <c r="Q5" s="48" t="b">
        <v>0</v>
      </c>
    </row>
    <row r="6" spans="1:21" x14ac:dyDescent="0.25">
      <c r="C6" s="22" t="s">
        <v>21</v>
      </c>
      <c r="E6" s="29" t="s">
        <v>39</v>
      </c>
      <c r="G6" s="22" t="s">
        <v>57</v>
      </c>
      <c r="H6" s="22" t="s">
        <v>56</v>
      </c>
      <c r="J6" s="27">
        <v>4</v>
      </c>
      <c r="K6" s="22" t="s">
        <v>8</v>
      </c>
      <c r="M6" s="29" t="s">
        <v>44</v>
      </c>
      <c r="O6" s="47">
        <v>4</v>
      </c>
      <c r="P6" s="48" t="s">
        <v>72</v>
      </c>
      <c r="Q6" s="48" t="b">
        <v>0</v>
      </c>
    </row>
    <row r="7" spans="1:21" x14ac:dyDescent="0.25">
      <c r="C7" s="22" t="s">
        <v>47</v>
      </c>
      <c r="G7" s="22" t="s">
        <v>59</v>
      </c>
      <c r="H7" s="22" t="s">
        <v>58</v>
      </c>
      <c r="J7" s="27">
        <v>5</v>
      </c>
      <c r="K7" s="22" t="s">
        <v>9</v>
      </c>
      <c r="M7" s="29" t="s">
        <v>113</v>
      </c>
      <c r="O7" s="47">
        <v>5</v>
      </c>
      <c r="P7" s="49" t="s">
        <v>21</v>
      </c>
      <c r="Q7" s="48" t="b">
        <v>0</v>
      </c>
    </row>
    <row r="8" spans="1:21" x14ac:dyDescent="0.25">
      <c r="C8" s="22" t="s">
        <v>45</v>
      </c>
      <c r="G8" s="22" t="s">
        <v>61</v>
      </c>
      <c r="H8" s="22" t="s">
        <v>60</v>
      </c>
      <c r="J8" s="33">
        <v>6</v>
      </c>
      <c r="K8" s="34" t="s">
        <v>10</v>
      </c>
      <c r="M8" s="29" t="s">
        <v>72</v>
      </c>
      <c r="O8" s="47">
        <v>10</v>
      </c>
      <c r="P8" s="49" t="s">
        <v>79</v>
      </c>
      <c r="Q8" s="50" t="b">
        <v>1</v>
      </c>
    </row>
    <row r="9" spans="1:21" x14ac:dyDescent="0.25">
      <c r="C9" s="22" t="s">
        <v>43</v>
      </c>
      <c r="G9" s="22" t="s">
        <v>63</v>
      </c>
      <c r="H9" s="22" t="s">
        <v>62</v>
      </c>
      <c r="J9" s="32">
        <v>7</v>
      </c>
      <c r="K9" s="29" t="s">
        <v>11</v>
      </c>
      <c r="O9" s="47">
        <v>6</v>
      </c>
      <c r="P9" s="49" t="s">
        <v>75</v>
      </c>
      <c r="Q9" s="50" t="b">
        <v>1</v>
      </c>
    </row>
    <row r="10" spans="1:21" x14ac:dyDescent="0.25">
      <c r="C10" s="34" t="s">
        <v>27</v>
      </c>
      <c r="G10" s="22" t="s">
        <v>65</v>
      </c>
      <c r="H10" s="22" t="s">
        <v>64</v>
      </c>
      <c r="O10" s="47">
        <v>25</v>
      </c>
      <c r="P10" s="49" t="s">
        <v>94</v>
      </c>
      <c r="Q10" s="50" t="b">
        <v>1</v>
      </c>
    </row>
    <row r="11" spans="1:21" x14ac:dyDescent="0.25">
      <c r="C11" s="29" t="s">
        <v>28</v>
      </c>
      <c r="G11" s="34" t="s">
        <v>67</v>
      </c>
      <c r="H11" s="34" t="s">
        <v>66</v>
      </c>
      <c r="O11" s="47">
        <v>29</v>
      </c>
      <c r="P11" s="49" t="s">
        <v>98</v>
      </c>
      <c r="Q11" s="50" t="b">
        <v>1</v>
      </c>
    </row>
    <row r="12" spans="1:21" x14ac:dyDescent="0.25">
      <c r="G12" s="29" t="s">
        <v>69</v>
      </c>
      <c r="H12" s="29" t="s">
        <v>68</v>
      </c>
      <c r="O12" s="47">
        <v>22</v>
      </c>
      <c r="P12" s="49" t="s">
        <v>91</v>
      </c>
      <c r="Q12" s="50" t="b">
        <v>1</v>
      </c>
    </row>
    <row r="13" spans="1:21" x14ac:dyDescent="0.25">
      <c r="G13" s="35"/>
      <c r="H13" s="35"/>
      <c r="O13" s="47">
        <v>11</v>
      </c>
      <c r="P13" s="49" t="s">
        <v>80</v>
      </c>
      <c r="Q13" s="50" t="b">
        <v>1</v>
      </c>
    </row>
    <row r="14" spans="1:21" x14ac:dyDescent="0.25">
      <c r="O14" s="47">
        <v>21</v>
      </c>
      <c r="P14" s="49" t="s">
        <v>90</v>
      </c>
      <c r="Q14" s="50" t="b">
        <v>1</v>
      </c>
    </row>
    <row r="15" spans="1:21" x14ac:dyDescent="0.25">
      <c r="O15" s="47">
        <v>7</v>
      </c>
      <c r="P15" s="49" t="s">
        <v>76</v>
      </c>
      <c r="Q15" s="50" t="b">
        <v>1</v>
      </c>
    </row>
    <row r="16" spans="1:21" x14ac:dyDescent="0.25">
      <c r="O16" s="47">
        <v>8</v>
      </c>
      <c r="P16" s="49" t="s">
        <v>77</v>
      </c>
      <c r="Q16" s="50" t="b">
        <v>1</v>
      </c>
    </row>
    <row r="17" spans="15:17" x14ac:dyDescent="0.25">
      <c r="O17" s="47">
        <v>9</v>
      </c>
      <c r="P17" s="49" t="s">
        <v>78</v>
      </c>
      <c r="Q17" s="50" t="b">
        <v>1</v>
      </c>
    </row>
    <row r="18" spans="15:17" x14ac:dyDescent="0.25">
      <c r="O18" s="51">
        <v>32</v>
      </c>
      <c r="P18" s="49" t="s">
        <v>101</v>
      </c>
      <c r="Q18" s="50" t="b">
        <v>1</v>
      </c>
    </row>
    <row r="19" spans="15:17" x14ac:dyDescent="0.25">
      <c r="O19" s="47">
        <v>24</v>
      </c>
      <c r="P19" s="49" t="s">
        <v>93</v>
      </c>
      <c r="Q19" s="50" t="b">
        <v>0</v>
      </c>
    </row>
    <row r="20" spans="15:17" x14ac:dyDescent="0.25">
      <c r="O20" s="47">
        <v>23</v>
      </c>
      <c r="P20" s="49" t="s">
        <v>92</v>
      </c>
      <c r="Q20" s="50" t="b">
        <v>0</v>
      </c>
    </row>
    <row r="21" spans="15:17" x14ac:dyDescent="0.25">
      <c r="O21" s="47">
        <v>28</v>
      </c>
      <c r="P21" s="49" t="s">
        <v>97</v>
      </c>
      <c r="Q21" s="50" t="b">
        <v>0</v>
      </c>
    </row>
    <row r="22" spans="15:17" x14ac:dyDescent="0.25">
      <c r="O22" s="47">
        <v>18</v>
      </c>
      <c r="P22" s="49" t="s">
        <v>87</v>
      </c>
      <c r="Q22" s="50" t="b">
        <v>1</v>
      </c>
    </row>
    <row r="23" spans="15:17" x14ac:dyDescent="0.25">
      <c r="O23" s="51">
        <v>31</v>
      </c>
      <c r="P23" s="49" t="s">
        <v>100</v>
      </c>
      <c r="Q23" s="50" t="b">
        <v>0</v>
      </c>
    </row>
    <row r="24" spans="15:17" x14ac:dyDescent="0.25">
      <c r="O24" s="47">
        <v>12</v>
      </c>
      <c r="P24" s="49" t="s">
        <v>81</v>
      </c>
      <c r="Q24" s="50" t="b">
        <v>1</v>
      </c>
    </row>
    <row r="25" spans="15:17" x14ac:dyDescent="0.25">
      <c r="O25" s="47">
        <v>26</v>
      </c>
      <c r="P25" s="49" t="s">
        <v>95</v>
      </c>
      <c r="Q25" s="50" t="b">
        <v>0</v>
      </c>
    </row>
    <row r="26" spans="15:17" x14ac:dyDescent="0.25">
      <c r="O26" s="47">
        <v>14</v>
      </c>
      <c r="P26" s="49" t="s">
        <v>83</v>
      </c>
      <c r="Q26" s="50" t="b">
        <v>0</v>
      </c>
    </row>
    <row r="27" spans="15:17" x14ac:dyDescent="0.25">
      <c r="O27" s="47">
        <v>15</v>
      </c>
      <c r="P27" s="49" t="s">
        <v>84</v>
      </c>
      <c r="Q27" s="50" t="b">
        <v>1</v>
      </c>
    </row>
    <row r="28" spans="15:17" x14ac:dyDescent="0.25">
      <c r="O28" s="47">
        <v>16</v>
      </c>
      <c r="P28" s="49" t="s">
        <v>85</v>
      </c>
      <c r="Q28" s="50" t="b">
        <v>1</v>
      </c>
    </row>
    <row r="29" spans="15:17" x14ac:dyDescent="0.25">
      <c r="O29" s="47">
        <v>30</v>
      </c>
      <c r="P29" s="49" t="s">
        <v>99</v>
      </c>
      <c r="Q29" s="50" t="b">
        <v>1</v>
      </c>
    </row>
    <row r="30" spans="15:17" x14ac:dyDescent="0.25">
      <c r="O30" s="47">
        <v>13</v>
      </c>
      <c r="P30" s="49" t="s">
        <v>82</v>
      </c>
      <c r="Q30" s="50" t="b">
        <v>1</v>
      </c>
    </row>
    <row r="31" spans="15:17" x14ac:dyDescent="0.25">
      <c r="O31" s="47">
        <v>17</v>
      </c>
      <c r="P31" s="49" t="s">
        <v>86</v>
      </c>
      <c r="Q31" s="50" t="b">
        <v>1</v>
      </c>
    </row>
    <row r="32" spans="15:17" x14ac:dyDescent="0.25">
      <c r="O32" s="47">
        <v>20</v>
      </c>
      <c r="P32" s="49" t="s">
        <v>89</v>
      </c>
      <c r="Q32" s="50" t="b">
        <v>1</v>
      </c>
    </row>
    <row r="33" spans="15:17" x14ac:dyDescent="0.25">
      <c r="O33" s="47">
        <v>27</v>
      </c>
      <c r="P33" s="49" t="s">
        <v>96</v>
      </c>
      <c r="Q33" s="50" t="b">
        <v>1</v>
      </c>
    </row>
    <row r="34" spans="15:17" x14ac:dyDescent="0.25">
      <c r="O34" s="47">
        <v>19</v>
      </c>
      <c r="P34" s="49" t="s">
        <v>88</v>
      </c>
      <c r="Q34" s="50" t="b">
        <v>1</v>
      </c>
    </row>
    <row r="35" spans="15:17" x14ac:dyDescent="0.25">
      <c r="O35" s="51">
        <v>34</v>
      </c>
      <c r="P35" s="49" t="s">
        <v>114</v>
      </c>
      <c r="Q35" s="49" t="b">
        <v>1</v>
      </c>
    </row>
    <row r="36" spans="15:17" x14ac:dyDescent="0.25">
      <c r="O36" s="52">
        <v>35</v>
      </c>
      <c r="P36" s="53" t="s">
        <v>115</v>
      </c>
      <c r="Q36" s="53" t="b">
        <v>1</v>
      </c>
    </row>
  </sheetData>
  <sortState ref="O9:P35">
    <sortCondition ref="P9:P35"/>
  </sortState>
  <mergeCells count="3">
    <mergeCell ref="G1:H1"/>
    <mergeCell ref="J1:K1"/>
    <mergeCell ref="O1:Q1"/>
  </mergeCells>
  <pageMargins left="0.7" right="0.7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Monday</vt:lpstr>
      <vt:lpstr>Tuesday</vt:lpstr>
      <vt:lpstr>Wednesday</vt:lpstr>
      <vt:lpstr>Thursday</vt:lpstr>
      <vt:lpstr>Friday</vt:lpstr>
      <vt:lpstr>Saturday</vt:lpstr>
      <vt:lpstr>Sunday</vt:lpstr>
      <vt:lpstr>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2016-04-17T22:40:55Z</dcterms:modified>
</cp:coreProperties>
</file>