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abri\OneDrive\Escritorio\"/>
    </mc:Choice>
  </mc:AlternateContent>
  <xr:revisionPtr revIDLastSave="0" documentId="8_{981791ED-1C21-4D63-8CA5-3E68F4C48AD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Info Vend Pedido" sheetId="1" r:id="rId1"/>
    <sheet name="Dato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3" i="1"/>
</calcChain>
</file>

<file path=xl/sharedStrings.xml><?xml version="1.0" encoding="utf-8"?>
<sst xmlns="http://schemas.openxmlformats.org/spreadsheetml/2006/main" count="272" uniqueCount="112">
  <si>
    <t>Pedido</t>
  </si>
  <si>
    <t>Fecha</t>
  </si>
  <si>
    <t>Vendedor</t>
  </si>
  <si>
    <t>Cod.Vendedor</t>
  </si>
  <si>
    <t>Región</t>
  </si>
  <si>
    <t>Nombre</t>
  </si>
  <si>
    <t>Cliente</t>
  </si>
  <si>
    <t>email</t>
  </si>
  <si>
    <t>Cod. Cliente</t>
  </si>
  <si>
    <t>CLILES</t>
  </si>
  <si>
    <t>CLILZS</t>
  </si>
  <si>
    <t>CliLOS</t>
  </si>
  <si>
    <t>CliLZO</t>
  </si>
  <si>
    <t>CliLZS</t>
  </si>
  <si>
    <t>CliLOO</t>
  </si>
  <si>
    <t>CliLHS</t>
  </si>
  <si>
    <t>CliLLS</t>
  </si>
  <si>
    <t>CLILLS</t>
  </si>
  <si>
    <t>CLILOS</t>
  </si>
  <si>
    <t>CLILOO</t>
  </si>
  <si>
    <t>CLILHS</t>
  </si>
  <si>
    <t>CLILZO</t>
  </si>
  <si>
    <t>CliLES</t>
  </si>
  <si>
    <t>Vendedores</t>
  </si>
  <si>
    <t>Nombre Vendedor</t>
  </si>
  <si>
    <t>II</t>
  </si>
  <si>
    <t>XV</t>
  </si>
  <si>
    <t>XIV</t>
  </si>
  <si>
    <t>RM</t>
  </si>
  <si>
    <t>Clientes</t>
  </si>
  <si>
    <t>empresa</t>
  </si>
  <si>
    <t>Nombre de Cliente</t>
  </si>
  <si>
    <t>E-mail</t>
  </si>
  <si>
    <t>Ferretería_3_Estrellas</t>
  </si>
  <si>
    <t>Raul Vasquez</t>
  </si>
  <si>
    <t>r.vasquez@ferretería_3_estrellas.cl</t>
  </si>
  <si>
    <t>La_Casa_del_Constructor</t>
  </si>
  <si>
    <t>Martin Feligres</t>
  </si>
  <si>
    <t>m.feligres@la_casa_del_constructor.cl</t>
  </si>
  <si>
    <t>ConstruMar</t>
  </si>
  <si>
    <t>Victor Carcamo</t>
  </si>
  <si>
    <t>v.carcamo@construmar.cl</t>
  </si>
  <si>
    <t>Ferretería_El_Martillo</t>
  </si>
  <si>
    <t>Silvia Opazo</t>
  </si>
  <si>
    <t>s.opazo@ferretería_el_martillo.cl</t>
  </si>
  <si>
    <t>Comercial_Perez&amp;Perez</t>
  </si>
  <si>
    <t>Jonh Valdés</t>
  </si>
  <si>
    <t>j.valdés@comercial_perez&amp;perez.cl</t>
  </si>
  <si>
    <t>El_Emporio_Chileno</t>
  </si>
  <si>
    <t>Luis Zulueta</t>
  </si>
  <si>
    <t>l.zulueta@el_emporio_chileno.cl</t>
  </si>
  <si>
    <t>Arce_Construcción</t>
  </si>
  <si>
    <t>Carla Montero</t>
  </si>
  <si>
    <t>c.montero@arce_construcción.cl</t>
  </si>
  <si>
    <t>Ferretería_Don_Ramon</t>
  </si>
  <si>
    <t>Ramon Montecinos</t>
  </si>
  <si>
    <t>r.montecinos@ferretería_don_ramon.cl</t>
  </si>
  <si>
    <t>Constructora_PDF</t>
  </si>
  <si>
    <t>Gabriel Danavos</t>
  </si>
  <si>
    <t>g.danavos@constructora_pdf.cl</t>
  </si>
  <si>
    <t>Manuel_Peréz_y_Hnos.</t>
  </si>
  <si>
    <t>José Manuel Peréz</t>
  </si>
  <si>
    <t>j.manuel peréz@manuel_peréz_y_hnos..cl</t>
  </si>
  <si>
    <t>Regiones</t>
  </si>
  <si>
    <t>Nº</t>
  </si>
  <si>
    <t>Nombre Región</t>
  </si>
  <si>
    <t>Arica y Parinacota</t>
  </si>
  <si>
    <t>I</t>
  </si>
  <si>
    <t>Tarapacá</t>
  </si>
  <si>
    <t>Antofagasta</t>
  </si>
  <si>
    <t>III</t>
  </si>
  <si>
    <t>Atacama</t>
  </si>
  <si>
    <t>IV</t>
  </si>
  <si>
    <t>Coquimbo</t>
  </si>
  <si>
    <t>V</t>
  </si>
  <si>
    <t>Valparaíso</t>
  </si>
  <si>
    <t>Metropolitana</t>
  </si>
  <si>
    <t>VI</t>
  </si>
  <si>
    <t>O'Higgins</t>
  </si>
  <si>
    <t>VII</t>
  </si>
  <si>
    <t>Maule</t>
  </si>
  <si>
    <t>VIII</t>
  </si>
  <si>
    <t>Biobío</t>
  </si>
  <si>
    <t>IX</t>
  </si>
  <si>
    <t>Araucanía</t>
  </si>
  <si>
    <t>Los Ríos</t>
  </si>
  <si>
    <t>X</t>
  </si>
  <si>
    <t>Los Lagos</t>
  </si>
  <si>
    <t>XI</t>
  </si>
  <si>
    <t>Aysén</t>
  </si>
  <si>
    <t>XII</t>
  </si>
  <si>
    <t>Magallanes</t>
  </si>
  <si>
    <t>CLILLO</t>
  </si>
  <si>
    <t>CLILEO</t>
  </si>
  <si>
    <t>CLILHO</t>
  </si>
  <si>
    <t>Roberto Mancilla</t>
  </si>
  <si>
    <t>Julio Ponce</t>
  </si>
  <si>
    <t>Guillermo Parada</t>
  </si>
  <si>
    <t>Juan Carlos Guzman</t>
  </si>
  <si>
    <t>FFMED</t>
  </si>
  <si>
    <t>mmMIN</t>
  </si>
  <si>
    <t>CGMAX</t>
  </si>
  <si>
    <t>cgMIN</t>
  </si>
  <si>
    <t>CgMAX</t>
  </si>
  <si>
    <t>fFMED</t>
  </si>
  <si>
    <t>cgMAX</t>
  </si>
  <si>
    <t>ffMED</t>
  </si>
  <si>
    <t>MMMIN</t>
  </si>
  <si>
    <t>MmMIN</t>
  </si>
  <si>
    <t>mMMIN</t>
  </si>
  <si>
    <t>CGMIN</t>
  </si>
  <si>
    <t>Cod.Cliente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</si>
</sst>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</font>
    <font>
      <b/>
      <sz val="11"/>
      <name val="Verdana"/>
      <family val="2"/>
    </font>
    <font>
      <b/>
      <sz val="10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1" applyFont="1"/>
    <xf numFmtId="0" fontId="2" fillId="0" borderId="0" xfId="1" applyFont="1"/>
    <xf numFmtId="0" fontId="5" fillId="2" borderId="0" xfId="1" applyFont="1" applyFill="1"/>
    <xf numFmtId="0" fontId="2" fillId="3" borderId="0" xfId="1" applyFont="1" applyFill="1"/>
    <xf numFmtId="0" fontId="2" fillId="5" borderId="0" xfId="1" applyFont="1" applyFill="1"/>
    <xf numFmtId="0" fontId="5" fillId="6" borderId="1" xfId="1" applyFont="1" applyFill="1" applyBorder="1" applyAlignment="1">
      <alignment horizontal="center"/>
    </xf>
    <xf numFmtId="0" fontId="5" fillId="6" borderId="0" xfId="1" applyFont="1" applyFill="1" applyAlignment="1">
      <alignment horizontal="center" vertical="center"/>
    </xf>
    <xf numFmtId="0" fontId="2" fillId="7" borderId="2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</cellXfs>
  <cellStyles count="3">
    <cellStyle name="Moned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s.wikipedia.org/wiki/Regi%C3%B3n_del_Libertador_General_Bernardo_O%27Higgins" TargetMode="External"/><Relationship Id="rId13" Type="http://schemas.openxmlformats.org/officeDocument/2006/relationships/hyperlink" Target="http://es.wikipedia.org/wiki/Regi%C3%B3n_de_Los_Lagos" TargetMode="External"/><Relationship Id="rId3" Type="http://schemas.openxmlformats.org/officeDocument/2006/relationships/hyperlink" Target="http://es.wikipedia.org/wiki/Regi%C3%B3n_de_Antofagasta" TargetMode="External"/><Relationship Id="rId7" Type="http://schemas.openxmlformats.org/officeDocument/2006/relationships/hyperlink" Target="http://es.wikipedia.org/wiki/Regi%C3%B3n_Metropolitana_de_Santiago" TargetMode="External"/><Relationship Id="rId12" Type="http://schemas.openxmlformats.org/officeDocument/2006/relationships/hyperlink" Target="http://es.wikipedia.org/wiki/Regi%C3%B3n_de_Los_R%C3%ADos" TargetMode="External"/><Relationship Id="rId2" Type="http://schemas.openxmlformats.org/officeDocument/2006/relationships/hyperlink" Target="http://es.wikipedia.org/wiki/Regi%C3%B3n_de_Tarapac%C3%A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es.wikipedia.org/wiki/Regi%C3%B3n_de_Arica_y_Parinacota" TargetMode="External"/><Relationship Id="rId6" Type="http://schemas.openxmlformats.org/officeDocument/2006/relationships/hyperlink" Target="http://es.wikipedia.org/wiki/Regi%C3%B3n_de_Valpara%C3%ADso" TargetMode="External"/><Relationship Id="rId11" Type="http://schemas.openxmlformats.org/officeDocument/2006/relationships/hyperlink" Target="http://es.wikipedia.org/wiki/Regi%C3%B3n_de_la_Araucan%C3%ADa" TargetMode="External"/><Relationship Id="rId5" Type="http://schemas.openxmlformats.org/officeDocument/2006/relationships/hyperlink" Target="http://es.wikipedia.org/wiki/Regi%C3%B3n_de_Coquimbo" TargetMode="External"/><Relationship Id="rId15" Type="http://schemas.openxmlformats.org/officeDocument/2006/relationships/hyperlink" Target="http://es.wikipedia.org/wiki/Regi%C3%B3n_de_Magallanes_y_de_la_Ant%C3%A1rtica_Chilena" TargetMode="External"/><Relationship Id="rId10" Type="http://schemas.openxmlformats.org/officeDocument/2006/relationships/hyperlink" Target="http://es.wikipedia.org/wiki/Regi%C3%B3n_del_Biob%C3%ADo" TargetMode="External"/><Relationship Id="rId4" Type="http://schemas.openxmlformats.org/officeDocument/2006/relationships/hyperlink" Target="http://es.wikipedia.org/wiki/Regi%C3%B3n_de_Atacama" TargetMode="External"/><Relationship Id="rId9" Type="http://schemas.openxmlformats.org/officeDocument/2006/relationships/hyperlink" Target="http://es.wikipedia.org/wiki/Regi%C3%B3n_del_Maule" TargetMode="External"/><Relationship Id="rId14" Type="http://schemas.openxmlformats.org/officeDocument/2006/relationships/hyperlink" Target="http://es.wikipedia.org/wiki/Regi%C3%B3n_de_Ays%C3%A9n_del_General_Carlos_Ib%C3%A1%C3%B1ez_del_Cam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H3" sqref="H3:H86"/>
    </sheetView>
  </sheetViews>
  <sheetFormatPr baseColWidth="10" defaultRowHeight="15.5" x14ac:dyDescent="0.35"/>
  <cols>
    <col min="1" max="1" width="11.08203125" bestFit="1" customWidth="1"/>
    <col min="2" max="3" width="13.83203125" customWidth="1"/>
    <col min="4" max="4" width="3.33203125" customWidth="1"/>
    <col min="5" max="5" width="27.6640625" customWidth="1"/>
    <col min="6" max="6" width="36" bestFit="1" customWidth="1"/>
    <col min="7" max="7" width="24.5" customWidth="1"/>
    <col min="8" max="8" width="15.5" customWidth="1"/>
  </cols>
  <sheetData>
    <row r="1" spans="1:10" x14ac:dyDescent="0.35">
      <c r="A1" s="18" t="s">
        <v>0</v>
      </c>
      <c r="B1" s="18"/>
      <c r="C1" s="18"/>
      <c r="E1" s="17" t="s">
        <v>6</v>
      </c>
      <c r="F1" s="17"/>
      <c r="G1" s="16" t="s">
        <v>2</v>
      </c>
      <c r="H1" s="16"/>
    </row>
    <row r="2" spans="1:10" x14ac:dyDescent="0.35">
      <c r="A2" s="13" t="s">
        <v>1</v>
      </c>
      <c r="B2" s="13" t="s">
        <v>3</v>
      </c>
      <c r="C2" s="13" t="s">
        <v>8</v>
      </c>
      <c r="D2" s="1"/>
      <c r="E2" s="15" t="s">
        <v>5</v>
      </c>
      <c r="F2" s="15" t="s">
        <v>7</v>
      </c>
      <c r="G2" s="14" t="s">
        <v>5</v>
      </c>
      <c r="H2" s="14" t="s">
        <v>65</v>
      </c>
    </row>
    <row r="3" spans="1:10" x14ac:dyDescent="0.35">
      <c r="A3" s="3">
        <v>42390</v>
      </c>
      <c r="B3" s="2" t="s">
        <v>99</v>
      </c>
      <c r="C3" s="2" t="s">
        <v>9</v>
      </c>
      <c r="E3" t="str">
        <f>VLOOKUP(C3,Datos!$A$4:$D$13,3,)</f>
        <v>Ramon Montecinos</v>
      </c>
      <c r="F3" t="str">
        <f>VLOOKUP(C3,Datos!$A$4:$D$13,4,FALSE)</f>
        <v>r.montecinos@ferretería_don_ramon.cl</v>
      </c>
      <c r="G3" t="str">
        <f>HLOOKUP(B3,Datos!$G$3:$J$5,2,FALSE)</f>
        <v>Guillermo Parada</v>
      </c>
      <c r="H3" t="str">
        <f>VLOOKUP(J3,Datos!$A$17:$B$31,2,FALSE)</f>
        <v>Los Ríos</v>
      </c>
      <c r="J3" t="str">
        <f>HLOOKUP(B3,Datos!$G$3:$J$5,3,FALSE)</f>
        <v>XIV</v>
      </c>
    </row>
    <row r="4" spans="1:10" x14ac:dyDescent="0.35">
      <c r="A4" s="3">
        <v>42498</v>
      </c>
      <c r="B4" s="2" t="s">
        <v>100</v>
      </c>
      <c r="C4" s="2" t="s">
        <v>10</v>
      </c>
      <c r="E4" t="str">
        <f>VLOOKUP(C4,Datos!$A$4:$D$13,3,)</f>
        <v>Luis Zulueta</v>
      </c>
      <c r="F4" t="str">
        <f>VLOOKUP(C4,Datos!$A$4:$D$13,4,FALSE)</f>
        <v>l.zulueta@el_emporio_chileno.cl</v>
      </c>
      <c r="G4" t="str">
        <f>HLOOKUP(B4,Datos!$G$3:$J$5,2,FALSE)</f>
        <v>Juan Carlos Guzman</v>
      </c>
      <c r="H4" t="str">
        <f>VLOOKUP(J4,Datos!$A$17:$B$31,2,FALSE)</f>
        <v>Metropolitana</v>
      </c>
      <c r="J4" t="str">
        <f>HLOOKUP(B4,Datos!$G$3:$J$5,3,FALSE)</f>
        <v>RM</v>
      </c>
    </row>
    <row r="5" spans="1:10" x14ac:dyDescent="0.35">
      <c r="A5" s="3">
        <v>42649</v>
      </c>
      <c r="B5" s="2" t="s">
        <v>100</v>
      </c>
      <c r="C5" s="2" t="s">
        <v>11</v>
      </c>
      <c r="E5" t="str">
        <f>VLOOKUP(C5,Datos!$A$4:$D$13,3,)</f>
        <v>Martin Feligres</v>
      </c>
      <c r="F5" t="str">
        <f>VLOOKUP(C5,Datos!$A$4:$D$13,4,FALSE)</f>
        <v>m.feligres@la_casa_del_constructor.cl</v>
      </c>
      <c r="G5" t="str">
        <f>HLOOKUP(B5,Datos!$G$3:$J$5,2,FALSE)</f>
        <v>Juan Carlos Guzman</v>
      </c>
      <c r="H5" t="str">
        <f>VLOOKUP(J5,Datos!$A$17:$B$31,2,FALSE)</f>
        <v>Metropolitana</v>
      </c>
      <c r="J5" t="str">
        <f>HLOOKUP(B5,Datos!$G$3:$J$5,3,FALSE)</f>
        <v>RM</v>
      </c>
    </row>
    <row r="6" spans="1:10" x14ac:dyDescent="0.35">
      <c r="A6" s="3">
        <v>42643</v>
      </c>
      <c r="B6" s="2" t="s">
        <v>99</v>
      </c>
      <c r="C6" s="2" t="s">
        <v>12</v>
      </c>
      <c r="E6" t="str">
        <f>VLOOKUP(C6,Datos!$A$4:$D$13,3,)</f>
        <v>Jonh Valdés</v>
      </c>
      <c r="F6" t="str">
        <f>VLOOKUP(C6,Datos!$A$4:$D$13,4,FALSE)</f>
        <v>j.valdés@comercial_perez&amp;perez.cl</v>
      </c>
      <c r="G6" t="str">
        <f>HLOOKUP(B6,Datos!$G$3:$J$5,2,FALSE)</f>
        <v>Guillermo Parada</v>
      </c>
      <c r="H6" t="str">
        <f>VLOOKUP(J6,Datos!$A$17:$B$31,2,FALSE)</f>
        <v>Los Ríos</v>
      </c>
      <c r="J6" t="str">
        <f>HLOOKUP(B6,Datos!$G$3:$J$5,3,FALSE)</f>
        <v>XIV</v>
      </c>
    </row>
    <row r="7" spans="1:10" x14ac:dyDescent="0.35">
      <c r="A7" s="3">
        <v>42690</v>
      </c>
      <c r="B7" s="2" t="s">
        <v>101</v>
      </c>
      <c r="C7" s="2" t="s">
        <v>11</v>
      </c>
      <c r="E7" t="str">
        <f>VLOOKUP(C7,Datos!$A$4:$D$13,3,)</f>
        <v>Martin Feligres</v>
      </c>
      <c r="F7" t="str">
        <f>VLOOKUP(C7,Datos!$A$4:$D$13,4,FALSE)</f>
        <v>m.feligres@la_casa_del_constructor.cl</v>
      </c>
      <c r="G7" t="str">
        <f>HLOOKUP(B7,Datos!$G$3:$J$5,2,FALSE)</f>
        <v>Julio Ponce</v>
      </c>
      <c r="H7" t="str">
        <f>VLOOKUP(J7,Datos!$A$17:$B$31,2,FALSE)</f>
        <v>Arica y Parinacota</v>
      </c>
      <c r="J7" t="str">
        <f>HLOOKUP(B7,Datos!$G$3:$J$5,3,FALSE)</f>
        <v>XV</v>
      </c>
    </row>
    <row r="8" spans="1:10" x14ac:dyDescent="0.35">
      <c r="A8" s="3">
        <v>42399</v>
      </c>
      <c r="B8" s="2" t="s">
        <v>101</v>
      </c>
      <c r="C8" s="2" t="s">
        <v>11</v>
      </c>
      <c r="E8" t="str">
        <f>VLOOKUP(C8,Datos!$A$4:$D$13,3,)</f>
        <v>Martin Feligres</v>
      </c>
      <c r="F8" t="str">
        <f>VLOOKUP(C8,Datos!$A$4:$D$13,4,FALSE)</f>
        <v>m.feligres@la_casa_del_constructor.cl</v>
      </c>
      <c r="G8" t="str">
        <f>HLOOKUP(B8,Datos!$G$3:$J$5,2,FALSE)</f>
        <v>Julio Ponce</v>
      </c>
      <c r="H8" t="str">
        <f>VLOOKUP(J8,Datos!$A$17:$B$31,2,FALSE)</f>
        <v>Arica y Parinacota</v>
      </c>
      <c r="J8" t="str">
        <f>HLOOKUP(B8,Datos!$G$3:$J$5,3,FALSE)</f>
        <v>XV</v>
      </c>
    </row>
    <row r="9" spans="1:10" x14ac:dyDescent="0.35">
      <c r="A9" s="3">
        <v>42412</v>
      </c>
      <c r="B9" s="2" t="s">
        <v>99</v>
      </c>
      <c r="C9" s="2" t="s">
        <v>11</v>
      </c>
      <c r="E9" t="str">
        <f>VLOOKUP(C9,Datos!$A$4:$D$13,3,)</f>
        <v>Martin Feligres</v>
      </c>
      <c r="F9" t="str">
        <f>VLOOKUP(C9,Datos!$A$4:$D$13,4,FALSE)</f>
        <v>m.feligres@la_casa_del_constructor.cl</v>
      </c>
      <c r="G9" t="str">
        <f>HLOOKUP(B9,Datos!$G$3:$J$5,2,FALSE)</f>
        <v>Guillermo Parada</v>
      </c>
      <c r="H9" t="str">
        <f>VLOOKUP(J9,Datos!$A$17:$B$31,2,FALSE)</f>
        <v>Los Ríos</v>
      </c>
      <c r="J9" t="str">
        <f>HLOOKUP(B9,Datos!$G$3:$J$5,3,FALSE)</f>
        <v>XIV</v>
      </c>
    </row>
    <row r="10" spans="1:10" x14ac:dyDescent="0.35">
      <c r="A10" s="3">
        <v>42605</v>
      </c>
      <c r="B10" s="2" t="s">
        <v>102</v>
      </c>
      <c r="C10" s="2" t="s">
        <v>13</v>
      </c>
      <c r="E10" t="str">
        <f>VLOOKUP(C10,Datos!$A$4:$D$13,3,)</f>
        <v>Luis Zulueta</v>
      </c>
      <c r="F10" t="str">
        <f>VLOOKUP(C10,Datos!$A$4:$D$13,4,FALSE)</f>
        <v>l.zulueta@el_emporio_chileno.cl</v>
      </c>
      <c r="G10" t="str">
        <f>HLOOKUP(B10,Datos!$G$3:$J$5,2,FALSE)</f>
        <v>Roberto Mancilla</v>
      </c>
      <c r="H10" t="str">
        <f>VLOOKUP(J10,Datos!$A$17:$B$31,2,FALSE)</f>
        <v>Antofagasta</v>
      </c>
      <c r="J10" t="str">
        <f>HLOOKUP(B10,Datos!$G$3:$J$5,3,FALSE)</f>
        <v>II</v>
      </c>
    </row>
    <row r="11" spans="1:10" x14ac:dyDescent="0.35">
      <c r="A11" s="3">
        <v>42453</v>
      </c>
      <c r="B11" s="2" t="s">
        <v>100</v>
      </c>
      <c r="C11" s="2" t="s">
        <v>14</v>
      </c>
      <c r="E11" t="str">
        <f>VLOOKUP(C11,Datos!$A$4:$D$13,3,)</f>
        <v>Raul Vasquez</v>
      </c>
      <c r="F11" t="str">
        <f>VLOOKUP(C11,Datos!$A$4:$D$13,4,FALSE)</f>
        <v>r.vasquez@ferretería_3_estrellas.cl</v>
      </c>
      <c r="G11" t="str">
        <f>HLOOKUP(B11,Datos!$G$3:$J$5,2,FALSE)</f>
        <v>Juan Carlos Guzman</v>
      </c>
      <c r="H11" t="str">
        <f>VLOOKUP(J11,Datos!$A$17:$B$31,2,FALSE)</f>
        <v>Metropolitana</v>
      </c>
      <c r="J11" t="str">
        <f>HLOOKUP(B11,Datos!$G$3:$J$5,3,FALSE)</f>
        <v>RM</v>
      </c>
    </row>
    <row r="12" spans="1:10" x14ac:dyDescent="0.35">
      <c r="A12" s="3">
        <v>42483</v>
      </c>
      <c r="B12" s="2" t="s">
        <v>103</v>
      </c>
      <c r="C12" s="2" t="s">
        <v>11</v>
      </c>
      <c r="E12" t="str">
        <f>VLOOKUP(C12,Datos!$A$4:$D$13,3,)</f>
        <v>Martin Feligres</v>
      </c>
      <c r="F12" t="str">
        <f>VLOOKUP(C12,Datos!$A$4:$D$13,4,FALSE)</f>
        <v>m.feligres@la_casa_del_constructor.cl</v>
      </c>
      <c r="G12" t="str">
        <f>HLOOKUP(B12,Datos!$G$3:$J$5,2,FALSE)</f>
        <v>Julio Ponce</v>
      </c>
      <c r="H12" t="str">
        <f>VLOOKUP(J12,Datos!$A$17:$B$31,2,FALSE)</f>
        <v>Arica y Parinacota</v>
      </c>
      <c r="J12" t="str">
        <f>HLOOKUP(B12,Datos!$G$3:$J$5,3,FALSE)</f>
        <v>XV</v>
      </c>
    </row>
    <row r="13" spans="1:10" x14ac:dyDescent="0.35">
      <c r="A13" s="3">
        <v>42594</v>
      </c>
      <c r="B13" s="2" t="s">
        <v>102</v>
      </c>
      <c r="C13" s="2" t="s">
        <v>15</v>
      </c>
      <c r="E13" t="str">
        <f>VLOOKUP(C13,Datos!$A$4:$D$13,3,)</f>
        <v>José Manuel Peréz</v>
      </c>
      <c r="F13" t="str">
        <f>VLOOKUP(C13,Datos!$A$4:$D$13,4,FALSE)</f>
        <v>j.manuel peréz@manuel_peréz_y_hnos..cl</v>
      </c>
      <c r="G13" t="str">
        <f>HLOOKUP(B13,Datos!$G$3:$J$5,2,FALSE)</f>
        <v>Roberto Mancilla</v>
      </c>
      <c r="H13" t="str">
        <f>VLOOKUP(J13,Datos!$A$17:$B$31,2,FALSE)</f>
        <v>Antofagasta</v>
      </c>
      <c r="J13" t="str">
        <f>HLOOKUP(B13,Datos!$G$3:$J$5,3,FALSE)</f>
        <v>II</v>
      </c>
    </row>
    <row r="14" spans="1:10" x14ac:dyDescent="0.35">
      <c r="A14" s="3">
        <v>42456</v>
      </c>
      <c r="B14" s="2" t="s">
        <v>102</v>
      </c>
      <c r="C14" s="2" t="s">
        <v>13</v>
      </c>
      <c r="E14" t="str">
        <f>VLOOKUP(C14,Datos!$A$4:$D$13,3,)</f>
        <v>Luis Zulueta</v>
      </c>
      <c r="F14" t="str">
        <f>VLOOKUP(C14,Datos!$A$4:$D$13,4,FALSE)</f>
        <v>l.zulueta@el_emporio_chileno.cl</v>
      </c>
      <c r="G14" t="str">
        <f>HLOOKUP(B14,Datos!$G$3:$J$5,2,FALSE)</f>
        <v>Roberto Mancilla</v>
      </c>
      <c r="H14" t="str">
        <f>VLOOKUP(J14,Datos!$A$17:$B$31,2,FALSE)</f>
        <v>Antofagasta</v>
      </c>
      <c r="J14" t="str">
        <f>HLOOKUP(B14,Datos!$G$3:$J$5,3,FALSE)</f>
        <v>II</v>
      </c>
    </row>
    <row r="15" spans="1:10" x14ac:dyDescent="0.35">
      <c r="A15" s="3">
        <v>42549</v>
      </c>
      <c r="B15" s="2" t="s">
        <v>103</v>
      </c>
      <c r="C15" s="2" t="s">
        <v>16</v>
      </c>
      <c r="E15" t="str">
        <f>VLOOKUP(C15,Datos!$A$4:$D$13,3,)</f>
        <v>Silvia Opazo</v>
      </c>
      <c r="F15" t="str">
        <f>VLOOKUP(C15,Datos!$A$4:$D$13,4,FALSE)</f>
        <v>s.opazo@ferretería_el_martillo.cl</v>
      </c>
      <c r="G15" t="str">
        <f>HLOOKUP(B15,Datos!$G$3:$J$5,2,FALSE)</f>
        <v>Julio Ponce</v>
      </c>
      <c r="H15" t="str">
        <f>VLOOKUP(J15,Datos!$A$17:$B$31,2,FALSE)</f>
        <v>Arica y Parinacota</v>
      </c>
      <c r="J15" t="str">
        <f>HLOOKUP(B15,Datos!$G$3:$J$5,3,FALSE)</f>
        <v>XV</v>
      </c>
    </row>
    <row r="16" spans="1:10" x14ac:dyDescent="0.35">
      <c r="A16" s="3">
        <v>42622</v>
      </c>
      <c r="B16" s="2" t="s">
        <v>100</v>
      </c>
      <c r="C16" s="2" t="s">
        <v>11</v>
      </c>
      <c r="E16" t="str">
        <f>VLOOKUP(C16,Datos!$A$4:$D$13,3,)</f>
        <v>Martin Feligres</v>
      </c>
      <c r="F16" t="str">
        <f>VLOOKUP(C16,Datos!$A$4:$D$13,4,FALSE)</f>
        <v>m.feligres@la_casa_del_constructor.cl</v>
      </c>
      <c r="G16" t="str">
        <f>HLOOKUP(B16,Datos!$G$3:$J$5,2,FALSE)</f>
        <v>Juan Carlos Guzman</v>
      </c>
      <c r="H16" t="str">
        <f>VLOOKUP(J16,Datos!$A$17:$B$31,2,FALSE)</f>
        <v>Metropolitana</v>
      </c>
      <c r="J16" t="str">
        <f>HLOOKUP(B16,Datos!$G$3:$J$5,3,FALSE)</f>
        <v>RM</v>
      </c>
    </row>
    <row r="17" spans="1:10" x14ac:dyDescent="0.35">
      <c r="A17" s="3">
        <v>42640</v>
      </c>
      <c r="B17" s="2" t="s">
        <v>102</v>
      </c>
      <c r="C17" s="2" t="s">
        <v>13</v>
      </c>
      <c r="E17" t="str">
        <f>VLOOKUP(C17,Datos!$A$4:$D$13,3,)</f>
        <v>Luis Zulueta</v>
      </c>
      <c r="F17" t="str">
        <f>VLOOKUP(C17,Datos!$A$4:$D$13,4,FALSE)</f>
        <v>l.zulueta@el_emporio_chileno.cl</v>
      </c>
      <c r="G17" t="str">
        <f>HLOOKUP(B17,Datos!$G$3:$J$5,2,FALSE)</f>
        <v>Roberto Mancilla</v>
      </c>
      <c r="H17" t="str">
        <f>VLOOKUP(J17,Datos!$A$17:$B$31,2,FALSE)</f>
        <v>Antofagasta</v>
      </c>
      <c r="J17" t="str">
        <f>HLOOKUP(B17,Datos!$G$3:$J$5,3,FALSE)</f>
        <v>II</v>
      </c>
    </row>
    <row r="18" spans="1:10" x14ac:dyDescent="0.35">
      <c r="A18" s="3">
        <v>42695</v>
      </c>
      <c r="B18" s="2" t="s">
        <v>99</v>
      </c>
      <c r="C18" s="2" t="s">
        <v>13</v>
      </c>
      <c r="E18" t="str">
        <f>VLOOKUP(C18,Datos!$A$4:$D$13,3,)</f>
        <v>Luis Zulueta</v>
      </c>
      <c r="F18" t="str">
        <f>VLOOKUP(C18,Datos!$A$4:$D$13,4,FALSE)</f>
        <v>l.zulueta@el_emporio_chileno.cl</v>
      </c>
      <c r="G18" t="str">
        <f>HLOOKUP(B18,Datos!$G$3:$J$5,2,FALSE)</f>
        <v>Guillermo Parada</v>
      </c>
      <c r="H18" t="str">
        <f>VLOOKUP(J18,Datos!$A$17:$B$31,2,FALSE)</f>
        <v>Los Ríos</v>
      </c>
      <c r="J18" t="str">
        <f>HLOOKUP(B18,Datos!$G$3:$J$5,3,FALSE)</f>
        <v>XIV</v>
      </c>
    </row>
    <row r="19" spans="1:10" x14ac:dyDescent="0.35">
      <c r="A19" s="3">
        <v>42582</v>
      </c>
      <c r="B19" s="2" t="s">
        <v>103</v>
      </c>
      <c r="C19" s="2" t="s">
        <v>14</v>
      </c>
      <c r="E19" t="str">
        <f>VLOOKUP(C19,Datos!$A$4:$D$13,3,)</f>
        <v>Raul Vasquez</v>
      </c>
      <c r="F19" t="str">
        <f>VLOOKUP(C19,Datos!$A$4:$D$13,4,FALSE)</f>
        <v>r.vasquez@ferretería_3_estrellas.cl</v>
      </c>
      <c r="G19" t="str">
        <f>HLOOKUP(B19,Datos!$G$3:$J$5,2,FALSE)</f>
        <v>Julio Ponce</v>
      </c>
      <c r="H19" t="str">
        <f>VLOOKUP(J19,Datos!$A$17:$B$31,2,FALSE)</f>
        <v>Arica y Parinacota</v>
      </c>
      <c r="J19" t="str">
        <f>HLOOKUP(B19,Datos!$G$3:$J$5,3,FALSE)</f>
        <v>XV</v>
      </c>
    </row>
    <row r="20" spans="1:10" x14ac:dyDescent="0.35">
      <c r="A20" s="3">
        <v>42365</v>
      </c>
      <c r="B20" s="2" t="s">
        <v>102</v>
      </c>
      <c r="C20" s="2" t="s">
        <v>15</v>
      </c>
      <c r="E20" t="str">
        <f>VLOOKUP(C20,Datos!$A$4:$D$13,3,)</f>
        <v>José Manuel Peréz</v>
      </c>
      <c r="F20" t="str">
        <f>VLOOKUP(C20,Datos!$A$4:$D$13,4,FALSE)</f>
        <v>j.manuel peréz@manuel_peréz_y_hnos..cl</v>
      </c>
      <c r="G20" t="str">
        <f>HLOOKUP(B20,Datos!$G$3:$J$5,2,FALSE)</f>
        <v>Roberto Mancilla</v>
      </c>
      <c r="H20" t="str">
        <f>VLOOKUP(J20,Datos!$A$17:$B$31,2,FALSE)</f>
        <v>Antofagasta</v>
      </c>
      <c r="J20" t="str">
        <f>HLOOKUP(B20,Datos!$G$3:$J$5,3,FALSE)</f>
        <v>II</v>
      </c>
    </row>
    <row r="21" spans="1:10" x14ac:dyDescent="0.35">
      <c r="A21" s="3">
        <v>42485</v>
      </c>
      <c r="B21" s="2" t="s">
        <v>100</v>
      </c>
      <c r="C21" s="2" t="s">
        <v>11</v>
      </c>
      <c r="E21" t="str">
        <f>VLOOKUP(C21,Datos!$A$4:$D$13,3,)</f>
        <v>Martin Feligres</v>
      </c>
      <c r="F21" t="str">
        <f>VLOOKUP(C21,Datos!$A$4:$D$13,4,FALSE)</f>
        <v>m.feligres@la_casa_del_constructor.cl</v>
      </c>
      <c r="G21" t="str">
        <f>HLOOKUP(B21,Datos!$G$3:$J$5,2,FALSE)</f>
        <v>Juan Carlos Guzman</v>
      </c>
      <c r="H21" t="str">
        <f>VLOOKUP(J21,Datos!$A$17:$B$31,2,FALSE)</f>
        <v>Metropolitana</v>
      </c>
      <c r="J21" t="str">
        <f>HLOOKUP(B21,Datos!$G$3:$J$5,3,FALSE)</f>
        <v>RM</v>
      </c>
    </row>
    <row r="22" spans="1:10" x14ac:dyDescent="0.35">
      <c r="A22" s="3">
        <v>42500</v>
      </c>
      <c r="B22" s="2" t="s">
        <v>103</v>
      </c>
      <c r="C22" s="2" t="s">
        <v>16</v>
      </c>
      <c r="E22" t="str">
        <f>VLOOKUP(C22,Datos!$A$4:$D$13,3,)</f>
        <v>Silvia Opazo</v>
      </c>
      <c r="F22" t="str">
        <f>VLOOKUP(C22,Datos!$A$4:$D$13,4,FALSE)</f>
        <v>s.opazo@ferretería_el_martillo.cl</v>
      </c>
      <c r="G22" t="str">
        <f>HLOOKUP(B22,Datos!$G$3:$J$5,2,FALSE)</f>
        <v>Julio Ponce</v>
      </c>
      <c r="H22" t="str">
        <f>VLOOKUP(J22,Datos!$A$17:$B$31,2,FALSE)</f>
        <v>Arica y Parinacota</v>
      </c>
      <c r="J22" t="str">
        <f>HLOOKUP(B22,Datos!$G$3:$J$5,3,FALSE)</f>
        <v>XV</v>
      </c>
    </row>
    <row r="23" spans="1:10" x14ac:dyDescent="0.35">
      <c r="A23" s="3">
        <v>42580</v>
      </c>
      <c r="B23" s="2" t="s">
        <v>102</v>
      </c>
      <c r="C23" s="2" t="s">
        <v>12</v>
      </c>
      <c r="E23" t="str">
        <f>VLOOKUP(C23,Datos!$A$4:$D$13,3,)</f>
        <v>Jonh Valdés</v>
      </c>
      <c r="F23" t="str">
        <f>VLOOKUP(C23,Datos!$A$4:$D$13,4,FALSE)</f>
        <v>j.valdés@comercial_perez&amp;perez.cl</v>
      </c>
      <c r="G23" t="str">
        <f>HLOOKUP(B23,Datos!$G$3:$J$5,2,FALSE)</f>
        <v>Roberto Mancilla</v>
      </c>
      <c r="H23" t="str">
        <f>VLOOKUP(J23,Datos!$A$17:$B$31,2,FALSE)</f>
        <v>Antofagasta</v>
      </c>
      <c r="J23" t="str">
        <f>HLOOKUP(B23,Datos!$G$3:$J$5,3,FALSE)</f>
        <v>II</v>
      </c>
    </row>
    <row r="24" spans="1:10" x14ac:dyDescent="0.35">
      <c r="A24" s="3">
        <v>42403</v>
      </c>
      <c r="B24" s="2" t="s">
        <v>104</v>
      </c>
      <c r="C24" s="2" t="s">
        <v>12</v>
      </c>
      <c r="E24" t="str">
        <f>VLOOKUP(C24,Datos!$A$4:$D$13,3,)</f>
        <v>Jonh Valdés</v>
      </c>
      <c r="F24" t="str">
        <f>VLOOKUP(C24,Datos!$A$4:$D$13,4,FALSE)</f>
        <v>j.valdés@comercial_perez&amp;perez.cl</v>
      </c>
      <c r="G24" t="str">
        <f>HLOOKUP(B24,Datos!$G$3:$J$5,2,FALSE)</f>
        <v>Guillermo Parada</v>
      </c>
      <c r="H24" t="str">
        <f>VLOOKUP(J24,Datos!$A$17:$B$31,2,FALSE)</f>
        <v>Los Ríos</v>
      </c>
      <c r="J24" t="str">
        <f>HLOOKUP(B24,Datos!$G$3:$J$5,3,FALSE)</f>
        <v>XIV</v>
      </c>
    </row>
    <row r="25" spans="1:10" x14ac:dyDescent="0.35">
      <c r="A25" s="3">
        <v>42443</v>
      </c>
      <c r="B25" s="2" t="s">
        <v>102</v>
      </c>
      <c r="C25" s="2" t="s">
        <v>13</v>
      </c>
      <c r="E25" t="str">
        <f>VLOOKUP(C25,Datos!$A$4:$D$13,3,)</f>
        <v>Luis Zulueta</v>
      </c>
      <c r="F25" t="str">
        <f>VLOOKUP(C25,Datos!$A$4:$D$13,4,FALSE)</f>
        <v>l.zulueta@el_emporio_chileno.cl</v>
      </c>
      <c r="G25" t="str">
        <f>HLOOKUP(B25,Datos!$G$3:$J$5,2,FALSE)</f>
        <v>Roberto Mancilla</v>
      </c>
      <c r="H25" t="str">
        <f>VLOOKUP(J25,Datos!$A$17:$B$31,2,FALSE)</f>
        <v>Antofagasta</v>
      </c>
      <c r="J25" t="str">
        <f>HLOOKUP(B25,Datos!$G$3:$J$5,3,FALSE)</f>
        <v>II</v>
      </c>
    </row>
    <row r="26" spans="1:10" x14ac:dyDescent="0.35">
      <c r="A26" s="3">
        <v>42504</v>
      </c>
      <c r="B26" s="2" t="s">
        <v>103</v>
      </c>
      <c r="C26" s="2" t="s">
        <v>12</v>
      </c>
      <c r="E26" t="str">
        <f>VLOOKUP(C26,Datos!$A$4:$D$13,3,)</f>
        <v>Jonh Valdés</v>
      </c>
      <c r="F26" t="str">
        <f>VLOOKUP(C26,Datos!$A$4:$D$13,4,FALSE)</f>
        <v>j.valdés@comercial_perez&amp;perez.cl</v>
      </c>
      <c r="G26" t="str">
        <f>HLOOKUP(B26,Datos!$G$3:$J$5,2,FALSE)</f>
        <v>Julio Ponce</v>
      </c>
      <c r="H26" t="str">
        <f>VLOOKUP(J26,Datos!$A$17:$B$31,2,FALSE)</f>
        <v>Arica y Parinacota</v>
      </c>
      <c r="J26" t="str">
        <f>HLOOKUP(B26,Datos!$G$3:$J$5,3,FALSE)</f>
        <v>XV</v>
      </c>
    </row>
    <row r="27" spans="1:10" x14ac:dyDescent="0.35">
      <c r="A27" s="3">
        <v>42556</v>
      </c>
      <c r="B27" s="2" t="s">
        <v>102</v>
      </c>
      <c r="C27" s="2" t="s">
        <v>16</v>
      </c>
      <c r="E27" t="str">
        <f>VLOOKUP(C27,Datos!$A$4:$D$13,3,)</f>
        <v>Silvia Opazo</v>
      </c>
      <c r="F27" t="str">
        <f>VLOOKUP(C27,Datos!$A$4:$D$13,4,FALSE)</f>
        <v>s.opazo@ferretería_el_martillo.cl</v>
      </c>
      <c r="G27" t="str">
        <f>HLOOKUP(B27,Datos!$G$3:$J$5,2,FALSE)</f>
        <v>Roberto Mancilla</v>
      </c>
      <c r="H27" t="str">
        <f>VLOOKUP(J27,Datos!$A$17:$B$31,2,FALSE)</f>
        <v>Antofagasta</v>
      </c>
      <c r="J27" t="str">
        <f>HLOOKUP(B27,Datos!$G$3:$J$5,3,FALSE)</f>
        <v>II</v>
      </c>
    </row>
    <row r="28" spans="1:10" x14ac:dyDescent="0.35">
      <c r="A28" s="3">
        <v>42388</v>
      </c>
      <c r="B28" s="2" t="s">
        <v>100</v>
      </c>
      <c r="C28" s="2" t="s">
        <v>16</v>
      </c>
      <c r="E28" t="str">
        <f>VLOOKUP(C28,Datos!$A$4:$D$13,3,)</f>
        <v>Silvia Opazo</v>
      </c>
      <c r="F28" t="str">
        <f>VLOOKUP(C28,Datos!$A$4:$D$13,4,FALSE)</f>
        <v>s.opazo@ferretería_el_martillo.cl</v>
      </c>
      <c r="G28" t="str">
        <f>HLOOKUP(B28,Datos!$G$3:$J$5,2,FALSE)</f>
        <v>Juan Carlos Guzman</v>
      </c>
      <c r="H28" t="str">
        <f>VLOOKUP(J28,Datos!$A$17:$B$31,2,FALSE)</f>
        <v>Metropolitana</v>
      </c>
      <c r="J28" t="str">
        <f>HLOOKUP(B28,Datos!$G$3:$J$5,3,FALSE)</f>
        <v>RM</v>
      </c>
    </row>
    <row r="29" spans="1:10" x14ac:dyDescent="0.35">
      <c r="A29" s="3">
        <v>42659</v>
      </c>
      <c r="B29" s="2" t="s">
        <v>100</v>
      </c>
      <c r="C29" s="2" t="s">
        <v>16</v>
      </c>
      <c r="E29" t="str">
        <f>VLOOKUP(C29,Datos!$A$4:$D$13,3,)</f>
        <v>Silvia Opazo</v>
      </c>
      <c r="F29" t="str">
        <f>VLOOKUP(C29,Datos!$A$4:$D$13,4,FALSE)</f>
        <v>s.opazo@ferretería_el_martillo.cl</v>
      </c>
      <c r="G29" t="str">
        <f>HLOOKUP(B29,Datos!$G$3:$J$5,2,FALSE)</f>
        <v>Juan Carlos Guzman</v>
      </c>
      <c r="H29" t="str">
        <f>VLOOKUP(J29,Datos!$A$17:$B$31,2,FALSE)</f>
        <v>Metropolitana</v>
      </c>
      <c r="J29" t="str">
        <f>HLOOKUP(B29,Datos!$G$3:$J$5,3,FALSE)</f>
        <v>RM</v>
      </c>
    </row>
    <row r="30" spans="1:10" x14ac:dyDescent="0.35">
      <c r="A30" s="3">
        <v>42389</v>
      </c>
      <c r="B30" s="2" t="s">
        <v>103</v>
      </c>
      <c r="C30" s="2" t="s">
        <v>11</v>
      </c>
      <c r="E30" t="str">
        <f>VLOOKUP(C30,Datos!$A$4:$D$13,3,)</f>
        <v>Martin Feligres</v>
      </c>
      <c r="F30" t="str">
        <f>VLOOKUP(C30,Datos!$A$4:$D$13,4,FALSE)</f>
        <v>m.feligres@la_casa_del_constructor.cl</v>
      </c>
      <c r="G30" t="str">
        <f>HLOOKUP(B30,Datos!$G$3:$J$5,2,FALSE)</f>
        <v>Julio Ponce</v>
      </c>
      <c r="H30" t="str">
        <f>VLOOKUP(J30,Datos!$A$17:$B$31,2,FALSE)</f>
        <v>Arica y Parinacota</v>
      </c>
      <c r="J30" t="str">
        <f>HLOOKUP(B30,Datos!$G$3:$J$5,3,FALSE)</f>
        <v>XV</v>
      </c>
    </row>
    <row r="31" spans="1:10" x14ac:dyDescent="0.35">
      <c r="A31" s="3">
        <v>42418</v>
      </c>
      <c r="B31" s="2" t="s">
        <v>105</v>
      </c>
      <c r="C31" s="2" t="s">
        <v>12</v>
      </c>
      <c r="E31" t="str">
        <f>VLOOKUP(C31,Datos!$A$4:$D$13,3,)</f>
        <v>Jonh Valdés</v>
      </c>
      <c r="F31" t="str">
        <f>VLOOKUP(C31,Datos!$A$4:$D$13,4,FALSE)</f>
        <v>j.valdés@comercial_perez&amp;perez.cl</v>
      </c>
      <c r="G31" t="str">
        <f>HLOOKUP(B31,Datos!$G$3:$J$5,2,FALSE)</f>
        <v>Julio Ponce</v>
      </c>
      <c r="H31" t="str">
        <f>VLOOKUP(J31,Datos!$A$17:$B$31,2,FALSE)</f>
        <v>Arica y Parinacota</v>
      </c>
      <c r="J31" t="str">
        <f>HLOOKUP(B31,Datos!$G$3:$J$5,3,FALSE)</f>
        <v>XV</v>
      </c>
    </row>
    <row r="32" spans="1:10" x14ac:dyDescent="0.35">
      <c r="A32" s="3">
        <v>42481</v>
      </c>
      <c r="B32" s="2" t="s">
        <v>104</v>
      </c>
      <c r="C32" s="2" t="s">
        <v>11</v>
      </c>
      <c r="E32" t="str">
        <f>VLOOKUP(C32,Datos!$A$4:$D$13,3,)</f>
        <v>Martin Feligres</v>
      </c>
      <c r="F32" t="str">
        <f>VLOOKUP(C32,Datos!$A$4:$D$13,4,FALSE)</f>
        <v>m.feligres@la_casa_del_constructor.cl</v>
      </c>
      <c r="G32" t="str">
        <f>HLOOKUP(B32,Datos!$G$3:$J$5,2,FALSE)</f>
        <v>Guillermo Parada</v>
      </c>
      <c r="H32" t="str">
        <f>VLOOKUP(J32,Datos!$A$17:$B$31,2,FALSE)</f>
        <v>Los Ríos</v>
      </c>
      <c r="J32" t="str">
        <f>HLOOKUP(B32,Datos!$G$3:$J$5,3,FALSE)</f>
        <v>XIV</v>
      </c>
    </row>
    <row r="33" spans="1:10" x14ac:dyDescent="0.35">
      <c r="A33" s="3">
        <v>42509</v>
      </c>
      <c r="B33" s="2" t="s">
        <v>104</v>
      </c>
      <c r="C33" s="2" t="s">
        <v>12</v>
      </c>
      <c r="E33" t="str">
        <f>VLOOKUP(C33,Datos!$A$4:$D$13,3,)</f>
        <v>Jonh Valdés</v>
      </c>
      <c r="F33" t="str">
        <f>VLOOKUP(C33,Datos!$A$4:$D$13,4,FALSE)</f>
        <v>j.valdés@comercial_perez&amp;perez.cl</v>
      </c>
      <c r="G33" t="str">
        <f>HLOOKUP(B33,Datos!$G$3:$J$5,2,FALSE)</f>
        <v>Guillermo Parada</v>
      </c>
      <c r="H33" t="str">
        <f>VLOOKUP(J33,Datos!$A$17:$B$31,2,FALSE)</f>
        <v>Los Ríos</v>
      </c>
      <c r="J33" t="str">
        <f>HLOOKUP(B33,Datos!$G$3:$J$5,3,FALSE)</f>
        <v>XIV</v>
      </c>
    </row>
    <row r="34" spans="1:10" x14ac:dyDescent="0.35">
      <c r="A34" s="3">
        <v>42595</v>
      </c>
      <c r="B34" s="2" t="s">
        <v>104</v>
      </c>
      <c r="C34" s="2" t="s">
        <v>14</v>
      </c>
      <c r="E34" t="str">
        <f>VLOOKUP(C34,Datos!$A$4:$D$13,3,)</f>
        <v>Raul Vasquez</v>
      </c>
      <c r="F34" t="str">
        <f>VLOOKUP(C34,Datos!$A$4:$D$13,4,FALSE)</f>
        <v>r.vasquez@ferretería_3_estrellas.cl</v>
      </c>
      <c r="G34" t="str">
        <f>HLOOKUP(B34,Datos!$G$3:$J$5,2,FALSE)</f>
        <v>Guillermo Parada</v>
      </c>
      <c r="H34" t="str">
        <f>VLOOKUP(J34,Datos!$A$17:$B$31,2,FALSE)</f>
        <v>Los Ríos</v>
      </c>
      <c r="J34" t="str">
        <f>HLOOKUP(B34,Datos!$G$3:$J$5,3,FALSE)</f>
        <v>XIV</v>
      </c>
    </row>
    <row r="35" spans="1:10" x14ac:dyDescent="0.35">
      <c r="A35" s="3">
        <v>42645</v>
      </c>
      <c r="B35" s="2" t="s">
        <v>105</v>
      </c>
      <c r="C35" s="2" t="s">
        <v>12</v>
      </c>
      <c r="E35" t="str">
        <f>VLOOKUP(C35,Datos!$A$4:$D$13,3,)</f>
        <v>Jonh Valdés</v>
      </c>
      <c r="F35" t="str">
        <f>VLOOKUP(C35,Datos!$A$4:$D$13,4,FALSE)</f>
        <v>j.valdés@comercial_perez&amp;perez.cl</v>
      </c>
      <c r="G35" t="str">
        <f>HLOOKUP(B35,Datos!$G$3:$J$5,2,FALSE)</f>
        <v>Julio Ponce</v>
      </c>
      <c r="H35" t="str">
        <f>VLOOKUP(J35,Datos!$A$17:$B$31,2,FALSE)</f>
        <v>Arica y Parinacota</v>
      </c>
      <c r="J35" t="str">
        <f>HLOOKUP(B35,Datos!$G$3:$J$5,3,FALSE)</f>
        <v>XV</v>
      </c>
    </row>
    <row r="36" spans="1:10" x14ac:dyDescent="0.35">
      <c r="A36" s="3">
        <v>42661</v>
      </c>
      <c r="B36" s="2" t="s">
        <v>105</v>
      </c>
      <c r="C36" s="2" t="s">
        <v>17</v>
      </c>
      <c r="E36" t="str">
        <f>VLOOKUP(C36,Datos!$A$4:$D$13,3,)</f>
        <v>Silvia Opazo</v>
      </c>
      <c r="F36" t="str">
        <f>VLOOKUP(C36,Datos!$A$4:$D$13,4,FALSE)</f>
        <v>s.opazo@ferretería_el_martillo.cl</v>
      </c>
      <c r="G36" t="str">
        <f>HLOOKUP(B36,Datos!$G$3:$J$5,2,FALSE)</f>
        <v>Julio Ponce</v>
      </c>
      <c r="H36" t="str">
        <f>VLOOKUP(J36,Datos!$A$17:$B$31,2,FALSE)</f>
        <v>Arica y Parinacota</v>
      </c>
      <c r="J36" t="str">
        <f>HLOOKUP(B36,Datos!$G$3:$J$5,3,FALSE)</f>
        <v>XV</v>
      </c>
    </row>
    <row r="37" spans="1:10" x14ac:dyDescent="0.35">
      <c r="A37" s="3">
        <v>42373</v>
      </c>
      <c r="B37" s="2" t="s">
        <v>100</v>
      </c>
      <c r="C37" s="2" t="s">
        <v>10</v>
      </c>
      <c r="E37" t="str">
        <f>VLOOKUP(C37,Datos!$A$4:$D$13,3,)</f>
        <v>Luis Zulueta</v>
      </c>
      <c r="F37" t="str">
        <f>VLOOKUP(C37,Datos!$A$4:$D$13,4,FALSE)</f>
        <v>l.zulueta@el_emporio_chileno.cl</v>
      </c>
      <c r="G37" t="str">
        <f>HLOOKUP(B37,Datos!$G$3:$J$5,2,FALSE)</f>
        <v>Juan Carlos Guzman</v>
      </c>
      <c r="H37" t="str">
        <f>VLOOKUP(J37,Datos!$A$17:$B$31,2,FALSE)</f>
        <v>Metropolitana</v>
      </c>
      <c r="J37" t="str">
        <f>HLOOKUP(B37,Datos!$G$3:$J$5,3,FALSE)</f>
        <v>RM</v>
      </c>
    </row>
    <row r="38" spans="1:10" x14ac:dyDescent="0.35">
      <c r="A38" s="3">
        <v>42530</v>
      </c>
      <c r="B38" s="2" t="s">
        <v>102</v>
      </c>
      <c r="C38" s="2" t="s">
        <v>9</v>
      </c>
      <c r="E38" t="str">
        <f>VLOOKUP(C38,Datos!$A$4:$D$13,3,)</f>
        <v>Ramon Montecinos</v>
      </c>
      <c r="F38" t="str">
        <f>VLOOKUP(C38,Datos!$A$4:$D$13,4,FALSE)</f>
        <v>r.montecinos@ferretería_don_ramon.cl</v>
      </c>
      <c r="G38" t="str">
        <f>HLOOKUP(B38,Datos!$G$3:$J$5,2,FALSE)</f>
        <v>Roberto Mancilla</v>
      </c>
      <c r="H38" t="str">
        <f>VLOOKUP(J38,Datos!$A$17:$B$31,2,FALSE)</f>
        <v>Antofagasta</v>
      </c>
      <c r="J38" t="str">
        <f>HLOOKUP(B38,Datos!$G$3:$J$5,3,FALSE)</f>
        <v>II</v>
      </c>
    </row>
    <row r="39" spans="1:10" x14ac:dyDescent="0.35">
      <c r="A39" s="3">
        <v>42570</v>
      </c>
      <c r="B39" s="2" t="s">
        <v>102</v>
      </c>
      <c r="C39" s="2" t="s">
        <v>10</v>
      </c>
      <c r="E39" t="str">
        <f>VLOOKUP(C39,Datos!$A$4:$D$13,3,)</f>
        <v>Luis Zulueta</v>
      </c>
      <c r="F39" t="str">
        <f>VLOOKUP(C39,Datos!$A$4:$D$13,4,FALSE)</f>
        <v>l.zulueta@el_emporio_chileno.cl</v>
      </c>
      <c r="G39" t="str">
        <f>HLOOKUP(B39,Datos!$G$3:$J$5,2,FALSE)</f>
        <v>Roberto Mancilla</v>
      </c>
      <c r="H39" t="str">
        <f>VLOOKUP(J39,Datos!$A$17:$B$31,2,FALSE)</f>
        <v>Antofagasta</v>
      </c>
      <c r="J39" t="str">
        <f>HLOOKUP(B39,Datos!$G$3:$J$5,3,FALSE)</f>
        <v>II</v>
      </c>
    </row>
    <row r="40" spans="1:10" x14ac:dyDescent="0.35">
      <c r="A40" s="3">
        <v>42608</v>
      </c>
      <c r="B40" s="2" t="s">
        <v>106</v>
      </c>
      <c r="C40" s="2" t="s">
        <v>9</v>
      </c>
      <c r="E40" t="str">
        <f>VLOOKUP(C40,Datos!$A$4:$D$13,3,)</f>
        <v>Ramon Montecinos</v>
      </c>
      <c r="F40" t="str">
        <f>VLOOKUP(C40,Datos!$A$4:$D$13,4,FALSE)</f>
        <v>r.montecinos@ferretería_don_ramon.cl</v>
      </c>
      <c r="G40" t="str">
        <f>HLOOKUP(B40,Datos!$G$3:$J$5,2,FALSE)</f>
        <v>Guillermo Parada</v>
      </c>
      <c r="H40" t="str">
        <f>VLOOKUP(J40,Datos!$A$17:$B$31,2,FALSE)</f>
        <v>Los Ríos</v>
      </c>
      <c r="J40" t="str">
        <f>HLOOKUP(B40,Datos!$G$3:$J$5,3,FALSE)</f>
        <v>XIV</v>
      </c>
    </row>
    <row r="41" spans="1:10" x14ac:dyDescent="0.35">
      <c r="A41" s="3">
        <v>42407</v>
      </c>
      <c r="B41" s="2" t="s">
        <v>106</v>
      </c>
      <c r="C41" s="2" t="s">
        <v>18</v>
      </c>
      <c r="E41" t="str">
        <f>VLOOKUP(C41,Datos!$A$4:$D$13,3,)</f>
        <v>Martin Feligres</v>
      </c>
      <c r="F41" t="str">
        <f>VLOOKUP(C41,Datos!$A$4:$D$13,4,FALSE)</f>
        <v>m.feligres@la_casa_del_constructor.cl</v>
      </c>
      <c r="G41" t="str">
        <f>HLOOKUP(B41,Datos!$G$3:$J$5,2,FALSE)</f>
        <v>Guillermo Parada</v>
      </c>
      <c r="H41" t="str">
        <f>VLOOKUP(J41,Datos!$A$17:$B$31,2,FALSE)</f>
        <v>Los Ríos</v>
      </c>
      <c r="J41" t="str">
        <f>HLOOKUP(B41,Datos!$G$3:$J$5,3,FALSE)</f>
        <v>XIV</v>
      </c>
    </row>
    <row r="42" spans="1:10" x14ac:dyDescent="0.35">
      <c r="A42" s="3">
        <v>42389</v>
      </c>
      <c r="B42" s="2" t="s">
        <v>106</v>
      </c>
      <c r="C42" s="2" t="s">
        <v>9</v>
      </c>
      <c r="E42" t="str">
        <f>VLOOKUP(C42,Datos!$A$4:$D$13,3,)</f>
        <v>Ramon Montecinos</v>
      </c>
      <c r="F42" t="str">
        <f>VLOOKUP(C42,Datos!$A$4:$D$13,4,FALSE)</f>
        <v>r.montecinos@ferretería_don_ramon.cl</v>
      </c>
      <c r="G42" t="str">
        <f>HLOOKUP(B42,Datos!$G$3:$J$5,2,FALSE)</f>
        <v>Guillermo Parada</v>
      </c>
      <c r="H42" t="str">
        <f>VLOOKUP(J42,Datos!$A$17:$B$31,2,FALSE)</f>
        <v>Los Ríos</v>
      </c>
      <c r="J42" t="str">
        <f>HLOOKUP(B42,Datos!$G$3:$J$5,3,FALSE)</f>
        <v>XIV</v>
      </c>
    </row>
    <row r="43" spans="1:10" x14ac:dyDescent="0.35">
      <c r="A43" s="3">
        <v>42396</v>
      </c>
      <c r="B43" s="2" t="s">
        <v>102</v>
      </c>
      <c r="C43" s="2" t="s">
        <v>10</v>
      </c>
      <c r="E43" t="str">
        <f>VLOOKUP(C43,Datos!$A$4:$D$13,3,)</f>
        <v>Luis Zulueta</v>
      </c>
      <c r="F43" t="str">
        <f>VLOOKUP(C43,Datos!$A$4:$D$13,4,FALSE)</f>
        <v>l.zulueta@el_emporio_chileno.cl</v>
      </c>
      <c r="G43" t="str">
        <f>HLOOKUP(B43,Datos!$G$3:$J$5,2,FALSE)</f>
        <v>Roberto Mancilla</v>
      </c>
      <c r="H43" t="str">
        <f>VLOOKUP(J43,Datos!$A$17:$B$31,2,FALSE)</f>
        <v>Antofagasta</v>
      </c>
      <c r="J43" t="str">
        <f>HLOOKUP(B43,Datos!$G$3:$J$5,3,FALSE)</f>
        <v>II</v>
      </c>
    </row>
    <row r="44" spans="1:10" x14ac:dyDescent="0.35">
      <c r="A44" s="3">
        <v>42545</v>
      </c>
      <c r="B44" s="2" t="s">
        <v>105</v>
      </c>
      <c r="C44" s="2" t="s">
        <v>18</v>
      </c>
      <c r="E44" t="str">
        <f>VLOOKUP(C44,Datos!$A$4:$D$13,3,)</f>
        <v>Martin Feligres</v>
      </c>
      <c r="F44" t="str">
        <f>VLOOKUP(C44,Datos!$A$4:$D$13,4,FALSE)</f>
        <v>m.feligres@la_casa_del_constructor.cl</v>
      </c>
      <c r="G44" t="str">
        <f>HLOOKUP(B44,Datos!$G$3:$J$5,2,FALSE)</f>
        <v>Julio Ponce</v>
      </c>
      <c r="H44" t="str">
        <f>VLOOKUP(J44,Datos!$A$17:$B$31,2,FALSE)</f>
        <v>Arica y Parinacota</v>
      </c>
      <c r="J44" t="str">
        <f>HLOOKUP(B44,Datos!$G$3:$J$5,3,FALSE)</f>
        <v>XV</v>
      </c>
    </row>
    <row r="45" spans="1:10" x14ac:dyDescent="0.35">
      <c r="A45" s="3">
        <v>42631</v>
      </c>
      <c r="B45" s="2" t="s">
        <v>106</v>
      </c>
      <c r="C45" s="2" t="s">
        <v>18</v>
      </c>
      <c r="E45" t="str">
        <f>VLOOKUP(C45,Datos!$A$4:$D$13,3,)</f>
        <v>Martin Feligres</v>
      </c>
      <c r="F45" t="str">
        <f>VLOOKUP(C45,Datos!$A$4:$D$13,4,FALSE)</f>
        <v>m.feligres@la_casa_del_constructor.cl</v>
      </c>
      <c r="G45" t="str">
        <f>HLOOKUP(B45,Datos!$G$3:$J$5,2,FALSE)</f>
        <v>Guillermo Parada</v>
      </c>
      <c r="H45" t="str">
        <f>VLOOKUP(J45,Datos!$A$17:$B$31,2,FALSE)</f>
        <v>Los Ríos</v>
      </c>
      <c r="J45" t="str">
        <f>HLOOKUP(B45,Datos!$G$3:$J$5,3,FALSE)</f>
        <v>XIV</v>
      </c>
    </row>
    <row r="46" spans="1:10" x14ac:dyDescent="0.35">
      <c r="A46" s="3">
        <v>42647</v>
      </c>
      <c r="B46" s="2" t="s">
        <v>105</v>
      </c>
      <c r="C46" s="2" t="s">
        <v>19</v>
      </c>
      <c r="E46" t="str">
        <f>VLOOKUP(C46,Datos!$A$4:$D$13,3,)</f>
        <v>Raul Vasquez</v>
      </c>
      <c r="F46" t="str">
        <f>VLOOKUP(C46,Datos!$A$4:$D$13,4,FALSE)</f>
        <v>r.vasquez@ferretería_3_estrellas.cl</v>
      </c>
      <c r="G46" t="str">
        <f>HLOOKUP(B46,Datos!$G$3:$J$5,2,FALSE)</f>
        <v>Julio Ponce</v>
      </c>
      <c r="H46" t="str">
        <f>VLOOKUP(J46,Datos!$A$17:$B$31,2,FALSE)</f>
        <v>Arica y Parinacota</v>
      </c>
      <c r="J46" t="str">
        <f>HLOOKUP(B46,Datos!$G$3:$J$5,3,FALSE)</f>
        <v>XV</v>
      </c>
    </row>
    <row r="47" spans="1:10" x14ac:dyDescent="0.35">
      <c r="A47" s="3">
        <v>42674</v>
      </c>
      <c r="B47" s="2" t="s">
        <v>102</v>
      </c>
      <c r="C47" s="2" t="s">
        <v>10</v>
      </c>
      <c r="E47" t="str">
        <f>VLOOKUP(C47,Datos!$A$4:$D$13,3,)</f>
        <v>Luis Zulueta</v>
      </c>
      <c r="F47" t="str">
        <f>VLOOKUP(C47,Datos!$A$4:$D$13,4,FALSE)</f>
        <v>l.zulueta@el_emporio_chileno.cl</v>
      </c>
      <c r="G47" t="str">
        <f>HLOOKUP(B47,Datos!$G$3:$J$5,2,FALSE)</f>
        <v>Roberto Mancilla</v>
      </c>
      <c r="H47" t="str">
        <f>VLOOKUP(J47,Datos!$A$17:$B$31,2,FALSE)</f>
        <v>Antofagasta</v>
      </c>
      <c r="J47" t="str">
        <f>HLOOKUP(B47,Datos!$G$3:$J$5,3,FALSE)</f>
        <v>II</v>
      </c>
    </row>
    <row r="48" spans="1:10" x14ac:dyDescent="0.35">
      <c r="A48" s="3">
        <v>42678</v>
      </c>
      <c r="B48" s="2" t="s">
        <v>107</v>
      </c>
      <c r="C48" s="2" t="s">
        <v>18</v>
      </c>
      <c r="E48" t="str">
        <f>VLOOKUP(C48,Datos!$A$4:$D$13,3,)</f>
        <v>Martin Feligres</v>
      </c>
      <c r="F48" t="str">
        <f>VLOOKUP(C48,Datos!$A$4:$D$13,4,FALSE)</f>
        <v>m.feligres@la_casa_del_constructor.cl</v>
      </c>
      <c r="G48" t="str">
        <f>HLOOKUP(B48,Datos!$G$3:$J$5,2,FALSE)</f>
        <v>Juan Carlos Guzman</v>
      </c>
      <c r="H48" t="str">
        <f>VLOOKUP(J48,Datos!$A$17:$B$31,2,FALSE)</f>
        <v>Metropolitana</v>
      </c>
      <c r="J48" t="str">
        <f>HLOOKUP(B48,Datos!$G$3:$J$5,3,FALSE)</f>
        <v>RM</v>
      </c>
    </row>
    <row r="49" spans="1:10" x14ac:dyDescent="0.35">
      <c r="A49" s="3">
        <v>42385</v>
      </c>
      <c r="B49" s="2" t="s">
        <v>105</v>
      </c>
      <c r="C49" s="2" t="s">
        <v>17</v>
      </c>
      <c r="E49" t="str">
        <f>VLOOKUP(C49,Datos!$A$4:$D$13,3,)</f>
        <v>Silvia Opazo</v>
      </c>
      <c r="F49" t="str">
        <f>VLOOKUP(C49,Datos!$A$4:$D$13,4,FALSE)</f>
        <v>s.opazo@ferretería_el_martillo.cl</v>
      </c>
      <c r="G49" t="str">
        <f>HLOOKUP(B49,Datos!$G$3:$J$5,2,FALSE)</f>
        <v>Julio Ponce</v>
      </c>
      <c r="H49" t="str">
        <f>VLOOKUP(J49,Datos!$A$17:$B$31,2,FALSE)</f>
        <v>Arica y Parinacota</v>
      </c>
      <c r="J49" t="str">
        <f>HLOOKUP(B49,Datos!$G$3:$J$5,3,FALSE)</f>
        <v>XV</v>
      </c>
    </row>
    <row r="50" spans="1:10" x14ac:dyDescent="0.35">
      <c r="A50" s="3">
        <v>42412</v>
      </c>
      <c r="B50" s="2" t="s">
        <v>107</v>
      </c>
      <c r="C50" s="2" t="s">
        <v>10</v>
      </c>
      <c r="E50" t="str">
        <f>VLOOKUP(C50,Datos!$A$4:$D$13,3,)</f>
        <v>Luis Zulueta</v>
      </c>
      <c r="F50" t="str">
        <f>VLOOKUP(C50,Datos!$A$4:$D$13,4,FALSE)</f>
        <v>l.zulueta@el_emporio_chileno.cl</v>
      </c>
      <c r="G50" t="str">
        <f>HLOOKUP(B50,Datos!$G$3:$J$5,2,FALSE)</f>
        <v>Juan Carlos Guzman</v>
      </c>
      <c r="H50" t="str">
        <f>VLOOKUP(J50,Datos!$A$17:$B$31,2,FALSE)</f>
        <v>Metropolitana</v>
      </c>
      <c r="J50" t="str">
        <f>HLOOKUP(B50,Datos!$G$3:$J$5,3,FALSE)</f>
        <v>RM</v>
      </c>
    </row>
    <row r="51" spans="1:10" x14ac:dyDescent="0.35">
      <c r="A51" s="3">
        <v>42584</v>
      </c>
      <c r="B51" s="2" t="s">
        <v>102</v>
      </c>
      <c r="C51" s="2" t="s">
        <v>10</v>
      </c>
      <c r="E51" t="str">
        <f>VLOOKUP(C51,Datos!$A$4:$D$13,3,)</f>
        <v>Luis Zulueta</v>
      </c>
      <c r="F51" t="str">
        <f>VLOOKUP(C51,Datos!$A$4:$D$13,4,FALSE)</f>
        <v>l.zulueta@el_emporio_chileno.cl</v>
      </c>
      <c r="G51" t="str">
        <f>HLOOKUP(B51,Datos!$G$3:$J$5,2,FALSE)</f>
        <v>Roberto Mancilla</v>
      </c>
      <c r="H51" t="str">
        <f>VLOOKUP(J51,Datos!$A$17:$B$31,2,FALSE)</f>
        <v>Antofagasta</v>
      </c>
      <c r="J51" t="str">
        <f>HLOOKUP(B51,Datos!$G$3:$J$5,3,FALSE)</f>
        <v>II</v>
      </c>
    </row>
    <row r="52" spans="1:10" x14ac:dyDescent="0.35">
      <c r="A52" s="3">
        <v>42705</v>
      </c>
      <c r="B52" s="2" t="s">
        <v>106</v>
      </c>
      <c r="C52" s="2" t="s">
        <v>9</v>
      </c>
      <c r="E52" t="str">
        <f>VLOOKUP(C52,Datos!$A$4:$D$13,3,)</f>
        <v>Ramon Montecinos</v>
      </c>
      <c r="F52" t="str">
        <f>VLOOKUP(C52,Datos!$A$4:$D$13,4,FALSE)</f>
        <v>r.montecinos@ferretería_don_ramon.cl</v>
      </c>
      <c r="G52" t="str">
        <f>HLOOKUP(B52,Datos!$G$3:$J$5,2,FALSE)</f>
        <v>Guillermo Parada</v>
      </c>
      <c r="H52" t="str">
        <f>VLOOKUP(J52,Datos!$A$17:$B$31,2,FALSE)</f>
        <v>Los Ríos</v>
      </c>
      <c r="J52" t="str">
        <f>HLOOKUP(B52,Datos!$G$3:$J$5,3,FALSE)</f>
        <v>XIV</v>
      </c>
    </row>
    <row r="53" spans="1:10" x14ac:dyDescent="0.35">
      <c r="A53" s="3">
        <v>42439</v>
      </c>
      <c r="B53" s="2" t="s">
        <v>106</v>
      </c>
      <c r="C53" s="2" t="s">
        <v>9</v>
      </c>
      <c r="E53" t="str">
        <f>VLOOKUP(C53,Datos!$A$4:$D$13,3,)</f>
        <v>Ramon Montecinos</v>
      </c>
      <c r="F53" t="str">
        <f>VLOOKUP(C53,Datos!$A$4:$D$13,4,FALSE)</f>
        <v>r.montecinos@ferretería_don_ramon.cl</v>
      </c>
      <c r="G53" t="str">
        <f>HLOOKUP(B53,Datos!$G$3:$J$5,2,FALSE)</f>
        <v>Guillermo Parada</v>
      </c>
      <c r="H53" t="str">
        <f>VLOOKUP(J53,Datos!$A$17:$B$31,2,FALSE)</f>
        <v>Los Ríos</v>
      </c>
      <c r="J53" t="str">
        <f>HLOOKUP(B53,Datos!$G$3:$J$5,3,FALSE)</f>
        <v>XIV</v>
      </c>
    </row>
    <row r="54" spans="1:10" x14ac:dyDescent="0.35">
      <c r="A54" s="3">
        <v>42481</v>
      </c>
      <c r="B54" s="2" t="s">
        <v>102</v>
      </c>
      <c r="C54" s="2" t="s">
        <v>19</v>
      </c>
      <c r="E54" t="str">
        <f>VLOOKUP(C54,Datos!$A$4:$D$13,3,)</f>
        <v>Raul Vasquez</v>
      </c>
      <c r="F54" t="str">
        <f>VLOOKUP(C54,Datos!$A$4:$D$13,4,FALSE)</f>
        <v>r.vasquez@ferretería_3_estrellas.cl</v>
      </c>
      <c r="G54" t="str">
        <f>HLOOKUP(B54,Datos!$G$3:$J$5,2,FALSE)</f>
        <v>Roberto Mancilla</v>
      </c>
      <c r="H54" t="str">
        <f>VLOOKUP(J54,Datos!$A$17:$B$31,2,FALSE)</f>
        <v>Antofagasta</v>
      </c>
      <c r="J54" t="str">
        <f>HLOOKUP(B54,Datos!$G$3:$J$5,3,FALSE)</f>
        <v>II</v>
      </c>
    </row>
    <row r="55" spans="1:10" x14ac:dyDescent="0.35">
      <c r="A55" s="3">
        <v>42581</v>
      </c>
      <c r="B55" s="2" t="s">
        <v>102</v>
      </c>
      <c r="C55" s="2" t="s">
        <v>10</v>
      </c>
      <c r="E55" t="str">
        <f>VLOOKUP(C55,Datos!$A$4:$D$13,3,)</f>
        <v>Luis Zulueta</v>
      </c>
      <c r="F55" t="str">
        <f>VLOOKUP(C55,Datos!$A$4:$D$13,4,FALSE)</f>
        <v>l.zulueta@el_emporio_chileno.cl</v>
      </c>
      <c r="G55" t="str">
        <f>HLOOKUP(B55,Datos!$G$3:$J$5,2,FALSE)</f>
        <v>Roberto Mancilla</v>
      </c>
      <c r="H55" t="str">
        <f>VLOOKUP(J55,Datos!$A$17:$B$31,2,FALSE)</f>
        <v>Antofagasta</v>
      </c>
      <c r="J55" t="str">
        <f>HLOOKUP(B55,Datos!$G$3:$J$5,3,FALSE)</f>
        <v>II</v>
      </c>
    </row>
    <row r="56" spans="1:10" x14ac:dyDescent="0.35">
      <c r="A56" s="3">
        <v>42590</v>
      </c>
      <c r="B56" s="2" t="s">
        <v>107</v>
      </c>
      <c r="C56" s="2" t="s">
        <v>10</v>
      </c>
      <c r="E56" t="str">
        <f>VLOOKUP(C56,Datos!$A$4:$D$13,3,)</f>
        <v>Luis Zulueta</v>
      </c>
      <c r="F56" t="str">
        <f>VLOOKUP(C56,Datos!$A$4:$D$13,4,FALSE)</f>
        <v>l.zulueta@el_emporio_chileno.cl</v>
      </c>
      <c r="G56" t="str">
        <f>HLOOKUP(B56,Datos!$G$3:$J$5,2,FALSE)</f>
        <v>Juan Carlos Guzman</v>
      </c>
      <c r="H56" t="str">
        <f>VLOOKUP(J56,Datos!$A$17:$B$31,2,FALSE)</f>
        <v>Metropolitana</v>
      </c>
      <c r="J56" t="str">
        <f>HLOOKUP(B56,Datos!$G$3:$J$5,3,FALSE)</f>
        <v>RM</v>
      </c>
    </row>
    <row r="57" spans="1:10" x14ac:dyDescent="0.35">
      <c r="A57" s="3">
        <v>42559</v>
      </c>
      <c r="B57" s="2" t="s">
        <v>102</v>
      </c>
      <c r="C57" s="2" t="s">
        <v>20</v>
      </c>
      <c r="E57" t="str">
        <f>VLOOKUP(C57,Datos!$A$4:$D$13,3,)</f>
        <v>José Manuel Peréz</v>
      </c>
      <c r="F57" t="str">
        <f>VLOOKUP(C57,Datos!$A$4:$D$13,4,FALSE)</f>
        <v>j.manuel peréz@manuel_peréz_y_hnos..cl</v>
      </c>
      <c r="G57" t="str">
        <f>HLOOKUP(B57,Datos!$G$3:$J$5,2,FALSE)</f>
        <v>Roberto Mancilla</v>
      </c>
      <c r="H57" t="str">
        <f>VLOOKUP(J57,Datos!$A$17:$B$31,2,FALSE)</f>
        <v>Antofagasta</v>
      </c>
      <c r="J57" t="str">
        <f>HLOOKUP(B57,Datos!$G$3:$J$5,3,FALSE)</f>
        <v>II</v>
      </c>
    </row>
    <row r="58" spans="1:10" x14ac:dyDescent="0.35">
      <c r="A58" s="3">
        <v>42356</v>
      </c>
      <c r="B58" s="2" t="s">
        <v>107</v>
      </c>
      <c r="C58" s="2" t="s">
        <v>17</v>
      </c>
      <c r="E58" t="str">
        <f>VLOOKUP(C58,Datos!$A$4:$D$13,3,)</f>
        <v>Silvia Opazo</v>
      </c>
      <c r="F58" t="str">
        <f>VLOOKUP(C58,Datos!$A$4:$D$13,4,FALSE)</f>
        <v>s.opazo@ferretería_el_martillo.cl</v>
      </c>
      <c r="G58" t="str">
        <f>HLOOKUP(B58,Datos!$G$3:$J$5,2,FALSE)</f>
        <v>Juan Carlos Guzman</v>
      </c>
      <c r="H58" t="str">
        <f>VLOOKUP(J58,Datos!$A$17:$B$31,2,FALSE)</f>
        <v>Metropolitana</v>
      </c>
      <c r="J58" t="str">
        <f>HLOOKUP(B58,Datos!$G$3:$J$5,3,FALSE)</f>
        <v>RM</v>
      </c>
    </row>
    <row r="59" spans="1:10" x14ac:dyDescent="0.35">
      <c r="A59" s="3">
        <v>42397</v>
      </c>
      <c r="B59" s="2" t="s">
        <v>105</v>
      </c>
      <c r="C59" s="2" t="s">
        <v>18</v>
      </c>
      <c r="E59" t="str">
        <f>VLOOKUP(C59,Datos!$A$4:$D$13,3,)</f>
        <v>Martin Feligres</v>
      </c>
      <c r="F59" t="str">
        <f>VLOOKUP(C59,Datos!$A$4:$D$13,4,FALSE)</f>
        <v>m.feligres@la_casa_del_constructor.cl</v>
      </c>
      <c r="G59" t="str">
        <f>HLOOKUP(B59,Datos!$G$3:$J$5,2,FALSE)</f>
        <v>Julio Ponce</v>
      </c>
      <c r="H59" t="str">
        <f>VLOOKUP(J59,Datos!$A$17:$B$31,2,FALSE)</f>
        <v>Arica y Parinacota</v>
      </c>
      <c r="J59" t="str">
        <f>HLOOKUP(B59,Datos!$G$3:$J$5,3,FALSE)</f>
        <v>XV</v>
      </c>
    </row>
    <row r="60" spans="1:10" x14ac:dyDescent="0.35">
      <c r="A60" s="3">
        <v>42431</v>
      </c>
      <c r="B60" s="2" t="s">
        <v>108</v>
      </c>
      <c r="C60" s="2" t="s">
        <v>10</v>
      </c>
      <c r="E60" t="str">
        <f>VLOOKUP(C60,Datos!$A$4:$D$13,3,)</f>
        <v>Luis Zulueta</v>
      </c>
      <c r="F60" t="str">
        <f>VLOOKUP(C60,Datos!$A$4:$D$13,4,FALSE)</f>
        <v>l.zulueta@el_emporio_chileno.cl</v>
      </c>
      <c r="G60" t="str">
        <f>HLOOKUP(B60,Datos!$G$3:$J$5,2,FALSE)</f>
        <v>Juan Carlos Guzman</v>
      </c>
      <c r="H60" t="str">
        <f>VLOOKUP(J60,Datos!$A$17:$B$31,2,FALSE)</f>
        <v>Metropolitana</v>
      </c>
      <c r="J60" t="str">
        <f>HLOOKUP(B60,Datos!$G$3:$J$5,3,FALSE)</f>
        <v>RM</v>
      </c>
    </row>
    <row r="61" spans="1:10" x14ac:dyDescent="0.35">
      <c r="A61" s="3">
        <v>42526</v>
      </c>
      <c r="B61" s="2" t="s">
        <v>106</v>
      </c>
      <c r="C61" s="2" t="s">
        <v>21</v>
      </c>
      <c r="E61" t="str">
        <f>VLOOKUP(C61,Datos!$A$4:$D$13,3,)</f>
        <v>Jonh Valdés</v>
      </c>
      <c r="F61" t="str">
        <f>VLOOKUP(C61,Datos!$A$4:$D$13,4,FALSE)</f>
        <v>j.valdés@comercial_perez&amp;perez.cl</v>
      </c>
      <c r="G61" t="str">
        <f>HLOOKUP(B61,Datos!$G$3:$J$5,2,FALSE)</f>
        <v>Guillermo Parada</v>
      </c>
      <c r="H61" t="str">
        <f>VLOOKUP(J61,Datos!$A$17:$B$31,2,FALSE)</f>
        <v>Los Ríos</v>
      </c>
      <c r="J61" t="str">
        <f>HLOOKUP(B61,Datos!$G$3:$J$5,3,FALSE)</f>
        <v>XIV</v>
      </c>
    </row>
    <row r="62" spans="1:10" x14ac:dyDescent="0.35">
      <c r="A62" s="3">
        <v>42620</v>
      </c>
      <c r="B62" s="2" t="s">
        <v>105</v>
      </c>
      <c r="C62" s="2" t="s">
        <v>17</v>
      </c>
      <c r="E62" t="str">
        <f>VLOOKUP(C62,Datos!$A$4:$D$13,3,)</f>
        <v>Silvia Opazo</v>
      </c>
      <c r="F62" t="str">
        <f>VLOOKUP(C62,Datos!$A$4:$D$13,4,FALSE)</f>
        <v>s.opazo@ferretería_el_martillo.cl</v>
      </c>
      <c r="G62" t="str">
        <f>HLOOKUP(B62,Datos!$G$3:$J$5,2,FALSE)</f>
        <v>Julio Ponce</v>
      </c>
      <c r="H62" t="str">
        <f>VLOOKUP(J62,Datos!$A$17:$B$31,2,FALSE)</f>
        <v>Arica y Parinacota</v>
      </c>
      <c r="J62" t="str">
        <f>HLOOKUP(B62,Datos!$G$3:$J$5,3,FALSE)</f>
        <v>XV</v>
      </c>
    </row>
    <row r="63" spans="1:10" x14ac:dyDescent="0.35">
      <c r="A63" s="3">
        <v>42495</v>
      </c>
      <c r="B63" s="2" t="s">
        <v>108</v>
      </c>
      <c r="C63" s="2" t="s">
        <v>18</v>
      </c>
      <c r="E63" t="str">
        <f>VLOOKUP(C63,Datos!$A$4:$D$13,3,)</f>
        <v>Martin Feligres</v>
      </c>
      <c r="F63" t="str">
        <f>VLOOKUP(C63,Datos!$A$4:$D$13,4,FALSE)</f>
        <v>m.feligres@la_casa_del_constructor.cl</v>
      </c>
      <c r="G63" t="str">
        <f>HLOOKUP(B63,Datos!$G$3:$J$5,2,FALSE)</f>
        <v>Juan Carlos Guzman</v>
      </c>
      <c r="H63" t="str">
        <f>VLOOKUP(J63,Datos!$A$17:$B$31,2,FALSE)</f>
        <v>Metropolitana</v>
      </c>
      <c r="J63" t="str">
        <f>HLOOKUP(B63,Datos!$G$3:$J$5,3,FALSE)</f>
        <v>RM</v>
      </c>
    </row>
    <row r="64" spans="1:10" x14ac:dyDescent="0.35">
      <c r="A64" s="3">
        <v>42605</v>
      </c>
      <c r="B64" s="2" t="s">
        <v>105</v>
      </c>
      <c r="C64" s="2" t="s">
        <v>17</v>
      </c>
      <c r="E64" t="str">
        <f>VLOOKUP(C64,Datos!$A$4:$D$13,3,)</f>
        <v>Silvia Opazo</v>
      </c>
      <c r="F64" t="str">
        <f>VLOOKUP(C64,Datos!$A$4:$D$13,4,FALSE)</f>
        <v>s.opazo@ferretería_el_martillo.cl</v>
      </c>
      <c r="G64" t="str">
        <f>HLOOKUP(B64,Datos!$G$3:$J$5,2,FALSE)</f>
        <v>Julio Ponce</v>
      </c>
      <c r="H64" t="str">
        <f>VLOOKUP(J64,Datos!$A$17:$B$31,2,FALSE)</f>
        <v>Arica y Parinacota</v>
      </c>
      <c r="J64" t="str">
        <f>HLOOKUP(B64,Datos!$G$3:$J$5,3,FALSE)</f>
        <v>XV</v>
      </c>
    </row>
    <row r="65" spans="1:10" x14ac:dyDescent="0.35">
      <c r="A65" s="3">
        <v>42401</v>
      </c>
      <c r="B65" s="2" t="s">
        <v>105</v>
      </c>
      <c r="C65" s="2" t="s">
        <v>17</v>
      </c>
      <c r="E65" t="str">
        <f>VLOOKUP(C65,Datos!$A$4:$D$13,3,)</f>
        <v>Silvia Opazo</v>
      </c>
      <c r="F65" t="str">
        <f>VLOOKUP(C65,Datos!$A$4:$D$13,4,FALSE)</f>
        <v>s.opazo@ferretería_el_martillo.cl</v>
      </c>
      <c r="G65" t="str">
        <f>HLOOKUP(B65,Datos!$G$3:$J$5,2,FALSE)</f>
        <v>Julio Ponce</v>
      </c>
      <c r="H65" t="str">
        <f>VLOOKUP(J65,Datos!$A$17:$B$31,2,FALSE)</f>
        <v>Arica y Parinacota</v>
      </c>
      <c r="J65" t="str">
        <f>HLOOKUP(B65,Datos!$G$3:$J$5,3,FALSE)</f>
        <v>XV</v>
      </c>
    </row>
    <row r="66" spans="1:10" x14ac:dyDescent="0.35">
      <c r="A66" s="3">
        <v>42426</v>
      </c>
      <c r="B66" s="2" t="s">
        <v>106</v>
      </c>
      <c r="C66" s="2" t="s">
        <v>21</v>
      </c>
      <c r="E66" t="str">
        <f>VLOOKUP(C66,Datos!$A$4:$D$13,3,)</f>
        <v>Jonh Valdés</v>
      </c>
      <c r="F66" t="str">
        <f>VLOOKUP(C66,Datos!$A$4:$D$13,4,FALSE)</f>
        <v>j.valdés@comercial_perez&amp;perez.cl</v>
      </c>
      <c r="G66" t="str">
        <f>HLOOKUP(B66,Datos!$G$3:$J$5,2,FALSE)</f>
        <v>Guillermo Parada</v>
      </c>
      <c r="H66" t="str">
        <f>VLOOKUP(J66,Datos!$A$17:$B$31,2,FALSE)</f>
        <v>Los Ríos</v>
      </c>
      <c r="J66" t="str">
        <f>HLOOKUP(B66,Datos!$G$3:$J$5,3,FALSE)</f>
        <v>XIV</v>
      </c>
    </row>
    <row r="67" spans="1:10" x14ac:dyDescent="0.35">
      <c r="A67" s="3">
        <v>42662</v>
      </c>
      <c r="B67" s="2" t="s">
        <v>102</v>
      </c>
      <c r="C67" s="2" t="s">
        <v>21</v>
      </c>
      <c r="E67" t="str">
        <f>VLOOKUP(C67,Datos!$A$4:$D$13,3,)</f>
        <v>Jonh Valdés</v>
      </c>
      <c r="F67" t="str">
        <f>VLOOKUP(C67,Datos!$A$4:$D$13,4,FALSE)</f>
        <v>j.valdés@comercial_perez&amp;perez.cl</v>
      </c>
      <c r="G67" t="str">
        <f>HLOOKUP(B67,Datos!$G$3:$J$5,2,FALSE)</f>
        <v>Roberto Mancilla</v>
      </c>
      <c r="H67" t="str">
        <f>VLOOKUP(J67,Datos!$A$17:$B$31,2,FALSE)</f>
        <v>Antofagasta</v>
      </c>
      <c r="J67" t="str">
        <f>HLOOKUP(B67,Datos!$G$3:$J$5,3,FALSE)</f>
        <v>II</v>
      </c>
    </row>
    <row r="68" spans="1:10" x14ac:dyDescent="0.35">
      <c r="A68" s="3">
        <v>42452</v>
      </c>
      <c r="B68" s="2" t="s">
        <v>102</v>
      </c>
      <c r="C68" s="2" t="s">
        <v>10</v>
      </c>
      <c r="E68" t="str">
        <f>VLOOKUP(C68,Datos!$A$4:$D$13,3,)</f>
        <v>Luis Zulueta</v>
      </c>
      <c r="F68" t="str">
        <f>VLOOKUP(C68,Datos!$A$4:$D$13,4,FALSE)</f>
        <v>l.zulueta@el_emporio_chileno.cl</v>
      </c>
      <c r="G68" t="str">
        <f>HLOOKUP(B68,Datos!$G$3:$J$5,2,FALSE)</f>
        <v>Roberto Mancilla</v>
      </c>
      <c r="H68" t="str">
        <f>VLOOKUP(J68,Datos!$A$17:$B$31,2,FALSE)</f>
        <v>Antofagasta</v>
      </c>
      <c r="J68" t="str">
        <f>HLOOKUP(B68,Datos!$G$3:$J$5,3,FALSE)</f>
        <v>II</v>
      </c>
    </row>
    <row r="69" spans="1:10" x14ac:dyDescent="0.35">
      <c r="A69" s="3">
        <v>42646</v>
      </c>
      <c r="B69" s="2" t="s">
        <v>105</v>
      </c>
      <c r="C69" s="2" t="s">
        <v>21</v>
      </c>
      <c r="E69" t="str">
        <f>VLOOKUP(C69,Datos!$A$4:$D$13,3,)</f>
        <v>Jonh Valdés</v>
      </c>
      <c r="F69" t="str">
        <f>VLOOKUP(C69,Datos!$A$4:$D$13,4,FALSE)</f>
        <v>j.valdés@comercial_perez&amp;perez.cl</v>
      </c>
      <c r="G69" t="str">
        <f>HLOOKUP(B69,Datos!$G$3:$J$5,2,FALSE)</f>
        <v>Julio Ponce</v>
      </c>
      <c r="H69" t="str">
        <f>VLOOKUP(J69,Datos!$A$17:$B$31,2,FALSE)</f>
        <v>Arica y Parinacota</v>
      </c>
      <c r="J69" t="str">
        <f>HLOOKUP(B69,Datos!$G$3:$J$5,3,FALSE)</f>
        <v>XV</v>
      </c>
    </row>
    <row r="70" spans="1:10" x14ac:dyDescent="0.35">
      <c r="A70" s="3">
        <v>42679</v>
      </c>
      <c r="B70" s="2" t="s">
        <v>106</v>
      </c>
      <c r="C70" s="2" t="s">
        <v>11</v>
      </c>
      <c r="E70" t="str">
        <f>VLOOKUP(C70,Datos!$A$4:$D$13,3,)</f>
        <v>Martin Feligres</v>
      </c>
      <c r="F70" t="str">
        <f>VLOOKUP(C70,Datos!$A$4:$D$13,4,FALSE)</f>
        <v>m.feligres@la_casa_del_constructor.cl</v>
      </c>
      <c r="G70" t="str">
        <f>HLOOKUP(B70,Datos!$G$3:$J$5,2,FALSE)</f>
        <v>Guillermo Parada</v>
      </c>
      <c r="H70" t="str">
        <f>VLOOKUP(J70,Datos!$A$17:$B$31,2,FALSE)</f>
        <v>Los Ríos</v>
      </c>
      <c r="J70" t="str">
        <f>HLOOKUP(B70,Datos!$G$3:$J$5,3,FALSE)</f>
        <v>XIV</v>
      </c>
    </row>
    <row r="71" spans="1:10" x14ac:dyDescent="0.35">
      <c r="A71" s="3">
        <v>42394</v>
      </c>
      <c r="B71" s="2" t="s">
        <v>108</v>
      </c>
      <c r="C71" s="2" t="s">
        <v>11</v>
      </c>
      <c r="E71" t="str">
        <f>VLOOKUP(C71,Datos!$A$4:$D$13,3,)</f>
        <v>Martin Feligres</v>
      </c>
      <c r="F71" t="str">
        <f>VLOOKUP(C71,Datos!$A$4:$D$13,4,FALSE)</f>
        <v>m.feligres@la_casa_del_constructor.cl</v>
      </c>
      <c r="G71" t="str">
        <f>HLOOKUP(B71,Datos!$G$3:$J$5,2,FALSE)</f>
        <v>Juan Carlos Guzman</v>
      </c>
      <c r="H71" t="str">
        <f>VLOOKUP(J71,Datos!$A$17:$B$31,2,FALSE)</f>
        <v>Metropolitana</v>
      </c>
      <c r="J71" t="str">
        <f>HLOOKUP(B71,Datos!$G$3:$J$5,3,FALSE)</f>
        <v>RM</v>
      </c>
    </row>
    <row r="72" spans="1:10" x14ac:dyDescent="0.35">
      <c r="A72" s="3">
        <v>42442</v>
      </c>
      <c r="B72" s="2" t="s">
        <v>102</v>
      </c>
      <c r="C72" s="2" t="s">
        <v>22</v>
      </c>
      <c r="E72" t="str">
        <f>VLOOKUP(C72,Datos!$A$4:$D$13,3,)</f>
        <v>Ramon Montecinos</v>
      </c>
      <c r="F72" t="str">
        <f>VLOOKUP(C72,Datos!$A$4:$D$13,4,FALSE)</f>
        <v>r.montecinos@ferretería_don_ramon.cl</v>
      </c>
      <c r="G72" t="str">
        <f>HLOOKUP(B72,Datos!$G$3:$J$5,2,FALSE)</f>
        <v>Roberto Mancilla</v>
      </c>
      <c r="H72" t="str">
        <f>VLOOKUP(J72,Datos!$A$17:$B$31,2,FALSE)</f>
        <v>Antofagasta</v>
      </c>
      <c r="J72" t="str">
        <f>HLOOKUP(B72,Datos!$G$3:$J$5,3,FALSE)</f>
        <v>II</v>
      </c>
    </row>
    <row r="73" spans="1:10" x14ac:dyDescent="0.35">
      <c r="A73" s="3">
        <v>42511</v>
      </c>
      <c r="B73" s="2" t="s">
        <v>109</v>
      </c>
      <c r="C73" s="2" t="s">
        <v>16</v>
      </c>
      <c r="E73" t="str">
        <f>VLOOKUP(C73,Datos!$A$4:$D$13,3,)</f>
        <v>Silvia Opazo</v>
      </c>
      <c r="F73" t="str">
        <f>VLOOKUP(C73,Datos!$A$4:$D$13,4,FALSE)</f>
        <v>s.opazo@ferretería_el_martillo.cl</v>
      </c>
      <c r="G73" t="str">
        <f>HLOOKUP(B73,Datos!$G$3:$J$5,2,FALSE)</f>
        <v>Juan Carlos Guzman</v>
      </c>
      <c r="H73" t="str">
        <f>VLOOKUP(J73,Datos!$A$17:$B$31,2,FALSE)</f>
        <v>Metropolitana</v>
      </c>
      <c r="J73" t="str">
        <f>HLOOKUP(B73,Datos!$G$3:$J$5,3,FALSE)</f>
        <v>RM</v>
      </c>
    </row>
    <row r="74" spans="1:10" x14ac:dyDescent="0.35">
      <c r="A74" s="3">
        <v>42665</v>
      </c>
      <c r="B74" s="2" t="s">
        <v>105</v>
      </c>
      <c r="C74" s="2" t="s">
        <v>13</v>
      </c>
      <c r="E74" t="str">
        <f>VLOOKUP(C74,Datos!$A$4:$D$13,3,)</f>
        <v>Luis Zulueta</v>
      </c>
      <c r="F74" t="str">
        <f>VLOOKUP(C74,Datos!$A$4:$D$13,4,FALSE)</f>
        <v>l.zulueta@el_emporio_chileno.cl</v>
      </c>
      <c r="G74" t="str">
        <f>HLOOKUP(B74,Datos!$G$3:$J$5,2,FALSE)</f>
        <v>Julio Ponce</v>
      </c>
      <c r="H74" t="str">
        <f>VLOOKUP(J74,Datos!$A$17:$B$31,2,FALSE)</f>
        <v>Arica y Parinacota</v>
      </c>
      <c r="J74" t="str">
        <f>HLOOKUP(B74,Datos!$G$3:$J$5,3,FALSE)</f>
        <v>XV</v>
      </c>
    </row>
    <row r="75" spans="1:10" x14ac:dyDescent="0.35">
      <c r="A75" s="3">
        <v>42448</v>
      </c>
      <c r="B75" s="2" t="s">
        <v>105</v>
      </c>
      <c r="C75" s="2" t="s">
        <v>12</v>
      </c>
      <c r="E75" t="str">
        <f>VLOOKUP(C75,Datos!$A$4:$D$13,3,)</f>
        <v>Jonh Valdés</v>
      </c>
      <c r="F75" t="str">
        <f>VLOOKUP(C75,Datos!$A$4:$D$13,4,FALSE)</f>
        <v>j.valdés@comercial_perez&amp;perez.cl</v>
      </c>
      <c r="G75" t="str">
        <f>HLOOKUP(B75,Datos!$G$3:$J$5,2,FALSE)</f>
        <v>Julio Ponce</v>
      </c>
      <c r="H75" t="str">
        <f>VLOOKUP(J75,Datos!$A$17:$B$31,2,FALSE)</f>
        <v>Arica y Parinacota</v>
      </c>
      <c r="J75" t="str">
        <f>HLOOKUP(B75,Datos!$G$3:$J$5,3,FALSE)</f>
        <v>XV</v>
      </c>
    </row>
    <row r="76" spans="1:10" x14ac:dyDescent="0.35">
      <c r="A76" s="3">
        <v>42484</v>
      </c>
      <c r="B76" s="2" t="s">
        <v>109</v>
      </c>
      <c r="C76" s="2" t="s">
        <v>11</v>
      </c>
      <c r="E76" t="str">
        <f>VLOOKUP(C76,Datos!$A$4:$D$13,3,)</f>
        <v>Martin Feligres</v>
      </c>
      <c r="F76" t="str">
        <f>VLOOKUP(C76,Datos!$A$4:$D$13,4,FALSE)</f>
        <v>m.feligres@la_casa_del_constructor.cl</v>
      </c>
      <c r="G76" t="str">
        <f>HLOOKUP(B76,Datos!$G$3:$J$5,2,FALSE)</f>
        <v>Juan Carlos Guzman</v>
      </c>
      <c r="H76" t="str">
        <f>VLOOKUP(J76,Datos!$A$17:$B$31,2,FALSE)</f>
        <v>Metropolitana</v>
      </c>
      <c r="J76" t="str">
        <f>HLOOKUP(B76,Datos!$G$3:$J$5,3,FALSE)</f>
        <v>RM</v>
      </c>
    </row>
    <row r="77" spans="1:10" x14ac:dyDescent="0.35">
      <c r="A77" s="3">
        <v>42512</v>
      </c>
      <c r="B77" s="2" t="s">
        <v>102</v>
      </c>
      <c r="C77" s="2" t="s">
        <v>13</v>
      </c>
      <c r="E77" t="str">
        <f>VLOOKUP(C77,Datos!$A$4:$D$13,3,)</f>
        <v>Luis Zulueta</v>
      </c>
      <c r="F77" t="str">
        <f>VLOOKUP(C77,Datos!$A$4:$D$13,4,FALSE)</f>
        <v>l.zulueta@el_emporio_chileno.cl</v>
      </c>
      <c r="G77" t="str">
        <f>HLOOKUP(B77,Datos!$G$3:$J$5,2,FALSE)</f>
        <v>Roberto Mancilla</v>
      </c>
      <c r="H77" t="str">
        <f>VLOOKUP(J77,Datos!$A$17:$B$31,2,FALSE)</f>
        <v>Antofagasta</v>
      </c>
      <c r="J77" t="str">
        <f>HLOOKUP(B77,Datos!$G$3:$J$5,3,FALSE)</f>
        <v>II</v>
      </c>
    </row>
    <row r="78" spans="1:10" x14ac:dyDescent="0.35">
      <c r="A78" s="3">
        <v>42586</v>
      </c>
      <c r="B78" s="2" t="s">
        <v>102</v>
      </c>
      <c r="C78" s="2" t="s">
        <v>15</v>
      </c>
      <c r="E78" t="str">
        <f>VLOOKUP(C78,Datos!$A$4:$D$13,3,)</f>
        <v>José Manuel Peréz</v>
      </c>
      <c r="F78" t="str">
        <f>VLOOKUP(C78,Datos!$A$4:$D$13,4,FALSE)</f>
        <v>j.manuel peréz@manuel_peréz_y_hnos..cl</v>
      </c>
      <c r="G78" t="str">
        <f>HLOOKUP(B78,Datos!$G$3:$J$5,2,FALSE)</f>
        <v>Roberto Mancilla</v>
      </c>
      <c r="H78" t="str">
        <f>VLOOKUP(J78,Datos!$A$17:$B$31,2,FALSE)</f>
        <v>Antofagasta</v>
      </c>
      <c r="J78" t="str">
        <f>HLOOKUP(B78,Datos!$G$3:$J$5,3,FALSE)</f>
        <v>II</v>
      </c>
    </row>
    <row r="79" spans="1:10" x14ac:dyDescent="0.35">
      <c r="A79" s="3">
        <v>42621</v>
      </c>
      <c r="B79" s="2" t="s">
        <v>105</v>
      </c>
      <c r="C79" s="2" t="s">
        <v>13</v>
      </c>
      <c r="E79" t="str">
        <f>VLOOKUP(C79,Datos!$A$4:$D$13,3,)</f>
        <v>Luis Zulueta</v>
      </c>
      <c r="F79" t="str">
        <f>VLOOKUP(C79,Datos!$A$4:$D$13,4,FALSE)</f>
        <v>l.zulueta@el_emporio_chileno.cl</v>
      </c>
      <c r="G79" t="str">
        <f>HLOOKUP(B79,Datos!$G$3:$J$5,2,FALSE)</f>
        <v>Julio Ponce</v>
      </c>
      <c r="H79" t="str">
        <f>VLOOKUP(J79,Datos!$A$17:$B$31,2,FALSE)</f>
        <v>Arica y Parinacota</v>
      </c>
      <c r="J79" t="str">
        <f>HLOOKUP(B79,Datos!$G$3:$J$5,3,FALSE)</f>
        <v>XV</v>
      </c>
    </row>
    <row r="80" spans="1:10" x14ac:dyDescent="0.35">
      <c r="A80" s="3">
        <v>42497</v>
      </c>
      <c r="B80" s="2" t="s">
        <v>105</v>
      </c>
      <c r="C80" s="2" t="s">
        <v>12</v>
      </c>
      <c r="E80" t="str">
        <f>VLOOKUP(C80,Datos!$A$4:$D$13,3,)</f>
        <v>Jonh Valdés</v>
      </c>
      <c r="F80" t="str">
        <f>VLOOKUP(C80,Datos!$A$4:$D$13,4,FALSE)</f>
        <v>j.valdés@comercial_perez&amp;perez.cl</v>
      </c>
      <c r="G80" t="str">
        <f>HLOOKUP(B80,Datos!$G$3:$J$5,2,FALSE)</f>
        <v>Julio Ponce</v>
      </c>
      <c r="H80" t="str">
        <f>VLOOKUP(J80,Datos!$A$17:$B$31,2,FALSE)</f>
        <v>Arica y Parinacota</v>
      </c>
      <c r="J80" t="str">
        <f>HLOOKUP(B80,Datos!$G$3:$J$5,3,FALSE)</f>
        <v>XV</v>
      </c>
    </row>
    <row r="81" spans="1:10" x14ac:dyDescent="0.35">
      <c r="A81" s="3">
        <v>42578</v>
      </c>
      <c r="B81" s="2" t="s">
        <v>109</v>
      </c>
      <c r="C81" s="2" t="s">
        <v>16</v>
      </c>
      <c r="E81" t="str">
        <f>VLOOKUP(C81,Datos!$A$4:$D$13,3,)</f>
        <v>Silvia Opazo</v>
      </c>
      <c r="F81" t="str">
        <f>VLOOKUP(C81,Datos!$A$4:$D$13,4,FALSE)</f>
        <v>s.opazo@ferretería_el_martillo.cl</v>
      </c>
      <c r="G81" t="str">
        <f>HLOOKUP(B81,Datos!$G$3:$J$5,2,FALSE)</f>
        <v>Juan Carlos Guzman</v>
      </c>
      <c r="H81" t="str">
        <f>VLOOKUP(J81,Datos!$A$17:$B$31,2,FALSE)</f>
        <v>Metropolitana</v>
      </c>
      <c r="J81" t="str">
        <f>HLOOKUP(B81,Datos!$G$3:$J$5,3,FALSE)</f>
        <v>RM</v>
      </c>
    </row>
    <row r="82" spans="1:10" x14ac:dyDescent="0.35">
      <c r="A82" s="3">
        <v>42376</v>
      </c>
      <c r="B82" s="2" t="s">
        <v>106</v>
      </c>
      <c r="C82" s="2" t="s">
        <v>11</v>
      </c>
      <c r="E82" t="str">
        <f>VLOOKUP(C82,Datos!$A$4:$D$13,3,)</f>
        <v>Martin Feligres</v>
      </c>
      <c r="F82" t="str">
        <f>VLOOKUP(C82,Datos!$A$4:$D$13,4,FALSE)</f>
        <v>m.feligres@la_casa_del_constructor.cl</v>
      </c>
      <c r="G82" t="str">
        <f>HLOOKUP(B82,Datos!$G$3:$J$5,2,FALSE)</f>
        <v>Guillermo Parada</v>
      </c>
      <c r="H82" t="str">
        <f>VLOOKUP(J82,Datos!$A$17:$B$31,2,FALSE)</f>
        <v>Los Ríos</v>
      </c>
      <c r="J82" t="str">
        <f>HLOOKUP(B82,Datos!$G$3:$J$5,3,FALSE)</f>
        <v>XIV</v>
      </c>
    </row>
    <row r="83" spans="1:10" x14ac:dyDescent="0.35">
      <c r="A83" s="3">
        <v>42527</v>
      </c>
      <c r="B83" s="2" t="s">
        <v>100</v>
      </c>
      <c r="C83" s="2" t="s">
        <v>16</v>
      </c>
      <c r="E83" t="str">
        <f>VLOOKUP(C83,Datos!$A$4:$D$13,3,)</f>
        <v>Silvia Opazo</v>
      </c>
      <c r="F83" t="str">
        <f>VLOOKUP(C83,Datos!$A$4:$D$13,4,FALSE)</f>
        <v>s.opazo@ferretería_el_martillo.cl</v>
      </c>
      <c r="G83" t="str">
        <f>HLOOKUP(B83,Datos!$G$3:$J$5,2,FALSE)</f>
        <v>Juan Carlos Guzman</v>
      </c>
      <c r="H83" t="str">
        <f>VLOOKUP(J83,Datos!$A$17:$B$31,2,FALSE)</f>
        <v>Metropolitana</v>
      </c>
      <c r="J83" t="str">
        <f>HLOOKUP(B83,Datos!$G$3:$J$5,3,FALSE)</f>
        <v>RM</v>
      </c>
    </row>
    <row r="84" spans="1:10" x14ac:dyDescent="0.35">
      <c r="A84" s="3">
        <v>42632</v>
      </c>
      <c r="B84" s="2" t="s">
        <v>102</v>
      </c>
      <c r="C84" s="2" t="s">
        <v>16</v>
      </c>
      <c r="E84" t="str">
        <f>VLOOKUP(C84,Datos!$A$4:$D$13,3,)</f>
        <v>Silvia Opazo</v>
      </c>
      <c r="F84" t="str">
        <f>VLOOKUP(C84,Datos!$A$4:$D$13,4,FALSE)</f>
        <v>s.opazo@ferretería_el_martillo.cl</v>
      </c>
      <c r="G84" t="str">
        <f>HLOOKUP(B84,Datos!$G$3:$J$5,2,FALSE)</f>
        <v>Roberto Mancilla</v>
      </c>
      <c r="H84" t="str">
        <f>VLOOKUP(J84,Datos!$A$17:$B$31,2,FALSE)</f>
        <v>Antofagasta</v>
      </c>
      <c r="J84" t="str">
        <f>HLOOKUP(B84,Datos!$G$3:$J$5,3,FALSE)</f>
        <v>II</v>
      </c>
    </row>
    <row r="85" spans="1:10" x14ac:dyDescent="0.35">
      <c r="A85" s="3">
        <v>42345</v>
      </c>
      <c r="B85" s="2" t="s">
        <v>101</v>
      </c>
      <c r="C85" s="2" t="s">
        <v>11</v>
      </c>
      <c r="E85" t="str">
        <f>VLOOKUP(C85,Datos!$A$4:$D$13,3,)</f>
        <v>Martin Feligres</v>
      </c>
      <c r="F85" t="str">
        <f>VLOOKUP(C85,Datos!$A$4:$D$13,4,FALSE)</f>
        <v>m.feligres@la_casa_del_constructor.cl</v>
      </c>
      <c r="G85" t="str">
        <f>HLOOKUP(B85,Datos!$G$3:$J$5,2,FALSE)</f>
        <v>Julio Ponce</v>
      </c>
      <c r="H85" t="str">
        <f>VLOOKUP(J85,Datos!$A$17:$B$31,2,FALSE)</f>
        <v>Arica y Parinacota</v>
      </c>
      <c r="J85" t="str">
        <f>HLOOKUP(B85,Datos!$G$3:$J$5,3,FALSE)</f>
        <v>XV</v>
      </c>
    </row>
    <row r="86" spans="1:10" x14ac:dyDescent="0.35">
      <c r="A86" s="3">
        <v>42388</v>
      </c>
      <c r="B86" s="2" t="s">
        <v>106</v>
      </c>
      <c r="C86" s="2" t="s">
        <v>22</v>
      </c>
      <c r="E86" t="str">
        <f>VLOOKUP(C86,Datos!$A$4:$D$13,3,)</f>
        <v>Ramon Montecinos</v>
      </c>
      <c r="F86" t="str">
        <f>VLOOKUP(C86,Datos!$A$4:$D$13,4,FALSE)</f>
        <v>r.montecinos@ferretería_don_ramon.cl</v>
      </c>
      <c r="G86" t="str">
        <f>HLOOKUP(B86,Datos!$G$3:$J$5,2,FALSE)</f>
        <v>Guillermo Parada</v>
      </c>
      <c r="H86" t="str">
        <f>VLOOKUP(J86,Datos!$A$17:$B$31,2,FALSE)</f>
        <v>Los Ríos</v>
      </c>
      <c r="J86" t="str">
        <f>HLOOKUP(B86,Datos!$G$3:$J$5,3,FALSE)</f>
        <v>XIV</v>
      </c>
    </row>
  </sheetData>
  <mergeCells count="3">
    <mergeCell ref="G1:H1"/>
    <mergeCell ref="E1:F1"/>
    <mergeCell ref="A1:C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opLeftCell="A11" zoomScaleNormal="100" workbookViewId="0">
      <selection activeCell="A2" sqref="A2"/>
    </sheetView>
  </sheetViews>
  <sheetFormatPr baseColWidth="10" defaultColWidth="10.83203125" defaultRowHeight="13.5" x14ac:dyDescent="0.3"/>
  <cols>
    <col min="1" max="1" width="12.83203125" style="5" customWidth="1"/>
    <col min="2" max="2" width="22.5" style="5" bestFit="1" customWidth="1"/>
    <col min="3" max="3" width="18.5" style="5" bestFit="1" customWidth="1"/>
    <col min="4" max="4" width="36.83203125" style="5" bestFit="1" customWidth="1"/>
    <col min="5" max="5" width="3" style="5" customWidth="1"/>
    <col min="6" max="6" width="22.6640625" style="5" customWidth="1"/>
    <col min="7" max="8" width="16" style="5" customWidth="1"/>
    <col min="9" max="9" width="17.5" style="5" customWidth="1"/>
    <col min="10" max="10" width="18.6640625" style="5" customWidth="1"/>
    <col min="11" max="16384" width="10.83203125" style="5"/>
  </cols>
  <sheetData>
    <row r="2" spans="1:10" ht="14" x14ac:dyDescent="0.3">
      <c r="A2" s="4" t="s">
        <v>29</v>
      </c>
      <c r="F2" s="4" t="s">
        <v>23</v>
      </c>
    </row>
    <row r="3" spans="1:10" x14ac:dyDescent="0.3">
      <c r="A3" s="6" t="s">
        <v>111</v>
      </c>
      <c r="B3" s="6" t="s">
        <v>30</v>
      </c>
      <c r="C3" s="6" t="s">
        <v>31</v>
      </c>
      <c r="D3" s="6" t="s">
        <v>32</v>
      </c>
      <c r="F3" s="9" t="s">
        <v>3</v>
      </c>
      <c r="G3" s="11" t="s">
        <v>110</v>
      </c>
      <c r="H3" s="11" t="s">
        <v>101</v>
      </c>
      <c r="I3" s="11" t="s">
        <v>99</v>
      </c>
      <c r="J3" s="11" t="s">
        <v>107</v>
      </c>
    </row>
    <row r="4" spans="1:10" x14ac:dyDescent="0.3">
      <c r="A4" s="8" t="s">
        <v>19</v>
      </c>
      <c r="B4" s="8" t="s">
        <v>33</v>
      </c>
      <c r="C4" s="8" t="s">
        <v>34</v>
      </c>
      <c r="D4" s="8" t="s">
        <v>35</v>
      </c>
      <c r="F4" s="9" t="s">
        <v>24</v>
      </c>
      <c r="G4" s="12" t="s">
        <v>95</v>
      </c>
      <c r="H4" s="12" t="s">
        <v>96</v>
      </c>
      <c r="I4" s="12" t="s">
        <v>97</v>
      </c>
      <c r="J4" s="12" t="s">
        <v>98</v>
      </c>
    </row>
    <row r="5" spans="1:10" x14ac:dyDescent="0.3">
      <c r="A5" s="8" t="s">
        <v>18</v>
      </c>
      <c r="B5" s="8" t="s">
        <v>36</v>
      </c>
      <c r="C5" s="8" t="s">
        <v>37</v>
      </c>
      <c r="D5" s="8" t="s">
        <v>38</v>
      </c>
      <c r="F5" s="10" t="s">
        <v>4</v>
      </c>
      <c r="G5" s="11" t="s">
        <v>25</v>
      </c>
      <c r="H5" s="11" t="s">
        <v>26</v>
      </c>
      <c r="I5" s="11" t="s">
        <v>27</v>
      </c>
      <c r="J5" s="11" t="s">
        <v>28</v>
      </c>
    </row>
    <row r="6" spans="1:10" x14ac:dyDescent="0.3">
      <c r="A6" s="8" t="s">
        <v>92</v>
      </c>
      <c r="B6" s="8" t="s">
        <v>39</v>
      </c>
      <c r="C6" s="8" t="s">
        <v>40</v>
      </c>
      <c r="D6" s="8" t="s">
        <v>41</v>
      </c>
    </row>
    <row r="7" spans="1:10" x14ac:dyDescent="0.3">
      <c r="A7" s="8" t="s">
        <v>17</v>
      </c>
      <c r="B7" s="8" t="s">
        <v>42</v>
      </c>
      <c r="C7" s="8" t="s">
        <v>43</v>
      </c>
      <c r="D7" s="8" t="s">
        <v>44</v>
      </c>
    </row>
    <row r="8" spans="1:10" x14ac:dyDescent="0.3">
      <c r="A8" s="8" t="s">
        <v>21</v>
      </c>
      <c r="B8" s="8" t="s">
        <v>45</v>
      </c>
      <c r="C8" s="8" t="s">
        <v>46</v>
      </c>
      <c r="D8" s="8" t="s">
        <v>47</v>
      </c>
    </row>
    <row r="9" spans="1:10" x14ac:dyDescent="0.3">
      <c r="A9" s="8" t="s">
        <v>10</v>
      </c>
      <c r="B9" s="8" t="s">
        <v>48</v>
      </c>
      <c r="C9" s="8" t="s">
        <v>49</v>
      </c>
      <c r="D9" s="8" t="s">
        <v>50</v>
      </c>
    </row>
    <row r="10" spans="1:10" x14ac:dyDescent="0.3">
      <c r="A10" s="8" t="s">
        <v>93</v>
      </c>
      <c r="B10" s="8" t="s">
        <v>51</v>
      </c>
      <c r="C10" s="8" t="s">
        <v>52</v>
      </c>
      <c r="D10" s="8" t="s">
        <v>53</v>
      </c>
    </row>
    <row r="11" spans="1:10" x14ac:dyDescent="0.3">
      <c r="A11" s="8" t="s">
        <v>9</v>
      </c>
      <c r="B11" s="8" t="s">
        <v>54</v>
      </c>
      <c r="C11" s="8" t="s">
        <v>55</v>
      </c>
      <c r="D11" s="8" t="s">
        <v>56</v>
      </c>
    </row>
    <row r="12" spans="1:10" x14ac:dyDescent="0.3">
      <c r="A12" s="8" t="s">
        <v>94</v>
      </c>
      <c r="B12" s="8" t="s">
        <v>57</v>
      </c>
      <c r="C12" s="8" t="s">
        <v>58</v>
      </c>
      <c r="D12" s="8" t="s">
        <v>59</v>
      </c>
    </row>
    <row r="13" spans="1:10" x14ac:dyDescent="0.3">
      <c r="A13" s="8" t="s">
        <v>20</v>
      </c>
      <c r="B13" s="8" t="s">
        <v>60</v>
      </c>
      <c r="C13" s="8" t="s">
        <v>61</v>
      </c>
      <c r="D13" s="8" t="s">
        <v>62</v>
      </c>
    </row>
    <row r="15" spans="1:10" ht="14" x14ac:dyDescent="0.3">
      <c r="A15" s="4" t="s">
        <v>63</v>
      </c>
    </row>
    <row r="16" spans="1:10" x14ac:dyDescent="0.3">
      <c r="A16" s="6" t="s">
        <v>64</v>
      </c>
      <c r="B16" s="6" t="s">
        <v>65</v>
      </c>
    </row>
    <row r="17" spans="1:2" x14ac:dyDescent="0.3">
      <c r="A17" s="7" t="s">
        <v>26</v>
      </c>
      <c r="B17" s="7" t="s">
        <v>66</v>
      </c>
    </row>
    <row r="18" spans="1:2" x14ac:dyDescent="0.3">
      <c r="A18" s="7" t="s">
        <v>67</v>
      </c>
      <c r="B18" s="7" t="s">
        <v>68</v>
      </c>
    </row>
    <row r="19" spans="1:2" x14ac:dyDescent="0.3">
      <c r="A19" s="7" t="s">
        <v>25</v>
      </c>
      <c r="B19" s="7" t="s">
        <v>69</v>
      </c>
    </row>
    <row r="20" spans="1:2" x14ac:dyDescent="0.3">
      <c r="A20" s="7" t="s">
        <v>70</v>
      </c>
      <c r="B20" s="7" t="s">
        <v>71</v>
      </c>
    </row>
    <row r="21" spans="1:2" x14ac:dyDescent="0.3">
      <c r="A21" s="7" t="s">
        <v>72</v>
      </c>
      <c r="B21" s="7" t="s">
        <v>73</v>
      </c>
    </row>
    <row r="22" spans="1:2" x14ac:dyDescent="0.3">
      <c r="A22" s="7" t="s">
        <v>74</v>
      </c>
      <c r="B22" s="7" t="s">
        <v>75</v>
      </c>
    </row>
    <row r="23" spans="1:2" x14ac:dyDescent="0.3">
      <c r="A23" s="7" t="s">
        <v>28</v>
      </c>
      <c r="B23" s="7" t="s">
        <v>76</v>
      </c>
    </row>
    <row r="24" spans="1:2" x14ac:dyDescent="0.3">
      <c r="A24" s="7" t="s">
        <v>77</v>
      </c>
      <c r="B24" s="7" t="s">
        <v>78</v>
      </c>
    </row>
    <row r="25" spans="1:2" x14ac:dyDescent="0.3">
      <c r="A25" s="7" t="s">
        <v>79</v>
      </c>
      <c r="B25" s="7" t="s">
        <v>80</v>
      </c>
    </row>
    <row r="26" spans="1:2" x14ac:dyDescent="0.3">
      <c r="A26" s="7" t="s">
        <v>81</v>
      </c>
      <c r="B26" s="7" t="s">
        <v>82</v>
      </c>
    </row>
    <row r="27" spans="1:2" x14ac:dyDescent="0.3">
      <c r="A27" s="7" t="s">
        <v>83</v>
      </c>
      <c r="B27" s="7" t="s">
        <v>84</v>
      </c>
    </row>
    <row r="28" spans="1:2" x14ac:dyDescent="0.3">
      <c r="A28" s="7" t="s">
        <v>27</v>
      </c>
      <c r="B28" s="7" t="s">
        <v>85</v>
      </c>
    </row>
    <row r="29" spans="1:2" x14ac:dyDescent="0.3">
      <c r="A29" s="7" t="s">
        <v>86</v>
      </c>
      <c r="B29" s="7" t="s">
        <v>87</v>
      </c>
    </row>
    <row r="30" spans="1:2" x14ac:dyDescent="0.3">
      <c r="A30" s="7" t="s">
        <v>88</v>
      </c>
      <c r="B30" s="7" t="s">
        <v>89</v>
      </c>
    </row>
    <row r="31" spans="1:2" x14ac:dyDescent="0.3">
      <c r="A31" s="7" t="s">
        <v>90</v>
      </c>
      <c r="B31" s="7" t="s">
        <v>91</v>
      </c>
    </row>
  </sheetData>
  <hyperlinks>
    <hyperlink ref="B17" r:id="rId1" tooltip="Región de Arica y Parinacota" display="http://es.wikipedia.org/wiki/Regi%C3%B3n_de_Arica_y_Parinacota" xr:uid="{00000000-0004-0000-0100-000000000000}"/>
    <hyperlink ref="B18" r:id="rId2" tooltip="Región de Tarapacá" display="http://es.wikipedia.org/wiki/Regi%C3%B3n_de_Tarapac%C3%A1" xr:uid="{00000000-0004-0000-0100-000001000000}"/>
    <hyperlink ref="B19" r:id="rId3" tooltip="Región de Antofagasta" display="http://es.wikipedia.org/wiki/Regi%C3%B3n_de_Antofagasta" xr:uid="{00000000-0004-0000-0100-000002000000}"/>
    <hyperlink ref="B20" r:id="rId4" tooltip="Región de Atacama" display="http://es.wikipedia.org/wiki/Regi%C3%B3n_de_Atacama" xr:uid="{00000000-0004-0000-0100-000003000000}"/>
    <hyperlink ref="B21" r:id="rId5" tooltip="Región de Coquimbo" display="http://es.wikipedia.org/wiki/Regi%C3%B3n_de_Coquimbo" xr:uid="{00000000-0004-0000-0100-000004000000}"/>
    <hyperlink ref="B22" r:id="rId6" tooltip="Región de Valparaíso" display="http://es.wikipedia.org/wiki/Regi%C3%B3n_de_Valpara%C3%ADso" xr:uid="{00000000-0004-0000-0100-000005000000}"/>
    <hyperlink ref="B23" r:id="rId7" tooltip="Región Metropolitana de Santiago" display="http://es.wikipedia.org/wiki/Regi%C3%B3n_Metropolitana_de_Santiago" xr:uid="{00000000-0004-0000-0100-000006000000}"/>
    <hyperlink ref="B24" r:id="rId8" tooltip="Región del Libertador General Bernardo O'Higgins" display="http://es.wikipedia.org/wiki/Regi%C3%B3n_del_Libertador_General_Bernardo_O%27Higgins" xr:uid="{00000000-0004-0000-0100-000007000000}"/>
    <hyperlink ref="B25" r:id="rId9" tooltip="Región del Maule" display="http://es.wikipedia.org/wiki/Regi%C3%B3n_del_Maule" xr:uid="{00000000-0004-0000-0100-000008000000}"/>
    <hyperlink ref="B26" r:id="rId10" tooltip="Región del Biobío" display="http://es.wikipedia.org/wiki/Regi%C3%B3n_del_Biob%C3%ADo" xr:uid="{00000000-0004-0000-0100-000009000000}"/>
    <hyperlink ref="B27" r:id="rId11" tooltip="Región de la Araucanía" display="http://es.wikipedia.org/wiki/Regi%C3%B3n_de_la_Araucan%C3%ADa" xr:uid="{00000000-0004-0000-0100-00000A000000}"/>
    <hyperlink ref="B28" r:id="rId12" tooltip="Región de Los Ríos" display="http://es.wikipedia.org/wiki/Regi%C3%B3n_de_Los_R%C3%ADos" xr:uid="{00000000-0004-0000-0100-00000B000000}"/>
    <hyperlink ref="B29" r:id="rId13" tooltip="Región de Los Lagos" display="http://es.wikipedia.org/wiki/Regi%C3%B3n_de_Los_Lagos" xr:uid="{00000000-0004-0000-0100-00000C000000}"/>
    <hyperlink ref="B30" r:id="rId14" tooltip="Región de Aysén del General Carlos Ibáñez del Campo" display="http://es.wikipedia.org/wiki/Regi%C3%B3n_de_Ays%C3%A9n_del_General_Carlos_Ib%C3%A1%C3%B1ez_del_Campo" xr:uid="{00000000-0004-0000-0100-00000D000000}"/>
    <hyperlink ref="B31" r:id="rId15" tooltip="Región de Magallanes y de la Antártica Chilena" display="http://es.wikipedia.org/wiki/Regi%C3%B3n_de_Magallanes_y_de_la_Ant%C3%A1rtica_Chilena" xr:uid="{00000000-0004-0000-0100-00000E000000}"/>
  </hyperlinks>
  <pageMargins left="0.75" right="0.75" top="1" bottom="1" header="0" footer="0"/>
  <pageSetup paperSize="256" orientation="portrait" horizontalDpi="180" r:id="rId1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 Vend Pedido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gabriel haensgen</cp:lastModifiedBy>
  <dcterms:created xsi:type="dcterms:W3CDTF">2017-04-10T02:31:46Z</dcterms:created>
  <dcterms:modified xsi:type="dcterms:W3CDTF">2020-04-27T00:42:33Z</dcterms:modified>
</cp:coreProperties>
</file>