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mik\Desktop\"/>
    </mc:Choice>
  </mc:AlternateContent>
  <xr:revisionPtr revIDLastSave="0" documentId="13_ncr:1_{FECF58D5-EB62-43D3-964B-C01FE20F1FB5}" xr6:coauthVersionLast="45" xr6:coauthVersionMax="45" xr10:uidLastSave="{00000000-0000-0000-0000-000000000000}"/>
  <bookViews>
    <workbookView xWindow="-120" yWindow="-120" windowWidth="20730" windowHeight="11160" firstSheet="13" activeTab="15" xr2:uid="{00000000-000D-0000-FFFF-FFFF00000000}"/>
  </bookViews>
  <sheets>
    <sheet name="Cross-Border Electricity 2016" sheetId="1" r:id="rId1"/>
    <sheet name="Energy Generated (MWH) 2016" sheetId="5" r:id="rId2"/>
    <sheet name="Energy Sent Out (MWH) 2016." sheetId="22" r:id="rId3"/>
    <sheet name="Energy Consumed (MWH) 2016" sheetId="7" r:id="rId4"/>
    <sheet name="Cross-Border Electricity 2017" sheetId="17" r:id="rId5"/>
    <sheet name="Energy Generated (MWH) 2017" sheetId="18" r:id="rId6"/>
    <sheet name="Energy Sent Out (MWH) 2017" sheetId="19" r:id="rId7"/>
    <sheet name="Energy Consumed (MWH) 2017" sheetId="20" r:id="rId8"/>
    <sheet name="Cross-Border Electricity 2018" sheetId="9" r:id="rId9"/>
    <sheet name="Energy Generated (MWH) 2018" sheetId="10" r:id="rId10"/>
    <sheet name="Energy sent out (MWH) 2018" sheetId="23" r:id="rId11"/>
    <sheet name="Energy Consumed (MWH) 2018" sheetId="12" r:id="rId12"/>
    <sheet name="Cross-Border Electricity 2019" sheetId="13" r:id="rId13"/>
    <sheet name="Energy Generated (MWH) 2019" sheetId="14" r:id="rId14"/>
    <sheet name="Energy Sent Out (MWH) 2019" sheetId="21" r:id="rId15"/>
    <sheet name="Energy Consumed (MWH) 2019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6" l="1"/>
  <c r="M14" i="16"/>
  <c r="M15" i="16"/>
  <c r="M16" i="16"/>
  <c r="M17" i="16"/>
  <c r="M12" i="16"/>
  <c r="M5" i="16"/>
  <c r="M6" i="16"/>
  <c r="M7" i="16"/>
  <c r="M8" i="16"/>
  <c r="M9" i="16"/>
  <c r="M4" i="16"/>
  <c r="B20" i="16"/>
  <c r="C18" i="16"/>
  <c r="D18" i="16"/>
  <c r="E18" i="16"/>
  <c r="F18" i="16"/>
  <c r="F20" i="16" s="1"/>
  <c r="G18" i="16"/>
  <c r="H18" i="16"/>
  <c r="I18" i="16"/>
  <c r="J18" i="16"/>
  <c r="J20" i="16" s="1"/>
  <c r="K18" i="16"/>
  <c r="L18" i="16"/>
  <c r="C10" i="16"/>
  <c r="C20" i="16" s="1"/>
  <c r="D10" i="16"/>
  <c r="D20" i="16" s="1"/>
  <c r="E10" i="16"/>
  <c r="E20" i="16" s="1"/>
  <c r="F10" i="16"/>
  <c r="G10" i="16"/>
  <c r="G20" i="16" s="1"/>
  <c r="H10" i="16"/>
  <c r="H20" i="16" s="1"/>
  <c r="I10" i="16"/>
  <c r="I20" i="16" s="1"/>
  <c r="J10" i="16"/>
  <c r="K10" i="16"/>
  <c r="K20" i="16" s="1"/>
  <c r="L10" i="16"/>
  <c r="L20" i="16" s="1"/>
  <c r="C10" i="21"/>
  <c r="D10" i="21"/>
  <c r="E10" i="21"/>
  <c r="F10" i="21"/>
  <c r="F18" i="21" s="1"/>
  <c r="G10" i="21"/>
  <c r="H10" i="21"/>
  <c r="I10" i="21"/>
  <c r="J10" i="21"/>
  <c r="J18" i="21" s="1"/>
  <c r="K10" i="21"/>
  <c r="L10" i="21"/>
  <c r="M10" i="21"/>
  <c r="N10" i="21"/>
  <c r="N18" i="21" s="1"/>
  <c r="O10" i="21"/>
  <c r="P10" i="21"/>
  <c r="Q10" i="21"/>
  <c r="R10" i="21"/>
  <c r="R18" i="21" s="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E13" i="14"/>
  <c r="AE14" i="14"/>
  <c r="AE15" i="14"/>
  <c r="AE16" i="14"/>
  <c r="AE17" i="14"/>
  <c r="AE5" i="14"/>
  <c r="AE6" i="14"/>
  <c r="AE7" i="14"/>
  <c r="AE8" i="14"/>
  <c r="AE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D16" i="14"/>
  <c r="AD17" i="14"/>
  <c r="AD13" i="14"/>
  <c r="AD14" i="14"/>
  <c r="AD15" i="14"/>
  <c r="AD5" i="14"/>
  <c r="AD6" i="14"/>
  <c r="AD7" i="14"/>
  <c r="AD10" i="14" s="1"/>
  <c r="AD8" i="14"/>
  <c r="AD9" i="14"/>
  <c r="U13" i="14"/>
  <c r="U14" i="14"/>
  <c r="U15" i="14"/>
  <c r="U16" i="14"/>
  <c r="U17" i="14"/>
  <c r="U5" i="14"/>
  <c r="U6" i="14"/>
  <c r="U7" i="14"/>
  <c r="U8" i="14"/>
  <c r="U10" i="14" s="1"/>
  <c r="U9" i="14"/>
  <c r="L13" i="14"/>
  <c r="L14" i="14"/>
  <c r="L15" i="14"/>
  <c r="L16" i="14"/>
  <c r="L17" i="14"/>
  <c r="L5" i="14"/>
  <c r="L6" i="14"/>
  <c r="L10" i="14" s="1"/>
  <c r="L7" i="14"/>
  <c r="L8" i="14"/>
  <c r="L9" i="14"/>
  <c r="C10" i="14"/>
  <c r="D10" i="14"/>
  <c r="E10" i="14"/>
  <c r="F10" i="14"/>
  <c r="G10" i="14"/>
  <c r="H10" i="14"/>
  <c r="I10" i="14"/>
  <c r="J10" i="14"/>
  <c r="K10" i="14"/>
  <c r="M10" i="14"/>
  <c r="N10" i="14"/>
  <c r="O10" i="14"/>
  <c r="P10" i="14"/>
  <c r="Q10" i="14"/>
  <c r="R10" i="14"/>
  <c r="S10" i="14"/>
  <c r="T10" i="14"/>
  <c r="V10" i="14"/>
  <c r="W10" i="14"/>
  <c r="X10" i="14"/>
  <c r="Y10" i="14"/>
  <c r="Z10" i="14"/>
  <c r="AA10" i="14"/>
  <c r="AB10" i="14"/>
  <c r="AC10" i="14"/>
  <c r="D23" i="13"/>
  <c r="D25" i="13" s="1"/>
  <c r="B25" i="13"/>
  <c r="B23" i="13"/>
  <c r="D21" i="13"/>
  <c r="B21" i="13"/>
  <c r="D13" i="13"/>
  <c r="B13" i="13"/>
  <c r="H20" i="12"/>
  <c r="I20" i="12"/>
  <c r="J20" i="12"/>
  <c r="K20" i="12"/>
  <c r="L20" i="12"/>
  <c r="M20" i="12"/>
  <c r="C20" i="12"/>
  <c r="D20" i="12"/>
  <c r="E20" i="12"/>
  <c r="F20" i="12"/>
  <c r="G20" i="12"/>
  <c r="B20" i="12"/>
  <c r="M13" i="12"/>
  <c r="M14" i="12"/>
  <c r="M15" i="12"/>
  <c r="M16" i="12"/>
  <c r="M17" i="12"/>
  <c r="M12" i="12"/>
  <c r="M5" i="12"/>
  <c r="M6" i="12"/>
  <c r="M7" i="12"/>
  <c r="M8" i="12"/>
  <c r="M9" i="12"/>
  <c r="M4" i="12"/>
  <c r="C18" i="12"/>
  <c r="D18" i="12"/>
  <c r="E18" i="12"/>
  <c r="F18" i="12"/>
  <c r="G18" i="12"/>
  <c r="H18" i="12"/>
  <c r="I18" i="12"/>
  <c r="J18" i="12"/>
  <c r="K18" i="12"/>
  <c r="L18" i="12"/>
  <c r="B18" i="12"/>
  <c r="C10" i="12"/>
  <c r="D10" i="12"/>
  <c r="E10" i="12"/>
  <c r="F10" i="12"/>
  <c r="G10" i="12"/>
  <c r="H10" i="12"/>
  <c r="I10" i="12"/>
  <c r="J10" i="12"/>
  <c r="K10" i="12"/>
  <c r="L10" i="12"/>
  <c r="B10" i="12"/>
  <c r="AE13" i="23"/>
  <c r="AE14" i="23"/>
  <c r="AE15" i="23"/>
  <c r="AE16" i="23"/>
  <c r="AE18" i="23" s="1"/>
  <c r="AE17" i="23"/>
  <c r="AE12" i="23"/>
  <c r="AE5" i="23"/>
  <c r="AE6" i="23"/>
  <c r="AE7" i="23"/>
  <c r="AE8" i="23"/>
  <c r="AE9" i="23"/>
  <c r="AE4" i="23"/>
  <c r="AD13" i="23"/>
  <c r="AD14" i="23"/>
  <c r="AD15" i="23"/>
  <c r="AD18" i="23" s="1"/>
  <c r="AD16" i="23"/>
  <c r="AD17" i="23"/>
  <c r="AD12" i="23"/>
  <c r="AD5" i="23"/>
  <c r="AD6" i="23"/>
  <c r="AD7" i="23"/>
  <c r="AD8" i="23"/>
  <c r="AD9" i="23"/>
  <c r="AD4" i="23"/>
  <c r="U13" i="23"/>
  <c r="U14" i="23"/>
  <c r="U15" i="23"/>
  <c r="U16" i="23"/>
  <c r="U18" i="23" s="1"/>
  <c r="U17" i="23"/>
  <c r="U12" i="23"/>
  <c r="U5" i="23"/>
  <c r="U6" i="23"/>
  <c r="U7" i="23"/>
  <c r="U8" i="23"/>
  <c r="U9" i="23"/>
  <c r="U4" i="23"/>
  <c r="L13" i="23"/>
  <c r="L14" i="23"/>
  <c r="L15" i="23"/>
  <c r="L16" i="23"/>
  <c r="L17" i="23"/>
  <c r="L12" i="23"/>
  <c r="L5" i="23"/>
  <c r="L6" i="23"/>
  <c r="L7" i="23"/>
  <c r="L8" i="23"/>
  <c r="L9" i="23"/>
  <c r="L4" i="23"/>
  <c r="L10" i="23" s="1"/>
  <c r="C18" i="23"/>
  <c r="D18" i="23"/>
  <c r="E18" i="23"/>
  <c r="F18" i="23"/>
  <c r="G18" i="23"/>
  <c r="H18" i="23"/>
  <c r="I18" i="23"/>
  <c r="J18" i="23"/>
  <c r="K18" i="23"/>
  <c r="M18" i="23"/>
  <c r="N18" i="23"/>
  <c r="O18" i="23"/>
  <c r="P18" i="23"/>
  <c r="Q18" i="23"/>
  <c r="R18" i="23"/>
  <c r="S18" i="23"/>
  <c r="T18" i="23"/>
  <c r="V18" i="23"/>
  <c r="W18" i="23"/>
  <c r="X18" i="23"/>
  <c r="Y18" i="23"/>
  <c r="Z18" i="23"/>
  <c r="AA18" i="23"/>
  <c r="AB18" i="23"/>
  <c r="AC18" i="23"/>
  <c r="B18" i="23"/>
  <c r="C10" i="23"/>
  <c r="D10" i="23"/>
  <c r="E10" i="23"/>
  <c r="F10" i="23"/>
  <c r="G10" i="23"/>
  <c r="H10" i="23"/>
  <c r="I10" i="23"/>
  <c r="J10" i="23"/>
  <c r="K10" i="23"/>
  <c r="M10" i="23"/>
  <c r="N10" i="23"/>
  <c r="O10" i="23"/>
  <c r="P10" i="23"/>
  <c r="Q10" i="23"/>
  <c r="R10" i="23"/>
  <c r="S10" i="23"/>
  <c r="T10" i="23"/>
  <c r="V10" i="23"/>
  <c r="W10" i="23"/>
  <c r="X10" i="23"/>
  <c r="Y10" i="23"/>
  <c r="Z10" i="23"/>
  <c r="AA10" i="23"/>
  <c r="AB10" i="23"/>
  <c r="AC10" i="23"/>
  <c r="AD10" i="23"/>
  <c r="AE10" i="23"/>
  <c r="B10" i="23"/>
  <c r="AE9" i="10"/>
  <c r="AE5" i="10"/>
  <c r="AE6" i="10"/>
  <c r="AE7" i="10"/>
  <c r="AE8" i="10"/>
  <c r="L13" i="10"/>
  <c r="L14" i="10"/>
  <c r="L15" i="10"/>
  <c r="L18" i="10" s="1"/>
  <c r="L16" i="10"/>
  <c r="L17" i="10"/>
  <c r="L12" i="10"/>
  <c r="L9" i="10"/>
  <c r="L5" i="10"/>
  <c r="L6" i="10"/>
  <c r="L7" i="10"/>
  <c r="L8" i="10"/>
  <c r="L4" i="10"/>
  <c r="D25" i="9"/>
  <c r="B25" i="9"/>
  <c r="D23" i="9"/>
  <c r="B23" i="9"/>
  <c r="D21" i="9"/>
  <c r="B21" i="9"/>
  <c r="D13" i="9"/>
  <c r="B13" i="9"/>
  <c r="C18" i="20"/>
  <c r="D18" i="20"/>
  <c r="E18" i="20"/>
  <c r="F18" i="20"/>
  <c r="G18" i="20"/>
  <c r="H18" i="20"/>
  <c r="I18" i="20"/>
  <c r="J18" i="20"/>
  <c r="K18" i="20"/>
  <c r="L18" i="20"/>
  <c r="M18" i="20"/>
  <c r="B18" i="20"/>
  <c r="C17" i="20"/>
  <c r="D17" i="20"/>
  <c r="E17" i="20"/>
  <c r="F17" i="20"/>
  <c r="G17" i="20"/>
  <c r="H17" i="20"/>
  <c r="I17" i="20"/>
  <c r="J17" i="20"/>
  <c r="K17" i="20"/>
  <c r="L17" i="20"/>
  <c r="M17" i="20"/>
  <c r="C10" i="20"/>
  <c r="D10" i="20"/>
  <c r="E10" i="20"/>
  <c r="F10" i="20"/>
  <c r="G10" i="20"/>
  <c r="H10" i="20"/>
  <c r="I10" i="20"/>
  <c r="J10" i="20"/>
  <c r="K10" i="20"/>
  <c r="L10" i="20"/>
  <c r="M10" i="20"/>
  <c r="B10" i="20"/>
  <c r="M16" i="20"/>
  <c r="M12" i="20"/>
  <c r="M13" i="20"/>
  <c r="M14" i="20"/>
  <c r="M15" i="20"/>
  <c r="M11" i="20"/>
  <c r="M5" i="20"/>
  <c r="M6" i="20"/>
  <c r="M7" i="20"/>
  <c r="M8" i="20"/>
  <c r="M9" i="20"/>
  <c r="M4" i="20"/>
  <c r="AE12" i="19"/>
  <c r="AE13" i="19"/>
  <c r="AE14" i="19"/>
  <c r="AE15" i="19"/>
  <c r="AE16" i="19"/>
  <c r="AE11" i="19"/>
  <c r="AE9" i="19"/>
  <c r="AE5" i="19"/>
  <c r="AE6" i="19"/>
  <c r="AE7" i="19"/>
  <c r="AE8" i="19"/>
  <c r="AE4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B18" i="19"/>
  <c r="L12" i="19"/>
  <c r="L13" i="19"/>
  <c r="L14" i="19"/>
  <c r="L15" i="19"/>
  <c r="L17" i="19" s="1"/>
  <c r="L16" i="19"/>
  <c r="L5" i="19"/>
  <c r="L6" i="19"/>
  <c r="L7" i="19"/>
  <c r="L10" i="19" s="1"/>
  <c r="L8" i="19"/>
  <c r="L9" i="19"/>
  <c r="C17" i="19"/>
  <c r="D17" i="19"/>
  <c r="E17" i="19"/>
  <c r="F17" i="19"/>
  <c r="G17" i="19"/>
  <c r="H17" i="19"/>
  <c r="I17" i="19"/>
  <c r="J17" i="19"/>
  <c r="K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B17" i="19"/>
  <c r="C10" i="19"/>
  <c r="D10" i="19"/>
  <c r="E10" i="19"/>
  <c r="F10" i="19"/>
  <c r="G10" i="19"/>
  <c r="H10" i="19"/>
  <c r="I10" i="19"/>
  <c r="J10" i="19"/>
  <c r="K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B10" i="19"/>
  <c r="AE13" i="18"/>
  <c r="AE14" i="18"/>
  <c r="AE15" i="18"/>
  <c r="AE16" i="18"/>
  <c r="AE17" i="18"/>
  <c r="AE12" i="18"/>
  <c r="AE10" i="18"/>
  <c r="AE5" i="18"/>
  <c r="AE6" i="18"/>
  <c r="AE7" i="18"/>
  <c r="AE8" i="18"/>
  <c r="AE9" i="18"/>
  <c r="AE4" i="18"/>
  <c r="AD5" i="18"/>
  <c r="AD6" i="18"/>
  <c r="AD7" i="18"/>
  <c r="AD8" i="18"/>
  <c r="AD9" i="18"/>
  <c r="U5" i="18"/>
  <c r="U6" i="18"/>
  <c r="U7" i="18"/>
  <c r="U8" i="18"/>
  <c r="U9" i="18"/>
  <c r="L13" i="18"/>
  <c r="L14" i="18"/>
  <c r="L15" i="18"/>
  <c r="L16" i="18"/>
  <c r="L17" i="18"/>
  <c r="L5" i="18"/>
  <c r="L6" i="18"/>
  <c r="L7" i="18"/>
  <c r="L8" i="18"/>
  <c r="L9" i="18"/>
  <c r="L4" i="18"/>
  <c r="C10" i="18"/>
  <c r="D10" i="18"/>
  <c r="E10" i="18"/>
  <c r="F10" i="18"/>
  <c r="G10" i="18"/>
  <c r="H10" i="18"/>
  <c r="I10" i="18"/>
  <c r="J10" i="18"/>
  <c r="K10" i="18"/>
  <c r="C18" i="18"/>
  <c r="D18" i="18"/>
  <c r="E18" i="18"/>
  <c r="F18" i="18"/>
  <c r="G18" i="18"/>
  <c r="H18" i="18"/>
  <c r="I18" i="18"/>
  <c r="J18" i="18"/>
  <c r="K18" i="18"/>
  <c r="B18" i="18"/>
  <c r="B10" i="18"/>
  <c r="B24" i="17"/>
  <c r="D24" i="17"/>
  <c r="D22" i="17"/>
  <c r="B22" i="17"/>
  <c r="D20" i="17"/>
  <c r="B20" i="17"/>
  <c r="D12" i="17"/>
  <c r="B12" i="17"/>
  <c r="M13" i="7"/>
  <c r="M18" i="7" s="1"/>
  <c r="M14" i="7"/>
  <c r="M15" i="7"/>
  <c r="M16" i="7"/>
  <c r="M17" i="7"/>
  <c r="M12" i="7"/>
  <c r="M5" i="7"/>
  <c r="M6" i="7"/>
  <c r="M7" i="7"/>
  <c r="M8" i="7"/>
  <c r="M9" i="7"/>
  <c r="M4" i="7"/>
  <c r="C20" i="7"/>
  <c r="D20" i="7"/>
  <c r="E20" i="7"/>
  <c r="F20" i="7"/>
  <c r="G20" i="7"/>
  <c r="H20" i="7"/>
  <c r="I20" i="7"/>
  <c r="J20" i="7"/>
  <c r="K20" i="7"/>
  <c r="L20" i="7"/>
  <c r="B20" i="7"/>
  <c r="C18" i="7"/>
  <c r="D18" i="7"/>
  <c r="E18" i="7"/>
  <c r="F18" i="7"/>
  <c r="G18" i="7"/>
  <c r="H18" i="7"/>
  <c r="I18" i="7"/>
  <c r="J18" i="7"/>
  <c r="K18" i="7"/>
  <c r="L18" i="7"/>
  <c r="B18" i="7"/>
  <c r="C10" i="7"/>
  <c r="D10" i="7"/>
  <c r="E10" i="7"/>
  <c r="F10" i="7"/>
  <c r="G10" i="7"/>
  <c r="H10" i="7"/>
  <c r="I10" i="7"/>
  <c r="J10" i="7"/>
  <c r="K10" i="7"/>
  <c r="L10" i="7"/>
  <c r="B10" i="7"/>
  <c r="AE13" i="22"/>
  <c r="AE14" i="22"/>
  <c r="AE15" i="22"/>
  <c r="AE16" i="22"/>
  <c r="AE17" i="22"/>
  <c r="AE12" i="22"/>
  <c r="AE5" i="22"/>
  <c r="AE6" i="22"/>
  <c r="AE7" i="22"/>
  <c r="AE8" i="22"/>
  <c r="AE10" i="22" s="1"/>
  <c r="AE9" i="22"/>
  <c r="AE4" i="22"/>
  <c r="AD13" i="22"/>
  <c r="AD14" i="22"/>
  <c r="AD15" i="22"/>
  <c r="AD16" i="22"/>
  <c r="AD18" i="22" s="1"/>
  <c r="AD17" i="22"/>
  <c r="AD12" i="22"/>
  <c r="AD5" i="22"/>
  <c r="AD6" i="22"/>
  <c r="AD7" i="22"/>
  <c r="AD8" i="22"/>
  <c r="AD10" i="22" s="1"/>
  <c r="AD9" i="22"/>
  <c r="AD4" i="22"/>
  <c r="U13" i="22"/>
  <c r="U14" i="22"/>
  <c r="U15" i="22"/>
  <c r="U16" i="22"/>
  <c r="U18" i="22" s="1"/>
  <c r="U17" i="22"/>
  <c r="U12" i="22"/>
  <c r="U5" i="22"/>
  <c r="U6" i="22"/>
  <c r="U7" i="22"/>
  <c r="U8" i="22"/>
  <c r="U10" i="22" s="1"/>
  <c r="U9" i="22"/>
  <c r="U4" i="22"/>
  <c r="L13" i="22"/>
  <c r="L14" i="22"/>
  <c r="L15" i="22"/>
  <c r="L16" i="22"/>
  <c r="L18" i="22" s="1"/>
  <c r="L17" i="22"/>
  <c r="L12" i="22"/>
  <c r="L5" i="22"/>
  <c r="L6" i="22"/>
  <c r="L7" i="22"/>
  <c r="L8" i="22"/>
  <c r="L10" i="22" s="1"/>
  <c r="L9" i="22"/>
  <c r="L4" i="22"/>
  <c r="C20" i="22"/>
  <c r="D20" i="22"/>
  <c r="E20" i="22"/>
  <c r="F20" i="22"/>
  <c r="G20" i="22"/>
  <c r="H20" i="22"/>
  <c r="I20" i="22"/>
  <c r="J20" i="22"/>
  <c r="K20" i="22"/>
  <c r="M20" i="22"/>
  <c r="N20" i="22"/>
  <c r="O20" i="22"/>
  <c r="P20" i="22"/>
  <c r="Q20" i="22"/>
  <c r="R20" i="22"/>
  <c r="S20" i="22"/>
  <c r="T20" i="22"/>
  <c r="V20" i="22"/>
  <c r="W20" i="22"/>
  <c r="X20" i="22"/>
  <c r="Y20" i="22"/>
  <c r="Z20" i="22"/>
  <c r="AA20" i="22"/>
  <c r="AB20" i="22"/>
  <c r="AC20" i="22"/>
  <c r="B20" i="22"/>
  <c r="C18" i="22"/>
  <c r="D18" i="22"/>
  <c r="E18" i="22"/>
  <c r="F18" i="22"/>
  <c r="G18" i="22"/>
  <c r="H18" i="22"/>
  <c r="I18" i="22"/>
  <c r="J18" i="22"/>
  <c r="K18" i="22"/>
  <c r="M18" i="22"/>
  <c r="N18" i="22"/>
  <c r="O18" i="22"/>
  <c r="P18" i="22"/>
  <c r="Q18" i="22"/>
  <c r="R18" i="22"/>
  <c r="S18" i="22"/>
  <c r="T18" i="22"/>
  <c r="V18" i="22"/>
  <c r="W18" i="22"/>
  <c r="X18" i="22"/>
  <c r="Y18" i="22"/>
  <c r="Z18" i="22"/>
  <c r="AA18" i="22"/>
  <c r="AB18" i="22"/>
  <c r="AC18" i="22"/>
  <c r="AE18" i="22"/>
  <c r="B18" i="22"/>
  <c r="C10" i="22"/>
  <c r="D10" i="22"/>
  <c r="E10" i="22"/>
  <c r="F10" i="22"/>
  <c r="G10" i="22"/>
  <c r="H10" i="22"/>
  <c r="I10" i="22"/>
  <c r="J10" i="22"/>
  <c r="K10" i="22"/>
  <c r="M10" i="22"/>
  <c r="N10" i="22"/>
  <c r="O10" i="22"/>
  <c r="P10" i="22"/>
  <c r="Q10" i="22"/>
  <c r="R10" i="22"/>
  <c r="S10" i="22"/>
  <c r="T10" i="22"/>
  <c r="V10" i="22"/>
  <c r="W10" i="22"/>
  <c r="X10" i="22"/>
  <c r="Y10" i="22"/>
  <c r="Z10" i="22"/>
  <c r="AA10" i="22"/>
  <c r="AB10" i="22"/>
  <c r="AC10" i="22"/>
  <c r="B10" i="22"/>
  <c r="AE13" i="5"/>
  <c r="AE14" i="5"/>
  <c r="AE15" i="5"/>
  <c r="AE16" i="5"/>
  <c r="AE17" i="5"/>
  <c r="AE12" i="5"/>
  <c r="W20" i="5"/>
  <c r="AA20" i="5"/>
  <c r="B20" i="5"/>
  <c r="I18" i="5"/>
  <c r="J18" i="5"/>
  <c r="K18" i="5"/>
  <c r="L18" i="5"/>
  <c r="L20" i="5" s="1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C18" i="5"/>
  <c r="D18" i="5"/>
  <c r="D20" i="5" s="1"/>
  <c r="E18" i="5"/>
  <c r="F18" i="5"/>
  <c r="G18" i="5"/>
  <c r="H18" i="5"/>
  <c r="H20" i="5" s="1"/>
  <c r="B18" i="5"/>
  <c r="C10" i="5"/>
  <c r="C20" i="5" s="1"/>
  <c r="D10" i="5"/>
  <c r="E10" i="5"/>
  <c r="E20" i="5" s="1"/>
  <c r="F10" i="5"/>
  <c r="F20" i="5" s="1"/>
  <c r="G10" i="5"/>
  <c r="G20" i="5" s="1"/>
  <c r="H10" i="5"/>
  <c r="I10" i="5"/>
  <c r="I20" i="5" s="1"/>
  <c r="J10" i="5"/>
  <c r="J20" i="5" s="1"/>
  <c r="K10" i="5"/>
  <c r="K20" i="5" s="1"/>
  <c r="L10" i="5"/>
  <c r="M10" i="5"/>
  <c r="M20" i="5" s="1"/>
  <c r="N10" i="5"/>
  <c r="N20" i="5" s="1"/>
  <c r="O10" i="5"/>
  <c r="O20" i="5" s="1"/>
  <c r="P10" i="5"/>
  <c r="P20" i="5" s="1"/>
  <c r="Q10" i="5"/>
  <c r="Q20" i="5" s="1"/>
  <c r="R10" i="5"/>
  <c r="R20" i="5" s="1"/>
  <c r="S10" i="5"/>
  <c r="S20" i="5" s="1"/>
  <c r="T10" i="5"/>
  <c r="V10" i="5"/>
  <c r="V20" i="5" s="1"/>
  <c r="W10" i="5"/>
  <c r="X10" i="5"/>
  <c r="X20" i="5" s="1"/>
  <c r="Y10" i="5"/>
  <c r="Y20" i="5" s="1"/>
  <c r="Z10" i="5"/>
  <c r="Z20" i="5" s="1"/>
  <c r="AA10" i="5"/>
  <c r="AB10" i="5"/>
  <c r="AB20" i="5" s="1"/>
  <c r="AC10" i="5"/>
  <c r="AC20" i="5" s="1"/>
  <c r="AD10" i="5"/>
  <c r="AD20" i="5" s="1"/>
  <c r="B10" i="5"/>
  <c r="AC17" i="21"/>
  <c r="AB17" i="21"/>
  <c r="AA17" i="21"/>
  <c r="Z17" i="21"/>
  <c r="Y17" i="21"/>
  <c r="X17" i="21"/>
  <c r="W17" i="21"/>
  <c r="V17" i="21"/>
  <c r="T17" i="21"/>
  <c r="S17" i="21"/>
  <c r="R17" i="21"/>
  <c r="Q17" i="21"/>
  <c r="P17" i="21"/>
  <c r="O17" i="21"/>
  <c r="N17" i="21"/>
  <c r="M17" i="21"/>
  <c r="K17" i="21"/>
  <c r="J17" i="21"/>
  <c r="I17" i="21"/>
  <c r="H17" i="21"/>
  <c r="G17" i="21"/>
  <c r="F17" i="21"/>
  <c r="E17" i="21"/>
  <c r="D17" i="21"/>
  <c r="C17" i="21"/>
  <c r="B17" i="21"/>
  <c r="AD16" i="21"/>
  <c r="U16" i="21"/>
  <c r="L16" i="21"/>
  <c r="AD15" i="21"/>
  <c r="U15" i="21"/>
  <c r="L15" i="21"/>
  <c r="AE15" i="21" s="1"/>
  <c r="AD14" i="21"/>
  <c r="U14" i="21"/>
  <c r="L14" i="21"/>
  <c r="AD13" i="21"/>
  <c r="U13" i="21"/>
  <c r="L13" i="21"/>
  <c r="AD12" i="21"/>
  <c r="U12" i="21"/>
  <c r="L12" i="21"/>
  <c r="AD11" i="21"/>
  <c r="U11" i="21"/>
  <c r="L11" i="21"/>
  <c r="AC18" i="21"/>
  <c r="AB18" i="21"/>
  <c r="AA18" i="21"/>
  <c r="Z18" i="21"/>
  <c r="Y18" i="21"/>
  <c r="X18" i="21"/>
  <c r="W18" i="21"/>
  <c r="V18" i="21"/>
  <c r="T18" i="21"/>
  <c r="S18" i="21"/>
  <c r="Q18" i="21"/>
  <c r="P18" i="21"/>
  <c r="O18" i="21"/>
  <c r="M18" i="21"/>
  <c r="K18" i="21"/>
  <c r="I18" i="21"/>
  <c r="H18" i="21"/>
  <c r="G18" i="21"/>
  <c r="E18" i="21"/>
  <c r="D18" i="21"/>
  <c r="C18" i="21"/>
  <c r="B10" i="21"/>
  <c r="B18" i="21" s="1"/>
  <c r="AD9" i="21"/>
  <c r="U9" i="21"/>
  <c r="L9" i="21"/>
  <c r="AD8" i="21"/>
  <c r="U8" i="21"/>
  <c r="L8" i="21"/>
  <c r="AE8" i="21" s="1"/>
  <c r="AD7" i="21"/>
  <c r="U7" i="21"/>
  <c r="L7" i="21"/>
  <c r="AD6" i="21"/>
  <c r="U6" i="21"/>
  <c r="L6" i="21"/>
  <c r="AD5" i="21"/>
  <c r="U5" i="21"/>
  <c r="L5" i="21"/>
  <c r="AD4" i="21"/>
  <c r="U4" i="21"/>
  <c r="L4" i="21"/>
  <c r="B17" i="20"/>
  <c r="AD16" i="19"/>
  <c r="U16" i="19"/>
  <c r="AD15" i="19"/>
  <c r="U15" i="19"/>
  <c r="AD14" i="19"/>
  <c r="U14" i="19"/>
  <c r="AD13" i="19"/>
  <c r="U13" i="19"/>
  <c r="AD12" i="19"/>
  <c r="U12" i="19"/>
  <c r="AD11" i="19"/>
  <c r="U11" i="19"/>
  <c r="L11" i="19"/>
  <c r="AD9" i="19"/>
  <c r="U9" i="19"/>
  <c r="AD8" i="19"/>
  <c r="U8" i="19"/>
  <c r="AD7" i="19"/>
  <c r="U7" i="19"/>
  <c r="AD6" i="19"/>
  <c r="U6" i="19"/>
  <c r="AD5" i="19"/>
  <c r="U5" i="19"/>
  <c r="AD4" i="19"/>
  <c r="U4" i="19"/>
  <c r="L4" i="19"/>
  <c r="AC18" i="18"/>
  <c r="AB18" i="18"/>
  <c r="AA18" i="18"/>
  <c r="Z18" i="18"/>
  <c r="Y18" i="18"/>
  <c r="X18" i="18"/>
  <c r="W18" i="18"/>
  <c r="V18" i="18"/>
  <c r="T18" i="18"/>
  <c r="S18" i="18"/>
  <c r="R18" i="18"/>
  <c r="Q18" i="18"/>
  <c r="P18" i="18"/>
  <c r="O18" i="18"/>
  <c r="N18" i="18"/>
  <c r="M18" i="18"/>
  <c r="AD17" i="18"/>
  <c r="U17" i="18"/>
  <c r="AD16" i="18"/>
  <c r="U16" i="18"/>
  <c r="AD15" i="18"/>
  <c r="U15" i="18"/>
  <c r="AD14" i="18"/>
  <c r="U14" i="18"/>
  <c r="AD13" i="18"/>
  <c r="U13" i="18"/>
  <c r="AD12" i="18"/>
  <c r="U12" i="18"/>
  <c r="L12" i="18"/>
  <c r="L18" i="18" s="1"/>
  <c r="AC10" i="18"/>
  <c r="AC20" i="18" s="1"/>
  <c r="AB10" i="18"/>
  <c r="AB20" i="18" s="1"/>
  <c r="AA10" i="18"/>
  <c r="AA20" i="18" s="1"/>
  <c r="Z10" i="18"/>
  <c r="Z20" i="18" s="1"/>
  <c r="Y10" i="18"/>
  <c r="Y20" i="18" s="1"/>
  <c r="X10" i="18"/>
  <c r="X20" i="18" s="1"/>
  <c r="W10" i="18"/>
  <c r="W20" i="18" s="1"/>
  <c r="V10" i="18"/>
  <c r="V20" i="18" s="1"/>
  <c r="T10" i="18"/>
  <c r="T20" i="18" s="1"/>
  <c r="S10" i="18"/>
  <c r="S20" i="18" s="1"/>
  <c r="R10" i="18"/>
  <c r="R20" i="18" s="1"/>
  <c r="Q10" i="18"/>
  <c r="Q20" i="18" s="1"/>
  <c r="P10" i="18"/>
  <c r="P20" i="18" s="1"/>
  <c r="O10" i="18"/>
  <c r="O20" i="18" s="1"/>
  <c r="N10" i="18"/>
  <c r="N20" i="18" s="1"/>
  <c r="M10" i="18"/>
  <c r="M20" i="18" s="1"/>
  <c r="K20" i="18"/>
  <c r="I20" i="18"/>
  <c r="H20" i="18"/>
  <c r="G20" i="18"/>
  <c r="E20" i="18"/>
  <c r="D20" i="18"/>
  <c r="C20" i="18"/>
  <c r="B20" i="18"/>
  <c r="AD4" i="18"/>
  <c r="U4" i="18"/>
  <c r="AD12" i="14"/>
  <c r="AD4" i="14"/>
  <c r="AC18" i="14"/>
  <c r="AB18" i="14"/>
  <c r="AA18" i="14"/>
  <c r="Z18" i="14"/>
  <c r="Y18" i="14"/>
  <c r="X18" i="14"/>
  <c r="W18" i="14"/>
  <c r="V18" i="14"/>
  <c r="U4" i="14"/>
  <c r="U12" i="14"/>
  <c r="N18" i="14"/>
  <c r="O18" i="14"/>
  <c r="P18" i="14"/>
  <c r="Q18" i="14"/>
  <c r="R18" i="14"/>
  <c r="S18" i="14"/>
  <c r="T18" i="14"/>
  <c r="M18" i="14"/>
  <c r="L12" i="14"/>
  <c r="L4" i="14"/>
  <c r="K18" i="14"/>
  <c r="J18" i="14"/>
  <c r="I18" i="14"/>
  <c r="H18" i="14"/>
  <c r="G18" i="14"/>
  <c r="F18" i="14"/>
  <c r="E18" i="14"/>
  <c r="D18" i="14"/>
  <c r="C18" i="14"/>
  <c r="B18" i="14"/>
  <c r="B10" i="14"/>
  <c r="B20" i="14" s="1"/>
  <c r="AD17" i="10"/>
  <c r="AD16" i="10"/>
  <c r="AD15" i="10"/>
  <c r="AD14" i="10"/>
  <c r="AD13" i="10"/>
  <c r="AD12" i="10"/>
  <c r="AD9" i="10"/>
  <c r="AD8" i="10"/>
  <c r="AD7" i="10"/>
  <c r="AD6" i="10"/>
  <c r="AD5" i="10"/>
  <c r="AD4" i="10"/>
  <c r="Z18" i="10"/>
  <c r="AA18" i="10"/>
  <c r="AB18" i="10"/>
  <c r="AC18" i="10"/>
  <c r="AC10" i="10"/>
  <c r="AC20" i="10" s="1"/>
  <c r="AB10" i="10"/>
  <c r="AB20" i="10" s="1"/>
  <c r="AA10" i="10"/>
  <c r="AA20" i="10" s="1"/>
  <c r="Z10" i="10"/>
  <c r="Z20" i="10" s="1"/>
  <c r="Y18" i="10"/>
  <c r="W18" i="10"/>
  <c r="V18" i="10"/>
  <c r="Y10" i="10"/>
  <c r="Y20" i="10" s="1"/>
  <c r="X10" i="10"/>
  <c r="X20" i="10" s="1"/>
  <c r="W10" i="10"/>
  <c r="W20" i="10" s="1"/>
  <c r="V10" i="10"/>
  <c r="V20" i="10" s="1"/>
  <c r="U20" i="10"/>
  <c r="U17" i="10"/>
  <c r="AE17" i="10" s="1"/>
  <c r="U16" i="10"/>
  <c r="U15" i="10"/>
  <c r="AE15" i="10" s="1"/>
  <c r="U14" i="10"/>
  <c r="AE14" i="10" s="1"/>
  <c r="U13" i="10"/>
  <c r="AE13" i="10" s="1"/>
  <c r="U12" i="10"/>
  <c r="U9" i="10"/>
  <c r="U8" i="10"/>
  <c r="U7" i="10"/>
  <c r="U6" i="10"/>
  <c r="U5" i="10"/>
  <c r="U4" i="10"/>
  <c r="AE4" i="10" s="1"/>
  <c r="L20" i="10"/>
  <c r="B10" i="10"/>
  <c r="H10" i="10"/>
  <c r="B18" i="10"/>
  <c r="D18" i="10"/>
  <c r="F18" i="10"/>
  <c r="H18" i="10"/>
  <c r="B18" i="16"/>
  <c r="B10" i="16"/>
  <c r="U4" i="5"/>
  <c r="U5" i="5"/>
  <c r="AE5" i="5" s="1"/>
  <c r="U6" i="5"/>
  <c r="AE6" i="5" s="1"/>
  <c r="U7" i="5"/>
  <c r="AE7" i="5" s="1"/>
  <c r="U8" i="5"/>
  <c r="AE8" i="5" s="1"/>
  <c r="U9" i="5"/>
  <c r="AE9" i="5" s="1"/>
  <c r="M18" i="16" l="1"/>
  <c r="M10" i="16"/>
  <c r="M20" i="16" s="1"/>
  <c r="L17" i="21"/>
  <c r="U17" i="21"/>
  <c r="AE7" i="21"/>
  <c r="AE14" i="21"/>
  <c r="AD18" i="14"/>
  <c r="AE12" i="14"/>
  <c r="U18" i="14"/>
  <c r="M18" i="12"/>
  <c r="M10" i="12"/>
  <c r="U10" i="23"/>
  <c r="L18" i="23"/>
  <c r="AE16" i="10"/>
  <c r="L10" i="10"/>
  <c r="U18" i="10"/>
  <c r="AD18" i="10"/>
  <c r="AD10" i="10"/>
  <c r="F20" i="18"/>
  <c r="J20" i="18"/>
  <c r="U18" i="18"/>
  <c r="AD10" i="18"/>
  <c r="M10" i="7"/>
  <c r="M20" i="7" s="1"/>
  <c r="AE20" i="22"/>
  <c r="AD20" i="22"/>
  <c r="U20" i="22"/>
  <c r="L20" i="22"/>
  <c r="U10" i="5"/>
  <c r="U20" i="5" s="1"/>
  <c r="AE4" i="5"/>
  <c r="AE18" i="5"/>
  <c r="T20" i="5"/>
  <c r="AE10" i="5"/>
  <c r="AE10" i="10"/>
  <c r="AD20" i="10"/>
  <c r="U10" i="10"/>
  <c r="L10" i="18"/>
  <c r="AE17" i="19"/>
  <c r="L18" i="14"/>
  <c r="AE4" i="14"/>
  <c r="U10" i="18"/>
  <c r="U20" i="18" s="1"/>
  <c r="AE12" i="10"/>
  <c r="AE6" i="21"/>
  <c r="AD17" i="21"/>
  <c r="AE13" i="21"/>
  <c r="AE5" i="21"/>
  <c r="AE9" i="21"/>
  <c r="AE12" i="21"/>
  <c r="AE16" i="21"/>
  <c r="L18" i="21"/>
  <c r="U18" i="21"/>
  <c r="AE11" i="21"/>
  <c r="AE4" i="21"/>
  <c r="L20" i="18"/>
  <c r="AD18" i="18"/>
  <c r="AD18" i="21" l="1"/>
  <c r="AE10" i="14"/>
  <c r="AE20" i="14" s="1"/>
  <c r="AE18" i="14"/>
  <c r="AE18" i="10"/>
  <c r="AE10" i="19"/>
  <c r="AE18" i="19" s="1"/>
  <c r="AE18" i="18"/>
  <c r="AD20" i="18"/>
  <c r="AE20" i="18" s="1"/>
  <c r="AE20" i="5"/>
  <c r="AE17" i="21"/>
  <c r="AE18" i="21" s="1"/>
  <c r="AE20" i="10"/>
</calcChain>
</file>

<file path=xl/sharedStrings.xml><?xml version="1.0" encoding="utf-8"?>
<sst xmlns="http://schemas.openxmlformats.org/spreadsheetml/2006/main" count="588" uniqueCount="87">
  <si>
    <t>MONTH</t>
  </si>
  <si>
    <t>CROSS-BORDER ELECTRICITY TRANSACTIONS</t>
  </si>
  <si>
    <t>BENIN REPUBLIC</t>
  </si>
  <si>
    <t>NIGER REPUBLIC (SUPPLY THROUGH 132KV LINES)</t>
  </si>
  <si>
    <t>JANUARY</t>
  </si>
  <si>
    <t>FEBRUARY</t>
  </si>
  <si>
    <t>MARCH</t>
  </si>
  <si>
    <t>APRIL</t>
  </si>
  <si>
    <t>MAY</t>
  </si>
  <si>
    <t>JUNE</t>
  </si>
  <si>
    <t>JAN-JUNE TOTAL</t>
  </si>
  <si>
    <t xml:space="preserve">                                   ENERGY (MWH)</t>
  </si>
  <si>
    <t>JUL-DEC TOTAL</t>
  </si>
  <si>
    <t>TOTAL</t>
  </si>
  <si>
    <t>AVERAGE</t>
  </si>
  <si>
    <t>JULY</t>
  </si>
  <si>
    <t>AUGUST</t>
  </si>
  <si>
    <t>SEPTEMBER</t>
  </si>
  <si>
    <t>OCTOBER</t>
  </si>
  <si>
    <t>NOVEMBER</t>
  </si>
  <si>
    <t>DECEMBER</t>
  </si>
  <si>
    <t>ENERGY GENERATED (MWH) BY GENCOS JAN - DEC, 2016</t>
  </si>
  <si>
    <t>MONTHS</t>
  </si>
  <si>
    <t>KAINJI</t>
  </si>
  <si>
    <t>JEBBA</t>
  </si>
  <si>
    <t>SHIRORO</t>
  </si>
  <si>
    <t>EGBIN</t>
  </si>
  <si>
    <t>SAPELE</t>
  </si>
  <si>
    <t>DELTA</t>
  </si>
  <si>
    <t>AFAM II-V</t>
  </si>
  <si>
    <t>OMOTOSHO I</t>
  </si>
  <si>
    <t>GEREGU</t>
  </si>
  <si>
    <t>OLORUNSOGO I</t>
  </si>
  <si>
    <t>(PRIVATISED)</t>
  </si>
  <si>
    <t>ASCO</t>
  </si>
  <si>
    <t>OKPAI</t>
  </si>
  <si>
    <t>IBOM</t>
  </si>
  <si>
    <t>TRANS AMADI</t>
  </si>
  <si>
    <t>PARAS</t>
  </si>
  <si>
    <t>OMOKU</t>
  </si>
  <si>
    <t>AFAM VI</t>
  </si>
  <si>
    <t>RIVERS IPP</t>
  </si>
  <si>
    <t>IPP TOTAL</t>
  </si>
  <si>
    <t>SAPELE NIPP</t>
  </si>
  <si>
    <t>OLORUNSOGO NIPP</t>
  </si>
  <si>
    <t>OMOTOSHO NIPP</t>
  </si>
  <si>
    <t>GEREGU NIPP</t>
  </si>
  <si>
    <t>IHOVBOR NIPP</t>
  </si>
  <si>
    <t>GBARAIN NIPP</t>
  </si>
  <si>
    <t>ALAOJI NIPP</t>
  </si>
  <si>
    <t>ODUKPANI NIPP</t>
  </si>
  <si>
    <t>NIPP TOTAL</t>
  </si>
  <si>
    <t>GRAND TOTAL</t>
  </si>
  <si>
    <t>ENERGY SENT OUT (MWH) BY GENCOS JAN - DEC, 2016</t>
  </si>
  <si>
    <t>ANNUAL TOTAL</t>
  </si>
  <si>
    <t>REGION</t>
  </si>
  <si>
    <t>ABUJA</t>
  </si>
  <si>
    <t>IBADAN</t>
  </si>
  <si>
    <t>EKO</t>
  </si>
  <si>
    <t>IKEJA</t>
  </si>
  <si>
    <t>BENIN</t>
  </si>
  <si>
    <t>JOS</t>
  </si>
  <si>
    <t>KADUNA</t>
  </si>
  <si>
    <t>YOLA</t>
  </si>
  <si>
    <t>PORTHARCOURT</t>
  </si>
  <si>
    <t>ENUGU</t>
  </si>
  <si>
    <t>KANO</t>
  </si>
  <si>
    <t>** GRAND TOTAL DOES NOT INCLUDE NESCO, OMOKU &amp; TRANS AMADI WHICH FEED ON ISOLATED DISTRIBUTION LOAD</t>
  </si>
  <si>
    <t>RIVERS</t>
  </si>
  <si>
    <t>OLORUNSOGO II</t>
  </si>
  <si>
    <t>OMOTOSHO II</t>
  </si>
  <si>
    <t>ENERGY SENT OUT (MWH) BY GENCOS JAN - DEC, 2018</t>
  </si>
  <si>
    <t>ENERGY GENERATED (MWH) BY GENCOS JAN - DEC, 2019</t>
  </si>
  <si>
    <t>ENERGY SENT OUT (MWH) BY GENCOS JAN - DEC, 2019</t>
  </si>
  <si>
    <t>ENERGY GENERATED (MWH) BY GENCOS JAN - DEC, 2018</t>
  </si>
  <si>
    <t>AFAM II-IV</t>
  </si>
  <si>
    <t>OMOTOSHO GAS</t>
  </si>
  <si>
    <t>GEREGU GAS</t>
  </si>
  <si>
    <t>OLORUNSOGO GAS</t>
  </si>
  <si>
    <t>AZURA</t>
  </si>
  <si>
    <t>Annual  total</t>
  </si>
  <si>
    <t>ENERGY (MWH) CONSUMED BY THE ELEVEN DISCOs 2016</t>
  </si>
  <si>
    <t>ENERGY GENERATED (MWH) BY GENCOS JAN - DEC, 2017</t>
  </si>
  <si>
    <t>ENERGY SENT OUT (MWH) BY GENCOS JAN - DEC, 2017</t>
  </si>
  <si>
    <t>ENERGY (MWH) CONSUMED BY THE ELEVEN DISCOs 2017</t>
  </si>
  <si>
    <t>ENERGY (MWH) CONSUMED BY THE ELEVEN DISCOs 2018</t>
  </si>
  <si>
    <t>ENERGY (MWH) CONSUMED BY THE ELEVEN DISCOs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</si>
</sst>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rbel"/>
      <family val="2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b/>
      <sz val="9"/>
      <color theme="1"/>
      <name val="Corbel"/>
      <family val="2"/>
    </font>
    <font>
      <sz val="9"/>
      <color theme="1"/>
      <name val="Corbel"/>
      <family val="2"/>
    </font>
    <font>
      <b/>
      <sz val="10"/>
      <color theme="0"/>
      <name val="Corbel"/>
      <family val="2"/>
    </font>
    <font>
      <b/>
      <sz val="12"/>
      <color theme="1"/>
      <name val="Corbe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medium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2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2" borderId="9" xfId="0" applyFont="1" applyFill="1" applyBorder="1" applyAlignment="1"/>
    <xf numFmtId="0" fontId="5" fillId="2" borderId="8" xfId="0" applyFont="1" applyFill="1" applyBorder="1" applyAlignment="1"/>
    <xf numFmtId="0" fontId="5" fillId="2" borderId="16" xfId="0" applyFont="1" applyFill="1" applyBorder="1"/>
    <xf numFmtId="0" fontId="5" fillId="3" borderId="2" xfId="0" applyFont="1" applyFill="1" applyBorder="1"/>
    <xf numFmtId="0" fontId="5" fillId="3" borderId="26" xfId="0" applyFont="1" applyFill="1" applyBorder="1"/>
    <xf numFmtId="0" fontId="5" fillId="3" borderId="32" xfId="0" applyFont="1" applyFill="1" applyBorder="1" applyAlignment="1">
      <alignment horizontal="left"/>
    </xf>
    <xf numFmtId="0" fontId="5" fillId="3" borderId="32" xfId="0" applyFont="1" applyFill="1" applyBorder="1"/>
    <xf numFmtId="165" fontId="0" fillId="0" borderId="0" xfId="0" applyNumberFormat="1"/>
    <xf numFmtId="43" fontId="0" fillId="0" borderId="0" xfId="0" applyNumberFormat="1"/>
    <xf numFmtId="43" fontId="5" fillId="2" borderId="41" xfId="1" applyFont="1" applyFill="1" applyBorder="1" applyAlignment="1">
      <alignment horizontal="center"/>
    </xf>
    <xf numFmtId="43" fontId="5" fillId="3" borderId="2" xfId="1" applyFont="1" applyFill="1" applyBorder="1"/>
    <xf numFmtId="43" fontId="5" fillId="0" borderId="29" xfId="1" applyFont="1" applyBorder="1" applyAlignment="1">
      <alignment horizontal="center"/>
    </xf>
    <xf numFmtId="43" fontId="5" fillId="0" borderId="23" xfId="1" applyFont="1" applyBorder="1" applyAlignment="1">
      <alignment horizontal="center"/>
    </xf>
    <xf numFmtId="43" fontId="5" fillId="0" borderId="24" xfId="1" applyFont="1" applyBorder="1" applyAlignment="1">
      <alignment horizontal="center"/>
    </xf>
    <xf numFmtId="43" fontId="5" fillId="0" borderId="22" xfId="1" applyFont="1" applyBorder="1" applyAlignment="1">
      <alignment horizontal="center"/>
    </xf>
    <xf numFmtId="43" fontId="5" fillId="0" borderId="43" xfId="1" applyFont="1" applyBorder="1" applyAlignment="1">
      <alignment horizontal="center"/>
    </xf>
    <xf numFmtId="43" fontId="5" fillId="6" borderId="43" xfId="1" applyFont="1" applyFill="1" applyBorder="1" applyAlignment="1">
      <alignment horizontal="center"/>
    </xf>
    <xf numFmtId="43" fontId="5" fillId="5" borderId="2" xfId="1" applyFont="1" applyFill="1" applyBorder="1" applyAlignment="1">
      <alignment horizontal="center"/>
    </xf>
    <xf numFmtId="43" fontId="5" fillId="3" borderId="26" xfId="1" applyFont="1" applyFill="1" applyBorder="1"/>
    <xf numFmtId="43" fontId="5" fillId="0" borderId="30" xfId="1" applyFont="1" applyBorder="1" applyAlignment="1">
      <alignment horizontal="center"/>
    </xf>
    <xf numFmtId="43" fontId="5" fillId="0" borderId="21" xfId="1" applyFont="1" applyBorder="1" applyAlignment="1">
      <alignment horizontal="center"/>
    </xf>
    <xf numFmtId="43" fontId="5" fillId="0" borderId="25" xfId="1" applyFont="1" applyBorder="1" applyAlignment="1">
      <alignment horizontal="center"/>
    </xf>
    <xf numFmtId="43" fontId="5" fillId="0" borderId="20" xfId="1" applyFont="1" applyBorder="1" applyAlignment="1">
      <alignment horizontal="center"/>
    </xf>
    <xf numFmtId="43" fontId="5" fillId="0" borderId="44" xfId="1" applyFont="1" applyBorder="1" applyAlignment="1">
      <alignment horizontal="center"/>
    </xf>
    <xf numFmtId="43" fontId="5" fillId="6" borderId="44" xfId="1" applyFont="1" applyFill="1" applyBorder="1" applyAlignment="1">
      <alignment horizontal="center"/>
    </xf>
    <xf numFmtId="43" fontId="5" fillId="3" borderId="32" xfId="1" applyFont="1" applyFill="1" applyBorder="1" applyAlignment="1">
      <alignment horizontal="left"/>
    </xf>
    <xf numFmtId="43" fontId="5" fillId="0" borderId="37" xfId="1" applyFont="1" applyBorder="1" applyAlignment="1">
      <alignment horizontal="center"/>
    </xf>
    <xf numFmtId="43" fontId="5" fillId="0" borderId="38" xfId="1" applyFont="1" applyBorder="1" applyAlignment="1">
      <alignment horizontal="center"/>
    </xf>
    <xf numFmtId="43" fontId="5" fillId="0" borderId="39" xfId="1" applyFont="1" applyBorder="1" applyAlignment="1">
      <alignment horizontal="center"/>
    </xf>
    <xf numFmtId="43" fontId="5" fillId="0" borderId="40" xfId="1" applyFont="1" applyBorder="1" applyAlignment="1">
      <alignment horizontal="center"/>
    </xf>
    <xf numFmtId="43" fontId="5" fillId="0" borderId="45" xfId="1" applyFont="1" applyBorder="1" applyAlignment="1">
      <alignment horizontal="center"/>
    </xf>
    <xf numFmtId="43" fontId="5" fillId="3" borderId="32" xfId="1" applyFont="1" applyFill="1" applyBorder="1"/>
    <xf numFmtId="164" fontId="5" fillId="2" borderId="41" xfId="1" applyNumberFormat="1" applyFont="1" applyFill="1" applyBorder="1" applyAlignment="1">
      <alignment horizontal="center"/>
    </xf>
    <xf numFmtId="164" fontId="5" fillId="3" borderId="2" xfId="1" applyNumberFormat="1" applyFont="1" applyFill="1" applyBorder="1"/>
    <xf numFmtId="164" fontId="5" fillId="0" borderId="29" xfId="1" applyNumberFormat="1" applyFont="1" applyBorder="1" applyAlignment="1">
      <alignment horizontal="center"/>
    </xf>
    <xf numFmtId="164" fontId="5" fillId="0" borderId="23" xfId="1" applyNumberFormat="1" applyFont="1" applyBorder="1" applyAlignment="1">
      <alignment horizontal="center"/>
    </xf>
    <xf numFmtId="164" fontId="5" fillId="0" borderId="24" xfId="1" applyNumberFormat="1" applyFont="1" applyBorder="1" applyAlignment="1">
      <alignment horizontal="center"/>
    </xf>
    <xf numFmtId="164" fontId="5" fillId="0" borderId="22" xfId="1" applyNumberFormat="1" applyFont="1" applyBorder="1" applyAlignment="1">
      <alignment horizontal="center"/>
    </xf>
    <xf numFmtId="164" fontId="5" fillId="0" borderId="43" xfId="1" applyNumberFormat="1" applyFont="1" applyBorder="1" applyAlignment="1">
      <alignment horizontal="center"/>
    </xf>
    <xf numFmtId="164" fontId="5" fillId="6" borderId="43" xfId="1" applyNumberFormat="1" applyFont="1" applyFill="1" applyBorder="1" applyAlignment="1">
      <alignment horizontal="center"/>
    </xf>
    <xf numFmtId="164" fontId="5" fillId="5" borderId="2" xfId="1" applyNumberFormat="1" applyFont="1" applyFill="1" applyBorder="1" applyAlignment="1">
      <alignment horizontal="center"/>
    </xf>
    <xf numFmtId="164" fontId="5" fillId="3" borderId="26" xfId="1" applyNumberFormat="1" applyFont="1" applyFill="1" applyBorder="1"/>
    <xf numFmtId="164" fontId="5" fillId="0" borderId="30" xfId="1" applyNumberFormat="1" applyFont="1" applyBorder="1" applyAlignment="1">
      <alignment horizontal="center"/>
    </xf>
    <xf numFmtId="164" fontId="5" fillId="0" borderId="21" xfId="1" applyNumberFormat="1" applyFont="1" applyBorder="1" applyAlignment="1">
      <alignment horizontal="center"/>
    </xf>
    <xf numFmtId="164" fontId="5" fillId="0" borderId="25" xfId="1" applyNumberFormat="1" applyFont="1" applyBorder="1" applyAlignment="1">
      <alignment horizontal="center"/>
    </xf>
    <xf numFmtId="164" fontId="5" fillId="0" borderId="20" xfId="1" applyNumberFormat="1" applyFont="1" applyBorder="1" applyAlignment="1">
      <alignment horizontal="center"/>
    </xf>
    <xf numFmtId="164" fontId="5" fillId="0" borderId="44" xfId="1" applyNumberFormat="1" applyFont="1" applyBorder="1" applyAlignment="1">
      <alignment horizontal="center"/>
    </xf>
    <xf numFmtId="164" fontId="5" fillId="6" borderId="44" xfId="1" applyNumberFormat="1" applyFont="1" applyFill="1" applyBorder="1" applyAlignment="1">
      <alignment horizontal="center"/>
    </xf>
    <xf numFmtId="164" fontId="5" fillId="5" borderId="26" xfId="1" applyNumberFormat="1" applyFont="1" applyFill="1" applyBorder="1" applyAlignment="1">
      <alignment horizontal="center"/>
    </xf>
    <xf numFmtId="164" fontId="5" fillId="3" borderId="32" xfId="1" applyNumberFormat="1" applyFont="1" applyFill="1" applyBorder="1" applyAlignment="1">
      <alignment horizontal="left"/>
    </xf>
    <xf numFmtId="164" fontId="5" fillId="0" borderId="37" xfId="1" applyNumberFormat="1" applyFont="1" applyBorder="1" applyAlignment="1">
      <alignment horizontal="center"/>
    </xf>
    <xf numFmtId="164" fontId="5" fillId="0" borderId="38" xfId="1" applyNumberFormat="1" applyFont="1" applyBorder="1" applyAlignment="1">
      <alignment horizontal="center"/>
    </xf>
    <xf numFmtId="164" fontId="5" fillId="0" borderId="39" xfId="1" applyNumberFormat="1" applyFont="1" applyBorder="1" applyAlignment="1">
      <alignment horizontal="center"/>
    </xf>
    <xf numFmtId="164" fontId="5" fillId="0" borderId="40" xfId="1" applyNumberFormat="1" applyFont="1" applyBorder="1" applyAlignment="1">
      <alignment horizontal="center"/>
    </xf>
    <xf numFmtId="164" fontId="5" fillId="0" borderId="45" xfId="1" applyNumberFormat="1" applyFont="1" applyBorder="1" applyAlignment="1">
      <alignment horizontal="center"/>
    </xf>
    <xf numFmtId="164" fontId="5" fillId="3" borderId="32" xfId="1" applyNumberFormat="1" applyFont="1" applyFill="1" applyBorder="1"/>
    <xf numFmtId="164" fontId="5" fillId="0" borderId="52" xfId="1" applyNumberFormat="1" applyFont="1" applyFill="1" applyBorder="1" applyAlignment="1">
      <alignment horizontal="center"/>
    </xf>
    <xf numFmtId="164" fontId="7" fillId="2" borderId="41" xfId="1" applyNumberFormat="1" applyFont="1" applyFill="1" applyBorder="1" applyAlignment="1">
      <alignment horizontal="center"/>
    </xf>
    <xf numFmtId="164" fontId="7" fillId="3" borderId="2" xfId="1" applyNumberFormat="1" applyFont="1" applyFill="1" applyBorder="1"/>
    <xf numFmtId="164" fontId="7" fillId="0" borderId="29" xfId="1" applyNumberFormat="1" applyFont="1" applyBorder="1" applyAlignment="1">
      <alignment horizontal="center"/>
    </xf>
    <xf numFmtId="164" fontId="7" fillId="0" borderId="23" xfId="1" applyNumberFormat="1" applyFont="1" applyBorder="1" applyAlignment="1">
      <alignment horizontal="center"/>
    </xf>
    <xf numFmtId="164" fontId="7" fillId="0" borderId="24" xfId="1" applyNumberFormat="1" applyFont="1" applyBorder="1" applyAlignment="1">
      <alignment horizontal="center"/>
    </xf>
    <xf numFmtId="164" fontId="7" fillId="0" borderId="22" xfId="1" applyNumberFormat="1" applyFont="1" applyBorder="1" applyAlignment="1">
      <alignment horizontal="center"/>
    </xf>
    <xf numFmtId="164" fontId="7" fillId="0" borderId="43" xfId="1" applyNumberFormat="1" applyFont="1" applyBorder="1" applyAlignment="1">
      <alignment horizontal="center"/>
    </xf>
    <xf numFmtId="164" fontId="7" fillId="6" borderId="43" xfId="1" applyNumberFormat="1" applyFont="1" applyFill="1" applyBorder="1" applyAlignment="1">
      <alignment horizontal="center"/>
    </xf>
    <xf numFmtId="164" fontId="7" fillId="5" borderId="2" xfId="1" applyNumberFormat="1" applyFont="1" applyFill="1" applyBorder="1" applyAlignment="1">
      <alignment horizontal="center"/>
    </xf>
    <xf numFmtId="164" fontId="7" fillId="3" borderId="26" xfId="1" applyNumberFormat="1" applyFont="1" applyFill="1" applyBorder="1"/>
    <xf numFmtId="164" fontId="7" fillId="0" borderId="30" xfId="1" applyNumberFormat="1" applyFont="1" applyBorder="1" applyAlignment="1">
      <alignment horizontal="center"/>
    </xf>
    <xf numFmtId="164" fontId="7" fillId="0" borderId="21" xfId="1" applyNumberFormat="1" applyFont="1" applyBorder="1" applyAlignment="1">
      <alignment horizontal="center"/>
    </xf>
    <xf numFmtId="164" fontId="7" fillId="0" borderId="25" xfId="1" applyNumberFormat="1" applyFont="1" applyBorder="1" applyAlignment="1">
      <alignment horizontal="center"/>
    </xf>
    <xf numFmtId="164" fontId="7" fillId="0" borderId="20" xfId="1" applyNumberFormat="1" applyFont="1" applyBorder="1" applyAlignment="1">
      <alignment horizontal="center"/>
    </xf>
    <xf numFmtId="164" fontId="7" fillId="0" borderId="44" xfId="1" applyNumberFormat="1" applyFont="1" applyBorder="1" applyAlignment="1">
      <alignment horizontal="center"/>
    </xf>
    <xf numFmtId="164" fontId="7" fillId="6" borderId="44" xfId="1" applyNumberFormat="1" applyFont="1" applyFill="1" applyBorder="1" applyAlignment="1">
      <alignment horizontal="center"/>
    </xf>
    <xf numFmtId="164" fontId="7" fillId="3" borderId="32" xfId="1" applyNumberFormat="1" applyFont="1" applyFill="1" applyBorder="1" applyAlignment="1">
      <alignment horizontal="left"/>
    </xf>
    <xf numFmtId="164" fontId="7" fillId="0" borderId="37" xfId="1" applyNumberFormat="1" applyFont="1" applyBorder="1" applyAlignment="1">
      <alignment horizontal="center"/>
    </xf>
    <xf numFmtId="164" fontId="7" fillId="0" borderId="38" xfId="1" applyNumberFormat="1" applyFont="1" applyBorder="1" applyAlignment="1">
      <alignment horizontal="center"/>
    </xf>
    <xf numFmtId="164" fontId="7" fillId="0" borderId="39" xfId="1" applyNumberFormat="1" applyFont="1" applyBorder="1" applyAlignment="1">
      <alignment horizontal="center"/>
    </xf>
    <xf numFmtId="164" fontId="7" fillId="0" borderId="40" xfId="1" applyNumberFormat="1" applyFont="1" applyBorder="1" applyAlignment="1">
      <alignment horizontal="center"/>
    </xf>
    <xf numFmtId="164" fontId="7" fillId="0" borderId="45" xfId="1" applyNumberFormat="1" applyFont="1" applyBorder="1" applyAlignment="1">
      <alignment horizontal="center"/>
    </xf>
    <xf numFmtId="164" fontId="7" fillId="6" borderId="45" xfId="1" applyNumberFormat="1" applyFont="1" applyFill="1" applyBorder="1" applyAlignment="1">
      <alignment horizontal="center"/>
    </xf>
    <xf numFmtId="164" fontId="7" fillId="3" borderId="32" xfId="1" applyNumberFormat="1" applyFont="1" applyFill="1" applyBorder="1"/>
    <xf numFmtId="164" fontId="7" fillId="0" borderId="52" xfId="1" applyNumberFormat="1" applyFont="1" applyFill="1" applyBorder="1" applyAlignment="1">
      <alignment horizontal="center"/>
    </xf>
    <xf numFmtId="164" fontId="0" fillId="0" borderId="0" xfId="0" applyNumberFormat="1"/>
    <xf numFmtId="43" fontId="9" fillId="3" borderId="2" xfId="1" applyFont="1" applyFill="1" applyBorder="1"/>
    <xf numFmtId="43" fontId="5" fillId="0" borderId="43" xfId="1" applyFont="1" applyBorder="1" applyAlignment="1">
      <alignment horizontal="center" vertical="center"/>
    </xf>
    <xf numFmtId="43" fontId="9" fillId="3" borderId="26" xfId="1" applyFont="1" applyFill="1" applyBorder="1"/>
    <xf numFmtId="43" fontId="5" fillId="0" borderId="44" xfId="1" applyFont="1" applyBorder="1" applyAlignment="1">
      <alignment horizontal="center" vertical="center"/>
    </xf>
    <xf numFmtId="43" fontId="9" fillId="3" borderId="32" xfId="1" applyFont="1" applyFill="1" applyBorder="1" applyAlignment="1">
      <alignment horizontal="left"/>
    </xf>
    <xf numFmtId="43" fontId="5" fillId="0" borderId="45" xfId="1" applyFont="1" applyBorder="1" applyAlignment="1">
      <alignment horizontal="center" vertical="center"/>
    </xf>
    <xf numFmtId="43" fontId="9" fillId="3" borderId="32" xfId="1" applyFont="1" applyFill="1" applyBorder="1"/>
    <xf numFmtId="0" fontId="5" fillId="0" borderId="22" xfId="1" applyNumberFormat="1" applyFont="1" applyBorder="1" applyAlignment="1">
      <alignment horizontal="center"/>
    </xf>
    <xf numFmtId="43" fontId="5" fillId="4" borderId="42" xfId="1" applyFont="1" applyFill="1" applyBorder="1" applyAlignment="1">
      <alignment horizontal="left"/>
    </xf>
    <xf numFmtId="43" fontId="5" fillId="5" borderId="26" xfId="1" applyFont="1" applyFill="1" applyBorder="1"/>
    <xf numFmtId="43" fontId="5" fillId="0" borderId="2" xfId="1" applyFont="1" applyBorder="1" applyAlignment="1">
      <alignment horizontal="center"/>
    </xf>
    <xf numFmtId="43" fontId="7" fillId="3" borderId="2" xfId="1" applyFont="1" applyFill="1" applyBorder="1"/>
    <xf numFmtId="43" fontId="7" fillId="0" borderId="2" xfId="1" applyFont="1" applyBorder="1" applyAlignment="1">
      <alignment horizontal="center"/>
    </xf>
    <xf numFmtId="43" fontId="7" fillId="0" borderId="8" xfId="1" applyFont="1" applyBorder="1" applyAlignment="1">
      <alignment horizontal="center"/>
    </xf>
    <xf numFmtId="43" fontId="7" fillId="0" borderId="9" xfId="1" applyFont="1" applyBorder="1" applyAlignment="1">
      <alignment horizontal="center"/>
    </xf>
    <xf numFmtId="43" fontId="7" fillId="6" borderId="2" xfId="1" applyFont="1" applyFill="1" applyBorder="1" applyAlignment="1">
      <alignment horizontal="center"/>
    </xf>
    <xf numFmtId="43" fontId="7" fillId="3" borderId="26" xfId="1" applyFont="1" applyFill="1" applyBorder="1"/>
    <xf numFmtId="43" fontId="7" fillId="0" borderId="26" xfId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1" xfId="1" applyFont="1" applyBorder="1" applyAlignment="1">
      <alignment horizontal="center"/>
    </xf>
    <xf numFmtId="43" fontId="7" fillId="6" borderId="26" xfId="1" applyFont="1" applyFill="1" applyBorder="1" applyAlignment="1">
      <alignment horizontal="center"/>
    </xf>
    <xf numFmtId="43" fontId="7" fillId="3" borderId="32" xfId="1" applyFont="1" applyFill="1" applyBorder="1" applyAlignment="1">
      <alignment horizontal="left"/>
    </xf>
    <xf numFmtId="43" fontId="7" fillId="0" borderId="32" xfId="1" applyFont="1" applyBorder="1" applyAlignment="1">
      <alignment horizontal="center"/>
    </xf>
    <xf numFmtId="43" fontId="7" fillId="0" borderId="50" xfId="1" applyFont="1" applyBorder="1" applyAlignment="1">
      <alignment horizontal="center"/>
    </xf>
    <xf numFmtId="43" fontId="7" fillId="0" borderId="51" xfId="1" applyFont="1" applyBorder="1" applyAlignment="1">
      <alignment horizontal="center"/>
    </xf>
    <xf numFmtId="43" fontId="7" fillId="3" borderId="32" xfId="1" applyFont="1" applyFill="1" applyBorder="1"/>
    <xf numFmtId="164" fontId="5" fillId="2" borderId="9" xfId="1" applyNumberFormat="1" applyFont="1" applyFill="1" applyBorder="1" applyAlignment="1"/>
    <xf numFmtId="164" fontId="5" fillId="2" borderId="8" xfId="1" applyNumberFormat="1" applyFont="1" applyFill="1" applyBorder="1" applyAlignment="1"/>
    <xf numFmtId="164" fontId="5" fillId="2" borderId="16" xfId="1" applyNumberFormat="1" applyFont="1" applyFill="1" applyBorder="1"/>
    <xf numFmtId="165" fontId="5" fillId="2" borderId="9" xfId="1" applyNumberFormat="1" applyFont="1" applyFill="1" applyBorder="1" applyAlignment="1"/>
    <xf numFmtId="165" fontId="5" fillId="2" borderId="8" xfId="1" applyNumberFormat="1" applyFont="1" applyFill="1" applyBorder="1" applyAlignment="1"/>
    <xf numFmtId="165" fontId="5" fillId="2" borderId="16" xfId="1" applyNumberFormat="1" applyFont="1" applyFill="1" applyBorder="1"/>
    <xf numFmtId="165" fontId="5" fillId="3" borderId="2" xfId="1" applyNumberFormat="1" applyFont="1" applyFill="1" applyBorder="1"/>
    <xf numFmtId="165" fontId="5" fillId="3" borderId="26" xfId="1" applyNumberFormat="1" applyFont="1" applyFill="1" applyBorder="1"/>
    <xf numFmtId="165" fontId="5" fillId="3" borderId="32" xfId="1" applyNumberFormat="1" applyFont="1" applyFill="1" applyBorder="1" applyAlignment="1">
      <alignment horizontal="left"/>
    </xf>
    <xf numFmtId="165" fontId="5" fillId="3" borderId="32" xfId="1" applyNumberFormat="1" applyFont="1" applyFill="1" applyBorder="1"/>
    <xf numFmtId="164" fontId="5" fillId="2" borderId="41" xfId="1" applyNumberFormat="1" applyFont="1" applyFill="1" applyBorder="1" applyAlignment="1">
      <alignment horizontal="center" vertical="center"/>
    </xf>
    <xf numFmtId="164" fontId="5" fillId="0" borderId="57" xfId="1" applyNumberFormat="1" applyFont="1" applyBorder="1" applyAlignment="1">
      <alignment horizontal="center"/>
    </xf>
    <xf numFmtId="164" fontId="5" fillId="0" borderId="58" xfId="1" applyNumberFormat="1" applyFont="1" applyBorder="1" applyAlignment="1">
      <alignment horizontal="center"/>
    </xf>
    <xf numFmtId="164" fontId="5" fillId="0" borderId="59" xfId="1" applyNumberFormat="1" applyFont="1" applyBorder="1" applyAlignment="1">
      <alignment horizontal="center"/>
    </xf>
    <xf numFmtId="164" fontId="5" fillId="0" borderId="60" xfId="1" applyNumberFormat="1" applyFont="1" applyBorder="1" applyAlignment="1">
      <alignment horizontal="center"/>
    </xf>
    <xf numFmtId="164" fontId="5" fillId="0" borderId="52" xfId="1" applyNumberFormat="1" applyFont="1" applyBorder="1" applyAlignment="1">
      <alignment horizontal="center"/>
    </xf>
    <xf numFmtId="164" fontId="5" fillId="4" borderId="61" xfId="1" applyNumberFormat="1" applyFont="1" applyFill="1" applyBorder="1" applyAlignment="1">
      <alignment horizontal="center"/>
    </xf>
    <xf numFmtId="164" fontId="5" fillId="4" borderId="0" xfId="1" applyNumberFormat="1" applyFont="1" applyFill="1" applyBorder="1" applyAlignment="1">
      <alignment horizontal="center"/>
    </xf>
    <xf numFmtId="164" fontId="5" fillId="4" borderId="12" xfId="1" applyNumberFormat="1" applyFont="1" applyFill="1" applyBorder="1" applyAlignment="1">
      <alignment horizontal="center"/>
    </xf>
    <xf numFmtId="164" fontId="5" fillId="5" borderId="61" xfId="1" applyNumberFormat="1" applyFont="1" applyFill="1" applyBorder="1" applyAlignment="1">
      <alignment horizontal="center"/>
    </xf>
    <xf numFmtId="164" fontId="5" fillId="5" borderId="0" xfId="1" applyNumberFormat="1" applyFont="1" applyFill="1" applyBorder="1" applyAlignment="1">
      <alignment horizontal="center"/>
    </xf>
    <xf numFmtId="43" fontId="5" fillId="7" borderId="2" xfId="1" applyFont="1" applyFill="1" applyBorder="1" applyAlignment="1">
      <alignment horizontal="center"/>
    </xf>
    <xf numFmtId="43" fontId="5" fillId="7" borderId="26" xfId="1" applyFont="1" applyFill="1" applyBorder="1" applyAlignment="1">
      <alignment horizontal="center" vertical="center"/>
    </xf>
    <xf numFmtId="43" fontId="5" fillId="4" borderId="12" xfId="1" applyFont="1" applyFill="1" applyBorder="1" applyAlignment="1">
      <alignment horizontal="center"/>
    </xf>
    <xf numFmtId="43" fontId="5" fillId="5" borderId="31" xfId="1" applyFont="1" applyFill="1" applyBorder="1" applyAlignment="1">
      <alignment horizontal="center"/>
    </xf>
    <xf numFmtId="43" fontId="5" fillId="4" borderId="42" xfId="1" applyFont="1" applyFill="1" applyBorder="1" applyAlignment="1"/>
    <xf numFmtId="43" fontId="5" fillId="4" borderId="62" xfId="1" applyFont="1" applyFill="1" applyBorder="1" applyAlignment="1">
      <alignment horizontal="left"/>
    </xf>
    <xf numFmtId="43" fontId="5" fillId="5" borderId="19" xfId="1" applyFont="1" applyFill="1" applyBorder="1"/>
    <xf numFmtId="43" fontId="5" fillId="5" borderId="27" xfId="1" applyFont="1" applyFill="1" applyBorder="1" applyAlignment="1">
      <alignment horizontal="center"/>
    </xf>
    <xf numFmtId="0" fontId="2" fillId="2" borderId="9" xfId="0" applyFont="1" applyFill="1" applyBorder="1" applyAlignment="1"/>
    <xf numFmtId="0" fontId="2" fillId="2" borderId="8" xfId="0" applyFont="1" applyFill="1" applyBorder="1" applyAlignment="1"/>
    <xf numFmtId="0" fontId="2" fillId="2" borderId="16" xfId="0" applyFont="1" applyFill="1" applyBorder="1"/>
    <xf numFmtId="0" fontId="2" fillId="3" borderId="2" xfId="0" applyFont="1" applyFill="1" applyBorder="1"/>
    <xf numFmtId="0" fontId="2" fillId="3" borderId="26" xfId="0" applyFont="1" applyFill="1" applyBorder="1"/>
    <xf numFmtId="0" fontId="2" fillId="3" borderId="32" xfId="0" applyFont="1" applyFill="1" applyBorder="1" applyAlignment="1">
      <alignment horizontal="left"/>
    </xf>
    <xf numFmtId="0" fontId="2" fillId="3" borderId="32" xfId="0" applyFont="1" applyFill="1" applyBorder="1"/>
    <xf numFmtId="165" fontId="5" fillId="2" borderId="41" xfId="1" applyNumberFormat="1" applyFont="1" applyFill="1" applyBorder="1" applyAlignment="1">
      <alignment horizontal="center"/>
    </xf>
    <xf numFmtId="165" fontId="5" fillId="0" borderId="29" xfId="1" applyNumberFormat="1" applyFont="1" applyBorder="1" applyAlignment="1">
      <alignment horizontal="center"/>
    </xf>
    <xf numFmtId="165" fontId="5" fillId="0" borderId="23" xfId="1" applyNumberFormat="1" applyFont="1" applyBorder="1" applyAlignment="1">
      <alignment horizontal="center"/>
    </xf>
    <xf numFmtId="165" fontId="5" fillId="0" borderId="24" xfId="1" applyNumberFormat="1" applyFont="1" applyBorder="1" applyAlignment="1">
      <alignment horizontal="center"/>
    </xf>
    <xf numFmtId="165" fontId="5" fillId="0" borderId="22" xfId="1" applyNumberFormat="1" applyFont="1" applyBorder="1" applyAlignment="1">
      <alignment horizontal="center"/>
    </xf>
    <xf numFmtId="165" fontId="5" fillId="0" borderId="43" xfId="1" applyNumberFormat="1" applyFont="1" applyBorder="1" applyAlignment="1">
      <alignment horizontal="center"/>
    </xf>
    <xf numFmtId="165" fontId="5" fillId="6" borderId="43" xfId="1" applyNumberFormat="1" applyFont="1" applyFill="1" applyBorder="1" applyAlignment="1">
      <alignment horizontal="center"/>
    </xf>
    <xf numFmtId="165" fontId="5" fillId="0" borderId="53" xfId="1" applyNumberFormat="1" applyFont="1" applyBorder="1"/>
    <xf numFmtId="165" fontId="5" fillId="0" borderId="9" xfId="1" applyNumberFormat="1" applyFont="1" applyBorder="1" applyAlignment="1">
      <alignment horizontal="center"/>
    </xf>
    <xf numFmtId="165" fontId="5" fillId="5" borderId="2" xfId="1" applyNumberFormat="1" applyFont="1" applyFill="1" applyBorder="1" applyAlignment="1">
      <alignment horizontal="center"/>
    </xf>
    <xf numFmtId="165" fontId="5" fillId="0" borderId="30" xfId="1" applyNumberFormat="1" applyFont="1" applyBorder="1" applyAlignment="1">
      <alignment horizontal="center"/>
    </xf>
    <xf numFmtId="165" fontId="5" fillId="0" borderId="21" xfId="1" applyNumberFormat="1" applyFont="1" applyBorder="1" applyAlignment="1">
      <alignment horizontal="center"/>
    </xf>
    <xf numFmtId="165" fontId="5" fillId="0" borderId="25" xfId="1" applyNumberFormat="1" applyFont="1" applyBorder="1" applyAlignment="1">
      <alignment horizontal="center"/>
    </xf>
    <xf numFmtId="165" fontId="5" fillId="0" borderId="20" xfId="1" applyNumberFormat="1" applyFont="1" applyBorder="1" applyAlignment="1">
      <alignment horizontal="center"/>
    </xf>
    <xf numFmtId="165" fontId="5" fillId="0" borderId="44" xfId="1" applyNumberFormat="1" applyFont="1" applyBorder="1" applyAlignment="1">
      <alignment horizontal="center"/>
    </xf>
    <xf numFmtId="165" fontId="5" fillId="6" borderId="44" xfId="1" applyNumberFormat="1" applyFont="1" applyFill="1" applyBorder="1" applyAlignment="1">
      <alignment horizontal="center"/>
    </xf>
    <xf numFmtId="165" fontId="5" fillId="0" borderId="2" xfId="1" applyNumberFormat="1" applyFont="1" applyBorder="1"/>
    <xf numFmtId="165" fontId="5" fillId="0" borderId="41" xfId="1" applyNumberFormat="1" applyFont="1" applyBorder="1" applyAlignment="1">
      <alignment horizontal="center"/>
    </xf>
    <xf numFmtId="165" fontId="5" fillId="0" borderId="37" xfId="1" applyNumberFormat="1" applyFont="1" applyBorder="1" applyAlignment="1">
      <alignment horizontal="center"/>
    </xf>
    <xf numFmtId="165" fontId="5" fillId="0" borderId="38" xfId="1" applyNumberFormat="1" applyFont="1" applyBorder="1" applyAlignment="1">
      <alignment horizontal="center"/>
    </xf>
    <xf numFmtId="165" fontId="5" fillId="0" borderId="39" xfId="1" applyNumberFormat="1" applyFont="1" applyBorder="1" applyAlignment="1">
      <alignment horizontal="center"/>
    </xf>
    <xf numFmtId="165" fontId="5" fillId="0" borderId="40" xfId="1" applyNumberFormat="1" applyFont="1" applyBorder="1" applyAlignment="1">
      <alignment horizontal="center"/>
    </xf>
    <xf numFmtId="165" fontId="5" fillId="0" borderId="45" xfId="1" applyNumberFormat="1" applyFont="1" applyBorder="1" applyAlignment="1">
      <alignment horizontal="center"/>
    </xf>
    <xf numFmtId="165" fontId="5" fillId="6" borderId="45" xfId="1" applyNumberFormat="1" applyFont="1" applyFill="1" applyBorder="1" applyAlignment="1">
      <alignment horizontal="center"/>
    </xf>
    <xf numFmtId="165" fontId="5" fillId="0" borderId="51" xfId="1" applyNumberFormat="1" applyFont="1" applyBorder="1" applyAlignment="1">
      <alignment horizontal="center"/>
    </xf>
    <xf numFmtId="165" fontId="5" fillId="5" borderId="32" xfId="1" applyNumberFormat="1" applyFont="1" applyFill="1" applyBorder="1" applyAlignment="1">
      <alignment horizontal="center"/>
    </xf>
    <xf numFmtId="165" fontId="5" fillId="5" borderId="26" xfId="1" applyNumberFormat="1" applyFont="1" applyFill="1" applyBorder="1" applyAlignment="1">
      <alignment horizontal="center"/>
    </xf>
    <xf numFmtId="165" fontId="5" fillId="0" borderId="52" xfId="1" applyNumberFormat="1" applyFont="1" applyFill="1" applyBorder="1" applyAlignment="1">
      <alignment horizontal="center"/>
    </xf>
    <xf numFmtId="43" fontId="5" fillId="0" borderId="22" xfId="1" applyFont="1" applyBorder="1" applyAlignment="1">
      <alignment vertical="center"/>
    </xf>
    <xf numFmtId="0" fontId="11" fillId="0" borderId="0" xfId="0" applyFont="1"/>
    <xf numFmtId="43" fontId="7" fillId="0" borderId="28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4" fontId="5" fillId="0" borderId="9" xfId="1" applyNumberFormat="1" applyFont="1" applyBorder="1" applyAlignment="1">
      <alignment horizontal="center"/>
    </xf>
    <xf numFmtId="164" fontId="5" fillId="0" borderId="41" xfId="1" applyNumberFormat="1" applyFont="1" applyBorder="1" applyAlignment="1">
      <alignment horizontal="center"/>
    </xf>
    <xf numFmtId="164" fontId="5" fillId="7" borderId="2" xfId="1" applyNumberFormat="1" applyFont="1" applyFill="1" applyBorder="1" applyAlignment="1">
      <alignment horizontal="center"/>
    </xf>
    <xf numFmtId="164" fontId="5" fillId="7" borderId="26" xfId="1" applyNumberFormat="1" applyFont="1" applyFill="1" applyBorder="1" applyAlignment="1">
      <alignment horizontal="center" vertical="center"/>
    </xf>
    <xf numFmtId="164" fontId="5" fillId="4" borderId="42" xfId="1" applyNumberFormat="1" applyFont="1" applyFill="1" applyBorder="1" applyAlignment="1">
      <alignment horizontal="left"/>
    </xf>
    <xf numFmtId="164" fontId="5" fillId="5" borderId="26" xfId="1" applyNumberFormat="1" applyFont="1" applyFill="1" applyBorder="1"/>
    <xf numFmtId="164" fontId="5" fillId="5" borderId="31" xfId="1" applyNumberFormat="1" applyFont="1" applyFill="1" applyBorder="1" applyAlignment="1">
      <alignment horizontal="center"/>
    </xf>
    <xf numFmtId="164" fontId="5" fillId="0" borderId="8" xfId="1" applyNumberFormat="1" applyFont="1" applyBorder="1" applyAlignment="1">
      <alignment horizontal="center"/>
    </xf>
    <xf numFmtId="164" fontId="5" fillId="6" borderId="2" xfId="1" applyNumberFormat="1" applyFont="1" applyFill="1" applyBorder="1" applyAlignment="1">
      <alignment horizontal="center"/>
    </xf>
    <xf numFmtId="164" fontId="5" fillId="0" borderId="26" xfId="1" applyNumberFormat="1" applyFont="1" applyBorder="1" applyAlignment="1">
      <alignment horizontal="center"/>
    </xf>
    <xf numFmtId="164" fontId="5" fillId="0" borderId="46" xfId="1" applyNumberFormat="1" applyFont="1" applyBorder="1" applyAlignment="1">
      <alignment horizontal="center"/>
    </xf>
    <xf numFmtId="164" fontId="5" fillId="6" borderId="26" xfId="1" applyNumberFormat="1" applyFont="1" applyFill="1" applyBorder="1" applyAlignment="1">
      <alignment horizontal="center"/>
    </xf>
    <xf numFmtId="164" fontId="5" fillId="0" borderId="32" xfId="1" applyNumberFormat="1" applyFont="1" applyBorder="1" applyAlignment="1">
      <alignment horizontal="center"/>
    </xf>
    <xf numFmtId="164" fontId="5" fillId="0" borderId="50" xfId="1" applyNumberFormat="1" applyFont="1" applyBorder="1" applyAlignment="1">
      <alignment horizontal="center"/>
    </xf>
    <xf numFmtId="164" fontId="5" fillId="0" borderId="28" xfId="1" applyNumberFormat="1" applyFont="1" applyFill="1" applyBorder="1" applyAlignment="1">
      <alignment horizontal="center"/>
    </xf>
    <xf numFmtId="164" fontId="5" fillId="0" borderId="51" xfId="1" applyNumberFormat="1" applyFont="1" applyBorder="1" applyAlignment="1">
      <alignment horizontal="center"/>
    </xf>
    <xf numFmtId="165" fontId="5" fillId="0" borderId="29" xfId="1" applyNumberFormat="1" applyFont="1" applyBorder="1" applyAlignment="1">
      <alignment horizontal="center"/>
    </xf>
    <xf numFmtId="165" fontId="5" fillId="0" borderId="23" xfId="1" applyNumberFormat="1" applyFont="1" applyBorder="1" applyAlignment="1">
      <alignment horizontal="center"/>
    </xf>
    <xf numFmtId="165" fontId="5" fillId="0" borderId="24" xfId="1" applyNumberFormat="1" applyFont="1" applyBorder="1" applyAlignment="1">
      <alignment horizontal="center"/>
    </xf>
    <xf numFmtId="165" fontId="5" fillId="0" borderId="22" xfId="1" applyNumberFormat="1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5" borderId="28" xfId="0" applyFont="1" applyFill="1" applyBorder="1"/>
    <xf numFmtId="0" fontId="5" fillId="5" borderId="26" xfId="0" applyFont="1" applyFill="1" applyBorder="1"/>
    <xf numFmtId="165" fontId="5" fillId="5" borderId="12" xfId="1" applyNumberFormat="1" applyFont="1" applyFill="1" applyBorder="1" applyAlignment="1">
      <alignment horizontal="center"/>
    </xf>
    <xf numFmtId="165" fontId="5" fillId="5" borderId="5" xfId="1" applyNumberFormat="1" applyFont="1" applyFill="1" applyBorder="1" applyAlignment="1">
      <alignment horizontal="center"/>
    </xf>
    <xf numFmtId="165" fontId="5" fillId="5" borderId="31" xfId="1" applyNumberFormat="1" applyFont="1" applyFill="1" applyBorder="1" applyAlignment="1">
      <alignment horizontal="center"/>
    </xf>
    <xf numFmtId="165" fontId="5" fillId="5" borderId="18" xfId="1" applyNumberFormat="1" applyFont="1" applyFill="1" applyBorder="1" applyAlignment="1">
      <alignment horizontal="center"/>
    </xf>
    <xf numFmtId="165" fontId="5" fillId="5" borderId="6" xfId="1" applyNumberFormat="1" applyFont="1" applyFill="1" applyBorder="1" applyAlignment="1">
      <alignment horizontal="center"/>
    </xf>
    <xf numFmtId="165" fontId="5" fillId="5" borderId="19" xfId="1" applyNumberFormat="1" applyFont="1" applyFill="1" applyBorder="1" applyAlignment="1">
      <alignment horizontal="center"/>
    </xf>
    <xf numFmtId="165" fontId="5" fillId="5" borderId="27" xfId="1" applyNumberFormat="1" applyFont="1" applyFill="1" applyBorder="1" applyAlignment="1">
      <alignment horizontal="center"/>
    </xf>
    <xf numFmtId="165" fontId="5" fillId="5" borderId="17" xfId="1" applyNumberFormat="1" applyFont="1" applyFill="1" applyBorder="1" applyAlignment="1">
      <alignment horizontal="center"/>
    </xf>
    <xf numFmtId="0" fontId="5" fillId="4" borderId="28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165" fontId="5" fillId="4" borderId="12" xfId="1" applyNumberFormat="1" applyFont="1" applyFill="1" applyBorder="1" applyAlignment="1">
      <alignment horizontal="center"/>
    </xf>
    <xf numFmtId="165" fontId="5" fillId="4" borderId="5" xfId="1" applyNumberFormat="1" applyFont="1" applyFill="1" applyBorder="1" applyAlignment="1">
      <alignment horizontal="center"/>
    </xf>
    <xf numFmtId="165" fontId="5" fillId="4" borderId="33" xfId="1" applyNumberFormat="1" applyFont="1" applyFill="1" applyBorder="1" applyAlignment="1">
      <alignment horizontal="center"/>
    </xf>
    <xf numFmtId="165" fontId="5" fillId="4" borderId="34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center"/>
    </xf>
    <xf numFmtId="165" fontId="5" fillId="4" borderId="19" xfId="1" applyNumberFormat="1" applyFont="1" applyFill="1" applyBorder="1" applyAlignment="1">
      <alignment horizontal="center"/>
    </xf>
    <xf numFmtId="165" fontId="5" fillId="4" borderId="35" xfId="1" applyNumberFormat="1" applyFont="1" applyFill="1" applyBorder="1" applyAlignment="1">
      <alignment horizontal="center"/>
    </xf>
    <xf numFmtId="165" fontId="5" fillId="4" borderId="36" xfId="1" applyNumberFormat="1" applyFont="1" applyFill="1" applyBorder="1" applyAlignment="1">
      <alignment horizontal="center"/>
    </xf>
    <xf numFmtId="165" fontId="5" fillId="0" borderId="37" xfId="1" applyNumberFormat="1" applyFont="1" applyBorder="1" applyAlignment="1">
      <alignment horizontal="center"/>
    </xf>
    <xf numFmtId="165" fontId="5" fillId="0" borderId="38" xfId="1" applyNumberFormat="1" applyFont="1" applyBorder="1" applyAlignment="1">
      <alignment horizontal="center"/>
    </xf>
    <xf numFmtId="165" fontId="5" fillId="0" borderId="39" xfId="1" applyNumberFormat="1" applyFont="1" applyBorder="1" applyAlignment="1">
      <alignment horizontal="center"/>
    </xf>
    <xf numFmtId="165" fontId="5" fillId="0" borderId="40" xfId="1" applyNumberFormat="1" applyFont="1" applyBorder="1" applyAlignment="1">
      <alignment horizontal="center"/>
    </xf>
    <xf numFmtId="165" fontId="5" fillId="0" borderId="25" xfId="1" applyNumberFormat="1" applyFont="1" applyBorder="1" applyAlignment="1">
      <alignment horizontal="center"/>
    </xf>
    <xf numFmtId="165" fontId="5" fillId="0" borderId="20" xfId="1" applyNumberFormat="1" applyFont="1" applyBorder="1" applyAlignment="1">
      <alignment horizontal="center"/>
    </xf>
    <xf numFmtId="165" fontId="5" fillId="0" borderId="21" xfId="1" applyNumberFormat="1" applyFont="1" applyBorder="1" applyAlignment="1">
      <alignment horizontal="center"/>
    </xf>
    <xf numFmtId="165" fontId="5" fillId="0" borderId="30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4" fontId="7" fillId="4" borderId="47" xfId="1" applyNumberFormat="1" applyFont="1" applyFill="1" applyBorder="1" applyAlignment="1">
      <alignment horizontal="center"/>
    </xf>
    <xf numFmtId="164" fontId="7" fillId="4" borderId="37" xfId="1" applyNumberFormat="1" applyFont="1" applyFill="1" applyBorder="1" applyAlignment="1">
      <alignment horizontal="center"/>
    </xf>
    <xf numFmtId="164" fontId="7" fillId="2" borderId="15" xfId="1" applyNumberFormat="1" applyFont="1" applyFill="1" applyBorder="1" applyAlignment="1">
      <alignment horizontal="center"/>
    </xf>
    <xf numFmtId="164" fontId="7" fillId="2" borderId="41" xfId="1" applyNumberFormat="1" applyFont="1" applyFill="1" applyBorder="1" applyAlignment="1">
      <alignment horizontal="center"/>
    </xf>
    <xf numFmtId="164" fontId="7" fillId="2" borderId="16" xfId="1" applyNumberFormat="1" applyFont="1" applyFill="1" applyBorder="1" applyAlignment="1">
      <alignment horizontal="center"/>
    </xf>
    <xf numFmtId="164" fontId="7" fillId="2" borderId="26" xfId="1" applyNumberFormat="1" applyFont="1" applyFill="1" applyBorder="1" applyAlignment="1">
      <alignment horizontal="center"/>
    </xf>
    <xf numFmtId="164" fontId="7" fillId="4" borderId="42" xfId="1" applyNumberFormat="1" applyFont="1" applyFill="1" applyBorder="1" applyAlignment="1">
      <alignment horizontal="left"/>
    </xf>
    <xf numFmtId="164" fontId="7" fillId="4" borderId="32" xfId="1" applyNumberFormat="1" applyFont="1" applyFill="1" applyBorder="1" applyAlignment="1">
      <alignment horizontal="left"/>
    </xf>
    <xf numFmtId="164" fontId="7" fillId="5" borderId="42" xfId="1" applyNumberFormat="1" applyFont="1" applyFill="1" applyBorder="1"/>
    <xf numFmtId="164" fontId="7" fillId="5" borderId="26" xfId="1" applyNumberFormat="1" applyFont="1" applyFill="1" applyBorder="1"/>
    <xf numFmtId="164" fontId="8" fillId="2" borderId="16" xfId="1" applyNumberFormat="1" applyFont="1" applyFill="1" applyBorder="1"/>
    <xf numFmtId="164" fontId="8" fillId="2" borderId="26" xfId="1" applyNumberFormat="1" applyFont="1" applyFill="1" applyBorder="1"/>
    <xf numFmtId="164" fontId="7" fillId="2" borderId="14" xfId="1" applyNumberFormat="1" applyFont="1" applyFill="1" applyBorder="1" applyAlignment="1">
      <alignment horizontal="center"/>
    </xf>
    <xf numFmtId="164" fontId="7" fillId="2" borderId="46" xfId="1" applyNumberFormat="1" applyFont="1" applyFill="1" applyBorder="1" applyAlignment="1">
      <alignment horizontal="center"/>
    </xf>
    <xf numFmtId="164" fontId="7" fillId="5" borderId="47" xfId="1" applyNumberFormat="1" applyFont="1" applyFill="1" applyBorder="1" applyAlignment="1">
      <alignment horizontal="center"/>
    </xf>
    <xf numFmtId="164" fontId="7" fillId="5" borderId="30" xfId="1" applyNumberFormat="1" applyFont="1" applyFill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43" fontId="5" fillId="2" borderId="16" xfId="1" applyFont="1" applyFill="1" applyBorder="1" applyAlignment="1">
      <alignment horizontal="center"/>
    </xf>
    <xf numFmtId="43" fontId="5" fillId="2" borderId="26" xfId="1" applyFont="1" applyFill="1" applyBorder="1" applyAlignment="1">
      <alignment horizontal="center"/>
    </xf>
    <xf numFmtId="43" fontId="6" fillId="2" borderId="16" xfId="1" applyFont="1" applyFill="1" applyBorder="1"/>
    <xf numFmtId="43" fontId="6" fillId="2" borderId="26" xfId="1" applyFont="1" applyFill="1" applyBorder="1"/>
    <xf numFmtId="43" fontId="5" fillId="2" borderId="14" xfId="1" applyFont="1" applyFill="1" applyBorder="1" applyAlignment="1">
      <alignment horizontal="center"/>
    </xf>
    <xf numFmtId="43" fontId="5" fillId="2" borderId="46" xfId="1" applyFont="1" applyFill="1" applyBorder="1" applyAlignment="1">
      <alignment horizontal="center"/>
    </xf>
    <xf numFmtId="43" fontId="5" fillId="4" borderId="42" xfId="1" applyFont="1" applyFill="1" applyBorder="1" applyAlignment="1">
      <alignment horizontal="left"/>
    </xf>
    <xf numFmtId="43" fontId="5" fillId="4" borderId="32" xfId="1" applyFont="1" applyFill="1" applyBorder="1" applyAlignment="1">
      <alignment horizontal="left"/>
    </xf>
    <xf numFmtId="43" fontId="5" fillId="4" borderId="47" xfId="1" applyFont="1" applyFill="1" applyBorder="1" applyAlignment="1">
      <alignment horizontal="center"/>
    </xf>
    <xf numFmtId="43" fontId="5" fillId="4" borderId="37" xfId="1" applyFont="1" applyFill="1" applyBorder="1" applyAlignment="1">
      <alignment horizontal="center"/>
    </xf>
    <xf numFmtId="43" fontId="5" fillId="2" borderId="15" xfId="1" applyFont="1" applyFill="1" applyBorder="1" applyAlignment="1">
      <alignment horizontal="center"/>
    </xf>
    <xf numFmtId="43" fontId="5" fillId="2" borderId="41" xfId="1" applyFont="1" applyFill="1" applyBorder="1" applyAlignment="1">
      <alignment horizontal="center"/>
    </xf>
    <xf numFmtId="43" fontId="5" fillId="5" borderId="42" xfId="1" applyFont="1" applyFill="1" applyBorder="1"/>
    <xf numFmtId="43" fontId="5" fillId="5" borderId="26" xfId="1" applyFont="1" applyFill="1" applyBorder="1"/>
    <xf numFmtId="43" fontId="5" fillId="5" borderId="47" xfId="1" applyFont="1" applyFill="1" applyBorder="1" applyAlignment="1">
      <alignment horizontal="center"/>
    </xf>
    <xf numFmtId="43" fontId="5" fillId="5" borderId="30" xfId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43" fontId="4" fillId="0" borderId="0" xfId="1" applyFont="1" applyBorder="1" applyAlignment="1">
      <alignment horizontal="center"/>
    </xf>
    <xf numFmtId="43" fontId="7" fillId="5" borderId="42" xfId="1" applyFont="1" applyFill="1" applyBorder="1" applyAlignment="1">
      <alignment horizontal="center"/>
    </xf>
    <xf numFmtId="43" fontId="7" fillId="5" borderId="26" xfId="1" applyFont="1" applyFill="1" applyBorder="1" applyAlignment="1">
      <alignment horizontal="center"/>
    </xf>
    <xf numFmtId="43" fontId="7" fillId="4" borderId="42" xfId="1" applyFont="1" applyFill="1" applyBorder="1" applyAlignment="1">
      <alignment horizontal="center"/>
    </xf>
    <xf numFmtId="43" fontId="7" fillId="4" borderId="32" xfId="1" applyFont="1" applyFill="1" applyBorder="1" applyAlignment="1">
      <alignment horizontal="center"/>
    </xf>
    <xf numFmtId="43" fontId="7" fillId="2" borderId="16" xfId="1" applyFont="1" applyFill="1" applyBorder="1" applyAlignment="1">
      <alignment horizontal="center"/>
    </xf>
    <xf numFmtId="43" fontId="7" fillId="2" borderId="26" xfId="1" applyFont="1" applyFill="1" applyBorder="1" applyAlignment="1">
      <alignment horizontal="center"/>
    </xf>
    <xf numFmtId="43" fontId="8" fillId="2" borderId="16" xfId="1" applyFont="1" applyFill="1" applyBorder="1"/>
    <xf numFmtId="43" fontId="8" fillId="2" borderId="26" xfId="1" applyFont="1" applyFill="1" applyBorder="1"/>
    <xf numFmtId="43" fontId="5" fillId="0" borderId="41" xfId="1" applyFont="1" applyBorder="1" applyAlignment="1">
      <alignment horizontal="center"/>
    </xf>
    <xf numFmtId="43" fontId="7" fillId="4" borderId="42" xfId="1" applyFont="1" applyFill="1" applyBorder="1" applyAlignment="1">
      <alignment horizontal="left"/>
    </xf>
    <xf numFmtId="43" fontId="7" fillId="4" borderId="32" xfId="1" applyFont="1" applyFill="1" applyBorder="1" applyAlignment="1">
      <alignment horizontal="left"/>
    </xf>
    <xf numFmtId="43" fontId="7" fillId="5" borderId="42" xfId="1" applyFont="1" applyFill="1" applyBorder="1"/>
    <xf numFmtId="43" fontId="7" fillId="5" borderId="26" xfId="1" applyFont="1" applyFill="1" applyBorder="1"/>
    <xf numFmtId="165" fontId="5" fillId="5" borderId="28" xfId="1" applyNumberFormat="1" applyFont="1" applyFill="1" applyBorder="1"/>
    <xf numFmtId="165" fontId="5" fillId="5" borderId="26" xfId="1" applyNumberFormat="1" applyFont="1" applyFill="1" applyBorder="1"/>
    <xf numFmtId="165" fontId="5" fillId="4" borderId="28" xfId="1" applyNumberFormat="1" applyFont="1" applyFill="1" applyBorder="1" applyAlignment="1">
      <alignment horizontal="left"/>
    </xf>
    <xf numFmtId="165" fontId="5" fillId="4" borderId="32" xfId="1" applyNumberFormat="1" applyFont="1" applyFill="1" applyBorder="1" applyAlignment="1">
      <alignment horizontal="left"/>
    </xf>
    <xf numFmtId="0" fontId="5" fillId="2" borderId="13" xfId="1" applyNumberFormat="1" applyFont="1" applyFill="1" applyBorder="1" applyAlignment="1">
      <alignment horizontal="center"/>
    </xf>
    <xf numFmtId="0" fontId="5" fillId="2" borderId="14" xfId="1" applyNumberFormat="1" applyFont="1" applyFill="1" applyBorder="1" applyAlignment="1">
      <alignment horizontal="center"/>
    </xf>
    <xf numFmtId="0" fontId="5" fillId="2" borderId="15" xfId="1" applyNumberFormat="1" applyFont="1" applyFill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5" fontId="5" fillId="2" borderId="5" xfId="1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165" fontId="5" fillId="2" borderId="11" xfId="1" applyNumberFormat="1" applyFont="1" applyFill="1" applyBorder="1" applyAlignment="1">
      <alignment horizontal="center"/>
    </xf>
    <xf numFmtId="165" fontId="5" fillId="2" borderId="4" xfId="1" applyNumberFormat="1" applyFont="1" applyFill="1" applyBorder="1" applyAlignment="1">
      <alignment horizontal="center"/>
    </xf>
    <xf numFmtId="165" fontId="5" fillId="2" borderId="13" xfId="1" applyNumberFormat="1" applyFont="1" applyFill="1" applyBorder="1" applyAlignment="1">
      <alignment horizontal="center" vertical="center"/>
    </xf>
    <xf numFmtId="165" fontId="5" fillId="2" borderId="15" xfId="1" applyNumberFormat="1" applyFont="1" applyFill="1" applyBorder="1" applyAlignment="1">
      <alignment horizontal="center" vertical="center"/>
    </xf>
    <xf numFmtId="165" fontId="5" fillId="2" borderId="55" xfId="1" applyNumberFormat="1" applyFont="1" applyFill="1" applyBorder="1" applyAlignment="1">
      <alignment horizontal="center" vertical="center"/>
    </xf>
    <xf numFmtId="165" fontId="5" fillId="2" borderId="56" xfId="1" applyNumberFormat="1" applyFont="1" applyFill="1" applyBorder="1" applyAlignment="1">
      <alignment horizontal="center" vertical="center"/>
    </xf>
    <xf numFmtId="165" fontId="5" fillId="2" borderId="41" xfId="1" applyNumberFormat="1" applyFont="1" applyFill="1" applyBorder="1" applyAlignment="1">
      <alignment horizontal="center" vertical="center"/>
    </xf>
    <xf numFmtId="165" fontId="5" fillId="2" borderId="25" xfId="1" applyNumberFormat="1" applyFont="1" applyFill="1" applyBorder="1" applyAlignment="1">
      <alignment horizontal="center" vertical="center"/>
    </xf>
    <xf numFmtId="165" fontId="5" fillId="2" borderId="7" xfId="1" applyNumberFormat="1" applyFont="1" applyFill="1" applyBorder="1" applyAlignment="1">
      <alignment horizontal="center"/>
    </xf>
    <xf numFmtId="165" fontId="5" fillId="2" borderId="9" xfId="1" applyNumberFormat="1" applyFont="1" applyFill="1" applyBorder="1" applyAlignment="1">
      <alignment horizontal="center"/>
    </xf>
    <xf numFmtId="164" fontId="5" fillId="5" borderId="16" xfId="1" applyNumberFormat="1" applyFont="1" applyFill="1" applyBorder="1" applyAlignment="1">
      <alignment horizontal="center"/>
    </xf>
    <xf numFmtId="164" fontId="5" fillId="5" borderId="26" xfId="1" applyNumberFormat="1" applyFont="1" applyFill="1" applyBorder="1" applyAlignment="1">
      <alignment horizontal="center"/>
    </xf>
    <xf numFmtId="164" fontId="5" fillId="4" borderId="13" xfId="1" applyNumberFormat="1" applyFont="1" applyFill="1" applyBorder="1" applyAlignment="1">
      <alignment horizontal="center"/>
    </xf>
    <xf numFmtId="164" fontId="5" fillId="4" borderId="56" xfId="1" applyNumberFormat="1" applyFont="1" applyFill="1" applyBorder="1" applyAlignment="1">
      <alignment horizontal="center"/>
    </xf>
    <xf numFmtId="164" fontId="5" fillId="4" borderId="42" xfId="1" applyNumberFormat="1" applyFont="1" applyFill="1" applyBorder="1" applyAlignment="1">
      <alignment horizontal="center"/>
    </xf>
    <xf numFmtId="164" fontId="5" fillId="4" borderId="28" xfId="1" applyNumberFormat="1" applyFont="1" applyFill="1" applyBorder="1" applyAlignment="1">
      <alignment horizontal="center"/>
    </xf>
    <xf numFmtId="164" fontId="5" fillId="4" borderId="16" xfId="1" applyNumberFormat="1" applyFont="1" applyFill="1" applyBorder="1" applyAlignment="1">
      <alignment horizontal="center"/>
    </xf>
    <xf numFmtId="164" fontId="5" fillId="4" borderId="26" xfId="1" applyNumberFormat="1" applyFont="1" applyFill="1" applyBorder="1" applyAlignment="1">
      <alignment horizontal="center"/>
    </xf>
    <xf numFmtId="164" fontId="5" fillId="2" borderId="16" xfId="1" applyNumberFormat="1" applyFont="1" applyFill="1" applyBorder="1" applyAlignment="1">
      <alignment horizontal="center" vertical="center"/>
    </xf>
    <xf numFmtId="164" fontId="5" fillId="2" borderId="26" xfId="1" applyNumberFormat="1" applyFont="1" applyFill="1" applyBorder="1" applyAlignment="1">
      <alignment horizontal="center" vertical="center"/>
    </xf>
    <xf numFmtId="164" fontId="5" fillId="2" borderId="14" xfId="1" applyNumberFormat="1" applyFont="1" applyFill="1" applyBorder="1" applyAlignment="1">
      <alignment horizontal="center" vertical="center"/>
    </xf>
    <xf numFmtId="164" fontId="5" fillId="2" borderId="46" xfId="1" applyNumberFormat="1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horizontal="center" vertical="center"/>
    </xf>
    <xf numFmtId="164" fontId="5" fillId="2" borderId="41" xfId="1" applyNumberFormat="1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/>
    </xf>
    <xf numFmtId="164" fontId="6" fillId="2" borderId="16" xfId="1" applyNumberFormat="1" applyFont="1" applyFill="1" applyBorder="1" applyAlignment="1">
      <alignment vertical="center"/>
    </xf>
    <xf numFmtId="164" fontId="6" fillId="2" borderId="26" xfId="1" applyNumberFormat="1" applyFont="1" applyFill="1" applyBorder="1" applyAlignment="1">
      <alignment vertical="center"/>
    </xf>
    <xf numFmtId="0" fontId="1" fillId="0" borderId="0" xfId="0" applyFont="1"/>
    <xf numFmtId="0" fontId="0" fillId="0" borderId="0" xfId="0"/>
    <xf numFmtId="43" fontId="5" fillId="0" borderId="0" xfId="1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0" borderId="29" xfId="1" applyNumberFormat="1" applyFont="1" applyBorder="1" applyAlignment="1">
      <alignment horizontal="center"/>
    </xf>
    <xf numFmtId="164" fontId="2" fillId="0" borderId="23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164" fontId="2" fillId="0" borderId="30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25" xfId="1" applyNumberFormat="1" applyFont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37" xfId="1" applyNumberFormat="1" applyFont="1" applyBorder="1" applyAlignment="1">
      <alignment horizontal="center"/>
    </xf>
    <xf numFmtId="164" fontId="2" fillId="0" borderId="38" xfId="1" applyNumberFormat="1" applyFont="1" applyBorder="1" applyAlignment="1">
      <alignment horizontal="center"/>
    </xf>
    <xf numFmtId="164" fontId="2" fillId="0" borderId="39" xfId="1" applyNumberFormat="1" applyFont="1" applyBorder="1" applyAlignment="1">
      <alignment horizontal="center"/>
    </xf>
    <xf numFmtId="164" fontId="2" fillId="0" borderId="40" xfId="1" applyNumberFormat="1" applyFont="1" applyBorder="1" applyAlignment="1">
      <alignment horizontal="center"/>
    </xf>
    <xf numFmtId="0" fontId="2" fillId="4" borderId="28" xfId="0" applyFont="1" applyFill="1" applyBorder="1" applyAlignment="1">
      <alignment horizontal="left"/>
    </xf>
    <xf numFmtId="0" fontId="2" fillId="4" borderId="32" xfId="0" applyFont="1" applyFill="1" applyBorder="1" applyAlignment="1">
      <alignment horizontal="left"/>
    </xf>
    <xf numFmtId="164" fontId="2" fillId="4" borderId="12" xfId="1" applyNumberFormat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164" fontId="2" fillId="4" borderId="33" xfId="1" applyNumberFormat="1" applyFont="1" applyFill="1" applyBorder="1" applyAlignment="1">
      <alignment horizontal="center"/>
    </xf>
    <xf numFmtId="164" fontId="2" fillId="4" borderId="34" xfId="1" applyNumberFormat="1" applyFont="1" applyFill="1" applyBorder="1" applyAlignment="1">
      <alignment horizontal="center"/>
    </xf>
    <xf numFmtId="164" fontId="2" fillId="4" borderId="6" xfId="1" applyNumberFormat="1" applyFont="1" applyFill="1" applyBorder="1" applyAlignment="1">
      <alignment horizontal="center"/>
    </xf>
    <xf numFmtId="164" fontId="2" fillId="4" borderId="19" xfId="1" applyNumberFormat="1" applyFont="1" applyFill="1" applyBorder="1" applyAlignment="1">
      <alignment horizontal="center"/>
    </xf>
    <xf numFmtId="164" fontId="2" fillId="4" borderId="35" xfId="1" applyNumberFormat="1" applyFont="1" applyFill="1" applyBorder="1" applyAlignment="1">
      <alignment horizontal="center"/>
    </xf>
    <xf numFmtId="164" fontId="2" fillId="4" borderId="36" xfId="1" applyNumberFormat="1" applyFont="1" applyFill="1" applyBorder="1" applyAlignment="1">
      <alignment horizontal="center"/>
    </xf>
    <xf numFmtId="0" fontId="2" fillId="5" borderId="28" xfId="0" applyFont="1" applyFill="1" applyBorder="1"/>
    <xf numFmtId="0" fontId="2" fillId="5" borderId="26" xfId="0" applyFont="1" applyFill="1" applyBorder="1"/>
    <xf numFmtId="164" fontId="2" fillId="5" borderId="12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5" borderId="31" xfId="1" applyNumberFormat="1" applyFont="1" applyFill="1" applyBorder="1" applyAlignment="1">
      <alignment horizontal="center"/>
    </xf>
    <xf numFmtId="164" fontId="2" fillId="5" borderId="18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19" xfId="1" applyNumberFormat="1" applyFont="1" applyFill="1" applyBorder="1" applyAlignment="1">
      <alignment horizontal="center"/>
    </xf>
    <xf numFmtId="164" fontId="2" fillId="5" borderId="27" xfId="1" applyNumberFormat="1" applyFont="1" applyFill="1" applyBorder="1" applyAlignment="1">
      <alignment horizontal="center"/>
    </xf>
    <xf numFmtId="164" fontId="2" fillId="5" borderId="17" xfId="1" applyNumberFormat="1" applyFont="1" applyFill="1" applyBorder="1" applyAlignment="1">
      <alignment horizontal="center"/>
    </xf>
    <xf numFmtId="165" fontId="5" fillId="2" borderId="16" xfId="1" applyNumberFormat="1" applyFont="1" applyFill="1" applyBorder="1" applyAlignment="1">
      <alignment horizontal="center"/>
    </xf>
    <xf numFmtId="165" fontId="5" fillId="2" borderId="26" xfId="1" applyNumberFormat="1" applyFont="1" applyFill="1" applyBorder="1" applyAlignment="1">
      <alignment horizontal="center"/>
    </xf>
    <xf numFmtId="165" fontId="5" fillId="2" borderId="14" xfId="1" applyNumberFormat="1" applyFont="1" applyFill="1" applyBorder="1" applyAlignment="1">
      <alignment horizontal="center"/>
    </xf>
    <xf numFmtId="165" fontId="5" fillId="2" borderId="46" xfId="1" applyNumberFormat="1" applyFont="1" applyFill="1" applyBorder="1" applyAlignment="1">
      <alignment horizontal="center"/>
    </xf>
    <xf numFmtId="165" fontId="5" fillId="4" borderId="42" xfId="1" applyNumberFormat="1" applyFont="1" applyFill="1" applyBorder="1" applyAlignment="1">
      <alignment horizontal="left"/>
    </xf>
    <xf numFmtId="165" fontId="5" fillId="4" borderId="47" xfId="1" applyNumberFormat="1" applyFont="1" applyFill="1" applyBorder="1" applyAlignment="1">
      <alignment horizontal="center"/>
    </xf>
    <xf numFmtId="165" fontId="5" fillId="4" borderId="37" xfId="1" applyNumberFormat="1" applyFont="1" applyFill="1" applyBorder="1" applyAlignment="1">
      <alignment horizontal="center"/>
    </xf>
    <xf numFmtId="165" fontId="5" fillId="4" borderId="48" xfId="1" applyNumberFormat="1" applyFont="1" applyFill="1" applyBorder="1" applyAlignment="1">
      <alignment horizontal="center"/>
    </xf>
    <xf numFmtId="165" fontId="5" fillId="4" borderId="38" xfId="1" applyNumberFormat="1" applyFont="1" applyFill="1" applyBorder="1" applyAlignment="1">
      <alignment horizontal="center"/>
    </xf>
    <xf numFmtId="165" fontId="5" fillId="4" borderId="49" xfId="1" applyNumberFormat="1" applyFont="1" applyFill="1" applyBorder="1" applyAlignment="1">
      <alignment horizontal="center"/>
    </xf>
    <xf numFmtId="165" fontId="5" fillId="4" borderId="40" xfId="1" applyNumberFormat="1" applyFont="1" applyFill="1" applyBorder="1" applyAlignment="1">
      <alignment horizontal="center"/>
    </xf>
    <xf numFmtId="165" fontId="5" fillId="2" borderId="15" xfId="1" applyNumberFormat="1" applyFont="1" applyFill="1" applyBorder="1" applyAlignment="1">
      <alignment horizontal="center"/>
    </xf>
    <xf numFmtId="165" fontId="5" fillId="2" borderId="41" xfId="1" applyNumberFormat="1" applyFont="1" applyFill="1" applyBorder="1" applyAlignment="1">
      <alignment horizontal="center"/>
    </xf>
    <xf numFmtId="165" fontId="5" fillId="2" borderId="28" xfId="1" applyNumberFormat="1" applyFont="1" applyFill="1" applyBorder="1" applyAlignment="1">
      <alignment horizontal="center"/>
    </xf>
    <xf numFmtId="165" fontId="5" fillId="2" borderId="16" xfId="1" applyNumberFormat="1" applyFont="1" applyFill="1" applyBorder="1"/>
    <xf numFmtId="165" fontId="5" fillId="2" borderId="26" xfId="1" applyNumberFormat="1" applyFont="1" applyFill="1" applyBorder="1"/>
    <xf numFmtId="165" fontId="5" fillId="4" borderId="42" xfId="1" applyNumberFormat="1" applyFont="1" applyFill="1" applyBorder="1" applyAlignment="1">
      <alignment horizontal="center"/>
    </xf>
    <xf numFmtId="165" fontId="5" fillId="4" borderId="32" xfId="1" applyNumberFormat="1" applyFont="1" applyFill="1" applyBorder="1" applyAlignment="1">
      <alignment horizontal="center"/>
    </xf>
    <xf numFmtId="165" fontId="5" fillId="4" borderId="54" xfId="1" applyNumberFormat="1" applyFont="1" applyFill="1" applyBorder="1" applyAlignment="1">
      <alignment horizontal="center"/>
    </xf>
    <xf numFmtId="165" fontId="5" fillId="5" borderId="42" xfId="1" applyNumberFormat="1" applyFont="1" applyFill="1" applyBorder="1"/>
    <xf numFmtId="165" fontId="5" fillId="5" borderId="47" xfId="1" applyNumberFormat="1" applyFont="1" applyFill="1" applyBorder="1" applyAlignment="1">
      <alignment horizontal="center"/>
    </xf>
    <xf numFmtId="165" fontId="5" fillId="5" borderId="30" xfId="1" applyNumberFormat="1" applyFont="1" applyFill="1" applyBorder="1" applyAlignment="1">
      <alignment horizontal="center"/>
    </xf>
    <xf numFmtId="165" fontId="5" fillId="5" borderId="48" xfId="1" applyNumberFormat="1" applyFont="1" applyFill="1" applyBorder="1" applyAlignment="1">
      <alignment horizontal="center"/>
    </xf>
    <xf numFmtId="165" fontId="5" fillId="5" borderId="21" xfId="1" applyNumberFormat="1" applyFont="1" applyFill="1" applyBorder="1" applyAlignment="1">
      <alignment horizontal="center"/>
    </xf>
    <xf numFmtId="165" fontId="5" fillId="5" borderId="49" xfId="1" applyNumberFormat="1" applyFont="1" applyFill="1" applyBorder="1" applyAlignment="1">
      <alignment horizontal="center"/>
    </xf>
    <xf numFmtId="165" fontId="5" fillId="5" borderId="20" xfId="1" applyNumberFormat="1" applyFont="1" applyFill="1" applyBorder="1" applyAlignment="1">
      <alignment horizontal="center"/>
    </xf>
    <xf numFmtId="165" fontId="5" fillId="5" borderId="42" xfId="1" applyNumberFormat="1" applyFont="1" applyFill="1" applyBorder="1" applyAlignment="1">
      <alignment horizontal="center"/>
    </xf>
    <xf numFmtId="165" fontId="5" fillId="5" borderId="26" xfId="1" applyNumberFormat="1" applyFont="1" applyFill="1" applyBorder="1" applyAlignment="1">
      <alignment horizontal="center"/>
    </xf>
    <xf numFmtId="43" fontId="10" fillId="0" borderId="0" xfId="1" applyFont="1" applyBorder="1" applyAlignment="1">
      <alignment horizontal="center"/>
    </xf>
    <xf numFmtId="43" fontId="5" fillId="5" borderId="48" xfId="1" applyFont="1" applyFill="1" applyBorder="1" applyAlignment="1">
      <alignment horizontal="center"/>
    </xf>
    <xf numFmtId="43" fontId="5" fillId="5" borderId="21" xfId="1" applyFont="1" applyFill="1" applyBorder="1" applyAlignment="1">
      <alignment horizontal="center"/>
    </xf>
    <xf numFmtId="43" fontId="5" fillId="5" borderId="49" xfId="1" applyFont="1" applyFill="1" applyBorder="1" applyAlignment="1">
      <alignment horizontal="center"/>
    </xf>
    <xf numFmtId="43" fontId="5" fillId="5" borderId="20" xfId="1" applyFont="1" applyFill="1" applyBorder="1" applyAlignment="1">
      <alignment horizontal="center"/>
    </xf>
    <xf numFmtId="43" fontId="5" fillId="5" borderId="49" xfId="1" applyFont="1" applyFill="1" applyBorder="1" applyAlignment="1">
      <alignment horizontal="center" vertical="center"/>
    </xf>
    <xf numFmtId="43" fontId="5" fillId="5" borderId="20" xfId="1" applyFont="1" applyFill="1" applyBorder="1" applyAlignment="1">
      <alignment horizontal="center" vertical="center"/>
    </xf>
    <xf numFmtId="43" fontId="5" fillId="5" borderId="42" xfId="1" applyFont="1" applyFill="1" applyBorder="1" applyAlignment="1">
      <alignment horizontal="center"/>
    </xf>
    <xf numFmtId="43" fontId="5" fillId="5" borderId="26" xfId="1" applyFont="1" applyFill="1" applyBorder="1" applyAlignment="1">
      <alignment horizontal="center"/>
    </xf>
    <xf numFmtId="164" fontId="5" fillId="0" borderId="41" xfId="1" applyNumberFormat="1" applyFont="1" applyBorder="1" applyAlignment="1">
      <alignment horizontal="center"/>
    </xf>
    <xf numFmtId="164" fontId="5" fillId="2" borderId="5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2" borderId="10" xfId="1" applyNumberFormat="1" applyFont="1" applyFill="1" applyBorder="1" applyAlignment="1">
      <alignment horizontal="center"/>
    </xf>
    <xf numFmtId="164" fontId="5" fillId="2" borderId="7" xfId="1" applyNumberFormat="1" applyFont="1" applyFill="1" applyBorder="1" applyAlignment="1">
      <alignment horizontal="center"/>
    </xf>
    <xf numFmtId="164" fontId="5" fillId="2" borderId="9" xfId="1" applyNumberFormat="1" applyFont="1" applyFill="1" applyBorder="1" applyAlignment="1">
      <alignment horizontal="center"/>
    </xf>
    <xf numFmtId="164" fontId="5" fillId="0" borderId="29" xfId="1" applyNumberFormat="1" applyFont="1" applyBorder="1" applyAlignment="1">
      <alignment horizontal="center"/>
    </xf>
    <xf numFmtId="164" fontId="5" fillId="0" borderId="23" xfId="1" applyNumberFormat="1" applyFont="1" applyBorder="1" applyAlignment="1">
      <alignment horizontal="center"/>
    </xf>
    <xf numFmtId="164" fontId="5" fillId="0" borderId="24" xfId="1" applyNumberFormat="1" applyFont="1" applyBorder="1" applyAlignment="1">
      <alignment horizontal="center"/>
    </xf>
    <xf numFmtId="164" fontId="5" fillId="0" borderId="22" xfId="1" applyNumberFormat="1" applyFont="1" applyBorder="1" applyAlignment="1">
      <alignment horizontal="center"/>
    </xf>
    <xf numFmtId="164" fontId="5" fillId="0" borderId="30" xfId="1" applyNumberFormat="1" applyFont="1" applyBorder="1" applyAlignment="1">
      <alignment horizontal="center"/>
    </xf>
    <xf numFmtId="164" fontId="5" fillId="0" borderId="21" xfId="1" applyNumberFormat="1" applyFont="1" applyBorder="1" applyAlignment="1">
      <alignment horizontal="center"/>
    </xf>
    <xf numFmtId="164" fontId="5" fillId="0" borderId="25" xfId="1" applyNumberFormat="1" applyFont="1" applyBorder="1" applyAlignment="1">
      <alignment horizontal="center"/>
    </xf>
    <xf numFmtId="164" fontId="5" fillId="0" borderId="20" xfId="1" applyNumberFormat="1" applyFont="1" applyBorder="1" applyAlignment="1">
      <alignment horizontal="center"/>
    </xf>
    <xf numFmtId="164" fontId="5" fillId="0" borderId="37" xfId="1" applyNumberFormat="1" applyFont="1" applyBorder="1" applyAlignment="1">
      <alignment horizontal="center"/>
    </xf>
    <xf numFmtId="164" fontId="5" fillId="0" borderId="38" xfId="1" applyNumberFormat="1" applyFont="1" applyBorder="1" applyAlignment="1">
      <alignment horizontal="center"/>
    </xf>
    <xf numFmtId="164" fontId="5" fillId="0" borderId="39" xfId="1" applyNumberFormat="1" applyFont="1" applyBorder="1" applyAlignment="1">
      <alignment horizontal="center"/>
    </xf>
    <xf numFmtId="164" fontId="5" fillId="0" borderId="40" xfId="1" applyNumberFormat="1" applyFont="1" applyBorder="1" applyAlignment="1">
      <alignment horizontal="center"/>
    </xf>
    <xf numFmtId="164" fontId="5" fillId="4" borderId="28" xfId="1" applyNumberFormat="1" applyFont="1" applyFill="1" applyBorder="1" applyAlignment="1">
      <alignment horizontal="left"/>
    </xf>
    <xf numFmtId="164" fontId="5" fillId="4" borderId="32" xfId="1" applyNumberFormat="1" applyFont="1" applyFill="1" applyBorder="1" applyAlignment="1">
      <alignment horizontal="left"/>
    </xf>
    <xf numFmtId="164" fontId="5" fillId="4" borderId="12" xfId="1" applyNumberFormat="1" applyFont="1" applyFill="1" applyBorder="1" applyAlignment="1">
      <alignment horizontal="center"/>
    </xf>
    <xf numFmtId="164" fontId="5" fillId="4" borderId="5" xfId="1" applyNumberFormat="1" applyFont="1" applyFill="1" applyBorder="1" applyAlignment="1">
      <alignment horizontal="center"/>
    </xf>
    <xf numFmtId="164" fontId="5" fillId="4" borderId="33" xfId="1" applyNumberFormat="1" applyFont="1" applyFill="1" applyBorder="1" applyAlignment="1">
      <alignment horizontal="center"/>
    </xf>
    <xf numFmtId="164" fontId="5" fillId="4" borderId="34" xfId="1" applyNumberFormat="1" applyFont="1" applyFill="1" applyBorder="1" applyAlignment="1">
      <alignment horizontal="center"/>
    </xf>
    <xf numFmtId="164" fontId="5" fillId="4" borderId="6" xfId="1" applyNumberFormat="1" applyFont="1" applyFill="1" applyBorder="1" applyAlignment="1">
      <alignment horizontal="center"/>
    </xf>
    <xf numFmtId="164" fontId="5" fillId="4" borderId="19" xfId="1" applyNumberFormat="1" applyFont="1" applyFill="1" applyBorder="1" applyAlignment="1">
      <alignment horizontal="center"/>
    </xf>
    <xf numFmtId="164" fontId="5" fillId="4" borderId="35" xfId="1" applyNumberFormat="1" applyFont="1" applyFill="1" applyBorder="1" applyAlignment="1">
      <alignment horizontal="center"/>
    </xf>
    <xf numFmtId="164" fontId="5" fillId="4" borderId="36" xfId="1" applyNumberFormat="1" applyFont="1" applyFill="1" applyBorder="1" applyAlignment="1">
      <alignment horizontal="center"/>
    </xf>
    <xf numFmtId="164" fontId="5" fillId="5" borderId="28" xfId="1" applyNumberFormat="1" applyFont="1" applyFill="1" applyBorder="1"/>
    <xf numFmtId="164" fontId="5" fillId="5" borderId="26" xfId="1" applyNumberFormat="1" applyFont="1" applyFill="1" applyBorder="1"/>
    <xf numFmtId="164" fontId="5" fillId="5" borderId="12" xfId="1" applyNumberFormat="1" applyFont="1" applyFill="1" applyBorder="1" applyAlignment="1">
      <alignment horizontal="center"/>
    </xf>
    <xf numFmtId="164" fontId="5" fillId="5" borderId="5" xfId="1" applyNumberFormat="1" applyFont="1" applyFill="1" applyBorder="1" applyAlignment="1">
      <alignment horizontal="center"/>
    </xf>
    <xf numFmtId="164" fontId="5" fillId="5" borderId="31" xfId="1" applyNumberFormat="1" applyFont="1" applyFill="1" applyBorder="1" applyAlignment="1">
      <alignment horizontal="center"/>
    </xf>
    <xf numFmtId="164" fontId="5" fillId="5" borderId="18" xfId="1" applyNumberFormat="1" applyFont="1" applyFill="1" applyBorder="1" applyAlignment="1">
      <alignment horizontal="center"/>
    </xf>
    <xf numFmtId="164" fontId="5" fillId="5" borderId="6" xfId="1" applyNumberFormat="1" applyFont="1" applyFill="1" applyBorder="1" applyAlignment="1">
      <alignment horizontal="center"/>
    </xf>
    <xf numFmtId="164" fontId="5" fillId="5" borderId="19" xfId="1" applyNumberFormat="1" applyFont="1" applyFill="1" applyBorder="1" applyAlignment="1">
      <alignment horizontal="center"/>
    </xf>
    <xf numFmtId="164" fontId="5" fillId="5" borderId="27" xfId="1" applyNumberFormat="1" applyFont="1" applyFill="1" applyBorder="1" applyAlignment="1">
      <alignment horizontal="center"/>
    </xf>
    <xf numFmtId="164" fontId="5" fillId="5" borderId="17" xfId="1" applyNumberFormat="1" applyFont="1" applyFill="1" applyBorder="1" applyAlignment="1">
      <alignment horizontal="center"/>
    </xf>
    <xf numFmtId="164" fontId="5" fillId="2" borderId="16" xfId="1" applyNumberFormat="1" applyFont="1" applyFill="1" applyBorder="1" applyAlignment="1">
      <alignment horizontal="center"/>
    </xf>
    <xf numFmtId="164" fontId="5" fillId="2" borderId="26" xfId="1" applyNumberFormat="1" applyFont="1" applyFill="1" applyBorder="1" applyAlignment="1">
      <alignment horizontal="center"/>
    </xf>
    <xf numFmtId="164" fontId="5" fillId="2" borderId="14" xfId="1" applyNumberFormat="1" applyFont="1" applyFill="1" applyBorder="1" applyAlignment="1">
      <alignment horizontal="center"/>
    </xf>
    <xf numFmtId="164" fontId="5" fillId="2" borderId="46" xfId="1" applyNumberFormat="1" applyFont="1" applyFill="1" applyBorder="1" applyAlignment="1">
      <alignment horizontal="center"/>
    </xf>
    <xf numFmtId="164" fontId="5" fillId="4" borderId="42" xfId="1" applyNumberFormat="1" applyFont="1" applyFill="1" applyBorder="1" applyAlignment="1">
      <alignment horizontal="left"/>
    </xf>
    <xf numFmtId="164" fontId="5" fillId="4" borderId="47" xfId="1" applyNumberFormat="1" applyFont="1" applyFill="1" applyBorder="1" applyAlignment="1">
      <alignment horizontal="center"/>
    </xf>
    <xf numFmtId="164" fontId="5" fillId="4" borderId="37" xfId="1" applyNumberFormat="1" applyFont="1" applyFill="1" applyBorder="1" applyAlignment="1">
      <alignment horizontal="center"/>
    </xf>
    <xf numFmtId="164" fontId="5" fillId="2" borderId="15" xfId="1" applyNumberFormat="1" applyFont="1" applyFill="1" applyBorder="1" applyAlignment="1">
      <alignment horizontal="center"/>
    </xf>
    <xf numFmtId="164" fontId="5" fillId="2" borderId="41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2" borderId="26" xfId="1" applyNumberFormat="1" applyFont="1" applyFill="1" applyBorder="1"/>
    <xf numFmtId="164" fontId="5" fillId="4" borderId="49" xfId="1" applyNumberFormat="1" applyFont="1" applyFill="1" applyBorder="1" applyAlignment="1">
      <alignment horizontal="center"/>
    </xf>
    <xf numFmtId="164" fontId="5" fillId="4" borderId="40" xfId="1" applyNumberFormat="1" applyFont="1" applyFill="1" applyBorder="1" applyAlignment="1">
      <alignment horizontal="center"/>
    </xf>
    <xf numFmtId="164" fontId="5" fillId="4" borderId="32" xfId="1" applyNumberFormat="1" applyFont="1" applyFill="1" applyBorder="1" applyAlignment="1">
      <alignment horizontal="center"/>
    </xf>
    <xf numFmtId="164" fontId="5" fillId="5" borderId="42" xfId="1" applyNumberFormat="1" applyFont="1" applyFill="1" applyBorder="1"/>
    <xf numFmtId="164" fontId="5" fillId="5" borderId="47" xfId="1" applyNumberFormat="1" applyFont="1" applyFill="1" applyBorder="1" applyAlignment="1">
      <alignment horizontal="center"/>
    </xf>
    <xf numFmtId="164" fontId="5" fillId="5" borderId="30" xfId="1" applyNumberFormat="1" applyFont="1" applyFill="1" applyBorder="1" applyAlignment="1">
      <alignment horizontal="center"/>
    </xf>
    <xf numFmtId="164" fontId="5" fillId="4" borderId="48" xfId="1" applyNumberFormat="1" applyFont="1" applyFill="1" applyBorder="1" applyAlignment="1">
      <alignment horizontal="center"/>
    </xf>
    <xf numFmtId="164" fontId="5" fillId="4" borderId="38" xfId="1" applyNumberFormat="1" applyFont="1" applyFill="1" applyBorder="1" applyAlignment="1">
      <alignment horizontal="center"/>
    </xf>
    <xf numFmtId="164" fontId="5" fillId="2" borderId="16" xfId="1" applyNumberFormat="1" applyFont="1" applyFill="1" applyBorder="1" applyAlignment="1"/>
    <xf numFmtId="164" fontId="5" fillId="2" borderId="26" xfId="1" applyNumberFormat="1" applyFont="1" applyFill="1" applyBorder="1" applyAlignment="1"/>
    <xf numFmtId="164" fontId="5" fillId="2" borderId="16" xfId="1" applyNumberFormat="1" applyFont="1" applyFill="1" applyBorder="1" applyAlignment="1">
      <alignment horizontal="center" wrapText="1"/>
    </xf>
    <xf numFmtId="164" fontId="5" fillId="2" borderId="26" xfId="1" applyNumberFormat="1" applyFont="1" applyFill="1" applyBorder="1" applyAlignment="1">
      <alignment horizontal="center" wrapText="1"/>
    </xf>
    <xf numFmtId="164" fontId="5" fillId="5" borderId="4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sqref="A1:H1"/>
    </sheetView>
  </sheetViews>
  <sheetFormatPr defaultRowHeight="15" x14ac:dyDescent="0.25"/>
  <cols>
    <col min="1" max="1" width="18.28515625" customWidth="1"/>
    <col min="3" max="3" width="13.5703125" customWidth="1"/>
    <col min="7" max="8" width="9.140625" customWidth="1"/>
    <col min="9" max="9" width="10.28515625" bestFit="1" customWidth="1"/>
    <col min="10" max="10" width="9.28515625" bestFit="1" customWidth="1"/>
  </cols>
  <sheetData>
    <row r="1" spans="1:10" x14ac:dyDescent="0.25">
      <c r="A1" s="233" t="s">
        <v>1</v>
      </c>
      <c r="B1" s="233"/>
      <c r="C1" s="233"/>
      <c r="D1" s="233"/>
      <c r="E1" s="233"/>
      <c r="F1" s="233"/>
      <c r="G1" s="233"/>
      <c r="H1" s="233"/>
    </row>
    <row r="2" spans="1:10" x14ac:dyDescent="0.25">
      <c r="A2" s="234" t="s">
        <v>0</v>
      </c>
      <c r="B2" s="237" t="s">
        <v>2</v>
      </c>
      <c r="C2" s="237"/>
      <c r="D2" s="237" t="s">
        <v>3</v>
      </c>
      <c r="E2" s="237"/>
      <c r="F2" s="237"/>
      <c r="G2" s="237"/>
      <c r="H2" s="239"/>
    </row>
    <row r="3" spans="1:10" ht="15.75" thickBot="1" x14ac:dyDescent="0.3">
      <c r="A3" s="235"/>
      <c r="B3" s="238"/>
      <c r="C3" s="238"/>
      <c r="D3" s="238"/>
      <c r="E3" s="238"/>
      <c r="F3" s="238"/>
      <c r="G3" s="238"/>
      <c r="H3" s="240"/>
    </row>
    <row r="4" spans="1:10" ht="15.75" thickBot="1" x14ac:dyDescent="0.3">
      <c r="A4" s="236"/>
      <c r="B4" s="241" t="s">
        <v>11</v>
      </c>
      <c r="C4" s="242"/>
      <c r="D4" s="242"/>
      <c r="E4" s="5"/>
      <c r="F4" s="5"/>
      <c r="G4" s="5"/>
      <c r="H4" s="6"/>
    </row>
    <row r="5" spans="1:10" ht="15.75" thickBot="1" x14ac:dyDescent="0.3">
      <c r="A5" s="7"/>
      <c r="B5" s="202">
        <v>2016</v>
      </c>
      <c r="C5" s="203"/>
      <c r="D5" s="202">
        <v>2016</v>
      </c>
      <c r="E5" s="204"/>
      <c r="F5" s="204"/>
      <c r="G5" s="204"/>
      <c r="H5" s="203"/>
    </row>
    <row r="6" spans="1:10" ht="15.75" thickBot="1" x14ac:dyDescent="0.3">
      <c r="A6" s="8" t="s">
        <v>4</v>
      </c>
      <c r="B6" s="198">
        <v>139232</v>
      </c>
      <c r="C6" s="199"/>
      <c r="D6" s="200">
        <v>62938</v>
      </c>
      <c r="E6" s="201"/>
      <c r="F6" s="201"/>
      <c r="G6" s="201"/>
      <c r="H6" s="199"/>
      <c r="J6" s="13"/>
    </row>
    <row r="7" spans="1:10" ht="15.75" thickBot="1" x14ac:dyDescent="0.3">
      <c r="A7" s="9" t="s">
        <v>5</v>
      </c>
      <c r="B7" s="232">
        <v>137028</v>
      </c>
      <c r="C7" s="231"/>
      <c r="D7" s="229">
        <v>56275</v>
      </c>
      <c r="E7" s="230"/>
      <c r="F7" s="230"/>
      <c r="G7" s="230"/>
      <c r="H7" s="231"/>
    </row>
    <row r="8" spans="1:10" ht="15.75" thickBot="1" x14ac:dyDescent="0.3">
      <c r="A8" s="8" t="s">
        <v>6</v>
      </c>
      <c r="B8" s="198">
        <v>117525</v>
      </c>
      <c r="C8" s="199"/>
      <c r="D8" s="200">
        <v>26202</v>
      </c>
      <c r="E8" s="201"/>
      <c r="F8" s="201"/>
      <c r="G8" s="201"/>
      <c r="H8" s="199"/>
    </row>
    <row r="9" spans="1:10" ht="15.75" thickBot="1" x14ac:dyDescent="0.3">
      <c r="A9" s="8" t="s">
        <v>7</v>
      </c>
      <c r="B9" s="198">
        <v>104796</v>
      </c>
      <c r="C9" s="199"/>
      <c r="D9" s="200">
        <v>25272</v>
      </c>
      <c r="E9" s="201"/>
      <c r="F9" s="201"/>
      <c r="G9" s="201"/>
      <c r="H9" s="199"/>
    </row>
    <row r="10" spans="1:10" ht="15.75" thickBot="1" x14ac:dyDescent="0.3">
      <c r="A10" s="8" t="s">
        <v>8</v>
      </c>
      <c r="B10" s="198">
        <v>86139</v>
      </c>
      <c r="C10" s="199"/>
      <c r="D10" s="200">
        <v>58182</v>
      </c>
      <c r="E10" s="201"/>
      <c r="F10" s="201"/>
      <c r="G10" s="201"/>
      <c r="H10" s="199"/>
    </row>
    <row r="11" spans="1:10" ht="15.75" thickBot="1" x14ac:dyDescent="0.3">
      <c r="A11" s="10" t="s">
        <v>9</v>
      </c>
      <c r="B11" s="225">
        <v>63542</v>
      </c>
      <c r="C11" s="226"/>
      <c r="D11" s="227">
        <v>55506</v>
      </c>
      <c r="E11" s="228"/>
      <c r="F11" s="228"/>
      <c r="G11" s="228"/>
      <c r="H11" s="226"/>
    </row>
    <row r="12" spans="1:10" ht="15.75" thickTop="1" x14ac:dyDescent="0.25">
      <c r="A12" s="215" t="s">
        <v>10</v>
      </c>
      <c r="B12" s="217">
        <v>648262</v>
      </c>
      <c r="C12" s="218"/>
      <c r="D12" s="221">
        <v>284375</v>
      </c>
      <c r="E12" s="222"/>
      <c r="F12" s="222"/>
      <c r="G12" s="222"/>
      <c r="H12" s="218"/>
    </row>
    <row r="13" spans="1:10" ht="15.75" thickBot="1" x14ac:dyDescent="0.3">
      <c r="A13" s="216"/>
      <c r="B13" s="219"/>
      <c r="C13" s="220"/>
      <c r="D13" s="223"/>
      <c r="E13" s="224"/>
      <c r="F13" s="224"/>
      <c r="G13" s="224"/>
      <c r="H13" s="220"/>
      <c r="I13" s="12"/>
      <c r="J13" s="12"/>
    </row>
    <row r="14" spans="1:10" ht="16.5" thickTop="1" thickBot="1" x14ac:dyDescent="0.3">
      <c r="A14" s="9" t="s">
        <v>15</v>
      </c>
      <c r="B14" s="232">
        <v>88775</v>
      </c>
      <c r="C14" s="231"/>
      <c r="D14" s="229">
        <v>66534</v>
      </c>
      <c r="E14" s="230"/>
      <c r="F14" s="230"/>
      <c r="G14" s="230"/>
      <c r="H14" s="231"/>
    </row>
    <row r="15" spans="1:10" ht="15.75" thickBot="1" x14ac:dyDescent="0.3">
      <c r="A15" s="8" t="s">
        <v>16</v>
      </c>
      <c r="B15" s="198">
        <v>97162</v>
      </c>
      <c r="C15" s="199"/>
      <c r="D15" s="200">
        <v>73399</v>
      </c>
      <c r="E15" s="201"/>
      <c r="F15" s="201"/>
      <c r="G15" s="201"/>
      <c r="H15" s="199"/>
    </row>
    <row r="16" spans="1:10" ht="15.75" thickBot="1" x14ac:dyDescent="0.3">
      <c r="A16" s="8" t="s">
        <v>17</v>
      </c>
      <c r="B16" s="198">
        <v>85785</v>
      </c>
      <c r="C16" s="199"/>
      <c r="D16" s="200">
        <v>75060</v>
      </c>
      <c r="E16" s="201"/>
      <c r="F16" s="201"/>
      <c r="G16" s="201"/>
      <c r="H16" s="199"/>
    </row>
    <row r="17" spans="1:10" ht="15.75" thickBot="1" x14ac:dyDescent="0.3">
      <c r="A17" s="8" t="s">
        <v>18</v>
      </c>
      <c r="B17" s="198">
        <v>122435</v>
      </c>
      <c r="C17" s="199"/>
      <c r="D17" s="200">
        <v>80871</v>
      </c>
      <c r="E17" s="201"/>
      <c r="F17" s="201"/>
      <c r="G17" s="201"/>
      <c r="H17" s="199"/>
    </row>
    <row r="18" spans="1:10" ht="15.75" thickBot="1" x14ac:dyDescent="0.3">
      <c r="A18" s="8" t="s">
        <v>19</v>
      </c>
      <c r="B18" s="198">
        <v>116345</v>
      </c>
      <c r="C18" s="199"/>
      <c r="D18" s="200">
        <v>27104</v>
      </c>
      <c r="E18" s="201"/>
      <c r="F18" s="201"/>
      <c r="G18" s="201"/>
      <c r="H18" s="199"/>
    </row>
    <row r="19" spans="1:10" ht="15.75" thickBot="1" x14ac:dyDescent="0.3">
      <c r="A19" s="11" t="s">
        <v>20</v>
      </c>
      <c r="B19" s="225">
        <v>116487</v>
      </c>
      <c r="C19" s="226"/>
      <c r="D19" s="227">
        <v>59355</v>
      </c>
      <c r="E19" s="228"/>
      <c r="F19" s="228"/>
      <c r="G19" s="228"/>
      <c r="H19" s="226"/>
    </row>
    <row r="20" spans="1:10" ht="15.75" thickTop="1" x14ac:dyDescent="0.25">
      <c r="A20" s="215" t="s">
        <v>12</v>
      </c>
      <c r="B20" s="217">
        <v>626989</v>
      </c>
      <c r="C20" s="218"/>
      <c r="D20" s="221">
        <v>382323</v>
      </c>
      <c r="E20" s="222"/>
      <c r="F20" s="222"/>
      <c r="G20" s="222"/>
      <c r="H20" s="218"/>
      <c r="I20" s="12"/>
      <c r="J20" s="12"/>
    </row>
    <row r="21" spans="1:10" ht="15.75" thickBot="1" x14ac:dyDescent="0.3">
      <c r="A21" s="216"/>
      <c r="B21" s="219"/>
      <c r="C21" s="220"/>
      <c r="D21" s="223"/>
      <c r="E21" s="224"/>
      <c r="F21" s="224"/>
      <c r="G21" s="224"/>
      <c r="H21" s="220"/>
    </row>
    <row r="22" spans="1:10" ht="15.75" thickTop="1" x14ac:dyDescent="0.25">
      <c r="A22" s="205" t="s">
        <v>13</v>
      </c>
      <c r="B22" s="207">
        <v>1275251</v>
      </c>
      <c r="C22" s="208"/>
      <c r="D22" s="211">
        <v>666698</v>
      </c>
      <c r="E22" s="212"/>
      <c r="F22" s="212"/>
      <c r="G22" s="212"/>
      <c r="H22" s="208"/>
      <c r="I22" s="12"/>
      <c r="J22" s="12"/>
    </row>
    <row r="23" spans="1:10" ht="15.75" thickBot="1" x14ac:dyDescent="0.3">
      <c r="A23" s="206"/>
      <c r="B23" s="209"/>
      <c r="C23" s="210"/>
      <c r="D23" s="213"/>
      <c r="E23" s="214"/>
      <c r="F23" s="214"/>
      <c r="G23" s="214"/>
      <c r="H23" s="210"/>
    </row>
    <row r="24" spans="1:10" x14ac:dyDescent="0.25">
      <c r="A24" s="205" t="s">
        <v>14</v>
      </c>
      <c r="B24" s="207">
        <v>106270.92</v>
      </c>
      <c r="C24" s="208"/>
      <c r="D24" s="211">
        <v>55558.17</v>
      </c>
      <c r="E24" s="212"/>
      <c r="F24" s="212"/>
      <c r="G24" s="212"/>
      <c r="H24" s="208"/>
    </row>
    <row r="25" spans="1:10" ht="15.75" thickBot="1" x14ac:dyDescent="0.3">
      <c r="A25" s="206"/>
      <c r="B25" s="209"/>
      <c r="C25" s="210"/>
      <c r="D25" s="213"/>
      <c r="E25" s="214"/>
      <c r="F25" s="214"/>
      <c r="G25" s="214"/>
      <c r="H25" s="210"/>
    </row>
    <row r="27" spans="1:10" x14ac:dyDescent="0.25">
      <c r="C27" s="12"/>
      <c r="D27" s="12"/>
    </row>
  </sheetData>
  <mergeCells count="43">
    <mergeCell ref="A1:H1"/>
    <mergeCell ref="A2:A4"/>
    <mergeCell ref="B2:C3"/>
    <mergeCell ref="D2:H3"/>
    <mergeCell ref="B16:C16"/>
    <mergeCell ref="D7:H7"/>
    <mergeCell ref="D8:H8"/>
    <mergeCell ref="D9:H9"/>
    <mergeCell ref="D10:H10"/>
    <mergeCell ref="D11:H11"/>
    <mergeCell ref="B4:D4"/>
    <mergeCell ref="B7:C7"/>
    <mergeCell ref="B8:C8"/>
    <mergeCell ref="B9:C9"/>
    <mergeCell ref="B10:C10"/>
    <mergeCell ref="B11:C11"/>
    <mergeCell ref="A12:A13"/>
    <mergeCell ref="D16:H16"/>
    <mergeCell ref="D17:H17"/>
    <mergeCell ref="D18:H18"/>
    <mergeCell ref="D19:H19"/>
    <mergeCell ref="B12:C13"/>
    <mergeCell ref="D12:H13"/>
    <mergeCell ref="D14:H14"/>
    <mergeCell ref="D15:H15"/>
    <mergeCell ref="B14:C14"/>
    <mergeCell ref="B15:C15"/>
    <mergeCell ref="B6:C6"/>
    <mergeCell ref="D6:H6"/>
    <mergeCell ref="B5:C5"/>
    <mergeCell ref="D5:H5"/>
    <mergeCell ref="A24:A25"/>
    <mergeCell ref="B24:C25"/>
    <mergeCell ref="D24:H25"/>
    <mergeCell ref="A20:A21"/>
    <mergeCell ref="B20:C21"/>
    <mergeCell ref="D20:H21"/>
    <mergeCell ref="A22:A23"/>
    <mergeCell ref="B22:C23"/>
    <mergeCell ref="D22:H23"/>
    <mergeCell ref="B17:C17"/>
    <mergeCell ref="B18:C18"/>
    <mergeCell ref="B19:C19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5"/>
  <sheetViews>
    <sheetView zoomScale="94" zoomScaleNormal="94" workbookViewId="0">
      <selection activeCell="D12" sqref="D12"/>
    </sheetView>
  </sheetViews>
  <sheetFormatPr defaultColWidth="9.140625" defaultRowHeight="15" x14ac:dyDescent="0.25"/>
  <cols>
    <col min="1" max="1" width="18.28515625" style="1" customWidth="1"/>
    <col min="2" max="2" width="11.5703125" style="1" customWidth="1"/>
    <col min="3" max="3" width="11.140625" style="1" customWidth="1"/>
    <col min="4" max="5" width="13.140625" style="1" bestFit="1" customWidth="1"/>
    <col min="6" max="6" width="10.28515625" style="1" customWidth="1"/>
    <col min="7" max="7" width="11.7109375" style="1" customWidth="1"/>
    <col min="8" max="8" width="10.42578125" style="1" customWidth="1"/>
    <col min="9" max="9" width="15.85546875" style="1" customWidth="1"/>
    <col min="10" max="10" width="12.5703125" style="1" customWidth="1"/>
    <col min="11" max="11" width="18.7109375" style="1" customWidth="1"/>
    <col min="12" max="12" width="14.7109375" style="1" customWidth="1"/>
    <col min="13" max="13" width="10.140625" style="1" bestFit="1" customWidth="1"/>
    <col min="14" max="14" width="10.28515625" style="1" bestFit="1" customWidth="1"/>
    <col min="15" max="15" width="10.42578125" style="1" customWidth="1"/>
    <col min="16" max="16" width="13.85546875" style="1" customWidth="1"/>
    <col min="17" max="17" width="10.7109375" style="1" customWidth="1"/>
    <col min="18" max="18" width="10.85546875" style="1" customWidth="1"/>
    <col min="19" max="19" width="11.28515625" style="1" customWidth="1"/>
    <col min="20" max="20" width="10" style="1" customWidth="1"/>
    <col min="21" max="21" width="11.42578125" style="1" customWidth="1"/>
    <col min="22" max="22" width="11.5703125" style="1" customWidth="1"/>
    <col min="23" max="23" width="18.42578125" style="1" customWidth="1"/>
    <col min="24" max="24" width="16.85546875" style="1" customWidth="1"/>
    <col min="25" max="25" width="12.85546875" style="1" customWidth="1"/>
    <col min="26" max="26" width="14.5703125" style="1" customWidth="1"/>
    <col min="27" max="27" width="14.140625" style="1" customWidth="1"/>
    <col min="28" max="28" width="13.140625" style="1" customWidth="1"/>
    <col min="29" max="29" width="14.5703125" style="1" customWidth="1"/>
    <col min="30" max="30" width="12.85546875" style="1" customWidth="1"/>
    <col min="31" max="31" width="14.5703125" style="1" customWidth="1"/>
    <col min="32" max="16384" width="9.140625" style="1"/>
  </cols>
  <sheetData>
    <row r="1" spans="1:31" ht="15.75" thickBot="1" x14ac:dyDescent="0.3">
      <c r="A1" s="299" t="s">
        <v>74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</row>
    <row r="2" spans="1:31" ht="15.75" thickBot="1" x14ac:dyDescent="0.3">
      <c r="A2" s="393" t="s">
        <v>22</v>
      </c>
      <c r="B2" s="379" t="s">
        <v>23</v>
      </c>
      <c r="C2" s="379" t="s">
        <v>24</v>
      </c>
      <c r="D2" s="379" t="s">
        <v>25</v>
      </c>
      <c r="E2" s="379" t="s">
        <v>26</v>
      </c>
      <c r="F2" s="379" t="s">
        <v>27</v>
      </c>
      <c r="G2" s="379" t="s">
        <v>28</v>
      </c>
      <c r="H2" s="379" t="s">
        <v>29</v>
      </c>
      <c r="I2" s="379" t="s">
        <v>76</v>
      </c>
      <c r="J2" s="379" t="s">
        <v>77</v>
      </c>
      <c r="K2" s="379" t="s">
        <v>78</v>
      </c>
      <c r="L2" s="150" t="s">
        <v>13</v>
      </c>
      <c r="M2" s="379" t="s">
        <v>79</v>
      </c>
      <c r="N2" s="379" t="s">
        <v>35</v>
      </c>
      <c r="O2" s="379" t="s">
        <v>36</v>
      </c>
      <c r="P2" s="379" t="s">
        <v>37</v>
      </c>
      <c r="Q2" s="379" t="s">
        <v>38</v>
      </c>
      <c r="R2" s="390" t="s">
        <v>39</v>
      </c>
      <c r="S2" s="379" t="s">
        <v>40</v>
      </c>
      <c r="T2" s="379" t="s">
        <v>41</v>
      </c>
      <c r="U2" s="379" t="s">
        <v>42</v>
      </c>
      <c r="V2" s="379" t="s">
        <v>43</v>
      </c>
      <c r="W2" s="379" t="s">
        <v>44</v>
      </c>
      <c r="X2" s="379" t="s">
        <v>45</v>
      </c>
      <c r="Y2" s="379" t="s">
        <v>46</v>
      </c>
      <c r="Z2" s="379" t="s">
        <v>47</v>
      </c>
      <c r="AA2" s="379" t="s">
        <v>48</v>
      </c>
      <c r="AB2" s="379" t="s">
        <v>49</v>
      </c>
      <c r="AC2" s="379" t="s">
        <v>50</v>
      </c>
      <c r="AD2" s="381" t="s">
        <v>51</v>
      </c>
      <c r="AE2" s="379" t="s">
        <v>52</v>
      </c>
    </row>
    <row r="3" spans="1:31" ht="15.75" thickBot="1" x14ac:dyDescent="0.3">
      <c r="A3" s="394"/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150" t="s">
        <v>33</v>
      </c>
      <c r="M3" s="380"/>
      <c r="N3" s="392"/>
      <c r="O3" s="380"/>
      <c r="P3" s="380"/>
      <c r="Q3" s="380"/>
      <c r="R3" s="391"/>
      <c r="S3" s="380"/>
      <c r="T3" s="380"/>
      <c r="U3" s="380"/>
      <c r="V3" s="380"/>
      <c r="W3" s="380"/>
      <c r="X3" s="380"/>
      <c r="Y3" s="380"/>
      <c r="Z3" s="380"/>
      <c r="AA3" s="380"/>
      <c r="AB3" s="380"/>
      <c r="AC3" s="380"/>
      <c r="AD3" s="382"/>
      <c r="AE3" s="380"/>
    </row>
    <row r="4" spans="1:31" ht="15.75" thickBot="1" x14ac:dyDescent="0.3">
      <c r="A4" s="120" t="s">
        <v>4</v>
      </c>
      <c r="B4" s="151">
        <v>260992</v>
      </c>
      <c r="C4" s="152">
        <v>217977</v>
      </c>
      <c r="D4" s="153">
        <v>159244</v>
      </c>
      <c r="E4" s="154">
        <v>300827</v>
      </c>
      <c r="F4" s="154">
        <v>0</v>
      </c>
      <c r="G4" s="154">
        <v>324324.40000000002</v>
      </c>
      <c r="H4" s="155">
        <v>32873</v>
      </c>
      <c r="I4" s="155">
        <v>68636.3</v>
      </c>
      <c r="J4" s="155">
        <v>158307</v>
      </c>
      <c r="K4" s="155">
        <v>83361.600000000006</v>
      </c>
      <c r="L4" s="156">
        <f>SUM(B4:K4)</f>
        <v>1606542.3</v>
      </c>
      <c r="M4" s="155">
        <v>3968.9</v>
      </c>
      <c r="N4" s="157">
        <v>172140</v>
      </c>
      <c r="O4" s="158">
        <v>51621.37</v>
      </c>
      <c r="P4" s="155">
        <v>8902.9</v>
      </c>
      <c r="Q4" s="155">
        <v>36823</v>
      </c>
      <c r="R4" s="155">
        <v>42584.800000000003</v>
      </c>
      <c r="S4" s="155">
        <v>207279.55</v>
      </c>
      <c r="T4" s="155">
        <v>49849.08</v>
      </c>
      <c r="U4" s="156">
        <f t="shared" ref="U4:U9" si="0">SUM(M4:T4)</f>
        <v>573169.6</v>
      </c>
      <c r="V4" s="155">
        <v>121506</v>
      </c>
      <c r="W4" s="155">
        <v>19336.8</v>
      </c>
      <c r="X4" s="155">
        <v>78173</v>
      </c>
      <c r="Y4" s="155">
        <v>94244.07</v>
      </c>
      <c r="Z4" s="155">
        <v>62903.9</v>
      </c>
      <c r="AA4" s="155">
        <v>41973.120000000003</v>
      </c>
      <c r="AB4" s="155">
        <v>0</v>
      </c>
      <c r="AC4" s="155">
        <v>174949.61</v>
      </c>
      <c r="AD4" s="156">
        <f t="shared" ref="AD4:AD9" si="1">SUM(V4:AC4)</f>
        <v>593086.5</v>
      </c>
      <c r="AE4" s="159">
        <f t="shared" ref="AE4:AE9" si="2">SUM(U4,L4,AD4)</f>
        <v>2772798.4</v>
      </c>
    </row>
    <row r="5" spans="1:31" ht="15.75" thickBot="1" x14ac:dyDescent="0.3">
      <c r="A5" s="121" t="s">
        <v>5</v>
      </c>
      <c r="B5" s="160">
        <v>223537</v>
      </c>
      <c r="C5" s="161">
        <v>178379</v>
      </c>
      <c r="D5" s="162">
        <v>74609</v>
      </c>
      <c r="E5" s="163">
        <v>376085</v>
      </c>
      <c r="F5" s="163">
        <v>0</v>
      </c>
      <c r="G5" s="163">
        <v>329126.90000000002</v>
      </c>
      <c r="H5" s="164">
        <v>19052</v>
      </c>
      <c r="I5" s="164">
        <v>82681.8</v>
      </c>
      <c r="J5" s="164">
        <v>171621</v>
      </c>
      <c r="K5" s="164">
        <v>99352.76</v>
      </c>
      <c r="L5" s="156">
        <f t="shared" ref="L5:L8" si="3">SUM(B5:K5)</f>
        <v>1554444.46</v>
      </c>
      <c r="M5" s="164">
        <v>3755.5</v>
      </c>
      <c r="N5" s="166">
        <v>155557</v>
      </c>
      <c r="O5" s="167">
        <v>40494.230000000003</v>
      </c>
      <c r="P5" s="164">
        <v>19672.400000000001</v>
      </c>
      <c r="Q5" s="164">
        <v>43232.800000000003</v>
      </c>
      <c r="R5" s="164">
        <v>32557.1</v>
      </c>
      <c r="S5" s="164">
        <v>142223.74</v>
      </c>
      <c r="T5" s="164">
        <v>38205</v>
      </c>
      <c r="U5" s="165">
        <f t="shared" si="0"/>
        <v>475697.76999999996</v>
      </c>
      <c r="V5" s="164">
        <v>115917.1</v>
      </c>
      <c r="W5" s="164">
        <v>101423.4</v>
      </c>
      <c r="X5" s="164">
        <v>101990</v>
      </c>
      <c r="Y5" s="164">
        <v>97487.2</v>
      </c>
      <c r="Z5" s="164">
        <v>20684.5</v>
      </c>
      <c r="AA5" s="164">
        <v>31157.38</v>
      </c>
      <c r="AB5" s="164">
        <v>0</v>
      </c>
      <c r="AC5" s="164">
        <v>153343.45000000001</v>
      </c>
      <c r="AD5" s="165">
        <f t="shared" si="1"/>
        <v>622003.03</v>
      </c>
      <c r="AE5" s="159">
        <f t="shared" si="2"/>
        <v>2652145.2599999998</v>
      </c>
    </row>
    <row r="6" spans="1:31" ht="15.75" thickBot="1" x14ac:dyDescent="0.3">
      <c r="A6" s="120" t="s">
        <v>6</v>
      </c>
      <c r="B6" s="151">
        <v>252919</v>
      </c>
      <c r="C6" s="152">
        <v>235471</v>
      </c>
      <c r="D6" s="153">
        <v>7454</v>
      </c>
      <c r="E6" s="154">
        <v>414177</v>
      </c>
      <c r="F6" s="154">
        <v>29342</v>
      </c>
      <c r="G6" s="154">
        <v>358981.3</v>
      </c>
      <c r="H6" s="155">
        <v>37975.800000000003</v>
      </c>
      <c r="I6" s="155">
        <v>108427.3</v>
      </c>
      <c r="J6" s="155">
        <v>121610</v>
      </c>
      <c r="K6" s="155">
        <v>94669.64</v>
      </c>
      <c r="L6" s="156">
        <f t="shared" si="3"/>
        <v>1661027.04</v>
      </c>
      <c r="M6" s="155">
        <v>17975</v>
      </c>
      <c r="N6" s="166">
        <v>188452</v>
      </c>
      <c r="O6" s="158">
        <v>46476</v>
      </c>
      <c r="P6" s="155">
        <v>24250.9</v>
      </c>
      <c r="Q6" s="155">
        <v>48957.599999999999</v>
      </c>
      <c r="R6" s="155">
        <v>42757.4</v>
      </c>
      <c r="S6" s="155">
        <v>268218.34000000003</v>
      </c>
      <c r="T6" s="155">
        <v>60596.2</v>
      </c>
      <c r="U6" s="156">
        <f t="shared" si="0"/>
        <v>697683.44</v>
      </c>
      <c r="V6" s="155">
        <v>129136.1</v>
      </c>
      <c r="W6" s="155">
        <v>8778.99</v>
      </c>
      <c r="X6" s="155">
        <v>91111.5</v>
      </c>
      <c r="Y6" s="155">
        <v>114375</v>
      </c>
      <c r="Z6" s="155">
        <v>71056.600000000006</v>
      </c>
      <c r="AA6" s="155">
        <v>48590.7</v>
      </c>
      <c r="AB6" s="155">
        <v>0</v>
      </c>
      <c r="AC6" s="155">
        <v>210129.55</v>
      </c>
      <c r="AD6" s="156">
        <f t="shared" si="1"/>
        <v>673178.44</v>
      </c>
      <c r="AE6" s="159">
        <f t="shared" si="2"/>
        <v>3031888.92</v>
      </c>
    </row>
    <row r="7" spans="1:31" ht="15.75" thickBot="1" x14ac:dyDescent="0.3">
      <c r="A7" s="120" t="s">
        <v>7</v>
      </c>
      <c r="B7" s="151">
        <v>210402</v>
      </c>
      <c r="C7" s="152">
        <v>173242</v>
      </c>
      <c r="D7" s="153">
        <v>147025</v>
      </c>
      <c r="E7" s="154">
        <v>359790</v>
      </c>
      <c r="F7" s="154">
        <v>19346.8</v>
      </c>
      <c r="G7" s="154">
        <v>347524.4</v>
      </c>
      <c r="H7" s="155">
        <v>19572</v>
      </c>
      <c r="I7" s="155">
        <v>112130</v>
      </c>
      <c r="J7" s="155">
        <v>172871.2</v>
      </c>
      <c r="K7" s="155">
        <v>103576.97</v>
      </c>
      <c r="L7" s="156">
        <f t="shared" si="3"/>
        <v>1665480.37</v>
      </c>
      <c r="M7" s="155">
        <v>71507.199999999997</v>
      </c>
      <c r="N7" s="166">
        <v>188452</v>
      </c>
      <c r="O7" s="158">
        <v>50716</v>
      </c>
      <c r="P7" s="155">
        <v>2144.9</v>
      </c>
      <c r="Q7" s="155">
        <v>47334</v>
      </c>
      <c r="R7" s="155">
        <v>49778.9</v>
      </c>
      <c r="S7" s="155">
        <v>272002.64</v>
      </c>
      <c r="T7" s="155">
        <v>73875.5</v>
      </c>
      <c r="U7" s="156">
        <f t="shared" si="0"/>
        <v>755811.14000000013</v>
      </c>
      <c r="V7" s="155">
        <v>107311.9</v>
      </c>
      <c r="W7" s="155">
        <v>50514.400000000001</v>
      </c>
      <c r="X7" s="155">
        <v>74634.2</v>
      </c>
      <c r="Y7" s="155">
        <v>104395.65</v>
      </c>
      <c r="Z7" s="155">
        <v>58857</v>
      </c>
      <c r="AA7" s="155">
        <v>36984.1</v>
      </c>
      <c r="AB7" s="155">
        <v>0</v>
      </c>
      <c r="AC7" s="155">
        <v>96140.37</v>
      </c>
      <c r="AD7" s="156">
        <f t="shared" si="1"/>
        <v>528837.62</v>
      </c>
      <c r="AE7" s="159">
        <f t="shared" si="2"/>
        <v>2950129.1300000004</v>
      </c>
    </row>
    <row r="8" spans="1:31" ht="15.75" thickBot="1" x14ac:dyDescent="0.3">
      <c r="A8" s="120" t="s">
        <v>8</v>
      </c>
      <c r="B8" s="151">
        <v>163004</v>
      </c>
      <c r="C8" s="152">
        <v>163979</v>
      </c>
      <c r="D8" s="153">
        <v>247199</v>
      </c>
      <c r="E8" s="154">
        <v>375963</v>
      </c>
      <c r="F8" s="154">
        <v>21069.3</v>
      </c>
      <c r="G8" s="154">
        <v>357343.8</v>
      </c>
      <c r="H8" s="155">
        <v>24032</v>
      </c>
      <c r="I8" s="155">
        <v>88879</v>
      </c>
      <c r="J8" s="155">
        <v>99773.7</v>
      </c>
      <c r="K8" s="155">
        <v>98990.49</v>
      </c>
      <c r="L8" s="156">
        <f t="shared" si="3"/>
        <v>1640233.29</v>
      </c>
      <c r="M8" s="155">
        <v>210878.8</v>
      </c>
      <c r="N8" s="166">
        <v>176898</v>
      </c>
      <c r="O8" s="158">
        <v>49221.35</v>
      </c>
      <c r="P8" s="155">
        <v>0</v>
      </c>
      <c r="Q8" s="155">
        <v>48983.5</v>
      </c>
      <c r="R8" s="155">
        <v>48817.9</v>
      </c>
      <c r="S8" s="155">
        <v>225089.41</v>
      </c>
      <c r="T8" s="155">
        <v>86134.5</v>
      </c>
      <c r="U8" s="156">
        <f t="shared" si="0"/>
        <v>846023.46</v>
      </c>
      <c r="V8" s="155">
        <v>109098.5</v>
      </c>
      <c r="W8" s="155">
        <v>30154</v>
      </c>
      <c r="X8" s="155">
        <v>74461.399999999994</v>
      </c>
      <c r="Y8" s="155">
        <v>26908.75</v>
      </c>
      <c r="Z8" s="155">
        <v>74252.899999999994</v>
      </c>
      <c r="AA8" s="155">
        <v>17758.5</v>
      </c>
      <c r="AB8" s="155">
        <v>16917.97</v>
      </c>
      <c r="AC8" s="155">
        <v>2150</v>
      </c>
      <c r="AD8" s="156">
        <f t="shared" si="1"/>
        <v>351702.02</v>
      </c>
      <c r="AE8" s="159">
        <f t="shared" si="2"/>
        <v>2837958.77</v>
      </c>
    </row>
    <row r="9" spans="1:31" ht="15.75" thickBot="1" x14ac:dyDescent="0.3">
      <c r="A9" s="122" t="s">
        <v>9</v>
      </c>
      <c r="B9" s="168">
        <v>122147</v>
      </c>
      <c r="C9" s="169">
        <v>133229</v>
      </c>
      <c r="D9" s="170">
        <v>185711</v>
      </c>
      <c r="E9" s="171">
        <v>351518</v>
      </c>
      <c r="F9" s="171">
        <v>13919.1</v>
      </c>
      <c r="G9" s="171">
        <v>351062.9</v>
      </c>
      <c r="H9" s="172">
        <v>22812</v>
      </c>
      <c r="I9" s="172">
        <v>97029.9</v>
      </c>
      <c r="J9" s="172">
        <v>128276.2</v>
      </c>
      <c r="K9" s="172">
        <v>103185.5</v>
      </c>
      <c r="L9" s="156">
        <f>SUM(B9:K9)</f>
        <v>1508890.5999999999</v>
      </c>
      <c r="M9" s="172">
        <v>215534.8</v>
      </c>
      <c r="N9" s="166">
        <v>150021</v>
      </c>
      <c r="O9" s="174">
        <v>45924.44</v>
      </c>
      <c r="P9" s="172">
        <v>7349.1</v>
      </c>
      <c r="Q9" s="172">
        <v>47381.599999999999</v>
      </c>
      <c r="R9" s="172">
        <v>31760.799999999999</v>
      </c>
      <c r="S9" s="172">
        <v>197728.1</v>
      </c>
      <c r="T9" s="172">
        <v>0</v>
      </c>
      <c r="U9" s="173">
        <f t="shared" si="0"/>
        <v>695699.84</v>
      </c>
      <c r="V9" s="172">
        <v>94704.2</v>
      </c>
      <c r="W9" s="172">
        <v>26075</v>
      </c>
      <c r="X9" s="172">
        <v>86890.1</v>
      </c>
      <c r="Y9" s="172">
        <v>25663</v>
      </c>
      <c r="Z9" s="172">
        <v>90725.6</v>
      </c>
      <c r="AA9" s="172">
        <v>3342.5</v>
      </c>
      <c r="AB9" s="172">
        <v>62553.52</v>
      </c>
      <c r="AC9" s="172">
        <v>0</v>
      </c>
      <c r="AD9" s="173">
        <f t="shared" si="1"/>
        <v>389953.92000000004</v>
      </c>
      <c r="AE9" s="159">
        <f t="shared" si="2"/>
        <v>2594544.36</v>
      </c>
    </row>
    <row r="10" spans="1:31" ht="15.75" thickTop="1" x14ac:dyDescent="0.25">
      <c r="A10" s="383" t="s">
        <v>10</v>
      </c>
      <c r="B10" s="384">
        <f>SUM(B4:B9)</f>
        <v>1233001</v>
      </c>
      <c r="C10" s="386">
        <v>1102277</v>
      </c>
      <c r="D10" s="384">
        <v>821242</v>
      </c>
      <c r="E10" s="388">
        <v>2178360</v>
      </c>
      <c r="F10" s="388">
        <v>83677.2</v>
      </c>
      <c r="G10" s="388">
        <v>2068363.7</v>
      </c>
      <c r="H10" s="388">
        <f>SUM(H4:H9)</f>
        <v>156316.79999999999</v>
      </c>
      <c r="I10" s="388">
        <v>557784.30000000005</v>
      </c>
      <c r="J10" s="388">
        <v>852459.1</v>
      </c>
      <c r="K10" s="388">
        <v>583136.96</v>
      </c>
      <c r="L10" s="388">
        <f>SUM(L4:L9)</f>
        <v>9636618.0600000005</v>
      </c>
      <c r="M10" s="388">
        <v>523620.2</v>
      </c>
      <c r="N10" s="397">
        <v>1031520</v>
      </c>
      <c r="O10" s="388">
        <v>284453.39</v>
      </c>
      <c r="P10" s="388">
        <v>62320.2</v>
      </c>
      <c r="Q10" s="388">
        <v>272712.5</v>
      </c>
      <c r="R10" s="388">
        <v>248256.9</v>
      </c>
      <c r="S10" s="388">
        <v>1312541.78</v>
      </c>
      <c r="T10" s="388">
        <v>308660.28000000003</v>
      </c>
      <c r="U10" s="388">
        <f t="shared" ref="U10:AE10" si="4">SUM(U4:U9)</f>
        <v>4044085.25</v>
      </c>
      <c r="V10" s="388">
        <f t="shared" si="4"/>
        <v>677673.79999999993</v>
      </c>
      <c r="W10" s="388">
        <f t="shared" si="4"/>
        <v>236282.59</v>
      </c>
      <c r="X10" s="388">
        <f t="shared" si="4"/>
        <v>507260.19999999995</v>
      </c>
      <c r="Y10" s="388">
        <f t="shared" si="4"/>
        <v>463073.67000000004</v>
      </c>
      <c r="Z10" s="388">
        <f t="shared" si="4"/>
        <v>378480.5</v>
      </c>
      <c r="AA10" s="388">
        <f t="shared" si="4"/>
        <v>179806.3</v>
      </c>
      <c r="AB10" s="388">
        <f t="shared" si="4"/>
        <v>79471.489999999991</v>
      </c>
      <c r="AC10" s="388">
        <f t="shared" si="4"/>
        <v>636712.98</v>
      </c>
      <c r="AD10" s="386">
        <f t="shared" si="4"/>
        <v>3158761.53</v>
      </c>
      <c r="AE10" s="395">
        <f t="shared" si="4"/>
        <v>16839464.84</v>
      </c>
    </row>
    <row r="11" spans="1:31" ht="15.75" thickBot="1" x14ac:dyDescent="0.3">
      <c r="A11" s="295"/>
      <c r="B11" s="385"/>
      <c r="C11" s="387"/>
      <c r="D11" s="385"/>
      <c r="E11" s="389"/>
      <c r="F11" s="389"/>
      <c r="G11" s="389"/>
      <c r="H11" s="389"/>
      <c r="I11" s="389"/>
      <c r="J11" s="389"/>
      <c r="K11" s="389"/>
      <c r="L11" s="389"/>
      <c r="M11" s="389"/>
      <c r="N11" s="389"/>
      <c r="O11" s="389"/>
      <c r="P11" s="389"/>
      <c r="Q11" s="389"/>
      <c r="R11" s="389"/>
      <c r="S11" s="389"/>
      <c r="T11" s="389"/>
      <c r="U11" s="389"/>
      <c r="V11" s="389"/>
      <c r="W11" s="389"/>
      <c r="X11" s="389"/>
      <c r="Y11" s="389"/>
      <c r="Z11" s="389"/>
      <c r="AA11" s="389"/>
      <c r="AB11" s="389"/>
      <c r="AC11" s="389"/>
      <c r="AD11" s="387"/>
      <c r="AE11" s="396"/>
    </row>
    <row r="12" spans="1:31" ht="16.5" thickTop="1" thickBot="1" x14ac:dyDescent="0.3">
      <c r="A12" s="121" t="s">
        <v>15</v>
      </c>
      <c r="B12" s="160">
        <v>118984</v>
      </c>
      <c r="C12" s="161">
        <v>123736</v>
      </c>
      <c r="D12" s="162">
        <v>226392</v>
      </c>
      <c r="E12" s="163">
        <v>417509</v>
      </c>
      <c r="F12" s="163">
        <v>25242.1</v>
      </c>
      <c r="G12" s="163">
        <v>344796.5</v>
      </c>
      <c r="H12" s="164">
        <v>44215</v>
      </c>
      <c r="I12" s="164">
        <v>94351.4</v>
      </c>
      <c r="J12" s="164">
        <v>120890</v>
      </c>
      <c r="K12" s="164">
        <v>99043.83</v>
      </c>
      <c r="L12" s="165">
        <f>SUM(B12:K12)</f>
        <v>1615159.83</v>
      </c>
      <c r="M12" s="164">
        <v>183067.1</v>
      </c>
      <c r="N12" s="164">
        <v>163974</v>
      </c>
      <c r="O12" s="164">
        <v>47450.67</v>
      </c>
      <c r="P12" s="164">
        <v>37683.199999999997</v>
      </c>
      <c r="Q12" s="164">
        <v>48945.7</v>
      </c>
      <c r="R12" s="164">
        <v>49914.2</v>
      </c>
      <c r="S12" s="164">
        <v>134397.76999999999</v>
      </c>
      <c r="T12" s="164">
        <v>15921.9</v>
      </c>
      <c r="U12" s="165">
        <f t="shared" ref="U12:U17" si="5">SUM(M12:T12)</f>
        <v>681354.54</v>
      </c>
      <c r="V12" s="164">
        <v>98771.5</v>
      </c>
      <c r="W12" s="164">
        <v>42924.6</v>
      </c>
      <c r="X12" s="164">
        <v>99667.3</v>
      </c>
      <c r="Y12" s="164">
        <v>81527.63</v>
      </c>
      <c r="Z12" s="164">
        <v>71489.3</v>
      </c>
      <c r="AA12" s="164">
        <v>35883.1</v>
      </c>
      <c r="AB12" s="164">
        <v>0</v>
      </c>
      <c r="AC12" s="164">
        <v>0</v>
      </c>
      <c r="AD12" s="165">
        <f t="shared" ref="AD12:AD17" si="6">SUM(V12:AC12)</f>
        <v>430263.43</v>
      </c>
      <c r="AE12" s="176">
        <f>SUM(U12,L12,AD12)</f>
        <v>2726777.8000000003</v>
      </c>
    </row>
    <row r="13" spans="1:31" ht="15.75" thickBot="1" x14ac:dyDescent="0.3">
      <c r="A13" s="120" t="s">
        <v>16</v>
      </c>
      <c r="B13" s="151">
        <v>205027</v>
      </c>
      <c r="C13" s="152">
        <v>233064</v>
      </c>
      <c r="D13" s="153">
        <v>285529</v>
      </c>
      <c r="E13" s="154">
        <v>356284</v>
      </c>
      <c r="F13" s="154">
        <v>25770.9</v>
      </c>
      <c r="G13" s="154">
        <v>340705.4</v>
      </c>
      <c r="H13" s="155">
        <v>36382</v>
      </c>
      <c r="I13" s="155">
        <v>96832.3</v>
      </c>
      <c r="J13" s="155">
        <v>56358.400000000001</v>
      </c>
      <c r="K13" s="155">
        <v>100317</v>
      </c>
      <c r="L13" s="165">
        <f t="shared" ref="L13:L17" si="7">SUM(B13:K13)</f>
        <v>1736269.9999999998</v>
      </c>
      <c r="M13" s="155">
        <v>153564.9</v>
      </c>
      <c r="N13" s="155">
        <v>171025</v>
      </c>
      <c r="O13" s="155">
        <v>12731</v>
      </c>
      <c r="P13" s="155">
        <v>31916.1</v>
      </c>
      <c r="Q13" s="155">
        <v>49053</v>
      </c>
      <c r="R13" s="155">
        <v>37378</v>
      </c>
      <c r="S13" s="155">
        <v>82996.11</v>
      </c>
      <c r="T13" s="155">
        <v>60617.5</v>
      </c>
      <c r="U13" s="156">
        <f t="shared" si="5"/>
        <v>599281.61</v>
      </c>
      <c r="V13" s="155">
        <v>85338.8</v>
      </c>
      <c r="W13" s="155">
        <v>83468.2</v>
      </c>
      <c r="X13" s="155">
        <v>75324.100000000006</v>
      </c>
      <c r="Y13" s="155">
        <v>14068.01</v>
      </c>
      <c r="Z13" s="155">
        <v>78311.899999999994</v>
      </c>
      <c r="AA13" s="155">
        <v>38564.5</v>
      </c>
      <c r="AB13" s="155">
        <v>47808.99</v>
      </c>
      <c r="AC13" s="155">
        <v>653.1</v>
      </c>
      <c r="AD13" s="156">
        <f t="shared" si="6"/>
        <v>423537.6</v>
      </c>
      <c r="AE13" s="159">
        <f>SUM(U13,L13,AD13)</f>
        <v>2759089.21</v>
      </c>
    </row>
    <row r="14" spans="1:31" ht="15.75" thickBot="1" x14ac:dyDescent="0.3">
      <c r="A14" s="120" t="s">
        <v>17</v>
      </c>
      <c r="B14" s="151">
        <v>234799</v>
      </c>
      <c r="C14" s="152">
        <v>260754</v>
      </c>
      <c r="D14" s="153">
        <v>291358</v>
      </c>
      <c r="E14" s="154">
        <v>305112</v>
      </c>
      <c r="F14" s="154">
        <v>29904.3</v>
      </c>
      <c r="G14" s="154">
        <v>261377.2</v>
      </c>
      <c r="H14" s="155">
        <v>16169</v>
      </c>
      <c r="I14" s="155">
        <v>85488.2</v>
      </c>
      <c r="J14" s="155">
        <v>74722.5</v>
      </c>
      <c r="K14" s="155">
        <v>83472.81</v>
      </c>
      <c r="L14" s="165">
        <f t="shared" si="7"/>
        <v>1643157.01</v>
      </c>
      <c r="M14" s="155">
        <v>129847.3</v>
      </c>
      <c r="N14" s="155">
        <v>147351</v>
      </c>
      <c r="O14" s="155">
        <v>9702</v>
      </c>
      <c r="P14" s="155">
        <v>28018.9</v>
      </c>
      <c r="Q14" s="155">
        <v>47293.7</v>
      </c>
      <c r="R14" s="155">
        <v>32150.2</v>
      </c>
      <c r="S14" s="155">
        <v>89086.71</v>
      </c>
      <c r="T14" s="155">
        <v>66455.7</v>
      </c>
      <c r="U14" s="156">
        <f t="shared" si="5"/>
        <v>549905.51</v>
      </c>
      <c r="V14" s="155">
        <v>75451.600000000006</v>
      </c>
      <c r="W14" s="155">
        <v>64582</v>
      </c>
      <c r="X14" s="155">
        <v>61169.8</v>
      </c>
      <c r="Y14" s="155">
        <v>0</v>
      </c>
      <c r="Z14" s="155">
        <v>68528.5</v>
      </c>
      <c r="AA14" s="155">
        <v>5488.4</v>
      </c>
      <c r="AB14" s="155">
        <v>36572.089999999997</v>
      </c>
      <c r="AC14" s="155">
        <v>41197.75</v>
      </c>
      <c r="AD14" s="156">
        <f t="shared" si="6"/>
        <v>352990.14</v>
      </c>
      <c r="AE14" s="159">
        <f>SUM(U14,L14,AD14)</f>
        <v>2546052.66</v>
      </c>
    </row>
    <row r="15" spans="1:31" ht="15.75" thickBot="1" x14ac:dyDescent="0.3">
      <c r="A15" s="120" t="s">
        <v>18</v>
      </c>
      <c r="B15" s="151">
        <v>283648</v>
      </c>
      <c r="C15" s="152">
        <v>292867</v>
      </c>
      <c r="D15" s="153">
        <v>354892</v>
      </c>
      <c r="E15" s="154">
        <v>351306</v>
      </c>
      <c r="F15" s="154">
        <v>26362.5</v>
      </c>
      <c r="G15" s="154">
        <v>294556.90000000002</v>
      </c>
      <c r="H15" s="155">
        <v>20951</v>
      </c>
      <c r="I15" s="155">
        <v>69705.899999999994</v>
      </c>
      <c r="J15" s="155">
        <v>74588.800000000003</v>
      </c>
      <c r="K15" s="155">
        <v>92576.63</v>
      </c>
      <c r="L15" s="165">
        <f t="shared" si="7"/>
        <v>1861454.73</v>
      </c>
      <c r="M15" s="155">
        <v>138958.79999999999</v>
      </c>
      <c r="N15" s="155">
        <v>143902</v>
      </c>
      <c r="O15" s="155">
        <v>45206</v>
      </c>
      <c r="P15" s="155">
        <v>26401.200000000001</v>
      </c>
      <c r="Q15" s="155">
        <v>48845.9</v>
      </c>
      <c r="R15" s="155">
        <v>38626.9</v>
      </c>
      <c r="S15" s="155">
        <v>86417.62</v>
      </c>
      <c r="T15" s="155">
        <v>69793.5</v>
      </c>
      <c r="U15" s="156">
        <f t="shared" si="5"/>
        <v>598151.92000000004</v>
      </c>
      <c r="V15" s="155">
        <v>88834.8</v>
      </c>
      <c r="W15" s="155">
        <v>63064.7</v>
      </c>
      <c r="X15" s="155">
        <v>70440.100000000006</v>
      </c>
      <c r="Y15" s="155">
        <v>0</v>
      </c>
      <c r="Z15" s="155">
        <v>67231</v>
      </c>
      <c r="AA15" s="155">
        <v>23269.4</v>
      </c>
      <c r="AB15" s="155">
        <v>50687.26</v>
      </c>
      <c r="AC15" s="155">
        <v>0</v>
      </c>
      <c r="AD15" s="156">
        <f t="shared" si="6"/>
        <v>363527.26</v>
      </c>
      <c r="AE15" s="159">
        <f>SUM(U15,L15,AD15)</f>
        <v>2823133.91</v>
      </c>
    </row>
    <row r="16" spans="1:31" ht="15.75" thickBot="1" x14ac:dyDescent="0.3">
      <c r="A16" s="120" t="s">
        <v>19</v>
      </c>
      <c r="B16" s="151">
        <v>283655</v>
      </c>
      <c r="C16" s="152">
        <v>311414</v>
      </c>
      <c r="D16" s="153">
        <v>254894</v>
      </c>
      <c r="E16" s="154">
        <v>372591</v>
      </c>
      <c r="F16" s="154">
        <v>32214.1</v>
      </c>
      <c r="G16" s="154">
        <v>301497.59999999998</v>
      </c>
      <c r="H16" s="155">
        <v>25157</v>
      </c>
      <c r="I16" s="155">
        <v>86255.7</v>
      </c>
      <c r="J16" s="155">
        <v>143965.9</v>
      </c>
      <c r="K16" s="155">
        <v>92158.62</v>
      </c>
      <c r="L16" s="165">
        <f t="shared" si="7"/>
        <v>1903802.92</v>
      </c>
      <c r="M16" s="155">
        <v>230043.22</v>
      </c>
      <c r="N16" s="155">
        <v>154662</v>
      </c>
      <c r="O16" s="155">
        <v>56508.9</v>
      </c>
      <c r="P16" s="155">
        <v>17142.7</v>
      </c>
      <c r="Q16" s="155">
        <v>47588.7</v>
      </c>
      <c r="R16" s="155">
        <v>41020.699999999997</v>
      </c>
      <c r="S16" s="155">
        <v>68266.27</v>
      </c>
      <c r="T16" s="155">
        <v>36618.800000000003</v>
      </c>
      <c r="U16" s="156">
        <f t="shared" si="5"/>
        <v>651851.29</v>
      </c>
      <c r="V16" s="155">
        <v>80999.8</v>
      </c>
      <c r="W16" s="155">
        <v>0</v>
      </c>
      <c r="X16" s="155">
        <v>98384.6</v>
      </c>
      <c r="Y16" s="172">
        <v>31475.42</v>
      </c>
      <c r="Z16" s="155">
        <v>86614</v>
      </c>
      <c r="AA16" s="155">
        <v>29170.62</v>
      </c>
      <c r="AB16" s="155">
        <v>18118.060000000001</v>
      </c>
      <c r="AC16" s="155">
        <v>3936.19</v>
      </c>
      <c r="AD16" s="156">
        <f t="shared" si="6"/>
        <v>348698.69</v>
      </c>
      <c r="AE16" s="159">
        <f>SUM(L16,U16,AD16)</f>
        <v>2904352.9</v>
      </c>
    </row>
    <row r="17" spans="1:31" ht="15.75" thickBot="1" x14ac:dyDescent="0.3">
      <c r="A17" s="123" t="s">
        <v>20</v>
      </c>
      <c r="B17" s="168">
        <v>291690</v>
      </c>
      <c r="C17" s="169">
        <v>287268</v>
      </c>
      <c r="D17" s="170">
        <v>208692</v>
      </c>
      <c r="E17" s="171">
        <v>330129</v>
      </c>
      <c r="F17" s="171">
        <v>27476.83</v>
      </c>
      <c r="G17" s="171">
        <v>273639.2</v>
      </c>
      <c r="H17" s="172">
        <v>14175.15</v>
      </c>
      <c r="I17" s="172">
        <v>96865.9</v>
      </c>
      <c r="J17" s="172">
        <v>261530.8</v>
      </c>
      <c r="K17" s="172">
        <v>106072.96000000001</v>
      </c>
      <c r="L17" s="165">
        <f t="shared" si="7"/>
        <v>1897539.8399999999</v>
      </c>
      <c r="M17" s="172">
        <v>257774.8</v>
      </c>
      <c r="N17" s="172">
        <v>132453</v>
      </c>
      <c r="O17" s="172">
        <v>65817</v>
      </c>
      <c r="P17" s="172">
        <v>36748.400000000001</v>
      </c>
      <c r="Q17" s="172">
        <v>48734.2</v>
      </c>
      <c r="R17" s="172">
        <v>46610.9</v>
      </c>
      <c r="S17" s="172">
        <v>59023.55</v>
      </c>
      <c r="T17" s="172">
        <v>69304.5</v>
      </c>
      <c r="U17" s="173">
        <f t="shared" si="5"/>
        <v>716466.35000000009</v>
      </c>
      <c r="V17" s="172">
        <v>54391.199999999997</v>
      </c>
      <c r="W17" s="172">
        <v>20694.7</v>
      </c>
      <c r="X17" s="172">
        <v>72208.2</v>
      </c>
      <c r="Y17" s="177">
        <v>125906.33</v>
      </c>
      <c r="Z17" s="172">
        <v>61668.5</v>
      </c>
      <c r="AA17" s="172">
        <v>47894.29</v>
      </c>
      <c r="AB17" s="172">
        <v>8418.86</v>
      </c>
      <c r="AC17" s="172">
        <v>67819.33</v>
      </c>
      <c r="AD17" s="173">
        <f t="shared" si="6"/>
        <v>459001.41</v>
      </c>
      <c r="AE17" s="175">
        <f>SUM(U17,L17,AD17)</f>
        <v>3073007.6</v>
      </c>
    </row>
    <row r="18" spans="1:31" ht="15.75" thickTop="1" x14ac:dyDescent="0.25">
      <c r="A18" s="383" t="s">
        <v>12</v>
      </c>
      <c r="B18" s="384">
        <f>SUM(B12:B17)</f>
        <v>1417803</v>
      </c>
      <c r="C18" s="386">
        <v>1509103</v>
      </c>
      <c r="D18" s="384">
        <f>SUM(D12:D17)</f>
        <v>1621757</v>
      </c>
      <c r="E18" s="388">
        <v>2132931</v>
      </c>
      <c r="F18" s="388">
        <f>SUM(F12:F17)</f>
        <v>166970.72999999998</v>
      </c>
      <c r="G18" s="388">
        <v>1816572.8</v>
      </c>
      <c r="H18" s="388">
        <f>SUM(H12:H17)</f>
        <v>157049.15</v>
      </c>
      <c r="I18" s="388">
        <v>529499.4</v>
      </c>
      <c r="J18" s="388">
        <v>732056.4</v>
      </c>
      <c r="K18" s="388">
        <v>573641.85</v>
      </c>
      <c r="L18" s="388">
        <f>SUM(L12:L17)</f>
        <v>10657384.33</v>
      </c>
      <c r="M18" s="388">
        <v>1093256.1200000001</v>
      </c>
      <c r="N18" s="388">
        <v>913367</v>
      </c>
      <c r="O18" s="388">
        <v>237415.57</v>
      </c>
      <c r="P18" s="388">
        <v>177910.5</v>
      </c>
      <c r="Q18" s="388">
        <v>290461.2</v>
      </c>
      <c r="R18" s="388">
        <v>245700.9</v>
      </c>
      <c r="S18" s="388">
        <v>520188.03</v>
      </c>
      <c r="T18" s="388">
        <v>318711.90000000002</v>
      </c>
      <c r="U18" s="388">
        <f>SUM(U12:U17)</f>
        <v>3797011.22</v>
      </c>
      <c r="V18" s="388">
        <f>SUM(V12:V17)</f>
        <v>483787.7</v>
      </c>
      <c r="W18" s="388">
        <f>SUM(W12:W17)</f>
        <v>274734.2</v>
      </c>
      <c r="X18" s="388">
        <v>477194.1</v>
      </c>
      <c r="Y18" s="388">
        <f t="shared" ref="Y18:AE18" si="8">SUM(Y12:Y17)</f>
        <v>252977.39</v>
      </c>
      <c r="Z18" s="388">
        <f t="shared" si="8"/>
        <v>433843.20000000001</v>
      </c>
      <c r="AA18" s="388">
        <f t="shared" si="8"/>
        <v>180270.31</v>
      </c>
      <c r="AB18" s="388">
        <f t="shared" si="8"/>
        <v>161605.26</v>
      </c>
      <c r="AC18" s="388">
        <f t="shared" si="8"/>
        <v>113606.37</v>
      </c>
      <c r="AD18" s="386">
        <f t="shared" si="8"/>
        <v>2378018.5299999998</v>
      </c>
      <c r="AE18" s="395">
        <f t="shared" si="8"/>
        <v>16832414.080000002</v>
      </c>
    </row>
    <row r="19" spans="1:31" ht="15.75" thickBot="1" x14ac:dyDescent="0.3">
      <c r="A19" s="295"/>
      <c r="B19" s="385"/>
      <c r="C19" s="387"/>
      <c r="D19" s="385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7"/>
      <c r="AE19" s="396"/>
    </row>
    <row r="20" spans="1:31" ht="15.75" thickTop="1" x14ac:dyDescent="0.25">
      <c r="A20" s="398" t="s">
        <v>54</v>
      </c>
      <c r="B20" s="399">
        <v>2650804</v>
      </c>
      <c r="C20" s="401">
        <v>2611380</v>
      </c>
      <c r="D20" s="399">
        <v>2442999</v>
      </c>
      <c r="E20" s="403">
        <v>4311291</v>
      </c>
      <c r="F20" s="403">
        <v>250647.93</v>
      </c>
      <c r="G20" s="403">
        <v>3884936.5</v>
      </c>
      <c r="H20" s="403">
        <v>313365.95</v>
      </c>
      <c r="I20" s="403">
        <v>1087283.7</v>
      </c>
      <c r="J20" s="403">
        <v>1584515.5</v>
      </c>
      <c r="K20" s="403">
        <v>1156778.81</v>
      </c>
      <c r="L20" s="403">
        <f>SUM(B20:K21)</f>
        <v>20294002.389999997</v>
      </c>
      <c r="M20" s="403">
        <v>1616876.32</v>
      </c>
      <c r="N20" s="403">
        <v>1944887</v>
      </c>
      <c r="O20" s="403">
        <v>521868.96</v>
      </c>
      <c r="P20" s="403">
        <v>240230.7</v>
      </c>
      <c r="Q20" s="403">
        <v>563173.69999999995</v>
      </c>
      <c r="R20" s="403">
        <v>493957.8</v>
      </c>
      <c r="S20" s="403">
        <v>1832729.81</v>
      </c>
      <c r="T20" s="403">
        <v>627372.18000000005</v>
      </c>
      <c r="U20" s="403">
        <f>SUM(M20:T21)</f>
        <v>7841096.4700000007</v>
      </c>
      <c r="V20" s="403">
        <f t="shared" ref="V20:AC20" si="9">SUM(V10:V17)</f>
        <v>1161461.5</v>
      </c>
      <c r="W20" s="403">
        <f t="shared" si="9"/>
        <v>511016.79000000004</v>
      </c>
      <c r="X20" s="403">
        <f t="shared" si="9"/>
        <v>984454.29999999993</v>
      </c>
      <c r="Y20" s="403">
        <f t="shared" si="9"/>
        <v>716051.06</v>
      </c>
      <c r="Z20" s="403">
        <f t="shared" si="9"/>
        <v>812323.7</v>
      </c>
      <c r="AA20" s="403">
        <f t="shared" si="9"/>
        <v>360076.61</v>
      </c>
      <c r="AB20" s="403">
        <f t="shared" si="9"/>
        <v>241076.75</v>
      </c>
      <c r="AC20" s="403">
        <f t="shared" si="9"/>
        <v>750319.34999999986</v>
      </c>
      <c r="AD20" s="401">
        <f>SUM(V20:AC21)</f>
        <v>5536780.0599999996</v>
      </c>
      <c r="AE20" s="405">
        <f>SUM(AE10:AE17)</f>
        <v>33671878.920000002</v>
      </c>
    </row>
    <row r="21" spans="1:31" ht="15.75" thickBot="1" x14ac:dyDescent="0.3">
      <c r="A21" s="293"/>
      <c r="B21" s="400"/>
      <c r="C21" s="402"/>
      <c r="D21" s="400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404"/>
      <c r="AB21" s="404"/>
      <c r="AC21" s="404"/>
      <c r="AD21" s="402"/>
      <c r="AE21" s="406"/>
    </row>
    <row r="22" spans="1:31" x14ac:dyDescent="0.25">
      <c r="N22" s="3"/>
    </row>
    <row r="23" spans="1:31" x14ac:dyDescent="0.25">
      <c r="B23" s="330" t="s">
        <v>67</v>
      </c>
      <c r="C23" s="331"/>
      <c r="D23" s="331"/>
      <c r="E23" s="331"/>
      <c r="F23" s="331"/>
      <c r="G23" s="331"/>
      <c r="H23" s="331"/>
      <c r="I23" s="331"/>
      <c r="J23" s="331"/>
      <c r="K23" s="331"/>
      <c r="N23" s="3"/>
    </row>
    <row r="24" spans="1:31" x14ac:dyDescent="0.25">
      <c r="N24" s="3"/>
    </row>
    <row r="25" spans="1:31" x14ac:dyDescent="0.25">
      <c r="N25" s="3"/>
    </row>
    <row r="26" spans="1:31" x14ac:dyDescent="0.25">
      <c r="N26" s="3"/>
    </row>
    <row r="27" spans="1:31" x14ac:dyDescent="0.25">
      <c r="N27" s="3"/>
    </row>
    <row r="28" spans="1:31" x14ac:dyDescent="0.25">
      <c r="N28" s="3"/>
    </row>
    <row r="29" spans="1:31" x14ac:dyDescent="0.25">
      <c r="N29" s="3"/>
    </row>
    <row r="30" spans="1:31" x14ac:dyDescent="0.25">
      <c r="N30" s="3"/>
    </row>
    <row r="31" spans="1:31" x14ac:dyDescent="0.25">
      <c r="N31" s="3"/>
    </row>
    <row r="32" spans="1:31" x14ac:dyDescent="0.25">
      <c r="N32" s="3"/>
    </row>
    <row r="33" spans="14:14" x14ac:dyDescent="0.25">
      <c r="N33" s="3"/>
    </row>
    <row r="34" spans="14:14" x14ac:dyDescent="0.25">
      <c r="N34" s="3"/>
    </row>
    <row r="35" spans="14:14" x14ac:dyDescent="0.25">
      <c r="N35" s="3"/>
    </row>
  </sheetData>
  <mergeCells count="125">
    <mergeCell ref="A1:AE1"/>
    <mergeCell ref="AC20:AC21"/>
    <mergeCell ref="AD20:AD21"/>
    <mergeCell ref="AE20:AE21"/>
    <mergeCell ref="F10:F1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J20:J21"/>
    <mergeCell ref="K20:K21"/>
    <mergeCell ref="L20:L21"/>
    <mergeCell ref="M20:M21"/>
    <mergeCell ref="N20:N21"/>
    <mergeCell ref="O20:O21"/>
    <mergeCell ref="T18:T19"/>
    <mergeCell ref="F18:F19"/>
    <mergeCell ref="U18:U19"/>
    <mergeCell ref="V18:V19"/>
    <mergeCell ref="W18:W19"/>
    <mergeCell ref="X18:X19"/>
    <mergeCell ref="M18:M19"/>
    <mergeCell ref="N18:N19"/>
    <mergeCell ref="B23:K23"/>
    <mergeCell ref="AB20:AB21"/>
    <mergeCell ref="R18:R19"/>
    <mergeCell ref="G18:G19"/>
    <mergeCell ref="H18:H19"/>
    <mergeCell ref="I18:I19"/>
    <mergeCell ref="J18:J19"/>
    <mergeCell ref="K18:K19"/>
    <mergeCell ref="L18:L19"/>
    <mergeCell ref="R10:R11"/>
    <mergeCell ref="S10:S11"/>
    <mergeCell ref="AE18:AE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Y18:Y19"/>
    <mergeCell ref="Z18:Z19"/>
    <mergeCell ref="AA18:AA19"/>
    <mergeCell ref="AB18:AB19"/>
    <mergeCell ref="AC18:AC19"/>
    <mergeCell ref="AD18:AD19"/>
    <mergeCell ref="S18:S19"/>
    <mergeCell ref="A18:A19"/>
    <mergeCell ref="B18:B19"/>
    <mergeCell ref="C18:C19"/>
    <mergeCell ref="D18:D19"/>
    <mergeCell ref="E18:E19"/>
    <mergeCell ref="H10:H11"/>
    <mergeCell ref="I10:I11"/>
    <mergeCell ref="J10:J11"/>
    <mergeCell ref="K10:K11"/>
    <mergeCell ref="L10:L11"/>
    <mergeCell ref="M10:M11"/>
    <mergeCell ref="O18:O19"/>
    <mergeCell ref="P18:P19"/>
    <mergeCell ref="Q18:Q19"/>
    <mergeCell ref="N10:N11"/>
    <mergeCell ref="O10:O11"/>
    <mergeCell ref="P10:P11"/>
    <mergeCell ref="Q10:Q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10:A11"/>
    <mergeCell ref="B10:B11"/>
    <mergeCell ref="C10:C11"/>
    <mergeCell ref="D10:D11"/>
    <mergeCell ref="E10:E11"/>
    <mergeCell ref="G10:G11"/>
    <mergeCell ref="W2:W3"/>
    <mergeCell ref="X2:X3"/>
    <mergeCell ref="Y2:Y3"/>
    <mergeCell ref="Q2:Q3"/>
    <mergeCell ref="R2:R3"/>
    <mergeCell ref="S2:S3"/>
    <mergeCell ref="T2:T3"/>
    <mergeCell ref="U2:U3"/>
    <mergeCell ref="V2:V3"/>
    <mergeCell ref="J2:J3"/>
    <mergeCell ref="K2:K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C2:AC3"/>
    <mergeCell ref="AD2:AD3"/>
    <mergeCell ref="AE2:AE3"/>
    <mergeCell ref="Z2:Z3"/>
    <mergeCell ref="AA2:AA3"/>
    <mergeCell ref="AB2:AB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E04B-ECAB-479F-82B2-C807557FE809}">
  <dimension ref="A1:AE21"/>
  <sheetViews>
    <sheetView zoomScale="92" zoomScaleNormal="92" workbookViewId="0">
      <selection sqref="A1:XFD1"/>
    </sheetView>
  </sheetViews>
  <sheetFormatPr defaultRowHeight="15" x14ac:dyDescent="0.25"/>
  <cols>
    <col min="1" max="1" width="18.7109375" bestFit="1" customWidth="1"/>
    <col min="2" max="2" width="13.85546875" bestFit="1" customWidth="1"/>
    <col min="3" max="4" width="13.7109375" bestFit="1" customWidth="1"/>
    <col min="5" max="5" width="13.85546875" bestFit="1" customWidth="1"/>
    <col min="6" max="6" width="12" bestFit="1" customWidth="1"/>
    <col min="7" max="7" width="13.7109375" bestFit="1" customWidth="1"/>
    <col min="8" max="8" width="12.28515625" bestFit="1" customWidth="1"/>
    <col min="9" max="9" width="18.28515625" bestFit="1" customWidth="1"/>
    <col min="10" max="10" width="14.85546875" bestFit="1" customWidth="1"/>
    <col min="11" max="11" width="20.7109375" bestFit="1" customWidth="1"/>
    <col min="12" max="12" width="15.28515625" bestFit="1" customWidth="1"/>
    <col min="13" max="13" width="13.5703125" bestFit="1" customWidth="1"/>
    <col min="14" max="14" width="13.85546875" bestFit="1" customWidth="1"/>
    <col min="15" max="15" width="12.140625" bestFit="1" customWidth="1"/>
    <col min="16" max="16" width="16" bestFit="1" customWidth="1"/>
    <col min="17" max="17" width="12.28515625" bestFit="1" customWidth="1"/>
    <col min="18" max="18" width="12" bestFit="1" customWidth="1"/>
    <col min="19" max="19" width="13.7109375" bestFit="1" customWidth="1"/>
    <col min="20" max="20" width="12.140625" bestFit="1" customWidth="1"/>
    <col min="21" max="21" width="13.85546875" bestFit="1" customWidth="1"/>
    <col min="22" max="22" width="14.85546875" bestFit="1" customWidth="1"/>
    <col min="23" max="23" width="21.28515625" bestFit="1" customWidth="1"/>
    <col min="24" max="24" width="19.140625" bestFit="1" customWidth="1"/>
    <col min="25" max="25" width="15.42578125" bestFit="1" customWidth="1"/>
    <col min="26" max="26" width="14.28515625" bestFit="1" customWidth="1"/>
    <col min="27" max="27" width="16.28515625" bestFit="1" customWidth="1"/>
    <col min="28" max="28" width="16.5703125" bestFit="1" customWidth="1"/>
    <col min="29" max="29" width="17.85546875" bestFit="1" customWidth="1"/>
    <col min="30" max="30" width="13.7109375" bestFit="1" customWidth="1"/>
    <col min="31" max="31" width="16.28515625" bestFit="1" customWidth="1"/>
  </cols>
  <sheetData>
    <row r="1" spans="1:31" s="179" customFormat="1" ht="16.5" thickBot="1" x14ac:dyDescent="0.3">
      <c r="A1" s="407" t="s">
        <v>71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07"/>
      <c r="AE1" s="407"/>
    </row>
    <row r="2" spans="1:31" ht="15.75" thickBot="1" x14ac:dyDescent="0.3">
      <c r="A2" s="262" t="s">
        <v>22</v>
      </c>
      <c r="B2" s="260" t="s">
        <v>23</v>
      </c>
      <c r="C2" s="260" t="s">
        <v>24</v>
      </c>
      <c r="D2" s="260" t="s">
        <v>25</v>
      </c>
      <c r="E2" s="260" t="s">
        <v>26</v>
      </c>
      <c r="F2" s="260" t="s">
        <v>27</v>
      </c>
      <c r="G2" s="260" t="s">
        <v>28</v>
      </c>
      <c r="H2" s="260" t="s">
        <v>75</v>
      </c>
      <c r="I2" s="260" t="s">
        <v>76</v>
      </c>
      <c r="J2" s="260" t="s">
        <v>77</v>
      </c>
      <c r="K2" s="260" t="s">
        <v>78</v>
      </c>
      <c r="L2" s="14" t="s">
        <v>13</v>
      </c>
      <c r="M2" s="260" t="s">
        <v>79</v>
      </c>
      <c r="N2" s="260" t="s">
        <v>35</v>
      </c>
      <c r="O2" s="260" t="s">
        <v>36</v>
      </c>
      <c r="P2" s="260" t="s">
        <v>37</v>
      </c>
      <c r="Q2" s="260" t="s">
        <v>38</v>
      </c>
      <c r="R2" s="270" t="s">
        <v>39</v>
      </c>
      <c r="S2" s="260" t="s">
        <v>40</v>
      </c>
      <c r="T2" s="260" t="s">
        <v>68</v>
      </c>
      <c r="U2" s="260" t="s">
        <v>42</v>
      </c>
      <c r="V2" s="260" t="s">
        <v>43</v>
      </c>
      <c r="W2" s="260" t="s">
        <v>44</v>
      </c>
      <c r="X2" s="260" t="s">
        <v>45</v>
      </c>
      <c r="Y2" s="260" t="s">
        <v>46</v>
      </c>
      <c r="Z2" s="260" t="s">
        <v>49</v>
      </c>
      <c r="AA2" s="260" t="s">
        <v>48</v>
      </c>
      <c r="AB2" s="260" t="s">
        <v>47</v>
      </c>
      <c r="AC2" s="260" t="s">
        <v>50</v>
      </c>
      <c r="AD2" s="264" t="s">
        <v>51</v>
      </c>
      <c r="AE2" s="260" t="s">
        <v>52</v>
      </c>
    </row>
    <row r="3" spans="1:31" ht="15.75" thickBot="1" x14ac:dyDescent="0.3">
      <c r="A3" s="263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14" t="s">
        <v>33</v>
      </c>
      <c r="M3" s="261"/>
      <c r="N3" s="261"/>
      <c r="O3" s="261"/>
      <c r="P3" s="261"/>
      <c r="Q3" s="261"/>
      <c r="R3" s="27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5"/>
      <c r="AE3" s="261"/>
    </row>
    <row r="4" spans="1:31" ht="15.75" thickBot="1" x14ac:dyDescent="0.3">
      <c r="A4" s="88" t="s">
        <v>4</v>
      </c>
      <c r="B4" s="16">
        <v>260426.7</v>
      </c>
      <c r="C4" s="17">
        <v>217348.8</v>
      </c>
      <c r="D4" s="18">
        <v>158399.24</v>
      </c>
      <c r="E4" s="95">
        <v>281084.90000000002</v>
      </c>
      <c r="F4" s="178">
        <v>0</v>
      </c>
      <c r="G4" s="19">
        <v>323913.8</v>
      </c>
      <c r="H4" s="20">
        <v>32746.880000000001</v>
      </c>
      <c r="I4" s="20">
        <v>68623.399999999994</v>
      </c>
      <c r="J4" s="20">
        <v>158270.5</v>
      </c>
      <c r="K4" s="20">
        <v>83348.7</v>
      </c>
      <c r="L4" s="21">
        <f>SUM(B4:K4)</f>
        <v>1584162.9199999997</v>
      </c>
      <c r="M4" s="89">
        <v>3785.7</v>
      </c>
      <c r="N4" s="20">
        <v>167620</v>
      </c>
      <c r="O4" s="20">
        <v>51360</v>
      </c>
      <c r="P4" s="20">
        <v>8643.6</v>
      </c>
      <c r="Q4" s="20">
        <v>36651.699999999997</v>
      </c>
      <c r="R4" s="20">
        <v>41634.449999999997</v>
      </c>
      <c r="S4" s="20">
        <v>204350.39</v>
      </c>
      <c r="T4" s="20">
        <v>49721.94</v>
      </c>
      <c r="U4" s="21">
        <f>SUM(M4:T4)</f>
        <v>563767.78</v>
      </c>
      <c r="V4" s="20">
        <v>121149.4</v>
      </c>
      <c r="W4" s="20">
        <v>18965.599999999999</v>
      </c>
      <c r="X4" s="20">
        <v>78032.800000000003</v>
      </c>
      <c r="Y4" s="20">
        <v>94142.59</v>
      </c>
      <c r="Z4" s="89">
        <v>0</v>
      </c>
      <c r="AA4" s="20">
        <v>41572.92</v>
      </c>
      <c r="AB4" s="20">
        <v>62642.6</v>
      </c>
      <c r="AC4" s="20">
        <v>173938.48</v>
      </c>
      <c r="AD4" s="21">
        <f>SUM(V4:AC4)</f>
        <v>590444.39</v>
      </c>
      <c r="AE4" s="22">
        <f>SUM(L4,U4,AD4)</f>
        <v>2738375.09</v>
      </c>
    </row>
    <row r="5" spans="1:31" ht="15.75" thickBot="1" x14ac:dyDescent="0.3">
      <c r="A5" s="90" t="s">
        <v>5</v>
      </c>
      <c r="B5" s="24">
        <v>223092.3</v>
      </c>
      <c r="C5" s="25">
        <v>177727.9</v>
      </c>
      <c r="D5" s="26">
        <v>73854.600000000006</v>
      </c>
      <c r="E5" s="27">
        <v>353409</v>
      </c>
      <c r="F5" s="27">
        <v>0</v>
      </c>
      <c r="G5" s="27">
        <v>328784.8</v>
      </c>
      <c r="H5" s="28">
        <v>18964.810000000001</v>
      </c>
      <c r="I5" s="28">
        <v>82679.899999999994</v>
      </c>
      <c r="J5" s="28">
        <v>171603.3</v>
      </c>
      <c r="K5" s="28">
        <v>97763</v>
      </c>
      <c r="L5" s="21">
        <f t="shared" ref="L5:L9" si="0">SUM(B5:K5)</f>
        <v>1527879.6099999999</v>
      </c>
      <c r="M5" s="91">
        <v>3511</v>
      </c>
      <c r="N5" s="28">
        <v>151458</v>
      </c>
      <c r="O5" s="28">
        <v>40279</v>
      </c>
      <c r="P5" s="28">
        <v>19028.099999999999</v>
      </c>
      <c r="Q5" s="28">
        <v>43053.599999999999</v>
      </c>
      <c r="R5" s="28">
        <v>31841.13</v>
      </c>
      <c r="S5" s="28">
        <v>140950.57999999999</v>
      </c>
      <c r="T5" s="28">
        <v>38078.089999999997</v>
      </c>
      <c r="U5" s="21">
        <f t="shared" ref="U5:U9" si="1">SUM(M5:T5)</f>
        <v>468199.5</v>
      </c>
      <c r="V5" s="28">
        <v>115913.9</v>
      </c>
      <c r="W5" s="28">
        <v>100086.8</v>
      </c>
      <c r="X5" s="28">
        <v>101871.2</v>
      </c>
      <c r="Y5" s="28">
        <v>97439.679999999993</v>
      </c>
      <c r="Z5" s="91">
        <v>0</v>
      </c>
      <c r="AA5" s="28">
        <v>30825.58</v>
      </c>
      <c r="AB5" s="28">
        <v>20551</v>
      </c>
      <c r="AC5" s="28">
        <v>152363.25</v>
      </c>
      <c r="AD5" s="21">
        <f t="shared" ref="AD5:AD9" si="2">SUM(V5:AC5)</f>
        <v>619051.41</v>
      </c>
      <c r="AE5" s="22">
        <f t="shared" ref="AE5:AE9" si="3">SUM(L5,U5,AD5)</f>
        <v>2615130.52</v>
      </c>
    </row>
    <row r="6" spans="1:31" ht="15.75" thickBot="1" x14ac:dyDescent="0.3">
      <c r="A6" s="88" t="s">
        <v>6</v>
      </c>
      <c r="B6" s="16">
        <v>252384.8</v>
      </c>
      <c r="C6" s="17">
        <v>234609.44</v>
      </c>
      <c r="D6" s="18">
        <v>6552.52</v>
      </c>
      <c r="E6" s="19">
        <v>388309.3</v>
      </c>
      <c r="F6" s="19">
        <v>28609.3</v>
      </c>
      <c r="G6" s="19">
        <v>358599.7</v>
      </c>
      <c r="H6" s="20">
        <v>37837.43</v>
      </c>
      <c r="I6" s="20">
        <v>108423.4</v>
      </c>
      <c r="J6" s="20">
        <v>121557</v>
      </c>
      <c r="K6" s="20">
        <v>92349.6</v>
      </c>
      <c r="L6" s="21">
        <f t="shared" si="0"/>
        <v>1629232.49</v>
      </c>
      <c r="M6" s="89">
        <v>17703.349999999999</v>
      </c>
      <c r="N6" s="20">
        <v>183593</v>
      </c>
      <c r="O6" s="20">
        <v>46445</v>
      </c>
      <c r="P6" s="20">
        <v>23607.9</v>
      </c>
      <c r="Q6" s="20">
        <v>48707.199999999997</v>
      </c>
      <c r="R6" s="20">
        <v>37378.1</v>
      </c>
      <c r="S6" s="20">
        <v>263278.25</v>
      </c>
      <c r="T6" s="20">
        <v>60450.59</v>
      </c>
      <c r="U6" s="21">
        <f t="shared" si="1"/>
        <v>681163.39</v>
      </c>
      <c r="V6" s="20">
        <v>129134.39999999999</v>
      </c>
      <c r="W6" s="20">
        <v>8598.2000000000007</v>
      </c>
      <c r="X6" s="20">
        <v>91056.2</v>
      </c>
      <c r="Y6" s="20">
        <v>114257</v>
      </c>
      <c r="Z6" s="89">
        <v>0</v>
      </c>
      <c r="AA6" s="20">
        <v>48176.6</v>
      </c>
      <c r="AB6" s="20">
        <v>70788.36</v>
      </c>
      <c r="AC6" s="20">
        <v>208879.35</v>
      </c>
      <c r="AD6" s="21">
        <f t="shared" si="2"/>
        <v>670890.11</v>
      </c>
      <c r="AE6" s="22">
        <f t="shared" si="3"/>
        <v>2981285.9899999998</v>
      </c>
    </row>
    <row r="7" spans="1:31" ht="15.75" thickBot="1" x14ac:dyDescent="0.3">
      <c r="A7" s="88" t="s">
        <v>7</v>
      </c>
      <c r="B7" s="16">
        <v>209918.4</v>
      </c>
      <c r="C7" s="17">
        <v>172507.68</v>
      </c>
      <c r="D7" s="18">
        <v>146141.54999999999</v>
      </c>
      <c r="E7" s="19">
        <v>336105.6</v>
      </c>
      <c r="F7" s="19">
        <v>18499</v>
      </c>
      <c r="G7" s="19">
        <v>347196.1</v>
      </c>
      <c r="H7" s="20">
        <v>19506.43</v>
      </c>
      <c r="I7" s="20">
        <v>112124.3</v>
      </c>
      <c r="J7" s="20">
        <v>172043.94</v>
      </c>
      <c r="K7" s="20">
        <v>101646.6</v>
      </c>
      <c r="L7" s="21">
        <f t="shared" si="0"/>
        <v>1635689.5999999999</v>
      </c>
      <c r="M7" s="89">
        <v>71268</v>
      </c>
      <c r="N7" s="20">
        <v>184599</v>
      </c>
      <c r="O7" s="20">
        <v>50458</v>
      </c>
      <c r="P7" s="20">
        <v>2091.1999999999998</v>
      </c>
      <c r="Q7" s="20">
        <v>47075.9</v>
      </c>
      <c r="R7" s="20">
        <v>44377.5</v>
      </c>
      <c r="S7" s="20">
        <v>266152.53000000003</v>
      </c>
      <c r="T7" s="20">
        <v>73705.89</v>
      </c>
      <c r="U7" s="21">
        <f t="shared" si="1"/>
        <v>739728.02000000014</v>
      </c>
      <c r="V7" s="20">
        <v>106877.8</v>
      </c>
      <c r="W7" s="20">
        <v>49616.3</v>
      </c>
      <c r="X7" s="20">
        <v>74580.5</v>
      </c>
      <c r="Y7" s="20">
        <v>104030.83</v>
      </c>
      <c r="Z7" s="89">
        <v>0</v>
      </c>
      <c r="AA7" s="20">
        <v>36893.199999999997</v>
      </c>
      <c r="AB7" s="20">
        <v>58558</v>
      </c>
      <c r="AC7" s="20">
        <v>95580.17</v>
      </c>
      <c r="AD7" s="21">
        <f t="shared" si="2"/>
        <v>526136.80000000005</v>
      </c>
      <c r="AE7" s="22">
        <f t="shared" si="3"/>
        <v>2901554.42</v>
      </c>
    </row>
    <row r="8" spans="1:31" ht="15.75" thickBot="1" x14ac:dyDescent="0.3">
      <c r="A8" s="88" t="s">
        <v>8</v>
      </c>
      <c r="B8" s="16">
        <v>162516</v>
      </c>
      <c r="C8" s="17">
        <v>163251.20000000001</v>
      </c>
      <c r="D8" s="18">
        <v>246316.09</v>
      </c>
      <c r="E8" s="19">
        <v>352956.7</v>
      </c>
      <c r="F8" s="19">
        <v>20290.599999999999</v>
      </c>
      <c r="G8" s="19">
        <v>356931.1</v>
      </c>
      <c r="H8" s="20">
        <v>23936.21</v>
      </c>
      <c r="I8" s="20">
        <v>88878.8</v>
      </c>
      <c r="J8" s="20">
        <v>99050.49</v>
      </c>
      <c r="K8" s="20">
        <v>96442.1</v>
      </c>
      <c r="L8" s="21">
        <f t="shared" si="0"/>
        <v>1610569.29</v>
      </c>
      <c r="M8" s="89">
        <v>210734.3</v>
      </c>
      <c r="N8" s="20">
        <v>172420.88</v>
      </c>
      <c r="O8" s="20">
        <v>48991</v>
      </c>
      <c r="P8" s="20">
        <v>0</v>
      </c>
      <c r="Q8" s="20">
        <v>48749.599999999999</v>
      </c>
      <c r="R8" s="20">
        <v>47675.07</v>
      </c>
      <c r="S8" s="20">
        <v>220062.1</v>
      </c>
      <c r="T8" s="20">
        <v>85951.15</v>
      </c>
      <c r="U8" s="21">
        <f t="shared" si="1"/>
        <v>834584.1</v>
      </c>
      <c r="V8" s="20">
        <v>108658.4</v>
      </c>
      <c r="W8" s="20">
        <v>29673.4</v>
      </c>
      <c r="X8" s="20">
        <v>74398.899999999994</v>
      </c>
      <c r="Y8" s="20">
        <v>26814.2</v>
      </c>
      <c r="Z8" s="89">
        <v>16604.12</v>
      </c>
      <c r="AA8" s="20">
        <v>17615.8</v>
      </c>
      <c r="AB8" s="20">
        <v>73816.100000000006</v>
      </c>
      <c r="AC8" s="20">
        <v>2132.1</v>
      </c>
      <c r="AD8" s="21">
        <f t="shared" si="2"/>
        <v>349713.02</v>
      </c>
      <c r="AE8" s="22">
        <f t="shared" si="3"/>
        <v>2794866.41</v>
      </c>
    </row>
    <row r="9" spans="1:31" ht="15.75" thickBot="1" x14ac:dyDescent="0.3">
      <c r="A9" s="92" t="s">
        <v>9</v>
      </c>
      <c r="B9" s="31">
        <v>121656.1</v>
      </c>
      <c r="C9" s="32">
        <v>132627.4</v>
      </c>
      <c r="D9" s="33">
        <v>185117.68</v>
      </c>
      <c r="E9" s="34">
        <v>337736.4</v>
      </c>
      <c r="F9" s="34">
        <v>12365</v>
      </c>
      <c r="G9" s="34">
        <v>347719.9</v>
      </c>
      <c r="H9" s="35">
        <v>21696.83</v>
      </c>
      <c r="I9" s="35">
        <v>96846</v>
      </c>
      <c r="J9" s="35">
        <v>126526.68</v>
      </c>
      <c r="K9" s="35">
        <v>100676.8</v>
      </c>
      <c r="L9" s="21">
        <f t="shared" si="0"/>
        <v>1482968.79</v>
      </c>
      <c r="M9" s="93">
        <v>215361.9</v>
      </c>
      <c r="N9" s="35">
        <v>148005.54999999999</v>
      </c>
      <c r="O9" s="35">
        <v>45668</v>
      </c>
      <c r="P9" s="35">
        <v>7161</v>
      </c>
      <c r="Q9" s="35">
        <v>47169.7</v>
      </c>
      <c r="R9" s="35">
        <v>28359.1</v>
      </c>
      <c r="S9" s="35">
        <v>195644.44</v>
      </c>
      <c r="T9" s="35">
        <v>0</v>
      </c>
      <c r="U9" s="21">
        <f t="shared" si="1"/>
        <v>687369.69</v>
      </c>
      <c r="V9" s="35">
        <v>93307.3</v>
      </c>
      <c r="W9" s="35">
        <v>25415</v>
      </c>
      <c r="X9" s="35">
        <v>86784.8</v>
      </c>
      <c r="Y9" s="35">
        <v>23368.95</v>
      </c>
      <c r="Z9" s="93">
        <v>59005.61</v>
      </c>
      <c r="AA9" s="35">
        <v>3282.9</v>
      </c>
      <c r="AB9" s="35">
        <v>90079.1</v>
      </c>
      <c r="AC9" s="35">
        <v>0</v>
      </c>
      <c r="AD9" s="21">
        <f t="shared" si="2"/>
        <v>381243.66000000003</v>
      </c>
      <c r="AE9" s="22">
        <f t="shared" si="3"/>
        <v>2551582.14</v>
      </c>
    </row>
    <row r="10" spans="1:31" ht="15.75" thickTop="1" x14ac:dyDescent="0.25">
      <c r="A10" s="266" t="s">
        <v>10</v>
      </c>
      <c r="B10" s="268">
        <f t="shared" ref="B10" si="4">SUM(B4:B9)</f>
        <v>1229994.3000000003</v>
      </c>
      <c r="C10" s="268">
        <f t="shared" ref="C10" si="5">SUM(C4:C9)</f>
        <v>1098072.4199999997</v>
      </c>
      <c r="D10" s="268">
        <f t="shared" ref="D10" si="6">SUM(D4:D9)</f>
        <v>816381.67999999993</v>
      </c>
      <c r="E10" s="268">
        <f t="shared" ref="E10" si="7">SUM(E4:E9)</f>
        <v>2049601.9</v>
      </c>
      <c r="F10" s="268">
        <f t="shared" ref="F10" si="8">SUM(F4:F9)</f>
        <v>79763.899999999994</v>
      </c>
      <c r="G10" s="268">
        <f t="shared" ref="G10" si="9">SUM(G4:G9)</f>
        <v>2063145.4</v>
      </c>
      <c r="H10" s="268">
        <f t="shared" ref="H10" si="10">SUM(H4:H9)</f>
        <v>154688.58999999997</v>
      </c>
      <c r="I10" s="268">
        <f t="shared" ref="I10" si="11">SUM(I4:I9)</f>
        <v>557575.80000000005</v>
      </c>
      <c r="J10" s="268">
        <f t="shared" ref="J10" si="12">SUM(J4:J9)</f>
        <v>849051.90999999992</v>
      </c>
      <c r="K10" s="268">
        <f t="shared" ref="K10" si="13">SUM(K4:K9)</f>
        <v>572226.80000000005</v>
      </c>
      <c r="L10" s="268">
        <f t="shared" ref="L10" si="14">SUM(L4:L9)</f>
        <v>9470502.6999999993</v>
      </c>
      <c r="M10" s="268">
        <f t="shared" ref="M10" si="15">SUM(M4:M9)</f>
        <v>522364.25</v>
      </c>
      <c r="N10" s="268">
        <f t="shared" ref="N10" si="16">SUM(N4:N9)</f>
        <v>1007696.4299999999</v>
      </c>
      <c r="O10" s="268">
        <f t="shared" ref="O10" si="17">SUM(O4:O9)</f>
        <v>283201</v>
      </c>
      <c r="P10" s="268">
        <f t="shared" ref="P10" si="18">SUM(P4:P9)</f>
        <v>60531.799999999996</v>
      </c>
      <c r="Q10" s="268">
        <f t="shared" ref="Q10" si="19">SUM(Q4:Q9)</f>
        <v>271407.7</v>
      </c>
      <c r="R10" s="268">
        <f t="shared" ref="R10" si="20">SUM(R4:R9)</f>
        <v>231265.35</v>
      </c>
      <c r="S10" s="268">
        <f t="shared" ref="S10" si="21">SUM(S4:S9)</f>
        <v>1290438.29</v>
      </c>
      <c r="T10" s="268">
        <f t="shared" ref="T10" si="22">SUM(T4:T9)</f>
        <v>307907.66000000003</v>
      </c>
      <c r="U10" s="268">
        <f t="shared" ref="U10" si="23">SUM(U4:U9)</f>
        <v>3974812.48</v>
      </c>
      <c r="V10" s="268">
        <f t="shared" ref="V10" si="24">SUM(V4:V9)</f>
        <v>675041.2</v>
      </c>
      <c r="W10" s="268">
        <f t="shared" ref="W10" si="25">SUM(W4:W9)</f>
        <v>232355.3</v>
      </c>
      <c r="X10" s="268">
        <f t="shared" ref="X10" si="26">SUM(X4:X9)</f>
        <v>506724.39999999997</v>
      </c>
      <c r="Y10" s="268">
        <f t="shared" ref="Y10" si="27">SUM(Y4:Y9)</f>
        <v>460053.25000000006</v>
      </c>
      <c r="Z10" s="268">
        <f t="shared" ref="Z10" si="28">SUM(Z4:Z9)</f>
        <v>75609.73</v>
      </c>
      <c r="AA10" s="268">
        <f t="shared" ref="AA10" si="29">SUM(AA4:AA9)</f>
        <v>178366.99999999997</v>
      </c>
      <c r="AB10" s="268">
        <f t="shared" ref="AB10" si="30">SUM(AB4:AB9)</f>
        <v>376435.16000000003</v>
      </c>
      <c r="AC10" s="268">
        <f t="shared" ref="AC10" si="31">SUM(AC4:AC9)</f>
        <v>632893.35</v>
      </c>
      <c r="AD10" s="268">
        <f t="shared" ref="AD10" si="32">SUM(AD4:AD9)</f>
        <v>3137479.39</v>
      </c>
      <c r="AE10" s="268">
        <f t="shared" ref="AE10" si="33">SUM(AE4:AE9)</f>
        <v>16582794.57</v>
      </c>
    </row>
    <row r="11" spans="1:31" ht="15.75" thickBot="1" x14ac:dyDescent="0.3">
      <c r="A11" s="267"/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</row>
    <row r="12" spans="1:31" ht="16.5" thickTop="1" thickBot="1" x14ac:dyDescent="0.3">
      <c r="A12" s="90" t="s">
        <v>15</v>
      </c>
      <c r="B12" s="24">
        <v>116029.7</v>
      </c>
      <c r="C12" s="25">
        <v>123101.56</v>
      </c>
      <c r="D12" s="26">
        <v>225557.26</v>
      </c>
      <c r="E12" s="27">
        <v>396047.3</v>
      </c>
      <c r="F12" s="27">
        <v>23980.5</v>
      </c>
      <c r="G12" s="27">
        <v>344465.3</v>
      </c>
      <c r="H12" s="28">
        <v>44076.38</v>
      </c>
      <c r="I12" s="28">
        <v>94349.5</v>
      </c>
      <c r="J12" s="28">
        <v>120173.89</v>
      </c>
      <c r="K12" s="28">
        <v>96585.9</v>
      </c>
      <c r="L12" s="29">
        <f>SUM(B12:K12)</f>
        <v>1584367.2899999998</v>
      </c>
      <c r="M12" s="91">
        <v>182913.6</v>
      </c>
      <c r="N12" s="28">
        <v>160995</v>
      </c>
      <c r="O12" s="28">
        <v>47205</v>
      </c>
      <c r="P12" s="28">
        <v>36851.199999999997</v>
      </c>
      <c r="Q12" s="28">
        <v>48732.3</v>
      </c>
      <c r="R12" s="28">
        <v>44583.199999999997</v>
      </c>
      <c r="S12" s="28">
        <v>131741.82999999999</v>
      </c>
      <c r="T12" s="28">
        <v>15848.96</v>
      </c>
      <c r="U12" s="29">
        <f>SUM(M12:T12)</f>
        <v>668871.09</v>
      </c>
      <c r="V12" s="28">
        <v>98437.1</v>
      </c>
      <c r="W12" s="28">
        <v>42015.1</v>
      </c>
      <c r="X12" s="28">
        <v>99560.3</v>
      </c>
      <c r="Y12" s="28">
        <v>81113.679999999993</v>
      </c>
      <c r="Z12" s="28">
        <v>0</v>
      </c>
      <c r="AA12" s="28">
        <v>35513.199999999997</v>
      </c>
      <c r="AB12" s="28">
        <v>70914</v>
      </c>
      <c r="AC12" s="28">
        <v>0</v>
      </c>
      <c r="AD12" s="29">
        <f>SUM(V12:AC12)</f>
        <v>427553.38</v>
      </c>
      <c r="AE12" s="22">
        <f t="shared" ref="AE12:AE17" si="34">SUM(L12,U12,AD12)</f>
        <v>2680791.7599999998</v>
      </c>
    </row>
    <row r="13" spans="1:31" ht="15.75" thickBot="1" x14ac:dyDescent="0.3">
      <c r="A13" s="88" t="s">
        <v>16</v>
      </c>
      <c r="B13" s="16">
        <v>201354.1</v>
      </c>
      <c r="C13" s="17">
        <v>227700.7</v>
      </c>
      <c r="D13" s="18">
        <v>284721.90999999997</v>
      </c>
      <c r="E13" s="19">
        <v>334377.90000000002</v>
      </c>
      <c r="F13" s="19">
        <v>23430.2</v>
      </c>
      <c r="G13" s="19">
        <v>340419.8</v>
      </c>
      <c r="H13" s="20">
        <v>36222.04</v>
      </c>
      <c r="I13" s="20">
        <v>96829.3</v>
      </c>
      <c r="J13" s="20">
        <v>55735.79</v>
      </c>
      <c r="K13" s="20">
        <v>100314.1</v>
      </c>
      <c r="L13" s="29">
        <f t="shared" ref="L13:L17" si="35">SUM(B13:K13)</f>
        <v>1701105.8400000003</v>
      </c>
      <c r="M13" s="89">
        <v>153368</v>
      </c>
      <c r="N13" s="20">
        <v>165842.85999999999</v>
      </c>
      <c r="O13" s="20">
        <v>12629</v>
      </c>
      <c r="P13" s="20">
        <v>31227.9</v>
      </c>
      <c r="Q13" s="20">
        <v>48867.7</v>
      </c>
      <c r="R13" s="20">
        <v>32069.200000000001</v>
      </c>
      <c r="S13" s="20">
        <v>81202.570000000007</v>
      </c>
      <c r="T13" s="20">
        <v>60321.1</v>
      </c>
      <c r="U13" s="29">
        <f t="shared" ref="U13:U17" si="36">SUM(M13:T13)</f>
        <v>585528.32999999996</v>
      </c>
      <c r="V13" s="20">
        <v>84920.2</v>
      </c>
      <c r="W13" s="20">
        <v>82097.100000000006</v>
      </c>
      <c r="X13" s="20">
        <v>75231.100000000006</v>
      </c>
      <c r="Y13" s="20">
        <v>13799.64</v>
      </c>
      <c r="Z13" s="20">
        <v>47565</v>
      </c>
      <c r="AA13" s="20">
        <v>38467.5</v>
      </c>
      <c r="AB13" s="20">
        <v>77675.600000000006</v>
      </c>
      <c r="AC13" s="20">
        <v>628.20000000000005</v>
      </c>
      <c r="AD13" s="29">
        <f t="shared" ref="AD13:AD17" si="37">SUM(V13:AC13)</f>
        <v>420384.34</v>
      </c>
      <c r="AE13" s="22">
        <f t="shared" si="34"/>
        <v>2707018.5100000002</v>
      </c>
    </row>
    <row r="14" spans="1:31" ht="15.75" thickBot="1" x14ac:dyDescent="0.3">
      <c r="A14" s="88" t="s">
        <v>17</v>
      </c>
      <c r="B14" s="16">
        <v>231798.1</v>
      </c>
      <c r="C14" s="17">
        <v>254627.8</v>
      </c>
      <c r="D14" s="18">
        <v>290476.67</v>
      </c>
      <c r="E14" s="19">
        <v>286556.59999999998</v>
      </c>
      <c r="F14" s="19">
        <v>28121.3</v>
      </c>
      <c r="G14" s="19">
        <v>260907.5</v>
      </c>
      <c r="H14" s="20">
        <v>16095.6</v>
      </c>
      <c r="I14" s="20">
        <v>85485.5</v>
      </c>
      <c r="J14" s="20">
        <v>74127.55</v>
      </c>
      <c r="K14" s="20">
        <v>83466.61</v>
      </c>
      <c r="L14" s="29">
        <f t="shared" si="35"/>
        <v>1611663.2300000002</v>
      </c>
      <c r="M14" s="89">
        <v>129805.6</v>
      </c>
      <c r="N14" s="20">
        <v>143073.98000000001</v>
      </c>
      <c r="O14" s="20">
        <v>9568</v>
      </c>
      <c r="P14" s="20">
        <v>27346.1</v>
      </c>
      <c r="Q14" s="20">
        <v>47164.5</v>
      </c>
      <c r="R14" s="20">
        <v>27549.9</v>
      </c>
      <c r="S14" s="20">
        <v>86517.41</v>
      </c>
      <c r="T14" s="89">
        <v>66075.600000000006</v>
      </c>
      <c r="U14" s="29">
        <f t="shared" si="36"/>
        <v>537101.09</v>
      </c>
      <c r="V14" s="20">
        <v>74916.5</v>
      </c>
      <c r="W14" s="20">
        <v>63324.3</v>
      </c>
      <c r="X14" s="20">
        <v>61116.7</v>
      </c>
      <c r="Y14" s="20">
        <v>-240.87</v>
      </c>
      <c r="Z14" s="20">
        <v>36514.69</v>
      </c>
      <c r="AA14" s="20">
        <v>5377.2</v>
      </c>
      <c r="AB14" s="20">
        <v>67904.399999999994</v>
      </c>
      <c r="AC14" s="20">
        <v>40662.43</v>
      </c>
      <c r="AD14" s="29">
        <f t="shared" si="37"/>
        <v>349575.35000000003</v>
      </c>
      <c r="AE14" s="22">
        <f t="shared" si="34"/>
        <v>2498339.6700000004</v>
      </c>
    </row>
    <row r="15" spans="1:31" ht="15.75" thickBot="1" x14ac:dyDescent="0.3">
      <c r="A15" s="88" t="s">
        <v>18</v>
      </c>
      <c r="B15" s="16">
        <v>280600</v>
      </c>
      <c r="C15" s="17">
        <v>286173</v>
      </c>
      <c r="D15" s="18">
        <v>354009.06</v>
      </c>
      <c r="E15" s="19">
        <v>329631</v>
      </c>
      <c r="F15" s="19">
        <v>24841.7</v>
      </c>
      <c r="G15" s="19">
        <v>294088.3</v>
      </c>
      <c r="H15" s="20">
        <v>20807.75</v>
      </c>
      <c r="I15" s="20">
        <v>69675.8</v>
      </c>
      <c r="J15" s="20">
        <v>73956.929999999993</v>
      </c>
      <c r="K15" s="20">
        <v>90121.1</v>
      </c>
      <c r="L15" s="29">
        <f t="shared" si="35"/>
        <v>1823904.6400000001</v>
      </c>
      <c r="M15" s="89">
        <v>138931</v>
      </c>
      <c r="N15" s="20">
        <v>140181</v>
      </c>
      <c r="O15" s="20">
        <v>44940</v>
      </c>
      <c r="P15" s="20">
        <v>25756.799999999999</v>
      </c>
      <c r="Q15" s="20">
        <v>48629.5</v>
      </c>
      <c r="R15" s="20">
        <v>33001.599999999999</v>
      </c>
      <c r="S15" s="20">
        <v>83942.87</v>
      </c>
      <c r="T15" s="20">
        <v>69465.3</v>
      </c>
      <c r="U15" s="29">
        <f t="shared" si="36"/>
        <v>584848.06999999995</v>
      </c>
      <c r="V15" s="20">
        <v>88316.800000000003</v>
      </c>
      <c r="W15" s="20">
        <v>61935.9</v>
      </c>
      <c r="X15" s="20">
        <v>70320.3</v>
      </c>
      <c r="Y15" s="20">
        <v>-236.71</v>
      </c>
      <c r="Z15" s="20">
        <v>50362.14</v>
      </c>
      <c r="AA15" s="89">
        <v>23117.7</v>
      </c>
      <c r="AB15" s="20">
        <v>66607.899999999994</v>
      </c>
      <c r="AC15" s="20">
        <v>-345</v>
      </c>
      <c r="AD15" s="29">
        <f t="shared" si="37"/>
        <v>360079.03</v>
      </c>
      <c r="AE15" s="22">
        <f t="shared" si="34"/>
        <v>2768831.74</v>
      </c>
    </row>
    <row r="16" spans="1:31" ht="15.75" thickBot="1" x14ac:dyDescent="0.3">
      <c r="A16" s="88" t="s">
        <v>19</v>
      </c>
      <c r="B16" s="16">
        <v>280182.2</v>
      </c>
      <c r="C16" s="17">
        <v>304187.90000000002</v>
      </c>
      <c r="D16" s="18">
        <v>254053.4</v>
      </c>
      <c r="E16" s="19">
        <v>350546.1</v>
      </c>
      <c r="F16" s="19">
        <v>30378.9</v>
      </c>
      <c r="G16" s="19">
        <v>301160.40000000002</v>
      </c>
      <c r="H16" s="20">
        <v>25028.06</v>
      </c>
      <c r="I16" s="20">
        <v>86242.5</v>
      </c>
      <c r="J16" s="20">
        <v>143235.89000000001</v>
      </c>
      <c r="K16" s="20">
        <v>90616.8</v>
      </c>
      <c r="L16" s="29">
        <f t="shared" si="35"/>
        <v>1865632.1500000001</v>
      </c>
      <c r="M16" s="89">
        <v>230033.32</v>
      </c>
      <c r="N16" s="20">
        <v>150964.29999999999</v>
      </c>
      <c r="O16" s="20">
        <v>56260</v>
      </c>
      <c r="P16" s="20">
        <v>16729.2</v>
      </c>
      <c r="Q16" s="20">
        <v>47364</v>
      </c>
      <c r="R16" s="20">
        <v>35140.300000000003</v>
      </c>
      <c r="S16" s="20">
        <v>66088.38</v>
      </c>
      <c r="T16" s="20">
        <v>36421.599999999999</v>
      </c>
      <c r="U16" s="29">
        <f t="shared" si="36"/>
        <v>639001.1</v>
      </c>
      <c r="V16" s="20">
        <v>80496</v>
      </c>
      <c r="W16" s="20">
        <v>0</v>
      </c>
      <c r="X16" s="20">
        <v>98248.3</v>
      </c>
      <c r="Y16" s="20">
        <v>31159.51</v>
      </c>
      <c r="Z16" s="20">
        <v>17847.66</v>
      </c>
      <c r="AA16" s="20">
        <v>28847.22</v>
      </c>
      <c r="AB16" s="20">
        <v>86088.7</v>
      </c>
      <c r="AC16" s="20">
        <v>3638.49</v>
      </c>
      <c r="AD16" s="29">
        <f t="shared" si="37"/>
        <v>346325.88</v>
      </c>
      <c r="AE16" s="22">
        <f t="shared" si="34"/>
        <v>2850959.13</v>
      </c>
    </row>
    <row r="17" spans="1:31" ht="15.75" thickBot="1" x14ac:dyDescent="0.3">
      <c r="A17" s="94" t="s">
        <v>20</v>
      </c>
      <c r="B17" s="31">
        <v>288526.3</v>
      </c>
      <c r="C17" s="32">
        <v>280948.2</v>
      </c>
      <c r="D17" s="33">
        <v>207783.94</v>
      </c>
      <c r="E17" s="34">
        <v>309628</v>
      </c>
      <c r="F17" s="34">
        <v>25691.63</v>
      </c>
      <c r="G17" s="34">
        <v>273329</v>
      </c>
      <c r="H17" s="35">
        <v>14086.8</v>
      </c>
      <c r="I17" s="35">
        <v>260545.11</v>
      </c>
      <c r="J17" s="35">
        <v>96861.5</v>
      </c>
      <c r="K17" s="35">
        <v>103551.7</v>
      </c>
      <c r="L17" s="29">
        <f t="shared" si="35"/>
        <v>1860952.18</v>
      </c>
      <c r="M17" s="93">
        <v>257771.5</v>
      </c>
      <c r="N17" s="35">
        <v>128285.11</v>
      </c>
      <c r="O17" s="35">
        <v>65558</v>
      </c>
      <c r="P17" s="35">
        <v>35868.800000000003</v>
      </c>
      <c r="Q17" s="35">
        <v>48519.199999999997</v>
      </c>
      <c r="R17" s="35">
        <v>40268.6</v>
      </c>
      <c r="S17" s="35">
        <v>57803.88</v>
      </c>
      <c r="T17" s="35">
        <v>68992.5</v>
      </c>
      <c r="U17" s="29">
        <f t="shared" si="36"/>
        <v>703067.59</v>
      </c>
      <c r="V17" s="35">
        <v>53887.1</v>
      </c>
      <c r="W17" s="35">
        <v>20390.5</v>
      </c>
      <c r="X17" s="35">
        <v>72105.3</v>
      </c>
      <c r="Y17" s="35">
        <v>125415.15</v>
      </c>
      <c r="Z17" s="35">
        <v>8374.9699999999993</v>
      </c>
      <c r="AA17" s="35">
        <v>47517.89</v>
      </c>
      <c r="AB17" s="35">
        <v>61107</v>
      </c>
      <c r="AC17" s="35">
        <v>67369.27</v>
      </c>
      <c r="AD17" s="29">
        <f t="shared" si="37"/>
        <v>456167.18000000005</v>
      </c>
      <c r="AE17" s="22">
        <f t="shared" si="34"/>
        <v>3020186.95</v>
      </c>
    </row>
    <row r="18" spans="1:31" ht="15.75" thickTop="1" x14ac:dyDescent="0.25">
      <c r="A18" s="266" t="s">
        <v>12</v>
      </c>
      <c r="B18" s="268">
        <f t="shared" ref="B18" si="38">SUM(B12:B17)</f>
        <v>1398490.4000000001</v>
      </c>
      <c r="C18" s="268">
        <f t="shared" ref="C18" si="39">SUM(C12:C17)</f>
        <v>1476739.16</v>
      </c>
      <c r="D18" s="268">
        <f t="shared" ref="D18" si="40">SUM(D12:D17)</f>
        <v>1616602.2399999998</v>
      </c>
      <c r="E18" s="268">
        <f t="shared" ref="E18" si="41">SUM(E12:E17)</f>
        <v>2006786.9</v>
      </c>
      <c r="F18" s="268">
        <f t="shared" ref="F18" si="42">SUM(F12:F17)</f>
        <v>156444.23000000001</v>
      </c>
      <c r="G18" s="268">
        <f t="shared" ref="G18" si="43">SUM(G12:G17)</f>
        <v>1814370.2999999998</v>
      </c>
      <c r="H18" s="268">
        <f t="shared" ref="H18" si="44">SUM(H12:H17)</f>
        <v>156316.63</v>
      </c>
      <c r="I18" s="268">
        <f t="shared" ref="I18" si="45">SUM(I12:I17)</f>
        <v>693127.71</v>
      </c>
      <c r="J18" s="268">
        <f t="shared" ref="J18" si="46">SUM(J12:J17)</f>
        <v>564091.55000000005</v>
      </c>
      <c r="K18" s="268">
        <f t="shared" ref="K18" si="47">SUM(K12:K17)</f>
        <v>564656.21</v>
      </c>
      <c r="L18" s="268">
        <f t="shared" ref="L18" si="48">SUM(L12:L17)</f>
        <v>10447625.33</v>
      </c>
      <c r="M18" s="268">
        <f t="shared" ref="M18" si="49">SUM(M12:M17)</f>
        <v>1092823.02</v>
      </c>
      <c r="N18" s="268">
        <f t="shared" ref="N18" si="50">SUM(N12:N17)</f>
        <v>889342.24999999988</v>
      </c>
      <c r="O18" s="268">
        <f t="shared" ref="O18" si="51">SUM(O12:O17)</f>
        <v>236160</v>
      </c>
      <c r="P18" s="268">
        <f t="shared" ref="P18" si="52">SUM(P12:P17)</f>
        <v>173780</v>
      </c>
      <c r="Q18" s="268">
        <f t="shared" ref="Q18" si="53">SUM(Q12:Q17)</f>
        <v>289277.2</v>
      </c>
      <c r="R18" s="268">
        <f t="shared" ref="R18" si="54">SUM(R12:R17)</f>
        <v>212612.80000000002</v>
      </c>
      <c r="S18" s="268">
        <f t="shared" ref="S18" si="55">SUM(S12:S17)</f>
        <v>507296.94</v>
      </c>
      <c r="T18" s="268">
        <f t="shared" ref="T18" si="56">SUM(T12:T17)</f>
        <v>317125.06000000006</v>
      </c>
      <c r="U18" s="268">
        <f t="shared" ref="U18" si="57">SUM(U12:U17)</f>
        <v>3718417.2699999996</v>
      </c>
      <c r="V18" s="268">
        <f t="shared" ref="V18" si="58">SUM(V12:V17)</f>
        <v>480973.69999999995</v>
      </c>
      <c r="W18" s="268">
        <f t="shared" ref="W18" si="59">SUM(W12:W17)</f>
        <v>269762.90000000002</v>
      </c>
      <c r="X18" s="268">
        <f t="shared" ref="X18" si="60">SUM(X12:X17)</f>
        <v>476582</v>
      </c>
      <c r="Y18" s="268">
        <f t="shared" ref="Y18" si="61">SUM(Y12:Y17)</f>
        <v>251010.39999999997</v>
      </c>
      <c r="Z18" s="268">
        <f t="shared" ref="Z18" si="62">SUM(Z12:Z17)</f>
        <v>160664.46000000002</v>
      </c>
      <c r="AA18" s="268">
        <f t="shared" ref="AA18" si="63">SUM(AA12:AA17)</f>
        <v>178840.71000000002</v>
      </c>
      <c r="AB18" s="268">
        <f t="shared" ref="AB18" si="64">SUM(AB12:AB17)</f>
        <v>430297.60000000003</v>
      </c>
      <c r="AC18" s="268">
        <f t="shared" ref="AC18" si="65">SUM(AC12:AC17)</f>
        <v>111953.39</v>
      </c>
      <c r="AD18" s="268">
        <f t="shared" ref="AD18" si="66">SUM(AD12:AD17)</f>
        <v>2360085.16</v>
      </c>
      <c r="AE18" s="268">
        <f t="shared" ref="AE18" si="67">SUM(AE12:AE17)</f>
        <v>16526127.759999998</v>
      </c>
    </row>
    <row r="19" spans="1:31" ht="15.75" thickBot="1" x14ac:dyDescent="0.3">
      <c r="A19" s="267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</row>
    <row r="20" spans="1:31" ht="15.75" thickTop="1" x14ac:dyDescent="0.25">
      <c r="A20" s="272" t="s">
        <v>54</v>
      </c>
      <c r="B20" s="274">
        <v>2628484.7000000002</v>
      </c>
      <c r="C20" s="408">
        <v>2574811.58</v>
      </c>
      <c r="D20" s="274">
        <v>2432983.92</v>
      </c>
      <c r="E20" s="410">
        <v>4056388.8</v>
      </c>
      <c r="F20" s="410">
        <v>236208.13</v>
      </c>
      <c r="G20" s="410">
        <v>3877515.7</v>
      </c>
      <c r="H20" s="410">
        <v>311005.21999999997</v>
      </c>
      <c r="I20" s="410">
        <v>1250703.51</v>
      </c>
      <c r="J20" s="410">
        <v>1413143.46</v>
      </c>
      <c r="K20" s="410">
        <v>1136883.01</v>
      </c>
      <c r="L20" s="410">
        <v>19918128.030000001</v>
      </c>
      <c r="M20" s="412">
        <v>1615187.27</v>
      </c>
      <c r="N20" s="410">
        <v>1897038.68</v>
      </c>
      <c r="O20" s="410">
        <v>519361</v>
      </c>
      <c r="P20" s="410">
        <v>234311.8</v>
      </c>
      <c r="Q20" s="410">
        <v>560684.9</v>
      </c>
      <c r="R20" s="410">
        <v>443878.15</v>
      </c>
      <c r="S20" s="410">
        <v>1797735.23</v>
      </c>
      <c r="T20" s="410">
        <v>625032.72</v>
      </c>
      <c r="U20" s="410">
        <v>7693229.75</v>
      </c>
      <c r="V20" s="410">
        <v>1156014.8999999999</v>
      </c>
      <c r="W20" s="410">
        <v>502118.2</v>
      </c>
      <c r="X20" s="410">
        <v>983306.4</v>
      </c>
      <c r="Y20" s="410">
        <v>711063.65</v>
      </c>
      <c r="Z20" s="410">
        <v>236274.19</v>
      </c>
      <c r="AA20" s="410">
        <v>357207.71</v>
      </c>
      <c r="AB20" s="410">
        <v>806732.76</v>
      </c>
      <c r="AC20" s="410">
        <v>744846.74</v>
      </c>
      <c r="AD20" s="408">
        <v>549764.55000000005</v>
      </c>
      <c r="AE20" s="414">
        <v>33108922.329999998</v>
      </c>
    </row>
    <row r="21" spans="1:31" ht="15.75" thickBot="1" x14ac:dyDescent="0.3">
      <c r="A21" s="273"/>
      <c r="B21" s="275"/>
      <c r="C21" s="409"/>
      <c r="D21" s="275"/>
      <c r="E21" s="411"/>
      <c r="F21" s="411"/>
      <c r="G21" s="411"/>
      <c r="H21" s="411"/>
      <c r="I21" s="411"/>
      <c r="J21" s="411"/>
      <c r="K21" s="411"/>
      <c r="L21" s="411"/>
      <c r="M21" s="413"/>
      <c r="N21" s="411"/>
      <c r="O21" s="411"/>
      <c r="P21" s="411"/>
      <c r="Q21" s="411"/>
      <c r="R21" s="411"/>
      <c r="S21" s="411"/>
      <c r="T21" s="411"/>
      <c r="U21" s="411"/>
      <c r="V21" s="411"/>
      <c r="W21" s="411"/>
      <c r="X21" s="411"/>
      <c r="Y21" s="411"/>
      <c r="Z21" s="411"/>
      <c r="AA21" s="411"/>
      <c r="AB21" s="411"/>
      <c r="AC21" s="411"/>
      <c r="AD21" s="409"/>
      <c r="AE21" s="415"/>
    </row>
  </sheetData>
  <mergeCells count="124">
    <mergeCell ref="AE20:AE21"/>
    <mergeCell ref="V20:V21"/>
    <mergeCell ref="W20:W21"/>
    <mergeCell ref="X20:X21"/>
    <mergeCell ref="Y20:Y21"/>
    <mergeCell ref="Z20:Z21"/>
    <mergeCell ref="AA20:AA21"/>
    <mergeCell ref="J20:J21"/>
    <mergeCell ref="K20:K21"/>
    <mergeCell ref="L20:L21"/>
    <mergeCell ref="M20:M21"/>
    <mergeCell ref="N20:N21"/>
    <mergeCell ref="O20:O21"/>
    <mergeCell ref="AB20:AB21"/>
    <mergeCell ref="AC20:AC21"/>
    <mergeCell ref="AD20:AD21"/>
    <mergeCell ref="T18:T19"/>
    <mergeCell ref="U18:U19"/>
    <mergeCell ref="V18:V19"/>
    <mergeCell ref="W18:W19"/>
    <mergeCell ref="X18:X19"/>
    <mergeCell ref="M18:M19"/>
    <mergeCell ref="N18:N19"/>
    <mergeCell ref="P20:P21"/>
    <mergeCell ref="Q20:Q21"/>
    <mergeCell ref="R20:R21"/>
    <mergeCell ref="S20:S21"/>
    <mergeCell ref="T20:T21"/>
    <mergeCell ref="U20:U21"/>
    <mergeCell ref="R18:R19"/>
    <mergeCell ref="G18:G19"/>
    <mergeCell ref="H18:H19"/>
    <mergeCell ref="I18:I19"/>
    <mergeCell ref="J18:J19"/>
    <mergeCell ref="K18:K19"/>
    <mergeCell ref="L18:L19"/>
    <mergeCell ref="AE18:AE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Y18:Y19"/>
    <mergeCell ref="Z18:Z19"/>
    <mergeCell ref="AA18:AA19"/>
    <mergeCell ref="AB18:AB19"/>
    <mergeCell ref="AC18:AC19"/>
    <mergeCell ref="AD18:AD19"/>
    <mergeCell ref="S18:S19"/>
    <mergeCell ref="A18:A19"/>
    <mergeCell ref="B18:B19"/>
    <mergeCell ref="C18:C19"/>
    <mergeCell ref="D18:D19"/>
    <mergeCell ref="E18:E19"/>
    <mergeCell ref="F18:F19"/>
    <mergeCell ref="Z10:Z11"/>
    <mergeCell ref="AA10:AA11"/>
    <mergeCell ref="AB10:AB11"/>
    <mergeCell ref="N10:N11"/>
    <mergeCell ref="O10:O11"/>
    <mergeCell ref="P10:P11"/>
    <mergeCell ref="Q10:Q11"/>
    <mergeCell ref="R10:R11"/>
    <mergeCell ref="S10:S11"/>
    <mergeCell ref="H10:H11"/>
    <mergeCell ref="I10:I11"/>
    <mergeCell ref="J10:J11"/>
    <mergeCell ref="K10:K11"/>
    <mergeCell ref="L10:L11"/>
    <mergeCell ref="M10:M11"/>
    <mergeCell ref="O18:O19"/>
    <mergeCell ref="P18:P19"/>
    <mergeCell ref="Q18:Q19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A10:A11"/>
    <mergeCell ref="B10:B11"/>
    <mergeCell ref="C10:C11"/>
    <mergeCell ref="D10:D11"/>
    <mergeCell ref="E10:E11"/>
    <mergeCell ref="F10:F11"/>
    <mergeCell ref="G10:G11"/>
    <mergeCell ref="W2:W3"/>
    <mergeCell ref="X2:X3"/>
    <mergeCell ref="Q2:Q3"/>
    <mergeCell ref="R2:R3"/>
    <mergeCell ref="S2:S3"/>
    <mergeCell ref="T2:T3"/>
    <mergeCell ref="U2:U3"/>
    <mergeCell ref="V2:V3"/>
    <mergeCell ref="J2:J3"/>
    <mergeCell ref="K2:K3"/>
    <mergeCell ref="M2:M3"/>
    <mergeCell ref="N2:N3"/>
    <mergeCell ref="O2:O3"/>
    <mergeCell ref="P2:P3"/>
    <mergeCell ref="A1:AE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C2:AC3"/>
    <mergeCell ref="AD2:AD3"/>
    <mergeCell ref="AE2:AE3"/>
    <mergeCell ref="Y2:Y3"/>
    <mergeCell ref="Z2:Z3"/>
    <mergeCell ref="AA2:AA3"/>
    <mergeCell ref="AB2:A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1"/>
  <sheetViews>
    <sheetView topLeftCell="D1" workbookViewId="0">
      <selection activeCell="B20" sqref="B20:M21"/>
    </sheetView>
  </sheetViews>
  <sheetFormatPr defaultColWidth="9.140625" defaultRowHeight="15" x14ac:dyDescent="0.25"/>
  <cols>
    <col min="1" max="1" width="18.28515625" style="1" customWidth="1"/>
    <col min="2" max="2" width="11.28515625" style="1" customWidth="1"/>
    <col min="3" max="3" width="12" style="1" customWidth="1"/>
    <col min="4" max="6" width="12.28515625" style="1" customWidth="1"/>
    <col min="7" max="7" width="11.42578125" style="1" customWidth="1"/>
    <col min="8" max="8" width="12" style="1" customWidth="1"/>
    <col min="9" max="9" width="12.85546875" style="1" customWidth="1"/>
    <col min="10" max="10" width="16.140625" style="1" customWidth="1"/>
    <col min="11" max="11" width="13.140625" style="1" customWidth="1"/>
    <col min="12" max="12" width="13.28515625" style="1" customWidth="1"/>
    <col min="13" max="13" width="15" style="1" customWidth="1"/>
    <col min="14" max="16384" width="9.140625" style="1"/>
  </cols>
  <sheetData>
    <row r="1" spans="1:13" ht="15.75" thickBot="1" x14ac:dyDescent="0.3">
      <c r="A1" s="287" t="s">
        <v>85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13" x14ac:dyDescent="0.25">
      <c r="A2" s="285" t="s">
        <v>55</v>
      </c>
      <c r="B2" s="283" t="s">
        <v>56</v>
      </c>
      <c r="C2" s="283" t="s">
        <v>57</v>
      </c>
      <c r="D2" s="283" t="s">
        <v>58</v>
      </c>
      <c r="E2" s="283" t="s">
        <v>59</v>
      </c>
      <c r="F2" s="283" t="s">
        <v>60</v>
      </c>
      <c r="G2" s="283" t="s">
        <v>61</v>
      </c>
      <c r="H2" s="283" t="s">
        <v>62</v>
      </c>
      <c r="I2" s="283" t="s">
        <v>63</v>
      </c>
      <c r="J2" s="283" t="s">
        <v>64</v>
      </c>
      <c r="K2" s="283" t="s">
        <v>65</v>
      </c>
      <c r="L2" s="283" t="s">
        <v>66</v>
      </c>
      <c r="M2" s="283" t="s">
        <v>13</v>
      </c>
    </row>
    <row r="3" spans="1:13" ht="15.75" thickBot="1" x14ac:dyDescent="0.3">
      <c r="A3" s="286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</row>
    <row r="4" spans="1:13" ht="15.75" thickBot="1" x14ac:dyDescent="0.3">
      <c r="A4" s="99" t="s">
        <v>4</v>
      </c>
      <c r="B4" s="100">
        <v>289568.90000000002</v>
      </c>
      <c r="C4" s="101">
        <v>309876.53999999998</v>
      </c>
      <c r="D4" s="100">
        <v>277336.56</v>
      </c>
      <c r="E4" s="100">
        <v>293148.09999999998</v>
      </c>
      <c r="F4" s="100">
        <v>230984.15</v>
      </c>
      <c r="G4" s="100">
        <v>121259.5</v>
      </c>
      <c r="H4" s="100">
        <v>173627.98</v>
      </c>
      <c r="I4" s="100">
        <v>77365.2</v>
      </c>
      <c r="J4" s="100">
        <v>257456.55</v>
      </c>
      <c r="K4" s="100">
        <v>135465.43</v>
      </c>
      <c r="L4" s="102">
        <v>150542.5</v>
      </c>
      <c r="M4" s="103">
        <f>SUM(B4:L4)</f>
        <v>2316631.41</v>
      </c>
    </row>
    <row r="5" spans="1:13" ht="15.75" thickBot="1" x14ac:dyDescent="0.3">
      <c r="A5" s="104" t="s">
        <v>5</v>
      </c>
      <c r="B5" s="105">
        <v>299078.28000000003</v>
      </c>
      <c r="C5" s="106">
        <v>286066.62</v>
      </c>
      <c r="D5" s="105">
        <v>269424.44</v>
      </c>
      <c r="E5" s="105">
        <v>308945.39</v>
      </c>
      <c r="F5" s="105">
        <v>178149.31</v>
      </c>
      <c r="G5" s="105">
        <v>108351.3</v>
      </c>
      <c r="H5" s="105">
        <v>150704.04</v>
      </c>
      <c r="I5" s="105">
        <v>80018.899999999994</v>
      </c>
      <c r="J5" s="105">
        <v>203601.47</v>
      </c>
      <c r="K5" s="105">
        <v>120481.36</v>
      </c>
      <c r="L5" s="107">
        <v>149496.22</v>
      </c>
      <c r="M5" s="103">
        <f t="shared" ref="M5:M9" si="0">SUM(B5:L5)</f>
        <v>2154317.33</v>
      </c>
    </row>
    <row r="6" spans="1:13" ht="15.75" thickBot="1" x14ac:dyDescent="0.3">
      <c r="A6" s="99" t="s">
        <v>6</v>
      </c>
      <c r="B6" s="100">
        <v>308273.94</v>
      </c>
      <c r="C6" s="101">
        <v>297887.53999999998</v>
      </c>
      <c r="D6" s="100">
        <v>311594.46000000002</v>
      </c>
      <c r="E6" s="100">
        <v>350121.21</v>
      </c>
      <c r="F6" s="100">
        <v>215138.82</v>
      </c>
      <c r="G6" s="100">
        <v>104687.3</v>
      </c>
      <c r="H6" s="100">
        <v>160798.79</v>
      </c>
      <c r="I6" s="100">
        <v>90094.2</v>
      </c>
      <c r="J6" s="100">
        <v>243310.42</v>
      </c>
      <c r="K6" s="100">
        <v>137200.66</v>
      </c>
      <c r="L6" s="102">
        <v>168038.28</v>
      </c>
      <c r="M6" s="103">
        <f t="shared" si="0"/>
        <v>2387145.6199999996</v>
      </c>
    </row>
    <row r="7" spans="1:13" ht="15.75" thickBot="1" x14ac:dyDescent="0.3">
      <c r="A7" s="99" t="s">
        <v>7</v>
      </c>
      <c r="B7" s="100">
        <v>349178.57</v>
      </c>
      <c r="C7" s="101">
        <v>294081.09999999998</v>
      </c>
      <c r="D7" s="100">
        <v>301306.89</v>
      </c>
      <c r="E7" s="100">
        <v>337968.71</v>
      </c>
      <c r="F7" s="100">
        <v>238362.71</v>
      </c>
      <c r="G7" s="100">
        <v>103184.9</v>
      </c>
      <c r="H7" s="100">
        <v>151771.42000000001</v>
      </c>
      <c r="I7" s="100">
        <v>79924</v>
      </c>
      <c r="J7" s="100">
        <v>206473.61</v>
      </c>
      <c r="K7" s="100">
        <v>120122.27</v>
      </c>
      <c r="L7" s="102">
        <v>174304.93</v>
      </c>
      <c r="M7" s="103">
        <f t="shared" si="0"/>
        <v>2356679.11</v>
      </c>
    </row>
    <row r="8" spans="1:13" ht="15.75" thickBot="1" x14ac:dyDescent="0.3">
      <c r="A8" s="99" t="s">
        <v>8</v>
      </c>
      <c r="B8" s="100">
        <v>301156.32</v>
      </c>
      <c r="C8" s="101">
        <v>292424.57</v>
      </c>
      <c r="D8" s="100">
        <v>264880.3</v>
      </c>
      <c r="E8" s="100">
        <v>319740.7</v>
      </c>
      <c r="F8" s="100">
        <v>209504.21</v>
      </c>
      <c r="G8" s="100">
        <v>94830.14</v>
      </c>
      <c r="H8" s="100">
        <v>169501.22</v>
      </c>
      <c r="I8" s="110">
        <v>71026.600000000006</v>
      </c>
      <c r="J8" s="100">
        <v>197122.15</v>
      </c>
      <c r="K8" s="100">
        <v>130617.17</v>
      </c>
      <c r="L8" s="102">
        <v>167524.51999999999</v>
      </c>
      <c r="M8" s="103">
        <f t="shared" si="0"/>
        <v>2218327.8999999994</v>
      </c>
    </row>
    <row r="9" spans="1:13" ht="15.75" thickBot="1" x14ac:dyDescent="0.3">
      <c r="A9" s="109" t="s">
        <v>9</v>
      </c>
      <c r="B9" s="110">
        <v>264978.21999999997</v>
      </c>
      <c r="C9" s="111">
        <v>265024.84000000003</v>
      </c>
      <c r="D9" s="110">
        <v>291872.76</v>
      </c>
      <c r="E9" s="110">
        <v>302626.34000000003</v>
      </c>
      <c r="F9" s="110">
        <v>208224.33</v>
      </c>
      <c r="G9" s="110">
        <v>100661.46</v>
      </c>
      <c r="H9" s="110">
        <v>155871.1</v>
      </c>
      <c r="I9" s="180">
        <v>66862.399999999994</v>
      </c>
      <c r="J9" s="110">
        <v>205400.1</v>
      </c>
      <c r="K9" s="110">
        <v>123523.41</v>
      </c>
      <c r="L9" s="112">
        <v>148135.69</v>
      </c>
      <c r="M9" s="103">
        <f t="shared" si="0"/>
        <v>2133180.6500000004</v>
      </c>
    </row>
    <row r="10" spans="1:13" ht="15.75" thickTop="1" x14ac:dyDescent="0.25">
      <c r="A10" s="288" t="s">
        <v>10</v>
      </c>
      <c r="B10" s="281">
        <f t="shared" ref="B10" si="1">SUM(B4:B9)</f>
        <v>1812234.2300000002</v>
      </c>
      <c r="C10" s="281">
        <f t="shared" ref="C10" si="2">SUM(C4:C9)</f>
        <v>1745361.21</v>
      </c>
      <c r="D10" s="281">
        <f t="shared" ref="D10" si="3">SUM(D4:D9)</f>
        <v>1716415.4100000001</v>
      </c>
      <c r="E10" s="281">
        <f t="shared" ref="E10" si="4">SUM(E4:E9)</f>
        <v>1912550.45</v>
      </c>
      <c r="F10" s="281">
        <f t="shared" ref="F10" si="5">SUM(F4:F9)</f>
        <v>1280363.53</v>
      </c>
      <c r="G10" s="281">
        <f t="shared" ref="G10" si="6">SUM(G4:G9)</f>
        <v>632974.6</v>
      </c>
      <c r="H10" s="281">
        <f t="shared" ref="H10" si="7">SUM(H4:H9)</f>
        <v>962274.55</v>
      </c>
      <c r="I10" s="281">
        <f t="shared" ref="I10" si="8">SUM(I4:I9)</f>
        <v>465291.30000000005</v>
      </c>
      <c r="J10" s="281">
        <f t="shared" ref="J10" si="9">SUM(J4:J9)</f>
        <v>1313364.3</v>
      </c>
      <c r="K10" s="281">
        <f t="shared" ref="K10" si="10">SUM(K4:K9)</f>
        <v>767410.3</v>
      </c>
      <c r="L10" s="281">
        <f t="shared" ref="L10" si="11">SUM(L4:L9)</f>
        <v>958042.1399999999</v>
      </c>
      <c r="M10" s="281">
        <f t="shared" ref="M10" si="12">SUM(M4:M9)</f>
        <v>13566282.019999998</v>
      </c>
    </row>
    <row r="11" spans="1:13" ht="15.75" thickBot="1" x14ac:dyDescent="0.3">
      <c r="A11" s="289"/>
      <c r="B11" s="282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</row>
    <row r="12" spans="1:13" ht="16.5" thickTop="1" thickBot="1" x14ac:dyDescent="0.3">
      <c r="A12" s="104" t="s">
        <v>15</v>
      </c>
      <c r="B12" s="105">
        <v>288573.12</v>
      </c>
      <c r="C12" s="106">
        <v>286917.81</v>
      </c>
      <c r="D12" s="105">
        <v>265270.89</v>
      </c>
      <c r="E12" s="105">
        <v>312921.51</v>
      </c>
      <c r="F12" s="105">
        <v>220335.22</v>
      </c>
      <c r="G12" s="105">
        <v>107215.5</v>
      </c>
      <c r="H12" s="105">
        <v>157760.92000000001</v>
      </c>
      <c r="I12" s="100">
        <v>77327.100000000006</v>
      </c>
      <c r="J12" s="105">
        <v>223522.37</v>
      </c>
      <c r="K12" s="105">
        <v>125953.45</v>
      </c>
      <c r="L12" s="107">
        <v>152827.82</v>
      </c>
      <c r="M12" s="108">
        <f>SUM(B12:L12)</f>
        <v>2218625.71</v>
      </c>
    </row>
    <row r="13" spans="1:13" ht="15.75" thickBot="1" x14ac:dyDescent="0.3">
      <c r="A13" s="99" t="s">
        <v>16</v>
      </c>
      <c r="B13" s="100">
        <v>267964.46999999997</v>
      </c>
      <c r="C13" s="101">
        <v>297132.83</v>
      </c>
      <c r="D13" s="100">
        <v>271198</v>
      </c>
      <c r="E13" s="100">
        <v>301355.40999999997</v>
      </c>
      <c r="F13" s="100">
        <v>214459.3</v>
      </c>
      <c r="G13" s="100">
        <v>86945.3</v>
      </c>
      <c r="H13" s="100">
        <v>156740.25</v>
      </c>
      <c r="I13" s="100">
        <v>80803</v>
      </c>
      <c r="J13" s="100">
        <v>224026.23999999999</v>
      </c>
      <c r="K13" s="100">
        <v>127356.11</v>
      </c>
      <c r="L13" s="102">
        <v>155912.04</v>
      </c>
      <c r="M13" s="108">
        <f t="shared" ref="M13:M17" si="13">SUM(B13:L13)</f>
        <v>2183892.9500000002</v>
      </c>
    </row>
    <row r="14" spans="1:13" ht="15.75" thickBot="1" x14ac:dyDescent="0.3">
      <c r="A14" s="99" t="s">
        <v>17</v>
      </c>
      <c r="B14" s="100">
        <v>252700.05</v>
      </c>
      <c r="C14" s="101">
        <v>258013.16</v>
      </c>
      <c r="D14" s="100">
        <v>240158.11</v>
      </c>
      <c r="E14" s="100">
        <v>287067.46999999997</v>
      </c>
      <c r="F14" s="100">
        <v>193289.96</v>
      </c>
      <c r="G14" s="100">
        <v>84499.75</v>
      </c>
      <c r="H14" s="100">
        <v>156843.85999999999</v>
      </c>
      <c r="I14" s="100">
        <v>70200</v>
      </c>
      <c r="J14" s="100">
        <v>213999.26</v>
      </c>
      <c r="K14" s="100">
        <v>122572.47</v>
      </c>
      <c r="L14" s="102">
        <v>150771.44</v>
      </c>
      <c r="M14" s="108">
        <f t="shared" si="13"/>
        <v>2030115.5299999998</v>
      </c>
    </row>
    <row r="15" spans="1:13" ht="15.75" thickBot="1" x14ac:dyDescent="0.3">
      <c r="A15" s="99" t="s">
        <v>18</v>
      </c>
      <c r="B15" s="100">
        <v>260729.14</v>
      </c>
      <c r="C15" s="101">
        <v>260729.14</v>
      </c>
      <c r="D15" s="100">
        <v>279157.48</v>
      </c>
      <c r="E15" s="100">
        <v>314996.13</v>
      </c>
      <c r="F15" s="100">
        <v>195661.07</v>
      </c>
      <c r="G15" s="100">
        <v>100414.35</v>
      </c>
      <c r="H15" s="100">
        <v>182959.42</v>
      </c>
      <c r="I15" s="100">
        <v>84371.199999999997</v>
      </c>
      <c r="J15" s="100">
        <v>221303.62</v>
      </c>
      <c r="K15" s="100">
        <v>136847.78</v>
      </c>
      <c r="L15" s="102">
        <v>170161.23</v>
      </c>
      <c r="M15" s="108">
        <f t="shared" si="13"/>
        <v>2207330.5600000005</v>
      </c>
    </row>
    <row r="16" spans="1:13" ht="15.75" thickBot="1" x14ac:dyDescent="0.3">
      <c r="A16" s="99" t="s">
        <v>19</v>
      </c>
      <c r="B16" s="100">
        <v>296469.78999999998</v>
      </c>
      <c r="C16" s="101">
        <v>284990.33</v>
      </c>
      <c r="D16" s="100">
        <v>301114.44</v>
      </c>
      <c r="E16" s="100">
        <v>334277.36</v>
      </c>
      <c r="F16" s="100">
        <v>187184.07</v>
      </c>
      <c r="G16" s="100">
        <v>98140.9</v>
      </c>
      <c r="H16" s="110">
        <v>205438.76</v>
      </c>
      <c r="I16" s="110">
        <v>98137.8</v>
      </c>
      <c r="J16" s="100">
        <v>226580.04</v>
      </c>
      <c r="K16" s="100">
        <v>139719.54</v>
      </c>
      <c r="L16" s="102">
        <v>178662.94</v>
      </c>
      <c r="M16" s="108">
        <f t="shared" si="13"/>
        <v>2350715.9699999997</v>
      </c>
    </row>
    <row r="17" spans="1:13" ht="15.75" thickBot="1" x14ac:dyDescent="0.3">
      <c r="A17" s="113" t="s">
        <v>20</v>
      </c>
      <c r="B17" s="110">
        <v>301537.8</v>
      </c>
      <c r="C17" s="111">
        <v>311647.5</v>
      </c>
      <c r="D17" s="110">
        <v>314291.74</v>
      </c>
      <c r="E17" s="110">
        <v>353782.76</v>
      </c>
      <c r="F17" s="110">
        <v>152240.17000000001</v>
      </c>
      <c r="G17" s="110">
        <v>118987</v>
      </c>
      <c r="H17" s="180">
        <v>131059.47</v>
      </c>
      <c r="I17" s="180">
        <v>95159.6</v>
      </c>
      <c r="J17" s="110">
        <v>252010.81</v>
      </c>
      <c r="K17" s="110">
        <v>155693.64000000001</v>
      </c>
      <c r="L17" s="112">
        <v>180894.86</v>
      </c>
      <c r="M17" s="108">
        <f t="shared" si="13"/>
        <v>2367305.35</v>
      </c>
    </row>
    <row r="18" spans="1:13" ht="15.75" thickTop="1" x14ac:dyDescent="0.25">
      <c r="A18" s="288" t="s">
        <v>12</v>
      </c>
      <c r="B18" s="281">
        <f t="shared" ref="B18" si="14">SUM(B12:B17)</f>
        <v>1667974.3699999999</v>
      </c>
      <c r="C18" s="281">
        <f t="shared" ref="C18" si="15">SUM(C12:C17)</f>
        <v>1699430.77</v>
      </c>
      <c r="D18" s="281">
        <f t="shared" ref="D18" si="16">SUM(D12:D17)</f>
        <v>1671190.66</v>
      </c>
      <c r="E18" s="281">
        <f t="shared" ref="E18" si="17">SUM(E12:E17)</f>
        <v>1904400.64</v>
      </c>
      <c r="F18" s="281">
        <f t="shared" ref="F18" si="18">SUM(F12:F17)</f>
        <v>1163169.79</v>
      </c>
      <c r="G18" s="281">
        <f t="shared" ref="G18" si="19">SUM(G12:G17)</f>
        <v>596202.80000000005</v>
      </c>
      <c r="H18" s="281">
        <f t="shared" ref="H18" si="20">SUM(H12:H17)</f>
        <v>990802.68</v>
      </c>
      <c r="I18" s="281">
        <f t="shared" ref="I18" si="21">SUM(I12:I17)</f>
        <v>505998.69999999995</v>
      </c>
      <c r="J18" s="281">
        <f t="shared" ref="J18" si="22">SUM(J12:J17)</f>
        <v>1361442.34</v>
      </c>
      <c r="K18" s="281">
        <f t="shared" ref="K18" si="23">SUM(K12:K17)</f>
        <v>808142.99000000011</v>
      </c>
      <c r="L18" s="281">
        <f t="shared" ref="L18" si="24">SUM(L12:L17)</f>
        <v>989230.33</v>
      </c>
      <c r="M18" s="281">
        <f t="shared" ref="M18" si="25">SUM(M12:M17)</f>
        <v>13357986.069999998</v>
      </c>
    </row>
    <row r="19" spans="1:13" ht="15.75" thickBot="1" x14ac:dyDescent="0.3">
      <c r="A19" s="289"/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</row>
    <row r="20" spans="1:13" ht="15.75" thickTop="1" x14ac:dyDescent="0.25">
      <c r="A20" s="290" t="s">
        <v>54</v>
      </c>
      <c r="B20" s="279">
        <f>SUM(B10,B18)</f>
        <v>3480208.6</v>
      </c>
      <c r="C20" s="279">
        <f t="shared" ref="C20:G20" si="26">SUM(C10,C18)</f>
        <v>3444791.98</v>
      </c>
      <c r="D20" s="279">
        <f t="shared" si="26"/>
        <v>3387606.0700000003</v>
      </c>
      <c r="E20" s="279">
        <f t="shared" si="26"/>
        <v>3816951.09</v>
      </c>
      <c r="F20" s="279">
        <f t="shared" si="26"/>
        <v>2443533.3200000003</v>
      </c>
      <c r="G20" s="279">
        <f t="shared" si="26"/>
        <v>1229177.3999999999</v>
      </c>
      <c r="H20" s="279">
        <f>SUM(H10,H18)</f>
        <v>1953077.23</v>
      </c>
      <c r="I20" s="279">
        <f t="shared" ref="I20:M20" si="27">SUM(I10,I18)</f>
        <v>971290</v>
      </c>
      <c r="J20" s="279">
        <f t="shared" si="27"/>
        <v>2674806.64</v>
      </c>
      <c r="K20" s="279">
        <f t="shared" si="27"/>
        <v>1575553.29</v>
      </c>
      <c r="L20" s="279">
        <f t="shared" si="27"/>
        <v>1947272.4699999997</v>
      </c>
      <c r="M20" s="279">
        <f t="shared" si="27"/>
        <v>26924268.089999996</v>
      </c>
    </row>
    <row r="21" spans="1:13" ht="15.75" thickBot="1" x14ac:dyDescent="0.3">
      <c r="A21" s="291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</row>
  </sheetData>
  <mergeCells count="53">
    <mergeCell ref="F20:F21"/>
    <mergeCell ref="M20:M21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L10:L11"/>
    <mergeCell ref="J18:J19"/>
    <mergeCell ref="K18:K19"/>
    <mergeCell ref="L18:L19"/>
    <mergeCell ref="M18:M19"/>
    <mergeCell ref="F10:F11"/>
    <mergeCell ref="M10:M11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  <mergeCell ref="E10:E11"/>
    <mergeCell ref="K2:K3"/>
    <mergeCell ref="L2:L3"/>
    <mergeCell ref="M2:M3"/>
    <mergeCell ref="A1:M1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6"/>
  <sheetViews>
    <sheetView workbookViewId="0">
      <selection activeCell="D25" sqref="D25:H26"/>
    </sheetView>
  </sheetViews>
  <sheetFormatPr defaultColWidth="9.140625" defaultRowHeight="15" x14ac:dyDescent="0.25"/>
  <cols>
    <col min="1" max="1" width="18.28515625" style="1" customWidth="1"/>
    <col min="2" max="2" width="9.140625" style="1"/>
    <col min="3" max="3" width="13.5703125" style="1" customWidth="1"/>
    <col min="4" max="6" width="9.140625" style="1"/>
    <col min="7" max="8" width="9.140625" style="1" customWidth="1"/>
    <col min="9" max="16384" width="9.140625" style="1"/>
  </cols>
  <sheetData>
    <row r="1" spans="1:8" ht="10.15" customHeight="1" x14ac:dyDescent="0.25">
      <c r="A1" s="259" t="s">
        <v>1</v>
      </c>
      <c r="B1" s="259"/>
      <c r="C1" s="259"/>
      <c r="D1" s="259"/>
      <c r="E1" s="259"/>
      <c r="F1" s="259"/>
      <c r="G1" s="259"/>
      <c r="H1" s="259"/>
    </row>
    <row r="2" spans="1:8" ht="12" customHeight="1" thickBot="1" x14ac:dyDescent="0.3">
      <c r="A2" s="416"/>
      <c r="B2" s="416"/>
      <c r="C2" s="416"/>
      <c r="D2" s="416"/>
      <c r="E2" s="416"/>
      <c r="F2" s="416"/>
      <c r="G2" s="416"/>
      <c r="H2" s="416"/>
    </row>
    <row r="3" spans="1:8" x14ac:dyDescent="0.25">
      <c r="A3" s="417" t="s">
        <v>0</v>
      </c>
      <c r="B3" s="420" t="s">
        <v>2</v>
      </c>
      <c r="C3" s="420"/>
      <c r="D3" s="420" t="s">
        <v>3</v>
      </c>
      <c r="E3" s="420"/>
      <c r="F3" s="420"/>
      <c r="G3" s="420"/>
      <c r="H3" s="422"/>
    </row>
    <row r="4" spans="1:8" ht="15.75" thickBot="1" x14ac:dyDescent="0.3">
      <c r="A4" s="418"/>
      <c r="B4" s="421"/>
      <c r="C4" s="421"/>
      <c r="D4" s="421"/>
      <c r="E4" s="421"/>
      <c r="F4" s="421"/>
      <c r="G4" s="421"/>
      <c r="H4" s="423"/>
    </row>
    <row r="5" spans="1:8" ht="15.75" thickBot="1" x14ac:dyDescent="0.3">
      <c r="A5" s="419"/>
      <c r="B5" s="424" t="s">
        <v>11</v>
      </c>
      <c r="C5" s="425"/>
      <c r="D5" s="425"/>
      <c r="E5" s="114"/>
      <c r="F5" s="114"/>
      <c r="G5" s="114"/>
      <c r="H5" s="115"/>
    </row>
    <row r="6" spans="1:8" ht="15.75" thickBot="1" x14ac:dyDescent="0.3">
      <c r="A6" s="116"/>
      <c r="B6" s="296">
        <v>2019</v>
      </c>
      <c r="C6" s="297"/>
      <c r="D6" s="296">
        <v>2019</v>
      </c>
      <c r="E6" s="298"/>
      <c r="F6" s="298"/>
      <c r="G6" s="298"/>
      <c r="H6" s="297"/>
    </row>
    <row r="7" spans="1:8" ht="15.75" thickBot="1" x14ac:dyDescent="0.3">
      <c r="A7" s="38" t="s">
        <v>4</v>
      </c>
      <c r="B7" s="426">
        <v>188583</v>
      </c>
      <c r="C7" s="427"/>
      <c r="D7" s="428">
        <v>62949.48</v>
      </c>
      <c r="E7" s="429"/>
      <c r="F7" s="429"/>
      <c r="G7" s="429"/>
      <c r="H7" s="427"/>
    </row>
    <row r="8" spans="1:8" ht="15.75" thickBot="1" x14ac:dyDescent="0.3">
      <c r="A8" s="46" t="s">
        <v>5</v>
      </c>
      <c r="B8" s="430">
        <v>159827</v>
      </c>
      <c r="C8" s="431"/>
      <c r="D8" s="432">
        <v>65406.6</v>
      </c>
      <c r="E8" s="433"/>
      <c r="F8" s="433"/>
      <c r="G8" s="433"/>
      <c r="H8" s="431"/>
    </row>
    <row r="9" spans="1:8" ht="15.75" thickBot="1" x14ac:dyDescent="0.3">
      <c r="A9" s="38" t="s">
        <v>6</v>
      </c>
      <c r="B9" s="426">
        <v>167138</v>
      </c>
      <c r="C9" s="427"/>
      <c r="D9" s="428">
        <v>89642.8</v>
      </c>
      <c r="E9" s="429"/>
      <c r="F9" s="429"/>
      <c r="G9" s="429"/>
      <c r="H9" s="427"/>
    </row>
    <row r="10" spans="1:8" ht="15.75" thickBot="1" x14ac:dyDescent="0.3">
      <c r="A10" s="38" t="s">
        <v>7</v>
      </c>
      <c r="B10" s="426">
        <v>159690</v>
      </c>
      <c r="C10" s="427"/>
      <c r="D10" s="428">
        <v>93370.3</v>
      </c>
      <c r="E10" s="429"/>
      <c r="F10" s="429"/>
      <c r="G10" s="429"/>
      <c r="H10" s="427"/>
    </row>
    <row r="11" spans="1:8" ht="15.75" thickBot="1" x14ac:dyDescent="0.3">
      <c r="A11" s="38" t="s">
        <v>8</v>
      </c>
      <c r="B11" s="426">
        <v>137031</v>
      </c>
      <c r="C11" s="427"/>
      <c r="D11" s="428">
        <v>92372</v>
      </c>
      <c r="E11" s="429"/>
      <c r="F11" s="429"/>
      <c r="G11" s="429"/>
      <c r="H11" s="427"/>
    </row>
    <row r="12" spans="1:8" ht="15.75" thickBot="1" x14ac:dyDescent="0.3">
      <c r="A12" s="54" t="s">
        <v>9</v>
      </c>
      <c r="B12" s="434">
        <v>122725</v>
      </c>
      <c r="C12" s="435"/>
      <c r="D12" s="436">
        <v>87262.3</v>
      </c>
      <c r="E12" s="437"/>
      <c r="F12" s="437"/>
      <c r="G12" s="437"/>
      <c r="H12" s="435"/>
    </row>
    <row r="13" spans="1:8" ht="15.75" thickTop="1" x14ac:dyDescent="0.25">
      <c r="A13" s="438" t="s">
        <v>10</v>
      </c>
      <c r="B13" s="440">
        <f>SUM(B7:C12)</f>
        <v>934994</v>
      </c>
      <c r="C13" s="441"/>
      <c r="D13" s="444">
        <f>SUM(D7:H12)</f>
        <v>491003.48</v>
      </c>
      <c r="E13" s="445"/>
      <c r="F13" s="445"/>
      <c r="G13" s="445"/>
      <c r="H13" s="441"/>
    </row>
    <row r="14" spans="1:8" ht="15.75" thickBot="1" x14ac:dyDescent="0.3">
      <c r="A14" s="439"/>
      <c r="B14" s="442"/>
      <c r="C14" s="443"/>
      <c r="D14" s="446"/>
      <c r="E14" s="447"/>
      <c r="F14" s="447"/>
      <c r="G14" s="447"/>
      <c r="H14" s="443"/>
    </row>
    <row r="15" spans="1:8" ht="16.5" thickTop="1" thickBot="1" x14ac:dyDescent="0.3">
      <c r="A15" s="46" t="s">
        <v>15</v>
      </c>
      <c r="B15" s="430">
        <v>121807</v>
      </c>
      <c r="C15" s="431"/>
      <c r="D15" s="432">
        <v>94928.3</v>
      </c>
      <c r="E15" s="433"/>
      <c r="F15" s="433"/>
      <c r="G15" s="433"/>
      <c r="H15" s="431"/>
    </row>
    <row r="16" spans="1:8" ht="15.75" thickBot="1" x14ac:dyDescent="0.3">
      <c r="A16" s="38" t="s">
        <v>16</v>
      </c>
      <c r="B16" s="426">
        <v>52077</v>
      </c>
      <c r="C16" s="427"/>
      <c r="D16" s="428">
        <v>93107.9</v>
      </c>
      <c r="E16" s="429"/>
      <c r="F16" s="429"/>
      <c r="G16" s="429"/>
      <c r="H16" s="427"/>
    </row>
    <row r="17" spans="1:8" ht="15.75" thickBot="1" x14ac:dyDescent="0.3">
      <c r="A17" s="38" t="s">
        <v>17</v>
      </c>
      <c r="B17" s="426">
        <v>57036</v>
      </c>
      <c r="C17" s="427"/>
      <c r="D17" s="428">
        <v>102821.6</v>
      </c>
      <c r="E17" s="429"/>
      <c r="F17" s="429"/>
      <c r="G17" s="429"/>
      <c r="H17" s="427"/>
    </row>
    <row r="18" spans="1:8" ht="15.75" thickBot="1" x14ac:dyDescent="0.3">
      <c r="A18" s="38" t="s">
        <v>18</v>
      </c>
      <c r="B18" s="426">
        <v>35453</v>
      </c>
      <c r="C18" s="427"/>
      <c r="D18" s="428">
        <v>106897.8</v>
      </c>
      <c r="E18" s="429"/>
      <c r="F18" s="429"/>
      <c r="G18" s="429"/>
      <c r="H18" s="427"/>
    </row>
    <row r="19" spans="1:8" ht="15.75" thickBot="1" x14ac:dyDescent="0.3">
      <c r="A19" s="38" t="s">
        <v>19</v>
      </c>
      <c r="B19" s="426">
        <v>40499</v>
      </c>
      <c r="C19" s="427"/>
      <c r="D19" s="428">
        <v>90497.4</v>
      </c>
      <c r="E19" s="429"/>
      <c r="F19" s="429"/>
      <c r="G19" s="429"/>
      <c r="H19" s="427"/>
    </row>
    <row r="20" spans="1:8" ht="15.75" thickBot="1" x14ac:dyDescent="0.3">
      <c r="A20" s="60" t="s">
        <v>20</v>
      </c>
      <c r="B20" s="434">
        <v>36478</v>
      </c>
      <c r="C20" s="435"/>
      <c r="D20" s="436">
        <v>69551.100000000006</v>
      </c>
      <c r="E20" s="437"/>
      <c r="F20" s="437"/>
      <c r="G20" s="437"/>
      <c r="H20" s="435"/>
    </row>
    <row r="21" spans="1:8" ht="15.75" thickTop="1" x14ac:dyDescent="0.25">
      <c r="A21" s="438" t="s">
        <v>12</v>
      </c>
      <c r="B21" s="440">
        <f>SUM(B15:C20)</f>
        <v>343350</v>
      </c>
      <c r="C21" s="441"/>
      <c r="D21" s="444">
        <f>SUM(D15:H20)</f>
        <v>557804.1</v>
      </c>
      <c r="E21" s="445"/>
      <c r="F21" s="445"/>
      <c r="G21" s="445"/>
      <c r="H21" s="441"/>
    </row>
    <row r="22" spans="1:8" ht="15.75" thickBot="1" x14ac:dyDescent="0.3">
      <c r="A22" s="439"/>
      <c r="B22" s="442"/>
      <c r="C22" s="443"/>
      <c r="D22" s="446"/>
      <c r="E22" s="447"/>
      <c r="F22" s="447"/>
      <c r="G22" s="447"/>
      <c r="H22" s="443"/>
    </row>
    <row r="23" spans="1:8" ht="15.75" thickTop="1" x14ac:dyDescent="0.25">
      <c r="A23" s="448" t="s">
        <v>13</v>
      </c>
      <c r="B23" s="450">
        <f>SUM(B13,B21)</f>
        <v>1278344</v>
      </c>
      <c r="C23" s="451"/>
      <c r="D23" s="454">
        <f>SUM(D13,D21)</f>
        <v>1048807.58</v>
      </c>
      <c r="E23" s="455"/>
      <c r="F23" s="455"/>
      <c r="G23" s="455"/>
      <c r="H23" s="451"/>
    </row>
    <row r="24" spans="1:8" ht="15.75" thickBot="1" x14ac:dyDescent="0.3">
      <c r="A24" s="449"/>
      <c r="B24" s="452"/>
      <c r="C24" s="453"/>
      <c r="D24" s="456"/>
      <c r="E24" s="457"/>
      <c r="F24" s="457"/>
      <c r="G24" s="457"/>
      <c r="H24" s="453"/>
    </row>
    <row r="25" spans="1:8" x14ac:dyDescent="0.25">
      <c r="A25" s="448" t="s">
        <v>14</v>
      </c>
      <c r="B25" s="450">
        <f>B23/12</f>
        <v>106528.66666666667</v>
      </c>
      <c r="C25" s="451"/>
      <c r="D25" s="454">
        <f>D23/12</f>
        <v>87400.631666666668</v>
      </c>
      <c r="E25" s="455"/>
      <c r="F25" s="455"/>
      <c r="G25" s="455"/>
      <c r="H25" s="451"/>
    </row>
    <row r="26" spans="1:8" ht="15.75" thickBot="1" x14ac:dyDescent="0.3">
      <c r="A26" s="449"/>
      <c r="B26" s="452"/>
      <c r="C26" s="453"/>
      <c r="D26" s="456"/>
      <c r="E26" s="457"/>
      <c r="F26" s="457"/>
      <c r="G26" s="457"/>
      <c r="H26" s="453"/>
    </row>
  </sheetData>
  <mergeCells count="43">
    <mergeCell ref="A25:A26"/>
    <mergeCell ref="B25:C26"/>
    <mergeCell ref="D25:H26"/>
    <mergeCell ref="B20:C20"/>
    <mergeCell ref="D20:H20"/>
    <mergeCell ref="A21:A22"/>
    <mergeCell ref="B21:C22"/>
    <mergeCell ref="D21:H22"/>
    <mergeCell ref="A23:A24"/>
    <mergeCell ref="B23:C24"/>
    <mergeCell ref="D23:H24"/>
    <mergeCell ref="B17:C17"/>
    <mergeCell ref="D17:H17"/>
    <mergeCell ref="B18:C18"/>
    <mergeCell ref="D18:H18"/>
    <mergeCell ref="B19:C19"/>
    <mergeCell ref="D19:H19"/>
    <mergeCell ref="A13:A14"/>
    <mergeCell ref="B13:C14"/>
    <mergeCell ref="D13:H14"/>
    <mergeCell ref="B15:C15"/>
    <mergeCell ref="D15:H15"/>
    <mergeCell ref="B16:C16"/>
    <mergeCell ref="D16:H16"/>
    <mergeCell ref="B10:C10"/>
    <mergeCell ref="D10:H10"/>
    <mergeCell ref="B11:C11"/>
    <mergeCell ref="D11:H11"/>
    <mergeCell ref="B12:C12"/>
    <mergeCell ref="D12:H12"/>
    <mergeCell ref="B7:C7"/>
    <mergeCell ref="D7:H7"/>
    <mergeCell ref="B8:C8"/>
    <mergeCell ref="D8:H8"/>
    <mergeCell ref="B9:C9"/>
    <mergeCell ref="D9:H9"/>
    <mergeCell ref="B6:C6"/>
    <mergeCell ref="D6:H6"/>
    <mergeCell ref="A1:H2"/>
    <mergeCell ref="A3:A5"/>
    <mergeCell ref="B3:C4"/>
    <mergeCell ref="D3:H4"/>
    <mergeCell ref="B5:D5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3"/>
  <sheetViews>
    <sheetView workbookViewId="0">
      <selection activeCell="B10" sqref="B10:B11"/>
    </sheetView>
  </sheetViews>
  <sheetFormatPr defaultColWidth="9.140625" defaultRowHeight="15" x14ac:dyDescent="0.25"/>
  <cols>
    <col min="1" max="1" width="18.28515625" style="1" customWidth="1"/>
    <col min="2" max="2" width="11.5703125" style="1" customWidth="1"/>
    <col min="3" max="3" width="11.7109375" style="1" bestFit="1" customWidth="1"/>
    <col min="4" max="4" width="12.42578125" style="1" bestFit="1" customWidth="1"/>
    <col min="5" max="5" width="12.7109375" style="1" bestFit="1" customWidth="1"/>
    <col min="6" max="6" width="10.28515625" style="1" customWidth="1"/>
    <col min="7" max="7" width="11.7109375" style="1" customWidth="1"/>
    <col min="8" max="8" width="10.42578125" style="1" customWidth="1"/>
    <col min="9" max="9" width="15.28515625" style="1" customWidth="1"/>
    <col min="10" max="10" width="12.5703125" style="1" customWidth="1"/>
    <col min="11" max="11" width="18.28515625" style="1" customWidth="1"/>
    <col min="12" max="12" width="14.140625" style="1" bestFit="1" customWidth="1"/>
    <col min="13" max="13" width="12.42578125" style="1" customWidth="1"/>
    <col min="14" max="14" width="11.42578125" style="1" bestFit="1" customWidth="1"/>
    <col min="15" max="15" width="10.42578125" style="1" customWidth="1"/>
    <col min="16" max="16" width="13.85546875" style="1" customWidth="1"/>
    <col min="17" max="17" width="10.7109375" style="1" customWidth="1"/>
    <col min="18" max="18" width="10.85546875" style="1" customWidth="1"/>
    <col min="19" max="19" width="11.28515625" style="1" customWidth="1"/>
    <col min="20" max="20" width="10" style="1" customWidth="1"/>
    <col min="21" max="21" width="11.42578125" style="1" customWidth="1"/>
    <col min="22" max="22" width="11.5703125" style="1" customWidth="1"/>
    <col min="23" max="23" width="18.42578125" style="1" customWidth="1"/>
    <col min="24" max="24" width="16.85546875" style="1" customWidth="1"/>
    <col min="25" max="25" width="12.85546875" style="1" customWidth="1"/>
    <col min="26" max="26" width="14.5703125" style="1" customWidth="1"/>
    <col min="27" max="27" width="14.140625" style="1" customWidth="1"/>
    <col min="28" max="28" width="13.140625" style="1" customWidth="1"/>
    <col min="29" max="29" width="14.5703125" style="1" customWidth="1"/>
    <col min="30" max="30" width="12.85546875" style="1" customWidth="1"/>
    <col min="31" max="31" width="14.5703125" style="1" customWidth="1"/>
    <col min="32" max="16384" width="9.140625" style="1"/>
  </cols>
  <sheetData>
    <row r="1" spans="1:31" ht="15.75" thickBot="1" x14ac:dyDescent="0.3">
      <c r="A1" s="259" t="s">
        <v>72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</row>
    <row r="2" spans="1:31" ht="15.75" thickBot="1" x14ac:dyDescent="0.3">
      <c r="A2" s="467" t="s">
        <v>22</v>
      </c>
      <c r="B2" s="458" t="s">
        <v>23</v>
      </c>
      <c r="C2" s="458" t="s">
        <v>24</v>
      </c>
      <c r="D2" s="458" t="s">
        <v>25</v>
      </c>
      <c r="E2" s="458" t="s">
        <v>26</v>
      </c>
      <c r="F2" s="458" t="s">
        <v>27</v>
      </c>
      <c r="G2" s="458" t="s">
        <v>28</v>
      </c>
      <c r="H2" s="458" t="s">
        <v>29</v>
      </c>
      <c r="I2" s="458" t="s">
        <v>76</v>
      </c>
      <c r="J2" s="458" t="s">
        <v>77</v>
      </c>
      <c r="K2" s="458" t="s">
        <v>78</v>
      </c>
      <c r="L2" s="37" t="s">
        <v>13</v>
      </c>
      <c r="M2" s="458" t="s">
        <v>79</v>
      </c>
      <c r="N2" s="458" t="s">
        <v>35</v>
      </c>
      <c r="O2" s="458" t="s">
        <v>36</v>
      </c>
      <c r="P2" s="458" t="s">
        <v>37</v>
      </c>
      <c r="Q2" s="458" t="s">
        <v>38</v>
      </c>
      <c r="R2" s="465" t="s">
        <v>39</v>
      </c>
      <c r="S2" s="458" t="s">
        <v>40</v>
      </c>
      <c r="T2" s="458" t="s">
        <v>41</v>
      </c>
      <c r="U2" s="458" t="s">
        <v>42</v>
      </c>
      <c r="V2" s="458" t="s">
        <v>43</v>
      </c>
      <c r="W2" s="458" t="s">
        <v>44</v>
      </c>
      <c r="X2" s="458" t="s">
        <v>45</v>
      </c>
      <c r="Y2" s="458" t="s">
        <v>46</v>
      </c>
      <c r="Z2" s="458" t="s">
        <v>47</v>
      </c>
      <c r="AA2" s="458" t="s">
        <v>48</v>
      </c>
      <c r="AB2" s="458" t="s">
        <v>49</v>
      </c>
      <c r="AC2" s="458" t="s">
        <v>50</v>
      </c>
      <c r="AD2" s="460" t="s">
        <v>51</v>
      </c>
      <c r="AE2" s="458" t="s">
        <v>52</v>
      </c>
    </row>
    <row r="3" spans="1:31" ht="15.75" thickBot="1" x14ac:dyDescent="0.3">
      <c r="A3" s="468"/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37" t="s">
        <v>33</v>
      </c>
      <c r="M3" s="459"/>
      <c r="N3" s="459"/>
      <c r="O3" s="459"/>
      <c r="P3" s="459"/>
      <c r="Q3" s="459"/>
      <c r="R3" s="466"/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61"/>
      <c r="AE3" s="459"/>
    </row>
    <row r="4" spans="1:31" ht="15.75" thickBot="1" x14ac:dyDescent="0.3">
      <c r="A4" s="38" t="s">
        <v>4</v>
      </c>
      <c r="B4" s="39">
        <v>285865</v>
      </c>
      <c r="C4" s="40">
        <v>248373</v>
      </c>
      <c r="D4" s="41">
        <v>179979</v>
      </c>
      <c r="E4" s="42">
        <v>284473</v>
      </c>
      <c r="F4" s="42">
        <v>3702.7</v>
      </c>
      <c r="G4" s="42">
        <v>227481.45</v>
      </c>
      <c r="H4" s="43">
        <v>8219.81</v>
      </c>
      <c r="I4" s="43">
        <v>90542</v>
      </c>
      <c r="J4" s="43">
        <v>222250.4</v>
      </c>
      <c r="K4" s="43">
        <v>134129.70000000001</v>
      </c>
      <c r="L4" s="44">
        <f t="shared" ref="L4:L9" si="0">SUM(B4:K4)</f>
        <v>1685016.0599999998</v>
      </c>
      <c r="M4" s="43">
        <v>269741.2</v>
      </c>
      <c r="N4" s="43">
        <v>197676</v>
      </c>
      <c r="O4" s="43">
        <v>55574.77</v>
      </c>
      <c r="P4" s="43">
        <v>28857.599999999999</v>
      </c>
      <c r="Q4" s="43">
        <v>47489.5</v>
      </c>
      <c r="R4" s="43">
        <v>41907</v>
      </c>
      <c r="S4" s="43">
        <v>80181.7</v>
      </c>
      <c r="T4" s="43">
        <v>75081.8</v>
      </c>
      <c r="U4" s="44">
        <f t="shared" ref="U4:U9" si="1">SUM(M4:T4)</f>
        <v>796509.57000000007</v>
      </c>
      <c r="V4" s="43">
        <v>59362.8</v>
      </c>
      <c r="W4" s="43">
        <v>0</v>
      </c>
      <c r="X4" s="43">
        <v>77013.5</v>
      </c>
      <c r="Y4" s="43">
        <v>131401.69</v>
      </c>
      <c r="Z4" s="43">
        <v>70692.2</v>
      </c>
      <c r="AA4" s="43">
        <v>43018.34</v>
      </c>
      <c r="AB4" s="43">
        <v>8429.81</v>
      </c>
      <c r="AC4" s="43">
        <v>102517.84</v>
      </c>
      <c r="AD4" s="44">
        <f t="shared" ref="AD4:AD9" si="2">SUM(V4:AC4)</f>
        <v>492436.18000000005</v>
      </c>
      <c r="AE4" s="45">
        <f>SUM(AD4,U4,L4)</f>
        <v>2973961.8099999996</v>
      </c>
    </row>
    <row r="5" spans="1:31" ht="15.75" thickBot="1" x14ac:dyDescent="0.3">
      <c r="A5" s="46" t="s">
        <v>5</v>
      </c>
      <c r="B5" s="47">
        <v>257483</v>
      </c>
      <c r="C5" s="48">
        <v>216362</v>
      </c>
      <c r="D5" s="49">
        <v>146609</v>
      </c>
      <c r="E5" s="50">
        <v>328437</v>
      </c>
      <c r="F5" s="50">
        <v>22432.400000000001</v>
      </c>
      <c r="G5" s="50">
        <v>191966.57</v>
      </c>
      <c r="H5" s="51">
        <v>35174.69</v>
      </c>
      <c r="I5" s="51">
        <v>88362</v>
      </c>
      <c r="J5" s="51">
        <v>177471.9</v>
      </c>
      <c r="K5" s="51">
        <v>117554.4</v>
      </c>
      <c r="L5" s="44">
        <f t="shared" si="0"/>
        <v>1581852.9599999997</v>
      </c>
      <c r="M5" s="51">
        <v>203406.2</v>
      </c>
      <c r="N5" s="51">
        <v>111390</v>
      </c>
      <c r="O5" s="51">
        <v>56145.85</v>
      </c>
      <c r="P5" s="51">
        <v>5097.3999999999996</v>
      </c>
      <c r="Q5" s="51">
        <v>43934.400000000001</v>
      </c>
      <c r="R5" s="51">
        <v>33607.199999999997</v>
      </c>
      <c r="S5" s="51">
        <v>121218.69</v>
      </c>
      <c r="T5" s="51">
        <v>64230</v>
      </c>
      <c r="U5" s="44">
        <f t="shared" si="1"/>
        <v>639029.74</v>
      </c>
      <c r="V5" s="51">
        <v>64025.9</v>
      </c>
      <c r="W5" s="51">
        <v>22403.1</v>
      </c>
      <c r="X5" s="51">
        <v>69598</v>
      </c>
      <c r="Y5" s="51">
        <v>135003.14000000001</v>
      </c>
      <c r="Z5" s="51">
        <v>65815.3</v>
      </c>
      <c r="AA5" s="51">
        <v>32619.85</v>
      </c>
      <c r="AB5" s="51">
        <v>48556.81</v>
      </c>
      <c r="AC5" s="51">
        <v>167979.73</v>
      </c>
      <c r="AD5" s="44">
        <f t="shared" si="2"/>
        <v>606001.82999999996</v>
      </c>
      <c r="AE5" s="45">
        <f t="shared" ref="AE5:AE9" si="3">SUM(AD5,U5,L5)</f>
        <v>2826884.5299999993</v>
      </c>
    </row>
    <row r="6" spans="1:31" ht="15.75" thickBot="1" x14ac:dyDescent="0.3">
      <c r="A6" s="38" t="s">
        <v>6</v>
      </c>
      <c r="B6" s="39">
        <v>286783</v>
      </c>
      <c r="C6" s="40">
        <v>229371</v>
      </c>
      <c r="D6" s="41">
        <v>215634</v>
      </c>
      <c r="E6" s="42">
        <v>345368</v>
      </c>
      <c r="F6" s="42">
        <v>32135.9</v>
      </c>
      <c r="G6" s="42">
        <v>217420.5</v>
      </c>
      <c r="H6" s="43">
        <v>32736.7</v>
      </c>
      <c r="I6" s="43">
        <v>94862</v>
      </c>
      <c r="J6" s="181">
        <v>152368.4</v>
      </c>
      <c r="K6" s="182">
        <v>131685.85999999999</v>
      </c>
      <c r="L6" s="44">
        <f t="shared" si="0"/>
        <v>1738365.3599999999</v>
      </c>
      <c r="M6" s="43">
        <v>243966.7</v>
      </c>
      <c r="N6" s="43">
        <v>148931</v>
      </c>
      <c r="O6" s="43">
        <v>46042</v>
      </c>
      <c r="P6" s="43">
        <v>30081.7</v>
      </c>
      <c r="Q6" s="43">
        <v>46250.29</v>
      </c>
      <c r="R6" s="43">
        <v>43202.2</v>
      </c>
      <c r="S6" s="43">
        <v>204294.76</v>
      </c>
      <c r="T6" s="43">
        <v>41222.699999999997</v>
      </c>
      <c r="U6" s="44">
        <f t="shared" si="1"/>
        <v>803991.35</v>
      </c>
      <c r="V6" s="43">
        <v>70332.600000000006</v>
      </c>
      <c r="W6" s="43">
        <v>5894.7</v>
      </c>
      <c r="X6" s="43">
        <v>78971.100000000006</v>
      </c>
      <c r="Y6" s="43">
        <v>101838.99</v>
      </c>
      <c r="Z6" s="43">
        <v>75331.899999999994</v>
      </c>
      <c r="AA6" s="43">
        <v>56254.9</v>
      </c>
      <c r="AB6" s="43">
        <v>24001.87</v>
      </c>
      <c r="AC6" s="43">
        <v>190361.93</v>
      </c>
      <c r="AD6" s="44">
        <f t="shared" si="2"/>
        <v>602987.99</v>
      </c>
      <c r="AE6" s="45">
        <f t="shared" si="3"/>
        <v>3145344.6999999997</v>
      </c>
    </row>
    <row r="7" spans="1:31" ht="15.75" thickBot="1" x14ac:dyDescent="0.3">
      <c r="A7" s="38" t="s">
        <v>7</v>
      </c>
      <c r="B7" s="39">
        <v>220211</v>
      </c>
      <c r="C7" s="40">
        <v>211280</v>
      </c>
      <c r="D7" s="41">
        <v>179035</v>
      </c>
      <c r="E7" s="42">
        <v>317342</v>
      </c>
      <c r="F7" s="42">
        <v>43858.04</v>
      </c>
      <c r="G7" s="42">
        <v>217350.39999999999</v>
      </c>
      <c r="H7" s="43">
        <v>22790.01</v>
      </c>
      <c r="I7" s="43">
        <v>104739</v>
      </c>
      <c r="J7" s="181">
        <v>177262.9</v>
      </c>
      <c r="K7" s="182">
        <v>124526.78</v>
      </c>
      <c r="L7" s="44">
        <f t="shared" si="0"/>
        <v>1618395.13</v>
      </c>
      <c r="M7" s="43">
        <v>215545.7</v>
      </c>
      <c r="N7" s="43">
        <v>192353</v>
      </c>
      <c r="O7" s="43">
        <v>14941.97</v>
      </c>
      <c r="P7" s="43">
        <v>26706.799999999999</v>
      </c>
      <c r="Q7" s="43">
        <v>44405.1</v>
      </c>
      <c r="R7" s="43">
        <v>29505</v>
      </c>
      <c r="S7" s="43">
        <v>134967.44</v>
      </c>
      <c r="T7" s="43">
        <v>50880.5</v>
      </c>
      <c r="U7" s="44">
        <f t="shared" si="1"/>
        <v>709305.51</v>
      </c>
      <c r="V7" s="43">
        <v>64713.5</v>
      </c>
      <c r="W7" s="43">
        <v>35856</v>
      </c>
      <c r="X7" s="43">
        <v>75149.2</v>
      </c>
      <c r="Y7" s="43">
        <v>128798.35</v>
      </c>
      <c r="Z7" s="43">
        <v>70852.100000000006</v>
      </c>
      <c r="AA7" s="43">
        <v>26736.9</v>
      </c>
      <c r="AB7" s="43">
        <v>0</v>
      </c>
      <c r="AC7" s="43">
        <v>192983.58</v>
      </c>
      <c r="AD7" s="44">
        <f t="shared" si="2"/>
        <v>595089.63</v>
      </c>
      <c r="AE7" s="45">
        <f t="shared" si="3"/>
        <v>2922790.27</v>
      </c>
    </row>
    <row r="8" spans="1:31" ht="15.75" thickBot="1" x14ac:dyDescent="0.3">
      <c r="A8" s="38" t="s">
        <v>8</v>
      </c>
      <c r="B8" s="39">
        <v>218604</v>
      </c>
      <c r="C8" s="40">
        <v>206401</v>
      </c>
      <c r="D8" s="41">
        <v>136924</v>
      </c>
      <c r="E8" s="42">
        <v>350434</v>
      </c>
      <c r="F8" s="42">
        <v>41015</v>
      </c>
      <c r="G8" s="42">
        <v>247836.9</v>
      </c>
      <c r="H8" s="43">
        <v>16536.38</v>
      </c>
      <c r="I8" s="43">
        <v>115391</v>
      </c>
      <c r="J8" s="43">
        <v>135155.9</v>
      </c>
      <c r="K8" s="43">
        <v>126404.19</v>
      </c>
      <c r="L8" s="44">
        <f t="shared" si="0"/>
        <v>1594702.3699999996</v>
      </c>
      <c r="M8" s="43">
        <v>223582.3</v>
      </c>
      <c r="N8" s="43">
        <v>91248</v>
      </c>
      <c r="O8" s="43">
        <v>62785.86</v>
      </c>
      <c r="P8" s="43">
        <v>37372.6</v>
      </c>
      <c r="Q8" s="43">
        <v>44815.7</v>
      </c>
      <c r="R8" s="43">
        <v>39537.800000000003</v>
      </c>
      <c r="S8" s="43">
        <v>121834.95</v>
      </c>
      <c r="T8" s="43">
        <v>88182</v>
      </c>
      <c r="U8" s="44">
        <f t="shared" si="1"/>
        <v>709359.21</v>
      </c>
      <c r="V8" s="43">
        <v>42735.7</v>
      </c>
      <c r="W8" s="43">
        <v>54787.9</v>
      </c>
      <c r="X8" s="43">
        <v>76042.100000000006</v>
      </c>
      <c r="Y8" s="43">
        <v>130546.88</v>
      </c>
      <c r="Z8" s="43">
        <v>52884.6</v>
      </c>
      <c r="AA8" s="43">
        <v>18798.900000000001</v>
      </c>
      <c r="AB8" s="43">
        <v>0</v>
      </c>
      <c r="AC8" s="43">
        <v>169375.9</v>
      </c>
      <c r="AD8" s="44">
        <f t="shared" si="2"/>
        <v>545171.98</v>
      </c>
      <c r="AE8" s="45">
        <f t="shared" si="3"/>
        <v>2849233.5599999996</v>
      </c>
    </row>
    <row r="9" spans="1:31" ht="15.75" thickBot="1" x14ac:dyDescent="0.3">
      <c r="A9" s="54" t="s">
        <v>9</v>
      </c>
      <c r="B9" s="55">
        <v>177444</v>
      </c>
      <c r="C9" s="56">
        <v>183209</v>
      </c>
      <c r="D9" s="57">
        <v>135422</v>
      </c>
      <c r="E9" s="58">
        <v>351818</v>
      </c>
      <c r="F9" s="58">
        <v>45021.85</v>
      </c>
      <c r="G9" s="58">
        <v>243141.32</v>
      </c>
      <c r="H9" s="59">
        <v>25871.02</v>
      </c>
      <c r="I9" s="59">
        <v>112142</v>
      </c>
      <c r="J9" s="59">
        <v>157238.5</v>
      </c>
      <c r="K9" s="59">
        <v>134604.87</v>
      </c>
      <c r="L9" s="44">
        <f t="shared" si="0"/>
        <v>1565912.56</v>
      </c>
      <c r="M9" s="59">
        <v>163946.70000000001</v>
      </c>
      <c r="N9" s="59">
        <v>33062</v>
      </c>
      <c r="O9" s="59">
        <v>48289.32</v>
      </c>
      <c r="P9" s="59">
        <v>40875.199999999997</v>
      </c>
      <c r="Q9" s="59">
        <v>43977.7</v>
      </c>
      <c r="R9" s="59">
        <v>41778.9</v>
      </c>
      <c r="S9" s="59">
        <v>142761.01999999999</v>
      </c>
      <c r="T9" s="59">
        <v>96817</v>
      </c>
      <c r="U9" s="44">
        <f t="shared" si="1"/>
        <v>611507.84000000008</v>
      </c>
      <c r="V9" s="59">
        <v>61701.8</v>
      </c>
      <c r="W9" s="59">
        <v>35992.300000000003</v>
      </c>
      <c r="X9" s="59">
        <v>74444.600000000006</v>
      </c>
      <c r="Y9" s="59">
        <v>102529.87</v>
      </c>
      <c r="Z9" s="59">
        <v>62638.1</v>
      </c>
      <c r="AA9" s="59">
        <v>0</v>
      </c>
      <c r="AB9" s="59">
        <v>0</v>
      </c>
      <c r="AC9" s="59">
        <v>164994.84</v>
      </c>
      <c r="AD9" s="44">
        <f t="shared" si="2"/>
        <v>502301.51</v>
      </c>
      <c r="AE9" s="45">
        <f t="shared" si="3"/>
        <v>2679721.91</v>
      </c>
    </row>
    <row r="10" spans="1:31" ht="15.75" thickTop="1" x14ac:dyDescent="0.25">
      <c r="A10" s="462" t="s">
        <v>10</v>
      </c>
      <c r="B10" s="463">
        <f t="shared" ref="B10" si="4">SUM(B4:B9)</f>
        <v>1446390</v>
      </c>
      <c r="C10" s="463">
        <f t="shared" ref="C10:AE10" si="5">SUM(C4:C9)</f>
        <v>1294996</v>
      </c>
      <c r="D10" s="463">
        <f t="shared" si="5"/>
        <v>993603</v>
      </c>
      <c r="E10" s="463">
        <f t="shared" si="5"/>
        <v>1977872</v>
      </c>
      <c r="F10" s="463">
        <f t="shared" si="5"/>
        <v>188165.89</v>
      </c>
      <c r="G10" s="463">
        <f t="shared" si="5"/>
        <v>1345197.1400000001</v>
      </c>
      <c r="H10" s="463">
        <f t="shared" si="5"/>
        <v>141328.60999999999</v>
      </c>
      <c r="I10" s="463">
        <f t="shared" si="5"/>
        <v>606038</v>
      </c>
      <c r="J10" s="463">
        <f t="shared" si="5"/>
        <v>1021748</v>
      </c>
      <c r="K10" s="463">
        <f t="shared" si="5"/>
        <v>768905.79999999993</v>
      </c>
      <c r="L10" s="463">
        <f t="shared" si="5"/>
        <v>9784244.4399999995</v>
      </c>
      <c r="M10" s="463">
        <f t="shared" si="5"/>
        <v>1320188.8</v>
      </c>
      <c r="N10" s="463">
        <f t="shared" si="5"/>
        <v>774660</v>
      </c>
      <c r="O10" s="463">
        <f t="shared" si="5"/>
        <v>283779.77</v>
      </c>
      <c r="P10" s="463">
        <f t="shared" si="5"/>
        <v>168991.3</v>
      </c>
      <c r="Q10" s="463">
        <f t="shared" si="5"/>
        <v>270872.69</v>
      </c>
      <c r="R10" s="463">
        <f t="shared" si="5"/>
        <v>229538.1</v>
      </c>
      <c r="S10" s="463">
        <f t="shared" si="5"/>
        <v>805258.56</v>
      </c>
      <c r="T10" s="463">
        <f t="shared" si="5"/>
        <v>416414</v>
      </c>
      <c r="U10" s="463">
        <f t="shared" si="5"/>
        <v>4269703.22</v>
      </c>
      <c r="V10" s="463">
        <f t="shared" si="5"/>
        <v>362872.3</v>
      </c>
      <c r="W10" s="463">
        <f t="shared" si="5"/>
        <v>154934</v>
      </c>
      <c r="X10" s="463">
        <f t="shared" si="5"/>
        <v>451218.5</v>
      </c>
      <c r="Y10" s="463">
        <f t="shared" si="5"/>
        <v>730118.92</v>
      </c>
      <c r="Z10" s="463">
        <f t="shared" si="5"/>
        <v>398214.19999999995</v>
      </c>
      <c r="AA10" s="463">
        <f t="shared" si="5"/>
        <v>177428.88999999998</v>
      </c>
      <c r="AB10" s="463">
        <f t="shared" si="5"/>
        <v>80988.489999999991</v>
      </c>
      <c r="AC10" s="463">
        <f t="shared" si="5"/>
        <v>988213.82</v>
      </c>
      <c r="AD10" s="463">
        <f t="shared" si="5"/>
        <v>3343989.12</v>
      </c>
      <c r="AE10" s="463">
        <f t="shared" si="5"/>
        <v>17397936.779999997</v>
      </c>
    </row>
    <row r="11" spans="1:31" ht="15.75" thickBot="1" x14ac:dyDescent="0.3">
      <c r="A11" s="439"/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  <c r="AA11" s="464"/>
      <c r="AB11" s="464"/>
      <c r="AC11" s="464"/>
      <c r="AD11" s="464"/>
      <c r="AE11" s="464"/>
    </row>
    <row r="12" spans="1:31" ht="16.5" thickTop="1" thickBot="1" x14ac:dyDescent="0.3">
      <c r="A12" s="46" t="s">
        <v>15</v>
      </c>
      <c r="B12" s="47">
        <v>164863</v>
      </c>
      <c r="C12" s="48">
        <v>194428</v>
      </c>
      <c r="D12" s="49">
        <v>197809</v>
      </c>
      <c r="E12" s="50">
        <v>332172</v>
      </c>
      <c r="F12" s="50">
        <v>27321.18</v>
      </c>
      <c r="G12" s="50">
        <v>260116.4</v>
      </c>
      <c r="H12" s="51">
        <v>33452.07</v>
      </c>
      <c r="I12" s="51">
        <v>93612</v>
      </c>
      <c r="J12" s="51">
        <v>141181.70000000001</v>
      </c>
      <c r="K12" s="51">
        <v>122920.91</v>
      </c>
      <c r="L12" s="52">
        <f t="shared" ref="L12:L17" si="6">SUM(B12:K12)</f>
        <v>1567876.26</v>
      </c>
      <c r="M12" s="51">
        <v>176700.6</v>
      </c>
      <c r="N12" s="51">
        <v>160212</v>
      </c>
      <c r="O12" s="51">
        <v>47630.47</v>
      </c>
      <c r="P12" s="51">
        <v>36023.760000000002</v>
      </c>
      <c r="Q12" s="51">
        <v>47605.599999999999</v>
      </c>
      <c r="R12" s="51">
        <v>40113.58</v>
      </c>
      <c r="S12" s="43">
        <v>135395.57</v>
      </c>
      <c r="T12" s="51">
        <v>100918.1</v>
      </c>
      <c r="U12" s="52">
        <f t="shared" ref="U12:U17" si="7">SUM(M12:T12)</f>
        <v>744599.67999999993</v>
      </c>
      <c r="V12" s="51">
        <v>64472.7</v>
      </c>
      <c r="W12" s="51">
        <v>2372.1</v>
      </c>
      <c r="X12" s="51">
        <v>72540.3</v>
      </c>
      <c r="Y12" s="51">
        <v>87440</v>
      </c>
      <c r="Z12" s="51">
        <v>66399.7</v>
      </c>
      <c r="AA12" s="51">
        <v>5060</v>
      </c>
      <c r="AB12" s="51">
        <v>0</v>
      </c>
      <c r="AC12" s="51">
        <v>163584.01999999999</v>
      </c>
      <c r="AD12" s="52">
        <f t="shared" ref="AD12:AD17" si="8">SUM(V12:AC12)</f>
        <v>461868.81999999995</v>
      </c>
      <c r="AE12" s="53">
        <f>SUM(L12,U12,AD12)</f>
        <v>2774344.76</v>
      </c>
    </row>
    <row r="13" spans="1:31" ht="15.75" thickBot="1" x14ac:dyDescent="0.3">
      <c r="A13" s="38" t="s">
        <v>16</v>
      </c>
      <c r="B13" s="39">
        <v>215231</v>
      </c>
      <c r="C13" s="40">
        <v>215293</v>
      </c>
      <c r="D13" s="41">
        <v>252666</v>
      </c>
      <c r="E13" s="42">
        <v>298011</v>
      </c>
      <c r="F13" s="42">
        <v>33530.5</v>
      </c>
      <c r="G13" s="42">
        <v>260116.4</v>
      </c>
      <c r="H13" s="43">
        <v>33452.07</v>
      </c>
      <c r="I13" s="43">
        <v>65626</v>
      </c>
      <c r="J13" s="43">
        <v>151839.6</v>
      </c>
      <c r="K13" s="43">
        <v>113939.56</v>
      </c>
      <c r="L13" s="52">
        <f t="shared" si="6"/>
        <v>1639705.1300000001</v>
      </c>
      <c r="M13" s="43">
        <v>142164.5</v>
      </c>
      <c r="N13" s="43">
        <v>108906</v>
      </c>
      <c r="O13" s="43">
        <v>47630.47</v>
      </c>
      <c r="P13" s="43">
        <v>17874.7</v>
      </c>
      <c r="Q13" s="43">
        <v>37675.07</v>
      </c>
      <c r="R13" s="43">
        <v>41781.49</v>
      </c>
      <c r="S13" s="43">
        <v>135395.57</v>
      </c>
      <c r="T13" s="43">
        <v>82524.399999999994</v>
      </c>
      <c r="U13" s="52">
        <f t="shared" si="7"/>
        <v>613952.20000000007</v>
      </c>
      <c r="V13" s="43">
        <v>64472.7</v>
      </c>
      <c r="W13" s="43">
        <v>0</v>
      </c>
      <c r="X13" s="43">
        <v>72540.3</v>
      </c>
      <c r="Y13" s="43">
        <v>74237.7</v>
      </c>
      <c r="Z13" s="43">
        <v>66399.7</v>
      </c>
      <c r="AA13" s="43">
        <v>6943.3</v>
      </c>
      <c r="AB13" s="43">
        <v>11505.27</v>
      </c>
      <c r="AC13" s="43">
        <v>149197.62</v>
      </c>
      <c r="AD13" s="52">
        <f t="shared" si="8"/>
        <v>445296.59</v>
      </c>
      <c r="AE13" s="53">
        <f t="shared" ref="AE13:AE17" si="9">SUM(L13,U13,AD13)</f>
        <v>2698953.92</v>
      </c>
    </row>
    <row r="14" spans="1:31" ht="15.75" thickBot="1" x14ac:dyDescent="0.3">
      <c r="A14" s="38" t="s">
        <v>17</v>
      </c>
      <c r="B14" s="39">
        <v>253420</v>
      </c>
      <c r="C14" s="40">
        <v>241507</v>
      </c>
      <c r="D14" s="41">
        <v>197809</v>
      </c>
      <c r="E14" s="42">
        <v>234306</v>
      </c>
      <c r="F14" s="42">
        <v>23959.93</v>
      </c>
      <c r="G14" s="42">
        <v>228542.7</v>
      </c>
      <c r="H14" s="43">
        <v>33452.07</v>
      </c>
      <c r="I14" s="43">
        <v>71631</v>
      </c>
      <c r="J14" s="43">
        <v>67928.88</v>
      </c>
      <c r="K14" s="43">
        <v>84553.38</v>
      </c>
      <c r="L14" s="52">
        <f t="shared" si="6"/>
        <v>1437109.96</v>
      </c>
      <c r="M14" s="43">
        <v>127887</v>
      </c>
      <c r="N14" s="43">
        <v>160212</v>
      </c>
      <c r="O14" s="43">
        <v>38567.730000000003</v>
      </c>
      <c r="P14" s="43">
        <v>33595.65</v>
      </c>
      <c r="Q14" s="43">
        <v>47605.599999999999</v>
      </c>
      <c r="R14" s="43">
        <v>47072.63</v>
      </c>
      <c r="S14" s="43">
        <v>135395.57</v>
      </c>
      <c r="T14" s="43">
        <v>67206.2</v>
      </c>
      <c r="U14" s="52">
        <f t="shared" si="7"/>
        <v>657542.37999999989</v>
      </c>
      <c r="V14" s="43">
        <v>29640.2</v>
      </c>
      <c r="W14" s="43">
        <v>0</v>
      </c>
      <c r="X14" s="43">
        <v>54343.5</v>
      </c>
      <c r="Y14" s="43">
        <v>67686.42</v>
      </c>
      <c r="Z14" s="43">
        <v>44579</v>
      </c>
      <c r="AA14" s="43">
        <v>15979.89</v>
      </c>
      <c r="AB14" s="43">
        <v>43499.81</v>
      </c>
      <c r="AC14" s="43">
        <v>142823.67999999999</v>
      </c>
      <c r="AD14" s="52">
        <f t="shared" si="8"/>
        <v>398552.5</v>
      </c>
      <c r="AE14" s="53">
        <f t="shared" si="9"/>
        <v>2493204.84</v>
      </c>
    </row>
    <row r="15" spans="1:31" ht="15.75" thickBot="1" x14ac:dyDescent="0.3">
      <c r="A15" s="38" t="s">
        <v>18</v>
      </c>
      <c r="B15" s="39">
        <v>290340</v>
      </c>
      <c r="C15" s="40">
        <v>300047</v>
      </c>
      <c r="D15" s="41">
        <v>300305</v>
      </c>
      <c r="E15" s="42">
        <v>232403</v>
      </c>
      <c r="F15" s="42">
        <v>30309.040000000001</v>
      </c>
      <c r="G15" s="42">
        <v>214303.68</v>
      </c>
      <c r="H15" s="43">
        <v>21760.42</v>
      </c>
      <c r="I15" s="43">
        <v>64348</v>
      </c>
      <c r="J15" s="43">
        <v>114043.8</v>
      </c>
      <c r="K15" s="43">
        <v>87644.68</v>
      </c>
      <c r="L15" s="52">
        <f t="shared" si="6"/>
        <v>1655504.6199999999</v>
      </c>
      <c r="M15" s="43">
        <v>118002.5</v>
      </c>
      <c r="N15" s="43">
        <v>74272.2</v>
      </c>
      <c r="O15" s="43">
        <v>39163.31</v>
      </c>
      <c r="P15" s="43">
        <v>35705.1</v>
      </c>
      <c r="Q15" s="43">
        <v>30232.400000000001</v>
      </c>
      <c r="R15" s="43">
        <v>46801.98</v>
      </c>
      <c r="S15" s="43">
        <v>105956.88</v>
      </c>
      <c r="T15" s="43">
        <v>51544.800000000003</v>
      </c>
      <c r="U15" s="52">
        <f t="shared" si="7"/>
        <v>501679.17</v>
      </c>
      <c r="V15" s="43">
        <v>23700.98</v>
      </c>
      <c r="W15" s="43">
        <v>22856.400000000001</v>
      </c>
      <c r="X15" s="43">
        <v>59461.5</v>
      </c>
      <c r="Y15" s="43">
        <v>65919.62</v>
      </c>
      <c r="Z15" s="43">
        <v>57970</v>
      </c>
      <c r="AA15" s="43">
        <v>15900</v>
      </c>
      <c r="AB15" s="43">
        <v>39808.839999999997</v>
      </c>
      <c r="AC15" s="43">
        <v>143578.5</v>
      </c>
      <c r="AD15" s="52">
        <f t="shared" si="8"/>
        <v>429195.83999999997</v>
      </c>
      <c r="AE15" s="53">
        <f t="shared" si="9"/>
        <v>2586379.63</v>
      </c>
    </row>
    <row r="16" spans="1:31" ht="15.75" thickBot="1" x14ac:dyDescent="0.3">
      <c r="A16" s="38" t="s">
        <v>19</v>
      </c>
      <c r="B16" s="39">
        <v>293237</v>
      </c>
      <c r="C16" s="40">
        <v>315666</v>
      </c>
      <c r="D16" s="41">
        <v>283033</v>
      </c>
      <c r="E16" s="42">
        <v>312287</v>
      </c>
      <c r="F16" s="42">
        <v>15919</v>
      </c>
      <c r="G16" s="42">
        <v>195876.39</v>
      </c>
      <c r="H16" s="43">
        <v>25600.91</v>
      </c>
      <c r="I16" s="43">
        <v>72372</v>
      </c>
      <c r="J16" s="43">
        <v>99051.75</v>
      </c>
      <c r="K16" s="43">
        <v>101388.31</v>
      </c>
      <c r="L16" s="52">
        <f t="shared" si="6"/>
        <v>1714431.36</v>
      </c>
      <c r="M16" s="43">
        <v>156472.5</v>
      </c>
      <c r="N16" s="43">
        <v>46791</v>
      </c>
      <c r="O16" s="43">
        <v>20900.599999999999</v>
      </c>
      <c r="P16" s="43">
        <v>31121.23</v>
      </c>
      <c r="Q16" s="43">
        <v>28814.1</v>
      </c>
      <c r="R16" s="43">
        <v>47137.22</v>
      </c>
      <c r="S16" s="43">
        <v>95983.35</v>
      </c>
      <c r="T16" s="43">
        <v>68139.5</v>
      </c>
      <c r="U16" s="52">
        <f t="shared" si="7"/>
        <v>495359.5</v>
      </c>
      <c r="V16" s="43">
        <v>50980.12</v>
      </c>
      <c r="W16" s="43">
        <v>21636.3</v>
      </c>
      <c r="X16" s="43">
        <v>65543.399999999994</v>
      </c>
      <c r="Y16" s="59">
        <v>99051.75</v>
      </c>
      <c r="Z16" s="43">
        <v>61350</v>
      </c>
      <c r="AA16" s="43">
        <v>7896.1</v>
      </c>
      <c r="AB16" s="43">
        <v>24065.13</v>
      </c>
      <c r="AC16" s="43">
        <v>151030.70000000001</v>
      </c>
      <c r="AD16" s="52">
        <f t="shared" si="8"/>
        <v>481553.5</v>
      </c>
      <c r="AE16" s="53">
        <f t="shared" si="9"/>
        <v>2691344.3600000003</v>
      </c>
    </row>
    <row r="17" spans="1:31" ht="15.75" thickBot="1" x14ac:dyDescent="0.3">
      <c r="A17" s="60" t="s">
        <v>20</v>
      </c>
      <c r="B17" s="55">
        <v>301241</v>
      </c>
      <c r="C17" s="56">
        <v>297252</v>
      </c>
      <c r="D17" s="57">
        <v>295009</v>
      </c>
      <c r="E17" s="58">
        <v>399262</v>
      </c>
      <c r="F17" s="58">
        <v>1903.4</v>
      </c>
      <c r="G17" s="58">
        <v>211647.2</v>
      </c>
      <c r="H17" s="59">
        <v>15656.49</v>
      </c>
      <c r="I17" s="59">
        <v>61191</v>
      </c>
      <c r="J17" s="59">
        <v>204801.1</v>
      </c>
      <c r="K17" s="59">
        <v>105848.94</v>
      </c>
      <c r="L17" s="52">
        <f t="shared" si="6"/>
        <v>1893812.13</v>
      </c>
      <c r="M17" s="59">
        <v>210064.6</v>
      </c>
      <c r="N17" s="59">
        <v>94671</v>
      </c>
      <c r="O17" s="59">
        <v>19030.349999999999</v>
      </c>
      <c r="P17" s="59">
        <v>0</v>
      </c>
      <c r="Q17" s="59">
        <v>28777.4</v>
      </c>
      <c r="R17" s="59">
        <v>54546.9</v>
      </c>
      <c r="S17" s="59">
        <v>61583.59</v>
      </c>
      <c r="T17" s="59">
        <v>46743</v>
      </c>
      <c r="U17" s="52">
        <f t="shared" si="7"/>
        <v>515416.83999999997</v>
      </c>
      <c r="V17" s="59">
        <v>13535.1</v>
      </c>
      <c r="W17" s="59">
        <v>9481.5</v>
      </c>
      <c r="X17" s="59">
        <v>45816.4</v>
      </c>
      <c r="Y17" s="61">
        <v>79697.5</v>
      </c>
      <c r="Z17" s="59">
        <v>1565.9</v>
      </c>
      <c r="AA17" s="59">
        <v>28233.4</v>
      </c>
      <c r="AB17" s="59">
        <v>9585.6200000000008</v>
      </c>
      <c r="AC17" s="59">
        <v>209325.19</v>
      </c>
      <c r="AD17" s="52">
        <f t="shared" si="8"/>
        <v>397240.61</v>
      </c>
      <c r="AE17" s="53">
        <f t="shared" si="9"/>
        <v>2806469.5799999996</v>
      </c>
    </row>
    <row r="18" spans="1:31" ht="15.75" thickTop="1" x14ac:dyDescent="0.25">
      <c r="A18" s="462" t="s">
        <v>12</v>
      </c>
      <c r="B18" s="463">
        <f t="shared" ref="B18:T18" si="10">SUM(B12:B17)</f>
        <v>1518332</v>
      </c>
      <c r="C18" s="475">
        <f t="shared" si="10"/>
        <v>1564193</v>
      </c>
      <c r="D18" s="463">
        <f t="shared" si="10"/>
        <v>1526631</v>
      </c>
      <c r="E18" s="469">
        <f t="shared" si="10"/>
        <v>1808441</v>
      </c>
      <c r="F18" s="469">
        <f t="shared" si="10"/>
        <v>132943.04999999999</v>
      </c>
      <c r="G18" s="469">
        <f t="shared" si="10"/>
        <v>1370602.7699999998</v>
      </c>
      <c r="H18" s="469">
        <f t="shared" si="10"/>
        <v>163374.02999999997</v>
      </c>
      <c r="I18" s="469">
        <f t="shared" si="10"/>
        <v>428780</v>
      </c>
      <c r="J18" s="469">
        <f t="shared" si="10"/>
        <v>778846.83</v>
      </c>
      <c r="K18" s="469">
        <f t="shared" si="10"/>
        <v>616295.78</v>
      </c>
      <c r="L18" s="469">
        <f t="shared" si="10"/>
        <v>9908439.4600000009</v>
      </c>
      <c r="M18" s="469">
        <f t="shared" si="10"/>
        <v>931291.7</v>
      </c>
      <c r="N18" s="469">
        <f t="shared" si="10"/>
        <v>645064.19999999995</v>
      </c>
      <c r="O18" s="469">
        <f t="shared" si="10"/>
        <v>212922.93000000002</v>
      </c>
      <c r="P18" s="469">
        <f t="shared" si="10"/>
        <v>154320.44000000003</v>
      </c>
      <c r="Q18" s="469">
        <f t="shared" si="10"/>
        <v>220710.16999999998</v>
      </c>
      <c r="R18" s="469">
        <f t="shared" si="10"/>
        <v>277453.80000000005</v>
      </c>
      <c r="S18" s="469">
        <f t="shared" si="10"/>
        <v>669710.53</v>
      </c>
      <c r="T18" s="469">
        <f t="shared" si="10"/>
        <v>417076</v>
      </c>
      <c r="U18" s="469">
        <f>SUM(M18:T19)</f>
        <v>3528549.7700000005</v>
      </c>
      <c r="V18" s="469">
        <f t="shared" ref="V18:AE18" si="11">SUM(V12:V17)</f>
        <v>246801.80000000002</v>
      </c>
      <c r="W18" s="469">
        <f t="shared" si="11"/>
        <v>56346.3</v>
      </c>
      <c r="X18" s="469">
        <f t="shared" si="11"/>
        <v>370245.4</v>
      </c>
      <c r="Y18" s="469">
        <f t="shared" si="11"/>
        <v>474032.99</v>
      </c>
      <c r="Z18" s="469">
        <f t="shared" si="11"/>
        <v>298264.30000000005</v>
      </c>
      <c r="AA18" s="469">
        <f t="shared" si="11"/>
        <v>80012.69</v>
      </c>
      <c r="AB18" s="469">
        <f t="shared" si="11"/>
        <v>128464.67</v>
      </c>
      <c r="AC18" s="469">
        <f t="shared" si="11"/>
        <v>959539.71</v>
      </c>
      <c r="AD18" s="475">
        <f t="shared" si="11"/>
        <v>2613707.86</v>
      </c>
      <c r="AE18" s="317">
        <f t="shared" si="11"/>
        <v>16050697.089999998</v>
      </c>
    </row>
    <row r="19" spans="1:31" ht="15.75" thickBot="1" x14ac:dyDescent="0.3">
      <c r="A19" s="439"/>
      <c r="B19" s="464"/>
      <c r="C19" s="476"/>
      <c r="D19" s="464"/>
      <c r="E19" s="470"/>
      <c r="F19" s="470"/>
      <c r="G19" s="470"/>
      <c r="H19" s="470"/>
      <c r="I19" s="470"/>
      <c r="J19" s="470"/>
      <c r="K19" s="470"/>
      <c r="L19" s="470"/>
      <c r="M19" s="470"/>
      <c r="N19" s="470"/>
      <c r="O19" s="470"/>
      <c r="P19" s="470"/>
      <c r="Q19" s="470"/>
      <c r="R19" s="470"/>
      <c r="S19" s="470"/>
      <c r="T19" s="470"/>
      <c r="U19" s="470"/>
      <c r="V19" s="470"/>
      <c r="W19" s="470"/>
      <c r="X19" s="470"/>
      <c r="Y19" s="470"/>
      <c r="Z19" s="470"/>
      <c r="AA19" s="470"/>
      <c r="AB19" s="470"/>
      <c r="AC19" s="470"/>
      <c r="AD19" s="476"/>
      <c r="AE19" s="471"/>
    </row>
    <row r="20" spans="1:31" ht="15.75" thickTop="1" x14ac:dyDescent="0.25">
      <c r="A20" s="472" t="s">
        <v>54</v>
      </c>
      <c r="B20" s="473">
        <f t="shared" ref="B20" si="12">SUM(B10:B17)</f>
        <v>2964722</v>
      </c>
      <c r="C20" s="473">
        <f t="shared" ref="C20:AE20" si="13">SUM(C10:C17)</f>
        <v>2859189</v>
      </c>
      <c r="D20" s="473">
        <f t="shared" si="13"/>
        <v>2520234</v>
      </c>
      <c r="E20" s="473">
        <f t="shared" si="13"/>
        <v>3786313</v>
      </c>
      <c r="F20" s="473">
        <f t="shared" si="13"/>
        <v>321108.94</v>
      </c>
      <c r="G20" s="473">
        <f t="shared" si="13"/>
        <v>2715799.91</v>
      </c>
      <c r="H20" s="473">
        <f t="shared" si="13"/>
        <v>304702.63999999996</v>
      </c>
      <c r="I20" s="473">
        <f t="shared" si="13"/>
        <v>1034818</v>
      </c>
      <c r="J20" s="473">
        <f t="shared" si="13"/>
        <v>1800594.8300000003</v>
      </c>
      <c r="K20" s="473">
        <f t="shared" si="13"/>
        <v>1385201.5799999998</v>
      </c>
      <c r="L20" s="473">
        <f t="shared" si="13"/>
        <v>19692683.899999999</v>
      </c>
      <c r="M20" s="473">
        <f t="shared" si="13"/>
        <v>2251480.5</v>
      </c>
      <c r="N20" s="473">
        <f t="shared" si="13"/>
        <v>1419724.2</v>
      </c>
      <c r="O20" s="473">
        <f t="shared" si="13"/>
        <v>496702.6999999999</v>
      </c>
      <c r="P20" s="473">
        <f t="shared" si="13"/>
        <v>323311.74</v>
      </c>
      <c r="Q20" s="473">
        <f t="shared" si="13"/>
        <v>491582.86</v>
      </c>
      <c r="R20" s="473">
        <f t="shared" si="13"/>
        <v>506991.9</v>
      </c>
      <c r="S20" s="473">
        <f t="shared" si="13"/>
        <v>1474969.0900000005</v>
      </c>
      <c r="T20" s="473">
        <f t="shared" si="13"/>
        <v>833490</v>
      </c>
      <c r="U20" s="473">
        <f t="shared" si="13"/>
        <v>7798252.9899999993</v>
      </c>
      <c r="V20" s="473">
        <f t="shared" si="13"/>
        <v>609674.1</v>
      </c>
      <c r="W20" s="473">
        <f t="shared" si="13"/>
        <v>211280.3</v>
      </c>
      <c r="X20" s="473">
        <f t="shared" si="13"/>
        <v>821463.9</v>
      </c>
      <c r="Y20" s="473">
        <f t="shared" si="13"/>
        <v>1204151.9100000001</v>
      </c>
      <c r="Z20" s="473">
        <f t="shared" si="13"/>
        <v>696478.5</v>
      </c>
      <c r="AA20" s="473">
        <f t="shared" si="13"/>
        <v>257441.57999999996</v>
      </c>
      <c r="AB20" s="473">
        <f t="shared" si="13"/>
        <v>209453.16</v>
      </c>
      <c r="AC20" s="473">
        <f t="shared" si="13"/>
        <v>1947753.5299999998</v>
      </c>
      <c r="AD20" s="473">
        <f t="shared" si="13"/>
        <v>5957696.9800000004</v>
      </c>
      <c r="AE20" s="473">
        <f t="shared" si="13"/>
        <v>33448633.869999997</v>
      </c>
    </row>
    <row r="21" spans="1:31" ht="15.75" thickBot="1" x14ac:dyDescent="0.3">
      <c r="A21" s="449"/>
      <c r="B21" s="474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474"/>
      <c r="P21" s="474"/>
      <c r="Q21" s="474"/>
      <c r="R21" s="474"/>
      <c r="S21" s="474"/>
      <c r="T21" s="474"/>
      <c r="U21" s="474"/>
      <c r="V21" s="474"/>
      <c r="W21" s="474"/>
      <c r="X21" s="474"/>
      <c r="Y21" s="474"/>
      <c r="Z21" s="474"/>
      <c r="AA21" s="474"/>
      <c r="AB21" s="474"/>
      <c r="AC21" s="474"/>
      <c r="AD21" s="474"/>
      <c r="AE21" s="474"/>
    </row>
    <row r="23" spans="1:31" x14ac:dyDescent="0.25">
      <c r="A23" s="330" t="s">
        <v>67</v>
      </c>
      <c r="B23" s="331"/>
      <c r="C23" s="331"/>
      <c r="D23" s="331"/>
      <c r="E23" s="331"/>
      <c r="F23" s="331"/>
      <c r="G23" s="331"/>
      <c r="H23" s="331"/>
      <c r="I23" s="331"/>
      <c r="J23" s="331"/>
    </row>
  </sheetData>
  <mergeCells count="125">
    <mergeCell ref="A1:AE1"/>
    <mergeCell ref="AD20:AD21"/>
    <mergeCell ref="AE20:AE21"/>
    <mergeCell ref="A23:J23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J20:J21"/>
    <mergeCell ref="K20:K21"/>
    <mergeCell ref="L20:L21"/>
    <mergeCell ref="M20:M21"/>
    <mergeCell ref="N20:N21"/>
    <mergeCell ref="O20:O21"/>
    <mergeCell ref="T18:T19"/>
    <mergeCell ref="U18:U19"/>
    <mergeCell ref="F18:F19"/>
    <mergeCell ref="V18:V19"/>
    <mergeCell ref="W18:W19"/>
    <mergeCell ref="X18:X19"/>
    <mergeCell ref="M18:M19"/>
    <mergeCell ref="N18:N19"/>
    <mergeCell ref="AB20:AB21"/>
    <mergeCell ref="AC20:AC21"/>
    <mergeCell ref="R18:R19"/>
    <mergeCell ref="G18:G19"/>
    <mergeCell ref="H18:H19"/>
    <mergeCell ref="I18:I19"/>
    <mergeCell ref="J18:J19"/>
    <mergeCell ref="K18:K19"/>
    <mergeCell ref="L18:L19"/>
    <mergeCell ref="R10:R11"/>
    <mergeCell ref="S10:S11"/>
    <mergeCell ref="AE18:AE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Y18:Y19"/>
    <mergeCell ref="Z18:Z19"/>
    <mergeCell ref="AA18:AA19"/>
    <mergeCell ref="AB18:AB19"/>
    <mergeCell ref="AC18:AC19"/>
    <mergeCell ref="AD18:AD19"/>
    <mergeCell ref="S18:S19"/>
    <mergeCell ref="A18:A19"/>
    <mergeCell ref="B18:B19"/>
    <mergeCell ref="C18:C19"/>
    <mergeCell ref="D18:D19"/>
    <mergeCell ref="E18:E19"/>
    <mergeCell ref="H10:H11"/>
    <mergeCell ref="I10:I11"/>
    <mergeCell ref="J10:J11"/>
    <mergeCell ref="K10:K11"/>
    <mergeCell ref="L10:L11"/>
    <mergeCell ref="M10:M11"/>
    <mergeCell ref="O18:O19"/>
    <mergeCell ref="P18:P19"/>
    <mergeCell ref="Q18:Q19"/>
    <mergeCell ref="N10:N11"/>
    <mergeCell ref="O10:O11"/>
    <mergeCell ref="P10:P11"/>
    <mergeCell ref="Q10:Q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10:A11"/>
    <mergeCell ref="B10:B11"/>
    <mergeCell ref="C10:C11"/>
    <mergeCell ref="D10:D11"/>
    <mergeCell ref="E10:E11"/>
    <mergeCell ref="F10:F11"/>
    <mergeCell ref="G10:G11"/>
    <mergeCell ref="W2:W3"/>
    <mergeCell ref="X2:X3"/>
    <mergeCell ref="Q2:Q3"/>
    <mergeCell ref="R2:R3"/>
    <mergeCell ref="S2:S3"/>
    <mergeCell ref="T2:T3"/>
    <mergeCell ref="U2:U3"/>
    <mergeCell ref="V2:V3"/>
    <mergeCell ref="J2:J3"/>
    <mergeCell ref="K2:K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C2:AC3"/>
    <mergeCell ref="AD2:AD3"/>
    <mergeCell ref="AE2:AE3"/>
    <mergeCell ref="Y2:Y3"/>
    <mergeCell ref="Z2:Z3"/>
    <mergeCell ref="AA2:AA3"/>
    <mergeCell ref="AB2:AB3"/>
  </mergeCells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18"/>
  <sheetViews>
    <sheetView topLeftCell="G1" workbookViewId="0">
      <selection activeCell="L4" sqref="L4"/>
    </sheetView>
  </sheetViews>
  <sheetFormatPr defaultColWidth="9.140625" defaultRowHeight="15" x14ac:dyDescent="0.25"/>
  <cols>
    <col min="1" max="1" width="20" style="2" customWidth="1"/>
    <col min="2" max="2" width="11.5703125" style="2" customWidth="1"/>
    <col min="3" max="3" width="13.85546875" style="2" customWidth="1"/>
    <col min="4" max="4" width="13.28515625" style="2" customWidth="1"/>
    <col min="5" max="5" width="13.7109375" style="2" customWidth="1"/>
    <col min="6" max="6" width="11.85546875" style="2" customWidth="1"/>
    <col min="7" max="7" width="12.85546875" style="2" customWidth="1"/>
    <col min="8" max="8" width="12.140625" style="2" customWidth="1"/>
    <col min="9" max="9" width="13.7109375" style="2" customWidth="1"/>
    <col min="10" max="10" width="12.140625" style="2" customWidth="1"/>
    <col min="11" max="11" width="12.85546875" style="2" customWidth="1"/>
    <col min="12" max="12" width="14" style="2" customWidth="1"/>
    <col min="13" max="13" width="12.140625" style="2" customWidth="1"/>
    <col min="14" max="14" width="14.85546875" style="2" customWidth="1"/>
    <col min="15" max="15" width="13.140625" style="2" customWidth="1"/>
    <col min="16" max="16" width="12.85546875" style="2" customWidth="1"/>
    <col min="17" max="17" width="11.28515625" style="2" customWidth="1"/>
    <col min="18" max="19" width="12.85546875" style="2" customWidth="1"/>
    <col min="20" max="20" width="13.5703125" style="2" customWidth="1"/>
    <col min="21" max="21" width="13.42578125" style="2" customWidth="1"/>
    <col min="22" max="22" width="16.140625" style="2" customWidth="1"/>
    <col min="23" max="23" width="19.7109375" style="2" bestFit="1" customWidth="1"/>
    <col min="24" max="24" width="17.5703125" style="2" bestFit="1" customWidth="1"/>
    <col min="25" max="25" width="12.140625" style="2" customWidth="1"/>
    <col min="26" max="26" width="12.28515625" style="2" customWidth="1"/>
    <col min="27" max="27" width="13.85546875" style="2" customWidth="1"/>
    <col min="28" max="28" width="15.5703125" style="2" customWidth="1"/>
    <col min="29" max="29" width="11.7109375" style="2" customWidth="1"/>
    <col min="30" max="30" width="13" style="2" customWidth="1"/>
    <col min="31" max="31" width="16.28515625" style="2" customWidth="1"/>
    <col min="32" max="16384" width="9.140625" style="2"/>
  </cols>
  <sheetData>
    <row r="1" spans="1:31" ht="15.75" thickBot="1" x14ac:dyDescent="0.3">
      <c r="A1" s="259" t="s">
        <v>73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</row>
    <row r="2" spans="1:31" ht="15.75" thickBot="1" x14ac:dyDescent="0.3">
      <c r="A2" s="467" t="s">
        <v>22</v>
      </c>
      <c r="B2" s="458" t="s">
        <v>23</v>
      </c>
      <c r="C2" s="458" t="s">
        <v>24</v>
      </c>
      <c r="D2" s="458" t="s">
        <v>25</v>
      </c>
      <c r="E2" s="458" t="s">
        <v>26</v>
      </c>
      <c r="F2" s="458" t="s">
        <v>27</v>
      </c>
      <c r="G2" s="458" t="s">
        <v>28</v>
      </c>
      <c r="H2" s="458" t="s">
        <v>29</v>
      </c>
      <c r="I2" s="458" t="s">
        <v>30</v>
      </c>
      <c r="J2" s="458" t="s">
        <v>31</v>
      </c>
      <c r="K2" s="458" t="s">
        <v>32</v>
      </c>
      <c r="L2" s="37" t="s">
        <v>13</v>
      </c>
      <c r="M2" s="458" t="s">
        <v>35</v>
      </c>
      <c r="N2" s="458" t="s">
        <v>36</v>
      </c>
      <c r="O2" s="458" t="s">
        <v>37</v>
      </c>
      <c r="P2" s="458" t="s">
        <v>38</v>
      </c>
      <c r="Q2" s="465" t="s">
        <v>39</v>
      </c>
      <c r="R2" s="458" t="s">
        <v>40</v>
      </c>
      <c r="S2" s="458" t="s">
        <v>79</v>
      </c>
      <c r="T2" s="458" t="s">
        <v>41</v>
      </c>
      <c r="U2" s="458" t="s">
        <v>42</v>
      </c>
      <c r="V2" s="458" t="s">
        <v>43</v>
      </c>
      <c r="W2" s="477" t="s">
        <v>44</v>
      </c>
      <c r="X2" s="477" t="s">
        <v>45</v>
      </c>
      <c r="Y2" s="479" t="s">
        <v>46</v>
      </c>
      <c r="Z2" s="479" t="s">
        <v>49</v>
      </c>
      <c r="AA2" s="479" t="s">
        <v>48</v>
      </c>
      <c r="AB2" s="458" t="s">
        <v>47</v>
      </c>
      <c r="AC2" s="458" t="s">
        <v>50</v>
      </c>
      <c r="AD2" s="460" t="s">
        <v>51</v>
      </c>
      <c r="AE2" s="458" t="s">
        <v>52</v>
      </c>
    </row>
    <row r="3" spans="1:31" ht="15.75" thickBot="1" x14ac:dyDescent="0.3">
      <c r="A3" s="468"/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37" t="s">
        <v>33</v>
      </c>
      <c r="M3" s="459"/>
      <c r="N3" s="459"/>
      <c r="O3" s="459"/>
      <c r="P3" s="459"/>
      <c r="Q3" s="466"/>
      <c r="R3" s="459"/>
      <c r="S3" s="459"/>
      <c r="T3" s="459"/>
      <c r="U3" s="459"/>
      <c r="V3" s="459"/>
      <c r="W3" s="478"/>
      <c r="X3" s="478"/>
      <c r="Y3" s="480"/>
      <c r="Z3" s="480"/>
      <c r="AA3" s="480"/>
      <c r="AB3" s="459"/>
      <c r="AC3" s="459"/>
      <c r="AD3" s="461"/>
      <c r="AE3" s="459"/>
    </row>
    <row r="4" spans="1:31" ht="15.75" thickBot="1" x14ac:dyDescent="0.3">
      <c r="A4" s="38" t="s">
        <v>4</v>
      </c>
      <c r="B4" s="39">
        <v>282738.09999999998</v>
      </c>
      <c r="C4" s="40">
        <v>242672.5</v>
      </c>
      <c r="D4" s="41">
        <v>179081.84</v>
      </c>
      <c r="E4" s="42">
        <v>266219.90000000002</v>
      </c>
      <c r="F4" s="42">
        <v>2701.3</v>
      </c>
      <c r="G4" s="42">
        <v>222540.1</v>
      </c>
      <c r="H4" s="43">
        <v>8181.95</v>
      </c>
      <c r="I4" s="43">
        <v>88162.3</v>
      </c>
      <c r="J4" s="43">
        <v>221349.52</v>
      </c>
      <c r="K4" s="43">
        <v>131054.1</v>
      </c>
      <c r="L4" s="44">
        <f>SUM(B4:K4)</f>
        <v>1644701.61</v>
      </c>
      <c r="M4" s="43">
        <v>193117.9</v>
      </c>
      <c r="N4" s="43">
        <v>55328</v>
      </c>
      <c r="O4" s="43">
        <v>28180.6</v>
      </c>
      <c r="P4" s="43">
        <v>47280.5</v>
      </c>
      <c r="Q4" s="43">
        <v>36312.5</v>
      </c>
      <c r="R4" s="43">
        <v>78536.87</v>
      </c>
      <c r="S4" s="43">
        <v>269740.79999999999</v>
      </c>
      <c r="T4" s="43">
        <v>74739.8</v>
      </c>
      <c r="U4" s="44">
        <f>SUM(M4:T4)</f>
        <v>783236.97</v>
      </c>
      <c r="V4" s="43">
        <v>58984.7</v>
      </c>
      <c r="W4" s="43">
        <v>0</v>
      </c>
      <c r="X4" s="43">
        <v>76449.88</v>
      </c>
      <c r="Y4" s="43">
        <v>130940.03</v>
      </c>
      <c r="Z4" s="43">
        <v>8362.6200000000008</v>
      </c>
      <c r="AA4" s="43">
        <v>42725.24</v>
      </c>
      <c r="AB4" s="184">
        <v>70158.100000000006</v>
      </c>
      <c r="AC4" s="43">
        <v>101718.84</v>
      </c>
      <c r="AD4" s="44">
        <f>SUM(V4:AC4)</f>
        <v>489339.40999999992</v>
      </c>
      <c r="AE4" s="45">
        <f>SUM(L4+U4+AD4)</f>
        <v>2917277.99</v>
      </c>
    </row>
    <row r="5" spans="1:31" ht="15.75" thickBot="1" x14ac:dyDescent="0.3">
      <c r="A5" s="46" t="s">
        <v>5</v>
      </c>
      <c r="B5" s="47">
        <v>254666.2</v>
      </c>
      <c r="C5" s="48">
        <v>211165.2</v>
      </c>
      <c r="D5" s="49">
        <v>145755.13</v>
      </c>
      <c r="E5" s="50">
        <v>305935.40000000002</v>
      </c>
      <c r="F5" s="50">
        <v>19651.599999999999</v>
      </c>
      <c r="G5" s="50">
        <v>188946</v>
      </c>
      <c r="H5" s="51">
        <v>35017.800000000003</v>
      </c>
      <c r="I5" s="51">
        <v>86295.4</v>
      </c>
      <c r="J5" s="51">
        <v>176686.79</v>
      </c>
      <c r="K5" s="51">
        <v>115535.8</v>
      </c>
      <c r="L5" s="44">
        <f t="shared" ref="L5:L16" si="0">SUM(B5:K5)</f>
        <v>1539655.32</v>
      </c>
      <c r="M5" s="51">
        <v>107717.88</v>
      </c>
      <c r="N5" s="51">
        <v>55900</v>
      </c>
      <c r="O5" s="61">
        <v>4969.8</v>
      </c>
      <c r="P5" s="51">
        <v>43738.91</v>
      </c>
      <c r="Q5" s="51">
        <v>32786.480000000003</v>
      </c>
      <c r="R5" s="51">
        <v>118575.58</v>
      </c>
      <c r="S5" s="51">
        <v>203360.3</v>
      </c>
      <c r="T5" s="51">
        <v>63960.800000000003</v>
      </c>
      <c r="U5" s="44">
        <f t="shared" ref="U5:U17" si="1">SUM(M5:T5)</f>
        <v>631009.75</v>
      </c>
      <c r="V5" s="51">
        <v>63732.9</v>
      </c>
      <c r="W5" s="51">
        <v>21926.400000000001</v>
      </c>
      <c r="X5" s="51">
        <v>69247.31</v>
      </c>
      <c r="Y5" s="51">
        <v>134472.9</v>
      </c>
      <c r="Z5" s="51">
        <v>48402.16</v>
      </c>
      <c r="AA5" s="51">
        <v>32336.05</v>
      </c>
      <c r="AB5" s="185">
        <v>65244.800000000003</v>
      </c>
      <c r="AC5" s="51">
        <v>166964.44</v>
      </c>
      <c r="AD5" s="44">
        <f t="shared" ref="AD5:AD16" si="2">SUM(V5:AC5)</f>
        <v>602326.96</v>
      </c>
      <c r="AE5" s="45">
        <f t="shared" ref="AE5:AE16" si="3">SUM(L5+U5+AD5)</f>
        <v>2772992.0300000003</v>
      </c>
    </row>
    <row r="6" spans="1:31" ht="15.75" thickBot="1" x14ac:dyDescent="0.3">
      <c r="A6" s="38" t="s">
        <v>6</v>
      </c>
      <c r="B6" s="39">
        <v>283214.59999999998</v>
      </c>
      <c r="C6" s="40">
        <v>223701.2</v>
      </c>
      <c r="D6" s="41">
        <v>214596.39</v>
      </c>
      <c r="E6" s="42">
        <v>321955.09999999998</v>
      </c>
      <c r="F6" s="42">
        <v>29066.35</v>
      </c>
      <c r="G6" s="42">
        <v>217088</v>
      </c>
      <c r="H6" s="43">
        <v>32570.38</v>
      </c>
      <c r="I6" s="43">
        <v>92664.3</v>
      </c>
      <c r="J6" s="43">
        <v>151579.54999999999</v>
      </c>
      <c r="K6" s="43">
        <v>129312.4</v>
      </c>
      <c r="L6" s="44">
        <f t="shared" si="0"/>
        <v>1695748.2699999998</v>
      </c>
      <c r="M6" s="43">
        <v>144737.96</v>
      </c>
      <c r="N6" s="43">
        <v>45831</v>
      </c>
      <c r="O6" s="51">
        <v>29352.2</v>
      </c>
      <c r="P6" s="43">
        <v>46029.89</v>
      </c>
      <c r="Q6" s="43">
        <v>37809.199999999997</v>
      </c>
      <c r="R6" s="43">
        <v>200167.74</v>
      </c>
      <c r="S6" s="43">
        <v>243956.6</v>
      </c>
      <c r="T6" s="43">
        <v>41057.9</v>
      </c>
      <c r="U6" s="44">
        <f t="shared" si="1"/>
        <v>788942.49</v>
      </c>
      <c r="V6" s="43">
        <v>69905.5</v>
      </c>
      <c r="W6" s="43">
        <v>5407.3</v>
      </c>
      <c r="X6" s="43">
        <v>78414.2</v>
      </c>
      <c r="Y6" s="43">
        <v>101352.1</v>
      </c>
      <c r="Z6" s="43">
        <v>23493.439999999999</v>
      </c>
      <c r="AA6" s="43">
        <v>55919.6</v>
      </c>
      <c r="AB6" s="43">
        <v>74764.83</v>
      </c>
      <c r="AC6" s="43">
        <v>189197.93</v>
      </c>
      <c r="AD6" s="44">
        <f t="shared" si="2"/>
        <v>598454.89999999991</v>
      </c>
      <c r="AE6" s="45">
        <f t="shared" si="3"/>
        <v>3083145.6599999997</v>
      </c>
    </row>
    <row r="7" spans="1:31" ht="15.75" thickBot="1" x14ac:dyDescent="0.3">
      <c r="A7" s="38" t="s">
        <v>7</v>
      </c>
      <c r="B7" s="39">
        <v>217807.8</v>
      </c>
      <c r="C7" s="40">
        <v>205700.6</v>
      </c>
      <c r="D7" s="41">
        <v>178097.43</v>
      </c>
      <c r="E7" s="42">
        <v>297006.40000000002</v>
      </c>
      <c r="F7" s="42">
        <v>40216.129999999997</v>
      </c>
      <c r="G7" s="42">
        <v>217055.5</v>
      </c>
      <c r="H7" s="43">
        <v>22633.52</v>
      </c>
      <c r="I7" s="43">
        <v>102385.3</v>
      </c>
      <c r="J7" s="43">
        <v>176455.12</v>
      </c>
      <c r="K7" s="43">
        <v>120761.9</v>
      </c>
      <c r="L7" s="44">
        <f t="shared" si="0"/>
        <v>1578119.7000000002</v>
      </c>
      <c r="M7" s="43">
        <v>188099.1</v>
      </c>
      <c r="N7" s="43">
        <v>14832</v>
      </c>
      <c r="O7" s="43">
        <v>26092.9</v>
      </c>
      <c r="P7" s="43">
        <v>44202.400000000001</v>
      </c>
      <c r="Q7" s="43">
        <v>24543.1</v>
      </c>
      <c r="R7" s="43">
        <v>131329.71</v>
      </c>
      <c r="S7" s="43">
        <v>215534.4</v>
      </c>
      <c r="T7" s="43">
        <v>50635.8</v>
      </c>
      <c r="U7" s="44">
        <f t="shared" si="1"/>
        <v>695269.41</v>
      </c>
      <c r="V7" s="43">
        <v>64442.5</v>
      </c>
      <c r="W7" s="43">
        <v>34999.4</v>
      </c>
      <c r="X7" s="43">
        <v>74818.899999999994</v>
      </c>
      <c r="Y7" s="43">
        <v>128126.46</v>
      </c>
      <c r="Z7" s="43">
        <v>0</v>
      </c>
      <c r="AA7" s="43">
        <v>26563.3</v>
      </c>
      <c r="AB7" s="43">
        <v>70383.97</v>
      </c>
      <c r="AC7" s="43">
        <v>191855.58</v>
      </c>
      <c r="AD7" s="44">
        <f t="shared" si="2"/>
        <v>591190.11</v>
      </c>
      <c r="AE7" s="45">
        <f t="shared" si="3"/>
        <v>2864579.22</v>
      </c>
    </row>
    <row r="8" spans="1:31" ht="15.75" thickBot="1" x14ac:dyDescent="0.3">
      <c r="A8" s="38" t="s">
        <v>8</v>
      </c>
      <c r="B8" s="39">
        <v>216147.6</v>
      </c>
      <c r="C8" s="40">
        <v>200990.3</v>
      </c>
      <c r="D8" s="41">
        <v>135995.65</v>
      </c>
      <c r="E8" s="42">
        <v>329334.5</v>
      </c>
      <c r="F8" s="42">
        <v>37856.94</v>
      </c>
      <c r="G8" s="42">
        <v>247479.3</v>
      </c>
      <c r="H8" s="43">
        <v>16412.7</v>
      </c>
      <c r="I8" s="43">
        <v>112761.60000000001</v>
      </c>
      <c r="J8" s="43">
        <v>134481.59</v>
      </c>
      <c r="K8" s="43">
        <v>123631.9</v>
      </c>
      <c r="L8" s="44">
        <f t="shared" si="0"/>
        <v>1555092.08</v>
      </c>
      <c r="M8" s="43">
        <v>89688.22</v>
      </c>
      <c r="N8" s="43">
        <v>62512</v>
      </c>
      <c r="O8" s="43">
        <v>36518.800000000003</v>
      </c>
      <c r="P8" s="43">
        <v>44606.47</v>
      </c>
      <c r="Q8" s="43">
        <v>34715.9</v>
      </c>
      <c r="R8" s="43">
        <v>119156.81</v>
      </c>
      <c r="S8" s="43">
        <v>223574.7</v>
      </c>
      <c r="T8" s="43">
        <v>87847.3</v>
      </c>
      <c r="U8" s="44">
        <f t="shared" si="1"/>
        <v>698620.20000000007</v>
      </c>
      <c r="V8" s="43">
        <v>42539.199999999997</v>
      </c>
      <c r="W8" s="43">
        <v>53845.1</v>
      </c>
      <c r="X8" s="43">
        <v>75607.3</v>
      </c>
      <c r="Y8" s="43">
        <v>129907</v>
      </c>
      <c r="Z8" s="43">
        <v>0</v>
      </c>
      <c r="AA8" s="43">
        <v>18689</v>
      </c>
      <c r="AB8" s="43">
        <v>52500.5</v>
      </c>
      <c r="AC8" s="43">
        <v>168355.55</v>
      </c>
      <c r="AD8" s="44">
        <f t="shared" si="2"/>
        <v>541443.64999999991</v>
      </c>
      <c r="AE8" s="45">
        <f t="shared" si="3"/>
        <v>2795155.93</v>
      </c>
    </row>
    <row r="9" spans="1:31" ht="15.75" thickBot="1" x14ac:dyDescent="0.3">
      <c r="A9" s="54" t="s">
        <v>9</v>
      </c>
      <c r="B9" s="55">
        <v>175283.4</v>
      </c>
      <c r="C9" s="56">
        <v>178314.2</v>
      </c>
      <c r="D9" s="57">
        <v>134587.38</v>
      </c>
      <c r="E9" s="58">
        <v>329400</v>
      </c>
      <c r="F9" s="58">
        <v>41877.949999999997</v>
      </c>
      <c r="G9" s="58">
        <v>239133.1</v>
      </c>
      <c r="H9" s="59">
        <v>25761.74</v>
      </c>
      <c r="I9" s="59">
        <v>109539.6</v>
      </c>
      <c r="J9" s="59">
        <v>156486.49</v>
      </c>
      <c r="K9" s="59">
        <v>131783.79999999999</v>
      </c>
      <c r="L9" s="44">
        <f t="shared" si="0"/>
        <v>1522167.6600000001</v>
      </c>
      <c r="M9" s="59">
        <v>31520</v>
      </c>
      <c r="N9" s="59">
        <v>48050</v>
      </c>
      <c r="O9" s="59">
        <v>39996.300000000003</v>
      </c>
      <c r="P9" s="59">
        <v>43763.199999999997</v>
      </c>
      <c r="Q9" s="59">
        <v>37065.5</v>
      </c>
      <c r="R9" s="59">
        <v>139227.82999999999</v>
      </c>
      <c r="S9" s="59">
        <v>163937.70000000001</v>
      </c>
      <c r="T9" s="59">
        <v>96442</v>
      </c>
      <c r="U9" s="44">
        <f t="shared" si="1"/>
        <v>600002.53</v>
      </c>
      <c r="V9" s="59">
        <v>61258.67</v>
      </c>
      <c r="W9" s="59">
        <v>35194.639999999999</v>
      </c>
      <c r="X9" s="59">
        <v>74045.100000000006</v>
      </c>
      <c r="Y9" s="59">
        <v>102196.33</v>
      </c>
      <c r="Z9" s="59">
        <v>0</v>
      </c>
      <c r="AA9" s="59">
        <v>0</v>
      </c>
      <c r="AB9" s="59">
        <v>62358.7</v>
      </c>
      <c r="AC9" s="59">
        <v>164024.5</v>
      </c>
      <c r="AD9" s="44">
        <f t="shared" si="2"/>
        <v>499077.94</v>
      </c>
      <c r="AE9" s="45">
        <f t="shared" si="3"/>
        <v>2621248.1300000004</v>
      </c>
    </row>
    <row r="10" spans="1:31" ht="16.5" thickTop="1" thickBot="1" x14ac:dyDescent="0.3">
      <c r="A10" s="186" t="s">
        <v>10</v>
      </c>
      <c r="B10" s="132">
        <f>SUM(B4:B9)</f>
        <v>1429857.7</v>
      </c>
      <c r="C10" s="132">
        <f t="shared" ref="C10:AE10" si="4">SUM(C4:C9)</f>
        <v>1262544</v>
      </c>
      <c r="D10" s="132">
        <f t="shared" si="4"/>
        <v>988113.82000000007</v>
      </c>
      <c r="E10" s="132">
        <f t="shared" si="4"/>
        <v>1849851.3</v>
      </c>
      <c r="F10" s="132">
        <f t="shared" si="4"/>
        <v>171370.27000000002</v>
      </c>
      <c r="G10" s="132">
        <f t="shared" si="4"/>
        <v>1332242</v>
      </c>
      <c r="H10" s="132">
        <f t="shared" si="4"/>
        <v>140578.09</v>
      </c>
      <c r="I10" s="132">
        <f t="shared" si="4"/>
        <v>591808.5</v>
      </c>
      <c r="J10" s="132">
        <f t="shared" si="4"/>
        <v>1017039.0599999999</v>
      </c>
      <c r="K10" s="132">
        <f t="shared" si="4"/>
        <v>752079.90000000014</v>
      </c>
      <c r="L10" s="132">
        <f t="shared" si="4"/>
        <v>9535484.6400000006</v>
      </c>
      <c r="M10" s="132">
        <f t="shared" si="4"/>
        <v>754881.05999999994</v>
      </c>
      <c r="N10" s="132">
        <f t="shared" si="4"/>
        <v>282453</v>
      </c>
      <c r="O10" s="132">
        <f t="shared" si="4"/>
        <v>165110.6</v>
      </c>
      <c r="P10" s="132">
        <f t="shared" si="4"/>
        <v>269621.37</v>
      </c>
      <c r="Q10" s="132">
        <f t="shared" si="4"/>
        <v>203232.68</v>
      </c>
      <c r="R10" s="132">
        <f t="shared" si="4"/>
        <v>786994.53999999992</v>
      </c>
      <c r="S10" s="132">
        <f t="shared" si="4"/>
        <v>1320104.5</v>
      </c>
      <c r="T10" s="132">
        <f t="shared" si="4"/>
        <v>414683.6</v>
      </c>
      <c r="U10" s="132">
        <f t="shared" si="4"/>
        <v>4197081.3500000006</v>
      </c>
      <c r="V10" s="132">
        <f t="shared" si="4"/>
        <v>360863.47</v>
      </c>
      <c r="W10" s="132">
        <f t="shared" si="4"/>
        <v>151372.84000000003</v>
      </c>
      <c r="X10" s="132">
        <f t="shared" si="4"/>
        <v>448582.69000000006</v>
      </c>
      <c r="Y10" s="132">
        <f t="shared" si="4"/>
        <v>726994.82</v>
      </c>
      <c r="Z10" s="132">
        <f t="shared" si="4"/>
        <v>80258.22</v>
      </c>
      <c r="AA10" s="132">
        <f t="shared" si="4"/>
        <v>176233.18999999997</v>
      </c>
      <c r="AB10" s="132">
        <f t="shared" si="4"/>
        <v>395410.90000000008</v>
      </c>
      <c r="AC10" s="132">
        <f t="shared" si="4"/>
        <v>982116.84000000008</v>
      </c>
      <c r="AD10" s="132">
        <f t="shared" si="4"/>
        <v>3321832.9699999997</v>
      </c>
      <c r="AE10" s="132">
        <f t="shared" si="4"/>
        <v>17054398.960000001</v>
      </c>
    </row>
    <row r="11" spans="1:31" ht="15.75" thickBot="1" x14ac:dyDescent="0.3">
      <c r="A11" s="46" t="s">
        <v>15</v>
      </c>
      <c r="B11" s="47">
        <v>162307.1</v>
      </c>
      <c r="C11" s="48">
        <v>189579.7</v>
      </c>
      <c r="D11" s="49">
        <v>196883.56</v>
      </c>
      <c r="E11" s="50">
        <v>310383.59999999998</v>
      </c>
      <c r="F11" s="50">
        <v>24519.88</v>
      </c>
      <c r="G11" s="50">
        <v>259763.4</v>
      </c>
      <c r="H11" s="51">
        <v>33301.68</v>
      </c>
      <c r="I11" s="51">
        <v>91843.5</v>
      </c>
      <c r="J11" s="51">
        <v>140415.96</v>
      </c>
      <c r="K11" s="51">
        <v>120635.4</v>
      </c>
      <c r="L11" s="44">
        <f t="shared" si="0"/>
        <v>1529633.7799999998</v>
      </c>
      <c r="M11" s="51">
        <v>156036.89000000001</v>
      </c>
      <c r="N11" s="51">
        <v>47357</v>
      </c>
      <c r="O11" s="51">
        <v>35224.9</v>
      </c>
      <c r="P11" s="51">
        <v>47397.2</v>
      </c>
      <c r="Q11" s="51">
        <v>35133.9</v>
      </c>
      <c r="R11" s="51">
        <v>132127.07</v>
      </c>
      <c r="S11" s="51">
        <v>176687.6</v>
      </c>
      <c r="T11" s="51">
        <v>100540.6</v>
      </c>
      <c r="U11" s="44">
        <f t="shared" si="1"/>
        <v>730505.16</v>
      </c>
      <c r="V11" s="51">
        <v>63631.1</v>
      </c>
      <c r="W11" s="51">
        <v>2087.9699999999998</v>
      </c>
      <c r="X11" s="51">
        <v>72461.2</v>
      </c>
      <c r="Y11" s="51">
        <v>87148.33</v>
      </c>
      <c r="Z11" s="51">
        <v>0</v>
      </c>
      <c r="AA11" s="51">
        <v>4910.7</v>
      </c>
      <c r="AB11" s="51">
        <v>66198.2</v>
      </c>
      <c r="AC11" s="51">
        <v>162714.54</v>
      </c>
      <c r="AD11" s="44">
        <f t="shared" si="2"/>
        <v>459152.04000000004</v>
      </c>
      <c r="AE11" s="45">
        <f t="shared" si="3"/>
        <v>2719290.98</v>
      </c>
    </row>
    <row r="12" spans="1:31" ht="15.75" thickBot="1" x14ac:dyDescent="0.3">
      <c r="A12" s="38" t="s">
        <v>16</v>
      </c>
      <c r="B12" s="39">
        <v>212318.2</v>
      </c>
      <c r="C12" s="40">
        <v>210229.9</v>
      </c>
      <c r="D12" s="41">
        <v>251806.76</v>
      </c>
      <c r="E12" s="42">
        <v>276948.40000000002</v>
      </c>
      <c r="F12" s="42">
        <v>30494.799999999999</v>
      </c>
      <c r="G12" s="42">
        <v>259763.4</v>
      </c>
      <c r="H12" s="43">
        <v>33301.68</v>
      </c>
      <c r="I12" s="43">
        <v>64042</v>
      </c>
      <c r="J12" s="43">
        <v>151078.49</v>
      </c>
      <c r="K12" s="43">
        <v>111331.1</v>
      </c>
      <c r="L12" s="44">
        <f t="shared" si="0"/>
        <v>1601314.73</v>
      </c>
      <c r="M12" s="43">
        <v>106417.67</v>
      </c>
      <c r="N12" s="43">
        <v>47357</v>
      </c>
      <c r="O12" s="43">
        <v>17471.3</v>
      </c>
      <c r="P12" s="43">
        <v>37496.83</v>
      </c>
      <c r="Q12" s="43">
        <v>36748.199999999997</v>
      </c>
      <c r="R12" s="51">
        <v>132127.07</v>
      </c>
      <c r="S12" s="43">
        <v>142134.79999999999</v>
      </c>
      <c r="T12" s="43">
        <v>82181.3</v>
      </c>
      <c r="U12" s="44">
        <f t="shared" si="1"/>
        <v>601934.17000000004</v>
      </c>
      <c r="V12" s="43">
        <v>63631.1</v>
      </c>
      <c r="W12" s="43">
        <v>0</v>
      </c>
      <c r="X12" s="43">
        <v>72461.2</v>
      </c>
      <c r="Y12" s="43">
        <v>74095.490000000005</v>
      </c>
      <c r="Z12" s="43">
        <v>10875.82</v>
      </c>
      <c r="AA12" s="43">
        <v>6901.5</v>
      </c>
      <c r="AB12" s="43">
        <v>66198.2</v>
      </c>
      <c r="AC12" s="43">
        <v>148289.92000000001</v>
      </c>
      <c r="AD12" s="44">
        <f t="shared" si="2"/>
        <v>442453.23</v>
      </c>
      <c r="AE12" s="45">
        <f t="shared" si="3"/>
        <v>2645702.13</v>
      </c>
    </row>
    <row r="13" spans="1:31" ht="15.75" thickBot="1" x14ac:dyDescent="0.3">
      <c r="A13" s="38" t="s">
        <v>17</v>
      </c>
      <c r="B13" s="39">
        <v>250438</v>
      </c>
      <c r="C13" s="40">
        <v>235995</v>
      </c>
      <c r="D13" s="41">
        <v>196883.56</v>
      </c>
      <c r="E13" s="42">
        <v>217023.4</v>
      </c>
      <c r="F13" s="42">
        <v>21266.07</v>
      </c>
      <c r="G13" s="42">
        <v>228299.3</v>
      </c>
      <c r="H13" s="43">
        <v>33301.68</v>
      </c>
      <c r="I13" s="43">
        <v>69729.8</v>
      </c>
      <c r="J13" s="43">
        <v>67686.42</v>
      </c>
      <c r="K13" s="43">
        <v>81962.899999999994</v>
      </c>
      <c r="L13" s="44">
        <f t="shared" si="0"/>
        <v>1402586.13</v>
      </c>
      <c r="M13" s="43">
        <v>156036.89000000001</v>
      </c>
      <c r="N13" s="43">
        <v>38308</v>
      </c>
      <c r="O13" s="43">
        <v>32820</v>
      </c>
      <c r="P13" s="43">
        <v>47397.2</v>
      </c>
      <c r="Q13" s="43">
        <v>41983.4</v>
      </c>
      <c r="R13" s="51">
        <v>132127.07</v>
      </c>
      <c r="S13" s="43">
        <v>127880.6</v>
      </c>
      <c r="T13" s="43">
        <v>66902.899999999994</v>
      </c>
      <c r="U13" s="44">
        <f t="shared" si="1"/>
        <v>643456.06000000006</v>
      </c>
      <c r="V13" s="43">
        <v>29629.200000000001</v>
      </c>
      <c r="W13" s="43">
        <v>0</v>
      </c>
      <c r="X13" s="43">
        <v>54189</v>
      </c>
      <c r="Y13" s="43">
        <v>67540.06</v>
      </c>
      <c r="Z13" s="43">
        <v>43381.75</v>
      </c>
      <c r="AA13" s="43">
        <v>15878.49</v>
      </c>
      <c r="AB13" s="43">
        <v>44101.599999999999</v>
      </c>
      <c r="AC13" s="43">
        <v>141920.70000000001</v>
      </c>
      <c r="AD13" s="44">
        <f t="shared" si="2"/>
        <v>396640.80000000005</v>
      </c>
      <c r="AE13" s="45">
        <f t="shared" si="3"/>
        <v>2442682.9900000002</v>
      </c>
    </row>
    <row r="14" spans="1:31" ht="15.75" thickBot="1" x14ac:dyDescent="0.3">
      <c r="A14" s="38" t="s">
        <v>18</v>
      </c>
      <c r="B14" s="39">
        <v>289857.2</v>
      </c>
      <c r="C14" s="40">
        <v>299409.45</v>
      </c>
      <c r="D14" s="41">
        <v>299416.74</v>
      </c>
      <c r="E14" s="42">
        <v>218726.3</v>
      </c>
      <c r="F14" s="42">
        <v>27141.64</v>
      </c>
      <c r="G14" s="42">
        <v>209267.8</v>
      </c>
      <c r="H14" s="43">
        <v>21624.3</v>
      </c>
      <c r="I14" s="43">
        <v>62769.1</v>
      </c>
      <c r="J14" s="43">
        <v>113332.64</v>
      </c>
      <c r="K14" s="43">
        <v>85927.8</v>
      </c>
      <c r="L14" s="44">
        <f t="shared" si="0"/>
        <v>1627472.97</v>
      </c>
      <c r="M14" s="43">
        <v>71860.5</v>
      </c>
      <c r="N14" s="43">
        <v>38893</v>
      </c>
      <c r="O14" s="43">
        <v>34885.699999999997</v>
      </c>
      <c r="P14" s="43">
        <v>30048.1</v>
      </c>
      <c r="Q14" s="43">
        <v>41032.800000000003</v>
      </c>
      <c r="R14" s="43">
        <v>102905.87</v>
      </c>
      <c r="S14" s="43">
        <v>117259.22</v>
      </c>
      <c r="T14" s="43">
        <v>51313.3</v>
      </c>
      <c r="U14" s="44">
        <f t="shared" si="1"/>
        <v>488198.49000000005</v>
      </c>
      <c r="V14" s="43">
        <v>23433.919999999998</v>
      </c>
      <c r="W14" s="43">
        <v>22274.6</v>
      </c>
      <c r="X14" s="43">
        <v>59077</v>
      </c>
      <c r="Y14" s="43">
        <v>65468.3</v>
      </c>
      <c r="Z14" s="43">
        <v>39700.93</v>
      </c>
      <c r="AA14" s="43">
        <v>15675.9</v>
      </c>
      <c r="AB14" s="43">
        <v>57392.82</v>
      </c>
      <c r="AC14" s="43">
        <v>142712.29999999999</v>
      </c>
      <c r="AD14" s="44">
        <f t="shared" si="2"/>
        <v>425735.76999999996</v>
      </c>
      <c r="AE14" s="45">
        <f t="shared" si="3"/>
        <v>2541407.23</v>
      </c>
    </row>
    <row r="15" spans="1:31" ht="15.75" thickBot="1" x14ac:dyDescent="0.3">
      <c r="A15" s="38" t="s">
        <v>19</v>
      </c>
      <c r="B15" s="39">
        <v>289871.8</v>
      </c>
      <c r="C15" s="40">
        <v>308968.90000000002</v>
      </c>
      <c r="D15" s="41">
        <v>282096.38</v>
      </c>
      <c r="E15" s="42">
        <v>291385.5</v>
      </c>
      <c r="F15" s="42">
        <v>14031.2</v>
      </c>
      <c r="G15" s="42">
        <v>194298.6</v>
      </c>
      <c r="H15" s="43">
        <v>25454.85</v>
      </c>
      <c r="I15" s="43">
        <v>70700.399999999994</v>
      </c>
      <c r="J15" s="43">
        <v>98653.11</v>
      </c>
      <c r="K15" s="43">
        <v>98747</v>
      </c>
      <c r="L15" s="44">
        <f t="shared" si="0"/>
        <v>1674207.7400000002</v>
      </c>
      <c r="M15" s="43">
        <v>44853.73</v>
      </c>
      <c r="N15" s="43">
        <v>20744</v>
      </c>
      <c r="O15" s="43">
        <v>30408.6</v>
      </c>
      <c r="P15" s="43">
        <v>28626</v>
      </c>
      <c r="Q15" s="43">
        <v>41242</v>
      </c>
      <c r="R15" s="43">
        <v>93804.2</v>
      </c>
      <c r="S15" s="43">
        <v>155790.70000000001</v>
      </c>
      <c r="T15" s="43">
        <v>67845</v>
      </c>
      <c r="U15" s="44">
        <f t="shared" si="1"/>
        <v>483314.23000000004</v>
      </c>
      <c r="V15" s="43">
        <v>50495.93</v>
      </c>
      <c r="W15" s="43">
        <v>21298.77</v>
      </c>
      <c r="X15" s="43">
        <v>65144.1</v>
      </c>
      <c r="Y15" s="43">
        <v>98553.06</v>
      </c>
      <c r="Z15" s="43">
        <v>23596.53</v>
      </c>
      <c r="AA15" s="43">
        <v>7722.9</v>
      </c>
      <c r="AB15" s="43">
        <v>60791.46</v>
      </c>
      <c r="AC15" s="43">
        <v>150067.85</v>
      </c>
      <c r="AD15" s="44">
        <f t="shared" si="2"/>
        <v>477670.6</v>
      </c>
      <c r="AE15" s="45">
        <f t="shared" si="3"/>
        <v>2635192.5700000003</v>
      </c>
    </row>
    <row r="16" spans="1:31" ht="15.75" thickBot="1" x14ac:dyDescent="0.3">
      <c r="A16" s="60" t="s">
        <v>20</v>
      </c>
      <c r="B16" s="55">
        <v>300753.7</v>
      </c>
      <c r="C16" s="56">
        <v>296610.32</v>
      </c>
      <c r="D16" s="57">
        <v>294108.64</v>
      </c>
      <c r="E16" s="58">
        <v>374933.8</v>
      </c>
      <c r="F16" s="58">
        <v>1896.2</v>
      </c>
      <c r="G16" s="58">
        <v>211287.6</v>
      </c>
      <c r="H16" s="59">
        <v>15586.92</v>
      </c>
      <c r="I16" s="59">
        <v>59755.199999999997</v>
      </c>
      <c r="J16" s="59">
        <v>203939.09</v>
      </c>
      <c r="K16" s="59">
        <v>103580.4</v>
      </c>
      <c r="L16" s="44">
        <f t="shared" si="0"/>
        <v>1862451.8699999999</v>
      </c>
      <c r="M16" s="59">
        <v>90274.16</v>
      </c>
      <c r="N16" s="59">
        <v>18928</v>
      </c>
      <c r="O16" s="59">
        <v>0</v>
      </c>
      <c r="P16" s="59">
        <v>28562.9</v>
      </c>
      <c r="Q16" s="59">
        <v>49172.3</v>
      </c>
      <c r="R16" s="59">
        <v>60644.800000000003</v>
      </c>
      <c r="S16" s="59">
        <v>210059.4</v>
      </c>
      <c r="T16" s="59">
        <v>46569.4</v>
      </c>
      <c r="U16" s="44">
        <f t="shared" si="1"/>
        <v>504210.95999999996</v>
      </c>
      <c r="V16" s="59">
        <v>12630.35</v>
      </c>
      <c r="W16" s="43">
        <v>9346.5</v>
      </c>
      <c r="X16" s="59">
        <v>45626.2</v>
      </c>
      <c r="Y16" s="59">
        <v>79276.89</v>
      </c>
      <c r="Z16" s="59">
        <v>9550.3799999999992</v>
      </c>
      <c r="AA16" s="59">
        <v>28126.1</v>
      </c>
      <c r="AB16" s="59">
        <v>886.4</v>
      </c>
      <c r="AC16" s="59">
        <v>208333.83</v>
      </c>
      <c r="AD16" s="44">
        <f t="shared" si="2"/>
        <v>393776.65</v>
      </c>
      <c r="AE16" s="45">
        <f t="shared" si="3"/>
        <v>2760439.48</v>
      </c>
    </row>
    <row r="17" spans="1:31" ht="16.5" thickTop="1" thickBot="1" x14ac:dyDescent="0.3">
      <c r="A17" s="186" t="s">
        <v>12</v>
      </c>
      <c r="B17" s="132">
        <f>SUM(B11:B16)</f>
        <v>1505546</v>
      </c>
      <c r="C17" s="132">
        <f t="shared" ref="C17:AC17" si="5">SUM(C11:C16)</f>
        <v>1540793.2700000003</v>
      </c>
      <c r="D17" s="132">
        <f t="shared" si="5"/>
        <v>1521195.6400000001</v>
      </c>
      <c r="E17" s="132">
        <f t="shared" si="5"/>
        <v>1689401</v>
      </c>
      <c r="F17" s="132">
        <f t="shared" si="5"/>
        <v>119349.79</v>
      </c>
      <c r="G17" s="132">
        <f t="shared" si="5"/>
        <v>1362680.1</v>
      </c>
      <c r="H17" s="132">
        <f t="shared" si="5"/>
        <v>162571.11000000002</v>
      </c>
      <c r="I17" s="132">
        <f t="shared" si="5"/>
        <v>418839.99999999994</v>
      </c>
      <c r="J17" s="132">
        <f t="shared" si="5"/>
        <v>775105.71</v>
      </c>
      <c r="K17" s="132">
        <f t="shared" si="5"/>
        <v>602184.6</v>
      </c>
      <c r="L17" s="132">
        <f t="shared" si="5"/>
        <v>9697667.2199999988</v>
      </c>
      <c r="M17" s="132">
        <f t="shared" si="5"/>
        <v>625479.84000000008</v>
      </c>
      <c r="N17" s="132">
        <f t="shared" si="5"/>
        <v>211587</v>
      </c>
      <c r="O17" s="132">
        <f t="shared" si="5"/>
        <v>150810.5</v>
      </c>
      <c r="P17" s="132">
        <f t="shared" si="5"/>
        <v>219528.22999999998</v>
      </c>
      <c r="Q17" s="132">
        <f t="shared" si="5"/>
        <v>245312.59999999998</v>
      </c>
      <c r="R17" s="132">
        <f t="shared" si="5"/>
        <v>653736.08000000007</v>
      </c>
      <c r="S17" s="132">
        <f t="shared" si="5"/>
        <v>929812.32</v>
      </c>
      <c r="T17" s="132">
        <f t="shared" si="5"/>
        <v>415352.50000000006</v>
      </c>
      <c r="U17" s="43">
        <f t="shared" si="1"/>
        <v>3451619.07</v>
      </c>
      <c r="V17" s="132">
        <f t="shared" si="5"/>
        <v>243451.6</v>
      </c>
      <c r="W17" s="132">
        <f t="shared" si="5"/>
        <v>55007.839999999997</v>
      </c>
      <c r="X17" s="132">
        <f t="shared" si="5"/>
        <v>368958.7</v>
      </c>
      <c r="Y17" s="132">
        <f t="shared" si="5"/>
        <v>472082.13</v>
      </c>
      <c r="Z17" s="132">
        <f t="shared" si="5"/>
        <v>127105.41</v>
      </c>
      <c r="AA17" s="132">
        <f t="shared" si="5"/>
        <v>79215.59</v>
      </c>
      <c r="AB17" s="132">
        <f t="shared" si="5"/>
        <v>295568.68000000005</v>
      </c>
      <c r="AC17" s="132">
        <f t="shared" si="5"/>
        <v>954039.1399999999</v>
      </c>
      <c r="AD17" s="132">
        <f t="shared" ref="AD17:AE17" si="6">SUM(AD11:AD16)</f>
        <v>2595429.09</v>
      </c>
      <c r="AE17" s="132">
        <f t="shared" si="6"/>
        <v>15744715.380000001</v>
      </c>
    </row>
    <row r="18" spans="1:31" ht="15.75" thickBot="1" x14ac:dyDescent="0.3">
      <c r="A18" s="187" t="s">
        <v>80</v>
      </c>
      <c r="B18" s="188">
        <f>SUM(B10+B17)</f>
        <v>2935403.7</v>
      </c>
      <c r="C18" s="188">
        <f t="shared" ref="C18:AC18" si="7">SUM(C10+C17)</f>
        <v>2803337.2700000005</v>
      </c>
      <c r="D18" s="188">
        <f t="shared" si="7"/>
        <v>2509309.46</v>
      </c>
      <c r="E18" s="188">
        <f t="shared" si="7"/>
        <v>3539252.3</v>
      </c>
      <c r="F18" s="188">
        <f t="shared" si="7"/>
        <v>290720.06</v>
      </c>
      <c r="G18" s="188">
        <f t="shared" si="7"/>
        <v>2694922.1</v>
      </c>
      <c r="H18" s="188">
        <f t="shared" si="7"/>
        <v>303149.2</v>
      </c>
      <c r="I18" s="188">
        <f t="shared" si="7"/>
        <v>1010648.5</v>
      </c>
      <c r="J18" s="188">
        <f t="shared" si="7"/>
        <v>1792144.77</v>
      </c>
      <c r="K18" s="188">
        <f t="shared" si="7"/>
        <v>1354264.5</v>
      </c>
      <c r="L18" s="188">
        <f t="shared" si="7"/>
        <v>19233151.859999999</v>
      </c>
      <c r="M18" s="188">
        <f t="shared" si="7"/>
        <v>1380360.9</v>
      </c>
      <c r="N18" s="188">
        <f t="shared" si="7"/>
        <v>494040</v>
      </c>
      <c r="O18" s="188">
        <f t="shared" si="7"/>
        <v>315921.09999999998</v>
      </c>
      <c r="P18" s="188">
        <f t="shared" si="7"/>
        <v>489149.6</v>
      </c>
      <c r="Q18" s="188">
        <f t="shared" si="7"/>
        <v>448545.27999999997</v>
      </c>
      <c r="R18" s="188">
        <f t="shared" si="7"/>
        <v>1440730.62</v>
      </c>
      <c r="S18" s="188">
        <f t="shared" si="7"/>
        <v>2249916.8199999998</v>
      </c>
      <c r="T18" s="188">
        <f t="shared" si="7"/>
        <v>830036.10000000009</v>
      </c>
      <c r="U18" s="188">
        <f t="shared" si="7"/>
        <v>7648700.4199999999</v>
      </c>
      <c r="V18" s="188">
        <f t="shared" si="7"/>
        <v>604315.06999999995</v>
      </c>
      <c r="W18" s="188">
        <f t="shared" si="7"/>
        <v>206380.68000000002</v>
      </c>
      <c r="X18" s="188">
        <f t="shared" si="7"/>
        <v>817541.39000000013</v>
      </c>
      <c r="Y18" s="188">
        <f t="shared" si="7"/>
        <v>1199076.95</v>
      </c>
      <c r="Z18" s="188">
        <f t="shared" si="7"/>
        <v>207363.63</v>
      </c>
      <c r="AA18" s="188">
        <f t="shared" si="7"/>
        <v>255448.77999999997</v>
      </c>
      <c r="AB18" s="188">
        <f t="shared" si="7"/>
        <v>690979.58000000007</v>
      </c>
      <c r="AC18" s="188">
        <f t="shared" si="7"/>
        <v>1936155.98</v>
      </c>
      <c r="AD18" s="188">
        <f>SUM(AD10+AD17)</f>
        <v>5917262.0599999996</v>
      </c>
      <c r="AE18" s="188">
        <f>SUM(AE10+AE17)</f>
        <v>32799114.340000004</v>
      </c>
    </row>
  </sheetData>
  <mergeCells count="31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A1:AE1"/>
    <mergeCell ref="V2:V3"/>
    <mergeCell ref="J2:J3"/>
    <mergeCell ref="K2:K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AC2:AC3"/>
    <mergeCell ref="AD2:AD3"/>
    <mergeCell ref="AE2:AE3"/>
    <mergeCell ref="W2:W3"/>
    <mergeCell ref="X2:X3"/>
    <mergeCell ref="Y2:Y3"/>
    <mergeCell ref="Z2:Z3"/>
    <mergeCell ref="AA2:AA3"/>
    <mergeCell ref="AB2:AB3"/>
  </mergeCells>
  <pageMargins left="0.7" right="0.7" top="0.75" bottom="0.75" header="0.3" footer="0.3"/>
  <pageSetup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1"/>
  <sheetViews>
    <sheetView tabSelected="1" topLeftCell="A10" workbookViewId="0">
      <selection activeCell="I24" sqref="I24"/>
    </sheetView>
  </sheetViews>
  <sheetFormatPr defaultColWidth="9.140625" defaultRowHeight="15" x14ac:dyDescent="0.25"/>
  <cols>
    <col min="1" max="1" width="18.28515625" style="1" customWidth="1"/>
    <col min="2" max="2" width="11.28515625" style="1" customWidth="1"/>
    <col min="3" max="3" width="12" style="1" customWidth="1"/>
    <col min="4" max="6" width="12.28515625" style="1" customWidth="1"/>
    <col min="7" max="7" width="11.42578125" style="1" customWidth="1"/>
    <col min="8" max="8" width="12" style="1" customWidth="1"/>
    <col min="9" max="9" width="12.85546875" style="1" customWidth="1"/>
    <col min="10" max="10" width="16.140625" style="1" customWidth="1"/>
    <col min="11" max="11" width="13.140625" style="1" customWidth="1"/>
    <col min="12" max="12" width="13.28515625" style="1" customWidth="1"/>
    <col min="13" max="13" width="15" style="1" customWidth="1"/>
    <col min="14" max="16384" width="9.140625" style="1"/>
  </cols>
  <sheetData>
    <row r="1" spans="1:13" ht="15.75" thickBot="1" x14ac:dyDescent="0.3">
      <c r="A1" s="416" t="s">
        <v>86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</row>
    <row r="2" spans="1:13" x14ac:dyDescent="0.25">
      <c r="A2" s="467" t="s">
        <v>55</v>
      </c>
      <c r="B2" s="458" t="s">
        <v>56</v>
      </c>
      <c r="C2" s="458" t="s">
        <v>57</v>
      </c>
      <c r="D2" s="458" t="s">
        <v>58</v>
      </c>
      <c r="E2" s="458" t="s">
        <v>59</v>
      </c>
      <c r="F2" s="458" t="s">
        <v>60</v>
      </c>
      <c r="G2" s="458" t="s">
        <v>61</v>
      </c>
      <c r="H2" s="458" t="s">
        <v>62</v>
      </c>
      <c r="I2" s="458" t="s">
        <v>63</v>
      </c>
      <c r="J2" s="458" t="s">
        <v>64</v>
      </c>
      <c r="K2" s="458" t="s">
        <v>65</v>
      </c>
      <c r="L2" s="458" t="s">
        <v>66</v>
      </c>
      <c r="M2" s="458" t="s">
        <v>13</v>
      </c>
    </row>
    <row r="3" spans="1:13" ht="15.75" thickBot="1" x14ac:dyDescent="0.3">
      <c r="A3" s="468"/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</row>
    <row r="4" spans="1:13" ht="15.75" thickBot="1" x14ac:dyDescent="0.3">
      <c r="A4" s="38" t="s">
        <v>4</v>
      </c>
      <c r="B4" s="181">
        <v>320061.46999999997</v>
      </c>
      <c r="C4" s="189">
        <v>300517.34999999998</v>
      </c>
      <c r="D4" s="181">
        <v>296600.74</v>
      </c>
      <c r="E4" s="181">
        <v>312172.06</v>
      </c>
      <c r="F4" s="181">
        <v>223259.42</v>
      </c>
      <c r="G4" s="181">
        <v>111088.85</v>
      </c>
      <c r="H4" s="181">
        <v>195788.57</v>
      </c>
      <c r="I4" s="181">
        <v>94458.7</v>
      </c>
      <c r="J4" s="181">
        <v>264543.06</v>
      </c>
      <c r="K4" s="181">
        <v>155439.79</v>
      </c>
      <c r="L4" s="182">
        <v>149800.32000000001</v>
      </c>
      <c r="M4" s="190">
        <f>SUM(B4:L4)</f>
        <v>2423730.3299999996</v>
      </c>
    </row>
    <row r="5" spans="1:13" ht="15.75" thickBot="1" x14ac:dyDescent="0.3">
      <c r="A5" s="46" t="s">
        <v>5</v>
      </c>
      <c r="B5" s="191">
        <v>299146.05</v>
      </c>
      <c r="C5" s="192">
        <v>282012.62</v>
      </c>
      <c r="D5" s="191">
        <v>289100.56</v>
      </c>
      <c r="E5" s="191">
        <v>309221.44</v>
      </c>
      <c r="F5" s="191">
        <v>216306.22</v>
      </c>
      <c r="G5" s="191">
        <v>96925.7</v>
      </c>
      <c r="H5" s="191">
        <v>181804.62</v>
      </c>
      <c r="I5" s="191">
        <v>93449.5</v>
      </c>
      <c r="J5" s="191">
        <v>253260.18</v>
      </c>
      <c r="K5" s="191">
        <v>141727.94</v>
      </c>
      <c r="L5" s="183">
        <v>158790.60999999999</v>
      </c>
      <c r="M5" s="190">
        <f t="shared" ref="M5:M9" si="0">SUM(B5:L5)</f>
        <v>2321745.44</v>
      </c>
    </row>
    <row r="6" spans="1:13" ht="15.75" thickBot="1" x14ac:dyDescent="0.3">
      <c r="A6" s="38" t="s">
        <v>6</v>
      </c>
      <c r="B6" s="181">
        <v>357128.35</v>
      </c>
      <c r="C6" s="189">
        <v>285941.90999999997</v>
      </c>
      <c r="D6" s="181">
        <v>327956.86</v>
      </c>
      <c r="E6" s="181">
        <v>360745.64</v>
      </c>
      <c r="F6" s="181">
        <v>228707.71</v>
      </c>
      <c r="G6" s="181">
        <v>104736.55</v>
      </c>
      <c r="H6" s="181">
        <v>192970.61</v>
      </c>
      <c r="I6" s="181">
        <v>118062.3</v>
      </c>
      <c r="J6" s="181">
        <v>267083.55</v>
      </c>
      <c r="K6" s="181">
        <v>149431.14000000001</v>
      </c>
      <c r="L6" s="183">
        <v>158790.60999999999</v>
      </c>
      <c r="M6" s="190">
        <f t="shared" si="0"/>
        <v>2551555.23</v>
      </c>
    </row>
    <row r="7" spans="1:13" ht="15.75" thickBot="1" x14ac:dyDescent="0.3">
      <c r="A7" s="38" t="s">
        <v>7</v>
      </c>
      <c r="B7" s="181">
        <v>341874.02</v>
      </c>
      <c r="C7" s="189">
        <v>283503.08</v>
      </c>
      <c r="D7" s="181">
        <v>274755.11</v>
      </c>
      <c r="E7" s="181">
        <v>322408.59999999998</v>
      </c>
      <c r="F7" s="181">
        <v>229247.05</v>
      </c>
      <c r="G7" s="181">
        <v>91786.2</v>
      </c>
      <c r="H7" s="181">
        <v>158627.95000000001</v>
      </c>
      <c r="I7" s="181">
        <v>103794.3</v>
      </c>
      <c r="J7" s="181">
        <v>266421.15999999997</v>
      </c>
      <c r="K7" s="181">
        <v>144944.91</v>
      </c>
      <c r="L7" s="182">
        <v>175720.04</v>
      </c>
      <c r="M7" s="190">
        <f t="shared" si="0"/>
        <v>2393082.42</v>
      </c>
    </row>
    <row r="8" spans="1:13" ht="15.75" thickBot="1" x14ac:dyDescent="0.3">
      <c r="A8" s="38" t="s">
        <v>8</v>
      </c>
      <c r="B8" s="181">
        <v>300917.63</v>
      </c>
      <c r="C8" s="189">
        <v>293824.75</v>
      </c>
      <c r="D8" s="181">
        <v>291532.68</v>
      </c>
      <c r="E8" s="181">
        <v>337215.92</v>
      </c>
      <c r="F8" s="181">
        <v>188596.97</v>
      </c>
      <c r="G8" s="181">
        <v>97371.45</v>
      </c>
      <c r="H8" s="181">
        <v>172991.07</v>
      </c>
      <c r="I8" s="194">
        <v>86969.4</v>
      </c>
      <c r="J8" s="181">
        <v>269149.32</v>
      </c>
      <c r="K8" s="181">
        <v>134263.97</v>
      </c>
      <c r="L8" s="182">
        <v>162974.20000000001</v>
      </c>
      <c r="M8" s="190">
        <f t="shared" si="0"/>
        <v>2335807.3600000003</v>
      </c>
    </row>
    <row r="9" spans="1:13" ht="15.75" thickBot="1" x14ac:dyDescent="0.3">
      <c r="A9" s="54" t="s">
        <v>9</v>
      </c>
      <c r="B9" s="194">
        <v>318251.01</v>
      </c>
      <c r="C9" s="195">
        <v>268959.2</v>
      </c>
      <c r="D9" s="194">
        <v>263948.15000000002</v>
      </c>
      <c r="E9" s="194">
        <v>328926.25</v>
      </c>
      <c r="F9" s="194">
        <v>165231.22</v>
      </c>
      <c r="G9" s="194">
        <v>105167</v>
      </c>
      <c r="H9" s="194">
        <v>164246.76</v>
      </c>
      <c r="I9" s="196">
        <v>87232.6</v>
      </c>
      <c r="J9" s="194">
        <v>261300.63</v>
      </c>
      <c r="K9" s="194">
        <v>125767.58</v>
      </c>
      <c r="L9" s="197">
        <v>158678.32999999999</v>
      </c>
      <c r="M9" s="190">
        <f t="shared" si="0"/>
        <v>2247708.73</v>
      </c>
    </row>
    <row r="10" spans="1:13" ht="15.75" thickTop="1" x14ac:dyDescent="0.25">
      <c r="A10" s="462" t="s">
        <v>10</v>
      </c>
      <c r="B10" s="317">
        <f t="shared" ref="B10" si="1">SUM(B4:B9)</f>
        <v>1937378.53</v>
      </c>
      <c r="C10" s="317">
        <f t="shared" ref="C10:M10" si="2">SUM(C4:C9)</f>
        <v>1714758.91</v>
      </c>
      <c r="D10" s="317">
        <f t="shared" si="2"/>
        <v>1743894.1</v>
      </c>
      <c r="E10" s="317">
        <f t="shared" si="2"/>
        <v>1970689.91</v>
      </c>
      <c r="F10" s="317">
        <f t="shared" si="2"/>
        <v>1251348.5899999999</v>
      </c>
      <c r="G10" s="317">
        <f t="shared" si="2"/>
        <v>607075.75</v>
      </c>
      <c r="H10" s="317">
        <f t="shared" si="2"/>
        <v>1066429.58</v>
      </c>
      <c r="I10" s="317">
        <f t="shared" si="2"/>
        <v>583966.79999999993</v>
      </c>
      <c r="J10" s="317">
        <f t="shared" si="2"/>
        <v>1581757.9</v>
      </c>
      <c r="K10" s="317">
        <f t="shared" si="2"/>
        <v>851575.33</v>
      </c>
      <c r="L10" s="317">
        <f t="shared" si="2"/>
        <v>964754.11</v>
      </c>
      <c r="M10" s="317">
        <f t="shared" si="2"/>
        <v>14273629.510000002</v>
      </c>
    </row>
    <row r="11" spans="1:13" ht="15.75" thickBot="1" x14ac:dyDescent="0.3">
      <c r="A11" s="439"/>
      <c r="B11" s="471"/>
      <c r="C11" s="471"/>
      <c r="D11" s="471"/>
      <c r="E11" s="471"/>
      <c r="F11" s="471"/>
      <c r="G11" s="471"/>
      <c r="H11" s="471"/>
      <c r="I11" s="471"/>
      <c r="J11" s="471"/>
      <c r="K11" s="471"/>
      <c r="L11" s="471"/>
      <c r="M11" s="471"/>
    </row>
    <row r="12" spans="1:13" ht="16.5" thickTop="1" thickBot="1" x14ac:dyDescent="0.3">
      <c r="A12" s="46" t="s">
        <v>15</v>
      </c>
      <c r="B12" s="191">
        <v>298248.45</v>
      </c>
      <c r="C12" s="192">
        <v>296929.18</v>
      </c>
      <c r="D12" s="191">
        <v>289065.84000000003</v>
      </c>
      <c r="E12" s="191">
        <v>338912.36</v>
      </c>
      <c r="F12" s="191">
        <v>188120.8</v>
      </c>
      <c r="G12" s="191">
        <v>101331.6</v>
      </c>
      <c r="H12" s="191">
        <v>163813.07999999999</v>
      </c>
      <c r="I12" s="181">
        <v>81802.3</v>
      </c>
      <c r="J12" s="191">
        <v>245091.18</v>
      </c>
      <c r="K12" s="191">
        <v>130954.58</v>
      </c>
      <c r="L12" s="183">
        <v>146512.43</v>
      </c>
      <c r="M12" s="193">
        <f>SUM(B12:L12)</f>
        <v>2280781.8000000003</v>
      </c>
    </row>
    <row r="13" spans="1:13" ht="15.75" thickBot="1" x14ac:dyDescent="0.3">
      <c r="A13" s="38" t="s">
        <v>16</v>
      </c>
      <c r="B13" s="181">
        <v>322835.63</v>
      </c>
      <c r="C13" s="189">
        <v>305772.7</v>
      </c>
      <c r="D13" s="181">
        <v>310502.46999999997</v>
      </c>
      <c r="E13" s="181">
        <v>350778.87</v>
      </c>
      <c r="F13" s="181">
        <v>182425.49</v>
      </c>
      <c r="G13" s="181">
        <v>93479</v>
      </c>
      <c r="H13" s="181">
        <v>146742.54</v>
      </c>
      <c r="I13" s="181">
        <v>90162</v>
      </c>
      <c r="J13" s="181">
        <v>231147.85</v>
      </c>
      <c r="K13" s="181">
        <v>140498.5</v>
      </c>
      <c r="L13" s="182">
        <v>130347.94</v>
      </c>
      <c r="M13" s="193">
        <f t="shared" ref="M13:M17" si="3">SUM(B13:L13)</f>
        <v>2304692.9899999998</v>
      </c>
    </row>
    <row r="14" spans="1:13" ht="15.75" thickBot="1" x14ac:dyDescent="0.3">
      <c r="A14" s="38" t="s">
        <v>17</v>
      </c>
      <c r="B14" s="181">
        <v>267685.55</v>
      </c>
      <c r="C14" s="189">
        <v>268909.59999999998</v>
      </c>
      <c r="D14" s="181">
        <v>275655.05</v>
      </c>
      <c r="E14" s="181">
        <v>337057.65</v>
      </c>
      <c r="F14" s="181">
        <v>182952.06</v>
      </c>
      <c r="G14" s="181">
        <v>100067.95</v>
      </c>
      <c r="H14" s="181">
        <v>124131.6</v>
      </c>
      <c r="I14" s="181">
        <v>83674</v>
      </c>
      <c r="J14" s="181">
        <v>240644.14</v>
      </c>
      <c r="K14" s="181">
        <v>127219.86</v>
      </c>
      <c r="L14" s="182">
        <v>128121.04</v>
      </c>
      <c r="M14" s="193">
        <f t="shared" si="3"/>
        <v>2136118.5</v>
      </c>
    </row>
    <row r="15" spans="1:13" ht="15.75" thickBot="1" x14ac:dyDescent="0.3">
      <c r="A15" s="38" t="s">
        <v>18</v>
      </c>
      <c r="B15" s="181">
        <v>278072.53999999998</v>
      </c>
      <c r="C15" s="189">
        <v>287914.26</v>
      </c>
      <c r="D15" s="181">
        <v>269595.34999999998</v>
      </c>
      <c r="E15" s="181">
        <v>334432.3</v>
      </c>
      <c r="F15" s="181">
        <v>177257.33</v>
      </c>
      <c r="G15" s="181">
        <v>106916.75</v>
      </c>
      <c r="H15" s="181">
        <v>134280.1</v>
      </c>
      <c r="I15" s="181">
        <v>93764</v>
      </c>
      <c r="J15" s="181">
        <v>261006.52</v>
      </c>
      <c r="K15" s="181">
        <v>130172.09</v>
      </c>
      <c r="L15" s="182">
        <v>146421.1</v>
      </c>
      <c r="M15" s="193">
        <f t="shared" si="3"/>
        <v>2219832.3400000003</v>
      </c>
    </row>
    <row r="16" spans="1:13" ht="15.75" thickBot="1" x14ac:dyDescent="0.3">
      <c r="A16" s="38" t="s">
        <v>19</v>
      </c>
      <c r="B16" s="181">
        <v>305207</v>
      </c>
      <c r="C16" s="189">
        <v>312465.05</v>
      </c>
      <c r="D16" s="181">
        <v>306970.12</v>
      </c>
      <c r="E16" s="181">
        <v>364651.69</v>
      </c>
      <c r="F16" s="181">
        <v>189377.27</v>
      </c>
      <c r="G16" s="181">
        <v>104976.9</v>
      </c>
      <c r="H16" s="194">
        <v>143565.56</v>
      </c>
      <c r="I16" s="194">
        <v>100388.2</v>
      </c>
      <c r="J16" s="181">
        <v>268760.93</v>
      </c>
      <c r="K16" s="181">
        <v>131471.31</v>
      </c>
      <c r="L16" s="182">
        <v>141872.63</v>
      </c>
      <c r="M16" s="193">
        <f t="shared" si="3"/>
        <v>2369706.6599999997</v>
      </c>
    </row>
    <row r="17" spans="1:13" ht="15.75" thickBot="1" x14ac:dyDescent="0.3">
      <c r="A17" s="60" t="s">
        <v>20</v>
      </c>
      <c r="B17" s="194">
        <v>290075.52000000002</v>
      </c>
      <c r="C17" s="195">
        <v>336656.92</v>
      </c>
      <c r="D17" s="194">
        <v>315507.01</v>
      </c>
      <c r="E17" s="194">
        <v>391448.4</v>
      </c>
      <c r="F17" s="194">
        <v>199816.32000000001</v>
      </c>
      <c r="G17" s="194">
        <v>110850.05</v>
      </c>
      <c r="H17" s="196">
        <v>132085.54</v>
      </c>
      <c r="I17" s="196">
        <v>88777.2</v>
      </c>
      <c r="J17" s="194">
        <v>293998.87</v>
      </c>
      <c r="K17" s="194">
        <v>138865.76999999999</v>
      </c>
      <c r="L17" s="197">
        <v>143659.62</v>
      </c>
      <c r="M17" s="193">
        <f t="shared" si="3"/>
        <v>2441741.2200000002</v>
      </c>
    </row>
    <row r="18" spans="1:13" ht="15.75" thickTop="1" x14ac:dyDescent="0.25">
      <c r="A18" s="462" t="s">
        <v>12</v>
      </c>
      <c r="B18" s="317">
        <f t="shared" ref="B18" si="4">SUM(B12:B17)</f>
        <v>1762124.6900000002</v>
      </c>
      <c r="C18" s="317">
        <f t="shared" ref="C18:M18" si="5">SUM(C12:C17)</f>
        <v>1808647.71</v>
      </c>
      <c r="D18" s="317">
        <f t="shared" si="5"/>
        <v>1767295.84</v>
      </c>
      <c r="E18" s="317">
        <f t="shared" si="5"/>
        <v>2117281.27</v>
      </c>
      <c r="F18" s="317">
        <f t="shared" si="5"/>
        <v>1119949.27</v>
      </c>
      <c r="G18" s="317">
        <f t="shared" si="5"/>
        <v>617622.25</v>
      </c>
      <c r="H18" s="317">
        <f t="shared" si="5"/>
        <v>844618.41999999993</v>
      </c>
      <c r="I18" s="317">
        <f t="shared" si="5"/>
        <v>538567.69999999995</v>
      </c>
      <c r="J18" s="317">
        <f t="shared" si="5"/>
        <v>1540649.4900000002</v>
      </c>
      <c r="K18" s="317">
        <f t="shared" si="5"/>
        <v>799182.1100000001</v>
      </c>
      <c r="L18" s="317">
        <f t="shared" si="5"/>
        <v>836934.76</v>
      </c>
      <c r="M18" s="317">
        <f t="shared" si="5"/>
        <v>13752873.510000002</v>
      </c>
    </row>
    <row r="19" spans="1:13" ht="15.75" thickBot="1" x14ac:dyDescent="0.3">
      <c r="A19" s="439"/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</row>
    <row r="20" spans="1:13" ht="15.75" thickTop="1" x14ac:dyDescent="0.25">
      <c r="A20" s="472" t="s">
        <v>54</v>
      </c>
      <c r="B20" s="481">
        <f>SUM(B10,B18)</f>
        <v>3699503.22</v>
      </c>
      <c r="C20" s="481">
        <f t="shared" ref="C20:M20" si="6">SUM(C10,C18)</f>
        <v>3523406.62</v>
      </c>
      <c r="D20" s="481">
        <f t="shared" si="6"/>
        <v>3511189.9400000004</v>
      </c>
      <c r="E20" s="481">
        <f t="shared" si="6"/>
        <v>4087971.1799999997</v>
      </c>
      <c r="F20" s="481">
        <f t="shared" si="6"/>
        <v>2371297.86</v>
      </c>
      <c r="G20" s="481">
        <f t="shared" si="6"/>
        <v>1224698</v>
      </c>
      <c r="H20" s="481">
        <f t="shared" si="6"/>
        <v>1911048</v>
      </c>
      <c r="I20" s="481">
        <f t="shared" si="6"/>
        <v>1122534.5</v>
      </c>
      <c r="J20" s="481">
        <f t="shared" si="6"/>
        <v>3122407.39</v>
      </c>
      <c r="K20" s="481">
        <f t="shared" si="6"/>
        <v>1650757.44</v>
      </c>
      <c r="L20" s="481">
        <f t="shared" si="6"/>
        <v>1801688.87</v>
      </c>
      <c r="M20" s="481">
        <f t="shared" si="6"/>
        <v>28026503.020000003</v>
      </c>
    </row>
    <row r="21" spans="1:13" ht="15.75" thickBot="1" x14ac:dyDescent="0.3">
      <c r="A21" s="449"/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</row>
  </sheetData>
  <mergeCells count="53">
    <mergeCell ref="M20:M21"/>
    <mergeCell ref="J20:J21"/>
    <mergeCell ref="K20:K21"/>
    <mergeCell ref="L20:L21"/>
    <mergeCell ref="F20:F21"/>
    <mergeCell ref="G20:G21"/>
    <mergeCell ref="H20:H21"/>
    <mergeCell ref="I20:I21"/>
    <mergeCell ref="A20:A21"/>
    <mergeCell ref="B20:B21"/>
    <mergeCell ref="C20:C21"/>
    <mergeCell ref="D20:D21"/>
    <mergeCell ref="E20:E21"/>
    <mergeCell ref="L10:L11"/>
    <mergeCell ref="J18:J19"/>
    <mergeCell ref="K18:K19"/>
    <mergeCell ref="L18:L19"/>
    <mergeCell ref="M18:M19"/>
    <mergeCell ref="F10:F11"/>
    <mergeCell ref="M10:M11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G10:G11"/>
    <mergeCell ref="H10:H11"/>
    <mergeCell ref="I10:I11"/>
    <mergeCell ref="J10:J11"/>
    <mergeCell ref="K10:K11"/>
    <mergeCell ref="A10:A11"/>
    <mergeCell ref="B10:B11"/>
    <mergeCell ref="C10:C11"/>
    <mergeCell ref="D10:D11"/>
    <mergeCell ref="E10:E11"/>
    <mergeCell ref="K2:K3"/>
    <mergeCell ref="L2:L3"/>
    <mergeCell ref="M2:M3"/>
    <mergeCell ref="A1:M1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1"/>
  <sheetViews>
    <sheetView topLeftCell="W1" workbookViewId="0">
      <selection sqref="A1:AE1"/>
    </sheetView>
  </sheetViews>
  <sheetFormatPr defaultRowHeight="15" x14ac:dyDescent="0.25"/>
  <cols>
    <col min="1" max="1" width="18.28515625" customWidth="1"/>
    <col min="2" max="2" width="11.5703125" customWidth="1"/>
    <col min="3" max="3" width="11.140625" customWidth="1"/>
    <col min="4" max="4" width="12.5703125" bestFit="1" customWidth="1"/>
    <col min="5" max="5" width="12.7109375" bestFit="1" customWidth="1"/>
    <col min="6" max="6" width="10.28515625" customWidth="1"/>
    <col min="7" max="7" width="11.7109375" customWidth="1"/>
    <col min="8" max="8" width="10.42578125" customWidth="1"/>
    <col min="9" max="9" width="12.5703125" customWidth="1"/>
    <col min="10" max="10" width="10.28515625" customWidth="1"/>
    <col min="11" max="11" width="16.7109375" customWidth="1"/>
    <col min="12" max="12" width="11.7109375" customWidth="1"/>
    <col min="13" max="13" width="9.85546875" bestFit="1" customWidth="1"/>
    <col min="14" max="14" width="9.140625" customWidth="1"/>
    <col min="15" max="15" width="10.42578125" customWidth="1"/>
    <col min="16" max="16" width="13.85546875" customWidth="1"/>
    <col min="17" max="17" width="10.7109375" customWidth="1"/>
    <col min="18" max="18" width="10.85546875" customWidth="1"/>
    <col min="19" max="19" width="11.28515625" customWidth="1"/>
    <col min="20" max="20" width="10" customWidth="1"/>
    <col min="21" max="21" width="11.42578125" customWidth="1"/>
    <col min="22" max="22" width="11.5703125" customWidth="1"/>
    <col min="23" max="23" width="18.42578125" customWidth="1"/>
    <col min="24" max="24" width="16.85546875" customWidth="1"/>
    <col min="25" max="25" width="12.85546875" customWidth="1"/>
    <col min="26" max="26" width="14.5703125" customWidth="1"/>
    <col min="27" max="27" width="14.140625" customWidth="1"/>
    <col min="28" max="28" width="13.140625" customWidth="1"/>
    <col min="29" max="29" width="14.5703125" customWidth="1"/>
    <col min="30" max="30" width="12.85546875" customWidth="1"/>
    <col min="31" max="31" width="14.5703125" customWidth="1"/>
    <col min="32" max="32" width="11.7109375" bestFit="1" customWidth="1"/>
  </cols>
  <sheetData>
    <row r="1" spans="1:32" ht="15.75" thickBot="1" x14ac:dyDescent="0.3">
      <c r="A1" s="259" t="s">
        <v>21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</row>
    <row r="2" spans="1:32" ht="15.75" thickBot="1" x14ac:dyDescent="0.3">
      <c r="A2" s="253" t="s">
        <v>22</v>
      </c>
      <c r="B2" s="247" t="s">
        <v>23</v>
      </c>
      <c r="C2" s="247" t="s">
        <v>24</v>
      </c>
      <c r="D2" s="247" t="s">
        <v>25</v>
      </c>
      <c r="E2" s="247" t="s">
        <v>26</v>
      </c>
      <c r="F2" s="247" t="s">
        <v>27</v>
      </c>
      <c r="G2" s="247" t="s">
        <v>28</v>
      </c>
      <c r="H2" s="247" t="s">
        <v>29</v>
      </c>
      <c r="I2" s="247" t="s">
        <v>30</v>
      </c>
      <c r="J2" s="247" t="s">
        <v>31</v>
      </c>
      <c r="K2" s="247" t="s">
        <v>32</v>
      </c>
      <c r="L2" s="62" t="s">
        <v>13</v>
      </c>
      <c r="M2" s="247" t="s">
        <v>34</v>
      </c>
      <c r="N2" s="247" t="s">
        <v>35</v>
      </c>
      <c r="O2" s="247" t="s">
        <v>36</v>
      </c>
      <c r="P2" s="247" t="s">
        <v>37</v>
      </c>
      <c r="Q2" s="247" t="s">
        <v>38</v>
      </c>
      <c r="R2" s="245" t="s">
        <v>39</v>
      </c>
      <c r="S2" s="247" t="s">
        <v>40</v>
      </c>
      <c r="T2" s="247" t="s">
        <v>41</v>
      </c>
      <c r="U2" s="247" t="s">
        <v>42</v>
      </c>
      <c r="V2" s="247" t="s">
        <v>43</v>
      </c>
      <c r="W2" s="247" t="s">
        <v>44</v>
      </c>
      <c r="X2" s="247" t="s">
        <v>45</v>
      </c>
      <c r="Y2" s="247" t="s">
        <v>46</v>
      </c>
      <c r="Z2" s="247" t="s">
        <v>47</v>
      </c>
      <c r="AA2" s="247" t="s">
        <v>48</v>
      </c>
      <c r="AB2" s="247" t="s">
        <v>49</v>
      </c>
      <c r="AC2" s="247" t="s">
        <v>50</v>
      </c>
      <c r="AD2" s="255" t="s">
        <v>51</v>
      </c>
      <c r="AE2" s="247" t="s">
        <v>52</v>
      </c>
    </row>
    <row r="3" spans="1:32" ht="15.75" thickBot="1" x14ac:dyDescent="0.3">
      <c r="A3" s="254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62" t="s">
        <v>33</v>
      </c>
      <c r="M3" s="248"/>
      <c r="N3" s="248"/>
      <c r="O3" s="248"/>
      <c r="P3" s="248"/>
      <c r="Q3" s="248"/>
      <c r="R3" s="246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56"/>
      <c r="AE3" s="248"/>
    </row>
    <row r="4" spans="1:32" ht="15.75" thickBot="1" x14ac:dyDescent="0.3">
      <c r="A4" s="63" t="s">
        <v>4</v>
      </c>
      <c r="B4" s="64">
        <v>220755</v>
      </c>
      <c r="C4" s="65">
        <v>222293</v>
      </c>
      <c r="D4" s="66">
        <v>212409</v>
      </c>
      <c r="E4" s="67">
        <v>714042</v>
      </c>
      <c r="F4" s="67">
        <v>36285.4</v>
      </c>
      <c r="G4" s="67">
        <v>290398.40000000002</v>
      </c>
      <c r="H4" s="68"/>
      <c r="I4" s="68">
        <v>164513</v>
      </c>
      <c r="J4" s="68">
        <v>138193</v>
      </c>
      <c r="K4" s="68">
        <v>144367.13</v>
      </c>
      <c r="L4" s="69">
        <v>2143255.9300000002</v>
      </c>
      <c r="M4" s="68"/>
      <c r="N4" s="68">
        <v>224251</v>
      </c>
      <c r="O4" s="68">
        <v>44277.82</v>
      </c>
      <c r="P4" s="68">
        <v>12350</v>
      </c>
      <c r="Q4" s="68"/>
      <c r="R4" s="68">
        <v>18380</v>
      </c>
      <c r="S4" s="68">
        <v>133394.01</v>
      </c>
      <c r="T4" s="68"/>
      <c r="U4" s="69">
        <f t="shared" ref="U4:U9" si="0">SUM(N4:T4)</f>
        <v>432652.83</v>
      </c>
      <c r="V4" s="68">
        <v>67439.600000000006</v>
      </c>
      <c r="W4" s="68">
        <v>10562.8</v>
      </c>
      <c r="X4" s="68">
        <v>113006.1</v>
      </c>
      <c r="Y4" s="68">
        <v>69352.7</v>
      </c>
      <c r="Z4" s="68">
        <v>54418.8</v>
      </c>
      <c r="AA4" s="68"/>
      <c r="AB4" s="68">
        <v>141380.70000000001</v>
      </c>
      <c r="AC4" s="68">
        <v>52757.1</v>
      </c>
      <c r="AD4" s="69">
        <v>508917.8</v>
      </c>
      <c r="AE4" s="70">
        <f>SUM(L4,U4,AD4)</f>
        <v>3084826.56</v>
      </c>
      <c r="AF4" s="87"/>
    </row>
    <row r="5" spans="1:32" ht="15.75" thickBot="1" x14ac:dyDescent="0.3">
      <c r="A5" s="71" t="s">
        <v>5</v>
      </c>
      <c r="B5" s="72">
        <v>206016</v>
      </c>
      <c r="C5" s="73">
        <v>219909</v>
      </c>
      <c r="D5" s="74">
        <v>193414</v>
      </c>
      <c r="E5" s="75">
        <v>591799</v>
      </c>
      <c r="F5" s="75">
        <v>37299.300000000003</v>
      </c>
      <c r="G5" s="75">
        <v>199421.4</v>
      </c>
      <c r="H5" s="76"/>
      <c r="I5" s="76">
        <v>83836</v>
      </c>
      <c r="J5" s="76">
        <v>79853</v>
      </c>
      <c r="K5" s="76">
        <v>83156.820000000007</v>
      </c>
      <c r="L5" s="77">
        <v>1694704.52</v>
      </c>
      <c r="M5" s="76"/>
      <c r="N5" s="76">
        <v>175608</v>
      </c>
      <c r="O5" s="76">
        <v>37725.839999999997</v>
      </c>
      <c r="P5" s="76">
        <v>10890</v>
      </c>
      <c r="Q5" s="76"/>
      <c r="R5" s="76">
        <v>16510</v>
      </c>
      <c r="S5" s="76">
        <v>302584.94</v>
      </c>
      <c r="T5" s="76"/>
      <c r="U5" s="77">
        <f t="shared" si="0"/>
        <v>543318.78</v>
      </c>
      <c r="V5" s="76">
        <v>72576.899999999994</v>
      </c>
      <c r="W5" s="76">
        <v>2829.1</v>
      </c>
      <c r="X5" s="76">
        <v>81802.600000000006</v>
      </c>
      <c r="Y5" s="76">
        <v>70990.36</v>
      </c>
      <c r="Z5" s="76">
        <v>79482</v>
      </c>
      <c r="AA5" s="76"/>
      <c r="AB5" s="76">
        <v>87672.45</v>
      </c>
      <c r="AC5" s="76">
        <v>51310.879999999997</v>
      </c>
      <c r="AD5" s="77">
        <v>446664.29</v>
      </c>
      <c r="AE5" s="70">
        <f t="shared" ref="AE5:AE9" si="1">SUM(L5,U5,AD5)</f>
        <v>2684687.59</v>
      </c>
    </row>
    <row r="6" spans="1:32" ht="15.75" thickBot="1" x14ac:dyDescent="0.3">
      <c r="A6" s="63" t="s">
        <v>6</v>
      </c>
      <c r="B6" s="64">
        <v>216785</v>
      </c>
      <c r="C6" s="65">
        <v>229282</v>
      </c>
      <c r="D6" s="66">
        <v>235463</v>
      </c>
      <c r="E6" s="67">
        <v>483855</v>
      </c>
      <c r="F6" s="67">
        <v>18082.900000000001</v>
      </c>
      <c r="G6" s="67">
        <v>190399.5</v>
      </c>
      <c r="H6" s="68"/>
      <c r="I6" s="68">
        <v>71097</v>
      </c>
      <c r="J6" s="68">
        <v>148</v>
      </c>
      <c r="K6" s="68">
        <v>75969.990000000005</v>
      </c>
      <c r="L6" s="69">
        <v>1521082.39</v>
      </c>
      <c r="M6" s="68"/>
      <c r="N6" s="68">
        <v>220989</v>
      </c>
      <c r="O6" s="68">
        <v>56596.88</v>
      </c>
      <c r="P6" s="68">
        <v>8990</v>
      </c>
      <c r="Q6" s="68"/>
      <c r="R6" s="68">
        <v>13814</v>
      </c>
      <c r="S6" s="68">
        <v>316337.37</v>
      </c>
      <c r="T6" s="68"/>
      <c r="U6" s="69">
        <f t="shared" si="0"/>
        <v>616727.25</v>
      </c>
      <c r="V6" s="68">
        <v>72428.100000000006</v>
      </c>
      <c r="W6" s="68">
        <v>8609.6</v>
      </c>
      <c r="X6" s="68">
        <v>76838.899999999994</v>
      </c>
      <c r="Y6" s="68">
        <v>32827.33</v>
      </c>
      <c r="Z6" s="68">
        <v>71266.8</v>
      </c>
      <c r="AA6" s="68"/>
      <c r="AB6" s="68">
        <v>80540.27</v>
      </c>
      <c r="AC6" s="68">
        <v>41495.89</v>
      </c>
      <c r="AD6" s="69">
        <v>384006.89</v>
      </c>
      <c r="AE6" s="70">
        <f t="shared" si="1"/>
        <v>2521816.5299999998</v>
      </c>
    </row>
    <row r="7" spans="1:32" ht="15.75" thickBot="1" x14ac:dyDescent="0.3">
      <c r="A7" s="63" t="s">
        <v>7</v>
      </c>
      <c r="B7" s="64">
        <v>205486</v>
      </c>
      <c r="C7" s="65">
        <v>185973</v>
      </c>
      <c r="D7" s="66">
        <v>106782</v>
      </c>
      <c r="E7" s="67">
        <v>351958</v>
      </c>
      <c r="F7" s="67">
        <v>25639.1</v>
      </c>
      <c r="G7" s="67">
        <v>183060.8</v>
      </c>
      <c r="H7" s="68"/>
      <c r="I7" s="68">
        <v>58814</v>
      </c>
      <c r="J7" s="68">
        <v>10286</v>
      </c>
      <c r="K7" s="68">
        <v>55736.75</v>
      </c>
      <c r="L7" s="69">
        <v>1183735.6499999999</v>
      </c>
      <c r="M7" s="68"/>
      <c r="N7" s="68">
        <v>214405</v>
      </c>
      <c r="O7" s="68">
        <v>59010.02</v>
      </c>
      <c r="P7" s="68"/>
      <c r="Q7" s="68">
        <v>21104.03</v>
      </c>
      <c r="R7" s="68">
        <v>13022</v>
      </c>
      <c r="S7" s="68">
        <v>313659.15999999997</v>
      </c>
      <c r="T7" s="68"/>
      <c r="U7" s="69">
        <f t="shared" si="0"/>
        <v>621200.21</v>
      </c>
      <c r="V7" s="68">
        <v>57934.8</v>
      </c>
      <c r="W7" s="68">
        <v>16137.7</v>
      </c>
      <c r="X7" s="68">
        <v>72043</v>
      </c>
      <c r="Y7" s="68">
        <v>67419.3</v>
      </c>
      <c r="Z7" s="68">
        <v>74596.899999999994</v>
      </c>
      <c r="AA7" s="68"/>
      <c r="AB7" s="68">
        <v>138281.1</v>
      </c>
      <c r="AC7" s="68">
        <v>35258.120000000003</v>
      </c>
      <c r="AD7" s="69">
        <v>461670.92</v>
      </c>
      <c r="AE7" s="70">
        <f t="shared" si="1"/>
        <v>2266606.7799999998</v>
      </c>
    </row>
    <row r="8" spans="1:32" ht="15.75" thickBot="1" x14ac:dyDescent="0.3">
      <c r="A8" s="63" t="s">
        <v>8</v>
      </c>
      <c r="B8" s="64">
        <v>188092</v>
      </c>
      <c r="C8" s="65">
        <v>209944</v>
      </c>
      <c r="D8" s="66">
        <v>55666</v>
      </c>
      <c r="E8" s="67">
        <v>300191</v>
      </c>
      <c r="F8" s="67">
        <v>13661.5</v>
      </c>
      <c r="G8" s="67">
        <v>180824.23</v>
      </c>
      <c r="H8" s="68"/>
      <c r="I8" s="68">
        <v>46868.5</v>
      </c>
      <c r="J8" s="68">
        <v>36051</v>
      </c>
      <c r="K8" s="68">
        <v>34683.379999999997</v>
      </c>
      <c r="L8" s="69">
        <v>1065981.6100000001</v>
      </c>
      <c r="M8" s="68"/>
      <c r="N8" s="68">
        <v>115974</v>
      </c>
      <c r="O8" s="68">
        <v>66163.42</v>
      </c>
      <c r="P8" s="68"/>
      <c r="Q8" s="68">
        <v>25673.79</v>
      </c>
      <c r="R8" s="68">
        <v>15020</v>
      </c>
      <c r="S8" s="68">
        <v>339560.98</v>
      </c>
      <c r="T8" s="68"/>
      <c r="U8" s="69">
        <f t="shared" si="0"/>
        <v>562392.18999999994</v>
      </c>
      <c r="V8" s="68">
        <v>42341.7</v>
      </c>
      <c r="W8" s="68"/>
      <c r="X8" s="68">
        <v>29758.1</v>
      </c>
      <c r="Y8" s="68">
        <v>48210.47</v>
      </c>
      <c r="Z8" s="68">
        <v>49493.7</v>
      </c>
      <c r="AA8" s="68">
        <v>7368.5</v>
      </c>
      <c r="AB8" s="68">
        <v>126485.74</v>
      </c>
      <c r="AC8" s="68">
        <v>26469.68</v>
      </c>
      <c r="AD8" s="69">
        <v>330127.89</v>
      </c>
      <c r="AE8" s="70">
        <f t="shared" si="1"/>
        <v>1958501.69</v>
      </c>
    </row>
    <row r="9" spans="1:32" ht="15.75" thickBot="1" x14ac:dyDescent="0.3">
      <c r="A9" s="78" t="s">
        <v>9</v>
      </c>
      <c r="B9" s="79">
        <v>172808</v>
      </c>
      <c r="C9" s="80">
        <v>247945</v>
      </c>
      <c r="D9" s="81">
        <v>90983</v>
      </c>
      <c r="E9" s="82">
        <v>226067</v>
      </c>
      <c r="F9" s="82">
        <v>26826</v>
      </c>
      <c r="G9" s="82">
        <v>124418.25</v>
      </c>
      <c r="H9" s="83"/>
      <c r="I9" s="83">
        <v>27000</v>
      </c>
      <c r="J9" s="83">
        <v>36964</v>
      </c>
      <c r="K9" s="83">
        <v>9758.5</v>
      </c>
      <c r="L9" s="84">
        <v>962769.75</v>
      </c>
      <c r="M9" s="83"/>
      <c r="N9" s="83">
        <v>90690</v>
      </c>
      <c r="O9" s="83">
        <v>58420.52</v>
      </c>
      <c r="P9" s="83"/>
      <c r="Q9" s="83">
        <v>25196</v>
      </c>
      <c r="R9" s="83">
        <v>13350</v>
      </c>
      <c r="S9" s="83">
        <v>167837.34</v>
      </c>
      <c r="T9" s="83"/>
      <c r="U9" s="84">
        <f t="shared" si="0"/>
        <v>355493.86</v>
      </c>
      <c r="V9" s="83">
        <v>39236.199999999997</v>
      </c>
      <c r="W9" s="83"/>
      <c r="X9" s="83">
        <v>24270.9</v>
      </c>
      <c r="Y9" s="83">
        <v>40164.07</v>
      </c>
      <c r="Z9" s="83">
        <v>29404.3</v>
      </c>
      <c r="AA9" s="83">
        <v>28291.1</v>
      </c>
      <c r="AB9" s="83">
        <v>79067.570000000007</v>
      </c>
      <c r="AC9" s="83">
        <v>21917.7</v>
      </c>
      <c r="AD9" s="84">
        <v>262351.84000000003</v>
      </c>
      <c r="AE9" s="70">
        <f t="shared" si="1"/>
        <v>1580615.45</v>
      </c>
    </row>
    <row r="10" spans="1:32" ht="15.75" thickTop="1" x14ac:dyDescent="0.25">
      <c r="A10" s="249" t="s">
        <v>10</v>
      </c>
      <c r="B10" s="243">
        <f>SUM(B4:B9)</f>
        <v>1209942</v>
      </c>
      <c r="C10" s="243">
        <f t="shared" ref="C10:AE10" si="2">SUM(C4:C9)</f>
        <v>1315346</v>
      </c>
      <c r="D10" s="243">
        <f t="shared" si="2"/>
        <v>894717</v>
      </c>
      <c r="E10" s="243">
        <f t="shared" si="2"/>
        <v>2667912</v>
      </c>
      <c r="F10" s="243">
        <f t="shared" si="2"/>
        <v>157794.20000000001</v>
      </c>
      <c r="G10" s="243">
        <f t="shared" si="2"/>
        <v>1168522.58</v>
      </c>
      <c r="H10" s="243">
        <f t="shared" si="2"/>
        <v>0</v>
      </c>
      <c r="I10" s="243">
        <f t="shared" si="2"/>
        <v>452128.5</v>
      </c>
      <c r="J10" s="243">
        <f t="shared" si="2"/>
        <v>301495</v>
      </c>
      <c r="K10" s="243">
        <f t="shared" si="2"/>
        <v>403672.57</v>
      </c>
      <c r="L10" s="243">
        <f t="shared" si="2"/>
        <v>8571529.8500000015</v>
      </c>
      <c r="M10" s="243">
        <f t="shared" si="2"/>
        <v>0</v>
      </c>
      <c r="N10" s="243">
        <f t="shared" si="2"/>
        <v>1041917</v>
      </c>
      <c r="O10" s="243">
        <f t="shared" si="2"/>
        <v>322194.5</v>
      </c>
      <c r="P10" s="243">
        <f t="shared" si="2"/>
        <v>32230</v>
      </c>
      <c r="Q10" s="243">
        <f t="shared" si="2"/>
        <v>71973.820000000007</v>
      </c>
      <c r="R10" s="243">
        <f t="shared" si="2"/>
        <v>90096</v>
      </c>
      <c r="S10" s="243">
        <f t="shared" si="2"/>
        <v>1573373.8</v>
      </c>
      <c r="T10" s="243">
        <f t="shared" si="2"/>
        <v>0</v>
      </c>
      <c r="U10" s="243">
        <f t="shared" si="2"/>
        <v>3131785.12</v>
      </c>
      <c r="V10" s="243">
        <f t="shared" si="2"/>
        <v>351957.30000000005</v>
      </c>
      <c r="W10" s="243">
        <f t="shared" si="2"/>
        <v>38139.199999999997</v>
      </c>
      <c r="X10" s="243">
        <f t="shared" si="2"/>
        <v>397719.6</v>
      </c>
      <c r="Y10" s="243">
        <f t="shared" si="2"/>
        <v>328964.23000000004</v>
      </c>
      <c r="Z10" s="243">
        <f t="shared" si="2"/>
        <v>358662.5</v>
      </c>
      <c r="AA10" s="243">
        <f t="shared" si="2"/>
        <v>35659.599999999999</v>
      </c>
      <c r="AB10" s="243">
        <f t="shared" si="2"/>
        <v>653427.83000000007</v>
      </c>
      <c r="AC10" s="243">
        <f t="shared" si="2"/>
        <v>229209.37</v>
      </c>
      <c r="AD10" s="243">
        <f t="shared" si="2"/>
        <v>2393739.63</v>
      </c>
      <c r="AE10" s="243">
        <f t="shared" si="2"/>
        <v>14097054.599999998</v>
      </c>
    </row>
    <row r="11" spans="1:32" ht="15.75" thickBot="1" x14ac:dyDescent="0.3">
      <c r="A11" s="250"/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</row>
    <row r="12" spans="1:32" ht="16.5" thickTop="1" thickBot="1" x14ac:dyDescent="0.3">
      <c r="A12" s="71" t="s">
        <v>15</v>
      </c>
      <c r="B12" s="72">
        <v>209592</v>
      </c>
      <c r="C12" s="73">
        <v>251516</v>
      </c>
      <c r="D12" s="74">
        <v>231348</v>
      </c>
      <c r="E12" s="75">
        <v>225292</v>
      </c>
      <c r="F12" s="75">
        <v>39496.9</v>
      </c>
      <c r="G12" s="75">
        <v>206520.7</v>
      </c>
      <c r="H12" s="76"/>
      <c r="I12" s="76">
        <v>50482</v>
      </c>
      <c r="J12" s="76">
        <v>46874</v>
      </c>
      <c r="K12" s="76">
        <v>49951.99</v>
      </c>
      <c r="L12" s="77">
        <v>1311073.5900000001</v>
      </c>
      <c r="M12" s="76"/>
      <c r="N12" s="76">
        <v>245277</v>
      </c>
      <c r="O12" s="76">
        <v>50035.1</v>
      </c>
      <c r="P12" s="76">
        <v>6815</v>
      </c>
      <c r="Q12" s="76">
        <v>26180.41</v>
      </c>
      <c r="R12" s="76">
        <v>9680</v>
      </c>
      <c r="S12" s="76">
        <v>151758.01</v>
      </c>
      <c r="T12" s="76"/>
      <c r="U12" s="77">
        <v>489745.52</v>
      </c>
      <c r="V12" s="76">
        <v>72305.3</v>
      </c>
      <c r="W12" s="76"/>
      <c r="X12" s="76">
        <v>68284.899999999994</v>
      </c>
      <c r="Y12" s="76">
        <v>37750.019999999997</v>
      </c>
      <c r="Z12" s="76">
        <v>49354.5</v>
      </c>
      <c r="AA12" s="76">
        <v>42341.1</v>
      </c>
      <c r="AB12" s="76"/>
      <c r="AC12" s="76">
        <v>31151.8</v>
      </c>
      <c r="AD12" s="77">
        <v>301187.62</v>
      </c>
      <c r="AE12" s="70">
        <f t="shared" ref="AE12:AE17" si="3">SUM(L12,U12,AD12)</f>
        <v>2102006.73</v>
      </c>
    </row>
    <row r="13" spans="1:32" ht="15.75" thickBot="1" x14ac:dyDescent="0.3">
      <c r="A13" s="63" t="s">
        <v>16</v>
      </c>
      <c r="B13" s="64">
        <v>207939</v>
      </c>
      <c r="C13" s="65">
        <v>293843</v>
      </c>
      <c r="D13" s="66">
        <v>375299</v>
      </c>
      <c r="E13" s="67">
        <v>303452</v>
      </c>
      <c r="F13" s="67">
        <v>43561.7</v>
      </c>
      <c r="G13" s="67">
        <v>203542.7</v>
      </c>
      <c r="H13" s="68"/>
      <c r="I13" s="68">
        <v>73343</v>
      </c>
      <c r="J13" s="68">
        <v>57300</v>
      </c>
      <c r="K13" s="68">
        <v>62308.13</v>
      </c>
      <c r="L13" s="69">
        <v>1620588.53</v>
      </c>
      <c r="M13" s="68"/>
      <c r="N13" s="68">
        <v>279765</v>
      </c>
      <c r="O13" s="68">
        <v>41633.47</v>
      </c>
      <c r="P13" s="68">
        <v>8939.2000000000007</v>
      </c>
      <c r="Q13" s="68">
        <v>25472.99</v>
      </c>
      <c r="R13" s="68">
        <v>8868</v>
      </c>
      <c r="S13" s="68">
        <v>20321.150000000001</v>
      </c>
      <c r="T13" s="68">
        <v>2248.3000000000002</v>
      </c>
      <c r="U13" s="69">
        <v>387248.11</v>
      </c>
      <c r="V13" s="68">
        <v>77942.899999999994</v>
      </c>
      <c r="W13" s="68"/>
      <c r="X13" s="68">
        <v>80871.199999999997</v>
      </c>
      <c r="Y13" s="68">
        <v>57921.62</v>
      </c>
      <c r="Z13" s="68">
        <v>81922.2</v>
      </c>
      <c r="AA13" s="68"/>
      <c r="AB13" s="68">
        <v>57146.12</v>
      </c>
      <c r="AC13" s="68">
        <v>41363.49</v>
      </c>
      <c r="AD13" s="69">
        <v>397167.53</v>
      </c>
      <c r="AE13" s="70">
        <f t="shared" si="3"/>
        <v>2405004.17</v>
      </c>
    </row>
    <row r="14" spans="1:32" ht="15.75" thickBot="1" x14ac:dyDescent="0.3">
      <c r="A14" s="63" t="s">
        <v>17</v>
      </c>
      <c r="B14" s="64">
        <v>142377</v>
      </c>
      <c r="C14" s="65">
        <v>302817</v>
      </c>
      <c r="D14" s="66">
        <v>355352</v>
      </c>
      <c r="E14" s="67">
        <v>336023</v>
      </c>
      <c r="F14" s="67">
        <v>29264.799999999999</v>
      </c>
      <c r="G14" s="67">
        <v>193424.47</v>
      </c>
      <c r="H14" s="68"/>
      <c r="I14" s="68">
        <v>105800</v>
      </c>
      <c r="J14" s="68">
        <v>56608</v>
      </c>
      <c r="K14" s="68">
        <v>99272.19</v>
      </c>
      <c r="L14" s="69">
        <v>1620938.46</v>
      </c>
      <c r="M14" s="68"/>
      <c r="N14" s="68">
        <v>254826</v>
      </c>
      <c r="O14" s="68">
        <v>36812</v>
      </c>
      <c r="P14" s="68">
        <v>6500</v>
      </c>
      <c r="Q14" s="68">
        <v>27928.07</v>
      </c>
      <c r="R14" s="68">
        <v>26300</v>
      </c>
      <c r="S14" s="68">
        <v>11826.75</v>
      </c>
      <c r="T14" s="68">
        <v>10477.6</v>
      </c>
      <c r="U14" s="69">
        <v>374670.42</v>
      </c>
      <c r="V14" s="68">
        <v>76679</v>
      </c>
      <c r="W14" s="68">
        <v>62809.5</v>
      </c>
      <c r="X14" s="68">
        <v>72641.8</v>
      </c>
      <c r="Y14" s="68">
        <v>55669.56</v>
      </c>
      <c r="Z14" s="68">
        <v>76961.399999999994</v>
      </c>
      <c r="AA14" s="68">
        <v>29376</v>
      </c>
      <c r="AB14" s="68">
        <v>38934.949999999997</v>
      </c>
      <c r="AC14" s="68">
        <v>32817</v>
      </c>
      <c r="AD14" s="69">
        <v>445889.21</v>
      </c>
      <c r="AE14" s="70">
        <f t="shared" si="3"/>
        <v>2441498.09</v>
      </c>
    </row>
    <row r="15" spans="1:32" ht="15.75" thickBot="1" x14ac:dyDescent="0.3">
      <c r="A15" s="63" t="s">
        <v>18</v>
      </c>
      <c r="B15" s="64">
        <v>164890</v>
      </c>
      <c r="C15" s="65">
        <v>317963</v>
      </c>
      <c r="D15" s="66">
        <v>304202</v>
      </c>
      <c r="E15" s="67">
        <v>370154</v>
      </c>
      <c r="F15" s="67">
        <v>41269.800000000003</v>
      </c>
      <c r="G15" s="67">
        <v>216941.8</v>
      </c>
      <c r="H15" s="68"/>
      <c r="I15" s="68">
        <v>121714</v>
      </c>
      <c r="J15" s="68">
        <v>78952</v>
      </c>
      <c r="K15" s="68">
        <v>107703.3</v>
      </c>
      <c r="L15" s="69">
        <v>1723789.9</v>
      </c>
      <c r="M15" s="68"/>
      <c r="N15" s="68">
        <v>270086</v>
      </c>
      <c r="O15" s="68">
        <v>29375</v>
      </c>
      <c r="P15" s="68">
        <v>2611.4</v>
      </c>
      <c r="Q15" s="68">
        <v>30299.08</v>
      </c>
      <c r="R15" s="68">
        <v>23116</v>
      </c>
      <c r="S15" s="68">
        <v>35212.089999999997</v>
      </c>
      <c r="T15" s="68"/>
      <c r="U15" s="69">
        <v>390699.57</v>
      </c>
      <c r="V15" s="68">
        <v>78052.7</v>
      </c>
      <c r="W15" s="68">
        <v>67342.5</v>
      </c>
      <c r="X15" s="68">
        <v>127804.3</v>
      </c>
      <c r="Y15" s="68">
        <v>65265.5</v>
      </c>
      <c r="Z15" s="68">
        <v>26023.599999999999</v>
      </c>
      <c r="AA15" s="68">
        <v>43453.599999999999</v>
      </c>
      <c r="AB15" s="68">
        <v>34321.22</v>
      </c>
      <c r="AC15" s="68">
        <v>40011.4</v>
      </c>
      <c r="AD15" s="69">
        <v>482274.82</v>
      </c>
      <c r="AE15" s="70">
        <f t="shared" si="3"/>
        <v>2596764.2899999996</v>
      </c>
    </row>
    <row r="16" spans="1:32" ht="15.75" thickBot="1" x14ac:dyDescent="0.3">
      <c r="A16" s="63" t="s">
        <v>19</v>
      </c>
      <c r="B16" s="64">
        <v>212371</v>
      </c>
      <c r="C16" s="65">
        <v>279215</v>
      </c>
      <c r="D16" s="66">
        <v>282043</v>
      </c>
      <c r="E16" s="67">
        <v>266131</v>
      </c>
      <c r="F16" s="67">
        <v>34791.300000000003</v>
      </c>
      <c r="G16" s="67">
        <v>185827.5</v>
      </c>
      <c r="H16" s="68"/>
      <c r="I16" s="68">
        <v>68553</v>
      </c>
      <c r="J16" s="68">
        <v>68586</v>
      </c>
      <c r="K16" s="68">
        <v>84994</v>
      </c>
      <c r="L16" s="69">
        <v>1482511.8</v>
      </c>
      <c r="M16" s="68"/>
      <c r="N16" s="68">
        <v>273964</v>
      </c>
      <c r="O16" s="68"/>
      <c r="P16" s="68">
        <v>6345.7</v>
      </c>
      <c r="Q16" s="68">
        <v>25491.16</v>
      </c>
      <c r="R16" s="68">
        <v>30598.799999999999</v>
      </c>
      <c r="S16" s="68">
        <v>203061.89</v>
      </c>
      <c r="T16" s="68"/>
      <c r="U16" s="69">
        <v>539461.55000000005</v>
      </c>
      <c r="V16" s="68">
        <v>74057.8</v>
      </c>
      <c r="W16" s="68"/>
      <c r="X16" s="68">
        <v>66556.600000000006</v>
      </c>
      <c r="Y16" s="83">
        <v>65117.18</v>
      </c>
      <c r="Z16" s="68">
        <v>72353.2</v>
      </c>
      <c r="AA16" s="68">
        <v>7066.9</v>
      </c>
      <c r="AB16" s="68">
        <v>72545.320000000007</v>
      </c>
      <c r="AC16" s="68">
        <v>72333.84</v>
      </c>
      <c r="AD16" s="69">
        <v>430030.84</v>
      </c>
      <c r="AE16" s="70">
        <f t="shared" si="3"/>
        <v>2452004.19</v>
      </c>
    </row>
    <row r="17" spans="1:31" ht="15.75" thickBot="1" x14ac:dyDescent="0.3">
      <c r="A17" s="85" t="s">
        <v>20</v>
      </c>
      <c r="B17" s="79">
        <v>273376.90000000002</v>
      </c>
      <c r="C17" s="80">
        <v>278353</v>
      </c>
      <c r="D17" s="81">
        <v>244789</v>
      </c>
      <c r="E17" s="82">
        <v>232275</v>
      </c>
      <c r="F17" s="82">
        <v>40183.199999999997</v>
      </c>
      <c r="G17" s="82">
        <v>205676.2</v>
      </c>
      <c r="H17" s="83"/>
      <c r="I17" s="83">
        <v>71484</v>
      </c>
      <c r="J17" s="83">
        <v>80644</v>
      </c>
      <c r="K17" s="83">
        <v>67222</v>
      </c>
      <c r="L17" s="84">
        <v>1494003.3</v>
      </c>
      <c r="M17" s="83"/>
      <c r="N17" s="83">
        <v>256225</v>
      </c>
      <c r="O17" s="83"/>
      <c r="P17" s="83"/>
      <c r="Q17" s="83">
        <v>29000.04</v>
      </c>
      <c r="R17" s="83">
        <v>49396.3</v>
      </c>
      <c r="S17" s="83">
        <v>243784.2</v>
      </c>
      <c r="T17" s="83"/>
      <c r="U17" s="84">
        <v>578405.54</v>
      </c>
      <c r="V17" s="83">
        <v>68492.899999999994</v>
      </c>
      <c r="W17" s="83"/>
      <c r="X17" s="83">
        <v>69254.8</v>
      </c>
      <c r="Y17" s="86">
        <v>85125.01</v>
      </c>
      <c r="Z17" s="83">
        <v>67115.3</v>
      </c>
      <c r="AA17" s="83">
        <v>20405.599999999999</v>
      </c>
      <c r="AB17" s="83">
        <v>25451.52</v>
      </c>
      <c r="AC17" s="83">
        <v>29399.31</v>
      </c>
      <c r="AD17" s="84">
        <v>365244.44</v>
      </c>
      <c r="AE17" s="70">
        <f t="shared" si="3"/>
        <v>2437653.2800000003</v>
      </c>
    </row>
    <row r="18" spans="1:31" ht="15.75" thickTop="1" x14ac:dyDescent="0.25">
      <c r="A18" s="249" t="s">
        <v>12</v>
      </c>
      <c r="B18" s="243">
        <f>SUM(B12:B17)</f>
        <v>1210545.8999999999</v>
      </c>
      <c r="C18" s="243">
        <f t="shared" ref="C18:I18" si="4">SUM(C12:C17)</f>
        <v>1723707</v>
      </c>
      <c r="D18" s="243">
        <f t="shared" si="4"/>
        <v>1793033</v>
      </c>
      <c r="E18" s="243">
        <f t="shared" si="4"/>
        <v>1733327</v>
      </c>
      <c r="F18" s="243">
        <f t="shared" si="4"/>
        <v>228567.7</v>
      </c>
      <c r="G18" s="243">
        <f t="shared" si="4"/>
        <v>1211933.3699999999</v>
      </c>
      <c r="H18" s="243">
        <f t="shared" si="4"/>
        <v>0</v>
      </c>
      <c r="I18" s="243">
        <f t="shared" si="4"/>
        <v>491376</v>
      </c>
      <c r="J18" s="243">
        <f t="shared" ref="J18" si="5">SUM(J12:J17)</f>
        <v>388964</v>
      </c>
      <c r="K18" s="243">
        <f t="shared" ref="K18" si="6">SUM(K12:K17)</f>
        <v>471451.61</v>
      </c>
      <c r="L18" s="243">
        <f t="shared" ref="L18" si="7">SUM(L12:L17)</f>
        <v>9252905.5800000001</v>
      </c>
      <c r="M18" s="243">
        <f t="shared" ref="M18" si="8">SUM(M12:M17)</f>
        <v>0</v>
      </c>
      <c r="N18" s="243">
        <f t="shared" ref="N18" si="9">SUM(N12:N17)</f>
        <v>1580143</v>
      </c>
      <c r="O18" s="243">
        <f t="shared" ref="O18:P18" si="10">SUM(O12:O17)</f>
        <v>157855.57</v>
      </c>
      <c r="P18" s="243">
        <f t="shared" si="10"/>
        <v>31211.300000000003</v>
      </c>
      <c r="Q18" s="243">
        <f t="shared" ref="Q18" si="11">SUM(Q12:Q17)</f>
        <v>164371.75</v>
      </c>
      <c r="R18" s="243">
        <f t="shared" ref="R18" si="12">SUM(R12:R17)</f>
        <v>147959.1</v>
      </c>
      <c r="S18" s="243">
        <f t="shared" ref="S18" si="13">SUM(S12:S17)</f>
        <v>665964.09000000008</v>
      </c>
      <c r="T18" s="243">
        <f t="shared" ref="T18" si="14">SUM(T12:T17)</f>
        <v>12725.900000000001</v>
      </c>
      <c r="U18" s="243">
        <f t="shared" ref="U18" si="15">SUM(U12:U17)</f>
        <v>2760230.71</v>
      </c>
      <c r="V18" s="243">
        <f t="shared" ref="V18:W18" si="16">SUM(V12:V17)</f>
        <v>447530.6</v>
      </c>
      <c r="W18" s="243">
        <f t="shared" si="16"/>
        <v>130152</v>
      </c>
      <c r="X18" s="243">
        <f t="shared" ref="X18" si="17">SUM(X12:X17)</f>
        <v>485413.59999999992</v>
      </c>
      <c r="Y18" s="243">
        <f t="shared" ref="Y18" si="18">SUM(Y12:Y17)</f>
        <v>366848.89</v>
      </c>
      <c r="Z18" s="243">
        <f t="shared" ref="Z18" si="19">SUM(Z12:Z17)</f>
        <v>373730.2</v>
      </c>
      <c r="AA18" s="243">
        <f t="shared" ref="AA18" si="20">SUM(AA12:AA17)</f>
        <v>142643.20000000001</v>
      </c>
      <c r="AB18" s="243">
        <f t="shared" ref="AB18" si="21">SUM(AB12:AB17)</f>
        <v>228399.13</v>
      </c>
      <c r="AC18" s="243">
        <f t="shared" ref="AC18:AD18" si="22">SUM(AC12:AC17)</f>
        <v>247076.84</v>
      </c>
      <c r="AD18" s="243">
        <f t="shared" si="22"/>
        <v>2421794.4600000004</v>
      </c>
      <c r="AE18" s="243">
        <f t="shared" ref="AE18" si="23">SUM(AE12:AE17)</f>
        <v>14434930.75</v>
      </c>
    </row>
    <row r="19" spans="1:31" ht="15.75" thickBot="1" x14ac:dyDescent="0.3">
      <c r="A19" s="250"/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</row>
    <row r="20" spans="1:31" ht="15.75" thickTop="1" x14ac:dyDescent="0.25">
      <c r="A20" s="251" t="s">
        <v>54</v>
      </c>
      <c r="B20" s="257">
        <f>SUM(B10,B18)</f>
        <v>2420487.9</v>
      </c>
      <c r="C20" s="257">
        <f t="shared" ref="C20:AE20" si="24">SUM(C10,C18)</f>
        <v>3039053</v>
      </c>
      <c r="D20" s="257">
        <f t="shared" si="24"/>
        <v>2687750</v>
      </c>
      <c r="E20" s="257">
        <f t="shared" si="24"/>
        <v>4401239</v>
      </c>
      <c r="F20" s="257">
        <f t="shared" si="24"/>
        <v>386361.9</v>
      </c>
      <c r="G20" s="257">
        <f t="shared" si="24"/>
        <v>2380455.9500000002</v>
      </c>
      <c r="H20" s="257">
        <f t="shared" si="24"/>
        <v>0</v>
      </c>
      <c r="I20" s="257">
        <f t="shared" si="24"/>
        <v>943504.5</v>
      </c>
      <c r="J20" s="257">
        <f t="shared" si="24"/>
        <v>690459</v>
      </c>
      <c r="K20" s="257">
        <f t="shared" si="24"/>
        <v>875124.17999999993</v>
      </c>
      <c r="L20" s="257">
        <f t="shared" si="24"/>
        <v>17824435.43</v>
      </c>
      <c r="M20" s="257">
        <f t="shared" si="24"/>
        <v>0</v>
      </c>
      <c r="N20" s="257">
        <f t="shared" si="24"/>
        <v>2622060</v>
      </c>
      <c r="O20" s="257">
        <f t="shared" si="24"/>
        <v>480050.07</v>
      </c>
      <c r="P20" s="257">
        <f t="shared" si="24"/>
        <v>63441.3</v>
      </c>
      <c r="Q20" s="257">
        <f t="shared" si="24"/>
        <v>236345.57</v>
      </c>
      <c r="R20" s="257">
        <f t="shared" si="24"/>
        <v>238055.1</v>
      </c>
      <c r="S20" s="257">
        <f t="shared" si="24"/>
        <v>2239337.89</v>
      </c>
      <c r="T20" s="257">
        <f t="shared" si="24"/>
        <v>12725.900000000001</v>
      </c>
      <c r="U20" s="257">
        <f t="shared" si="24"/>
        <v>5892015.8300000001</v>
      </c>
      <c r="V20" s="257">
        <f t="shared" si="24"/>
        <v>799487.9</v>
      </c>
      <c r="W20" s="257">
        <f t="shared" si="24"/>
        <v>168291.20000000001</v>
      </c>
      <c r="X20" s="257">
        <f t="shared" si="24"/>
        <v>883133.2</v>
      </c>
      <c r="Y20" s="257">
        <f t="shared" si="24"/>
        <v>695813.12000000011</v>
      </c>
      <c r="Z20" s="257">
        <f t="shared" si="24"/>
        <v>732392.7</v>
      </c>
      <c r="AA20" s="257">
        <f t="shared" si="24"/>
        <v>178302.80000000002</v>
      </c>
      <c r="AB20" s="257">
        <f t="shared" si="24"/>
        <v>881826.96000000008</v>
      </c>
      <c r="AC20" s="257">
        <f t="shared" si="24"/>
        <v>476286.20999999996</v>
      </c>
      <c r="AD20" s="257">
        <f t="shared" si="24"/>
        <v>4815534.09</v>
      </c>
      <c r="AE20" s="257">
        <f t="shared" si="24"/>
        <v>28531985.349999998</v>
      </c>
    </row>
    <row r="21" spans="1:31" ht="15.75" thickBot="1" x14ac:dyDescent="0.3">
      <c r="A21" s="252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</row>
  </sheetData>
  <mergeCells count="124">
    <mergeCell ref="AD18:AD19"/>
    <mergeCell ref="AC18:AC19"/>
    <mergeCell ref="AB18:AB19"/>
    <mergeCell ref="W10:W11"/>
    <mergeCell ref="X10:X11"/>
    <mergeCell ref="Y10:Y11"/>
    <mergeCell ref="O10:O11"/>
    <mergeCell ref="P10:P11"/>
    <mergeCell ref="Q10:Q11"/>
    <mergeCell ref="P18:P19"/>
    <mergeCell ref="P20:P21"/>
    <mergeCell ref="Q20:Q21"/>
    <mergeCell ref="A1:AE1"/>
    <mergeCell ref="AC20:AC21"/>
    <mergeCell ref="AD20:AD21"/>
    <mergeCell ref="AE20:AE21"/>
    <mergeCell ref="V18:V19"/>
    <mergeCell ref="W20:W21"/>
    <mergeCell ref="X20:X21"/>
    <mergeCell ref="Y20:Y21"/>
    <mergeCell ref="Z20:Z21"/>
    <mergeCell ref="AA20:AA21"/>
    <mergeCell ref="AA18:AA19"/>
    <mergeCell ref="Z18:Z19"/>
    <mergeCell ref="Y18:Y19"/>
    <mergeCell ref="X18:X19"/>
    <mergeCell ref="W18:W19"/>
    <mergeCell ref="V20:V21"/>
    <mergeCell ref="AE10:AE11"/>
    <mergeCell ref="AE18:AE19"/>
    <mergeCell ref="B20:B21"/>
    <mergeCell ref="N10:N11"/>
    <mergeCell ref="N18:N19"/>
    <mergeCell ref="N20:N21"/>
    <mergeCell ref="I20:I21"/>
    <mergeCell ref="H20:H21"/>
    <mergeCell ref="G20:G21"/>
    <mergeCell ref="F20:F21"/>
    <mergeCell ref="E20:E21"/>
    <mergeCell ref="J18:J19"/>
    <mergeCell ref="K18:K19"/>
    <mergeCell ref="L18:L19"/>
    <mergeCell ref="M18:M19"/>
    <mergeCell ref="M20:M21"/>
    <mergeCell ref="L20:L21"/>
    <mergeCell ref="K20:K21"/>
    <mergeCell ref="J20:J21"/>
    <mergeCell ref="E18:E19"/>
    <mergeCell ref="F18:F19"/>
    <mergeCell ref="G18:G19"/>
    <mergeCell ref="H18:H19"/>
    <mergeCell ref="I18:I19"/>
    <mergeCell ref="S10:S11"/>
    <mergeCell ref="T10:T11"/>
    <mergeCell ref="U10:U11"/>
    <mergeCell ref="V10:V11"/>
    <mergeCell ref="AC10:AC11"/>
    <mergeCell ref="AD10:AD11"/>
    <mergeCell ref="U2:U3"/>
    <mergeCell ref="D20:D21"/>
    <mergeCell ref="C20:C21"/>
    <mergeCell ref="AB10:AB11"/>
    <mergeCell ref="Q18:Q19"/>
    <mergeCell ref="AB20:AB21"/>
    <mergeCell ref="R20:R21"/>
    <mergeCell ref="S20:S21"/>
    <mergeCell ref="T20:T21"/>
    <mergeCell ref="U20:U21"/>
    <mergeCell ref="U18:U19"/>
    <mergeCell ref="T18:T19"/>
    <mergeCell ref="S18:S19"/>
    <mergeCell ref="R18:R19"/>
    <mergeCell ref="Z10:Z11"/>
    <mergeCell ref="AA10:AA11"/>
    <mergeCell ref="O20:O21"/>
    <mergeCell ref="O18:O19"/>
    <mergeCell ref="A20:A21"/>
    <mergeCell ref="A10:A11"/>
    <mergeCell ref="G2:G3"/>
    <mergeCell ref="A2:A3"/>
    <mergeCell ref="B2:B3"/>
    <mergeCell ref="C2:C3"/>
    <mergeCell ref="D2:D3"/>
    <mergeCell ref="E2:E3"/>
    <mergeCell ref="V2:V3"/>
    <mergeCell ref="F2:F3"/>
    <mergeCell ref="S2:S3"/>
    <mergeCell ref="H2:H3"/>
    <mergeCell ref="I2:I3"/>
    <mergeCell ref="J2:J3"/>
    <mergeCell ref="K2:K3"/>
    <mergeCell ref="M2:M3"/>
    <mergeCell ref="N2:N3"/>
    <mergeCell ref="O2:O3"/>
    <mergeCell ref="P2:P3"/>
    <mergeCell ref="Q2:Q3"/>
    <mergeCell ref="C10:C11"/>
    <mergeCell ref="B10:B11"/>
    <mergeCell ref="B18:B19"/>
    <mergeCell ref="C18:C19"/>
    <mergeCell ref="M10:M11"/>
    <mergeCell ref="L10:L11"/>
    <mergeCell ref="K10:K11"/>
    <mergeCell ref="J10:J11"/>
    <mergeCell ref="I10:I11"/>
    <mergeCell ref="R2:R3"/>
    <mergeCell ref="AE2:AE3"/>
    <mergeCell ref="T2:T3"/>
    <mergeCell ref="A18:A19"/>
    <mergeCell ref="W2:W3"/>
    <mergeCell ref="X2:X3"/>
    <mergeCell ref="Y2:Y3"/>
    <mergeCell ref="Z2:Z3"/>
    <mergeCell ref="AA2:AA3"/>
    <mergeCell ref="AB2:AB3"/>
    <mergeCell ref="AC2:AC3"/>
    <mergeCell ref="AD2:AD3"/>
    <mergeCell ref="D18:D19"/>
    <mergeCell ref="H10:H11"/>
    <mergeCell ref="G10:G11"/>
    <mergeCell ref="F10:F11"/>
    <mergeCell ref="E10:E11"/>
    <mergeCell ref="D10:D11"/>
    <mergeCell ref="R10:R1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0372-6A6A-4502-89CB-44C8F6DB6DB2}">
  <dimension ref="A1:AE23"/>
  <sheetViews>
    <sheetView topLeftCell="W1" workbookViewId="0">
      <selection activeCell="AE20" sqref="AE20:AE21"/>
    </sheetView>
  </sheetViews>
  <sheetFormatPr defaultRowHeight="15" x14ac:dyDescent="0.25"/>
  <cols>
    <col min="1" max="1" width="17.28515625" bestFit="1" customWidth="1"/>
    <col min="2" max="3" width="12.5703125" bestFit="1" customWidth="1"/>
    <col min="4" max="5" width="12.7109375" bestFit="1" customWidth="1"/>
    <col min="6" max="6" width="11" bestFit="1" customWidth="1"/>
    <col min="7" max="7" width="12.5703125" bestFit="1" customWidth="1"/>
    <col min="8" max="8" width="10.7109375" bestFit="1" customWidth="1"/>
    <col min="9" max="9" width="13.85546875" bestFit="1" customWidth="1"/>
    <col min="10" max="10" width="11.140625" bestFit="1" customWidth="1"/>
    <col min="11" max="11" width="16" bestFit="1" customWidth="1"/>
    <col min="12" max="12" width="14.140625" bestFit="1" customWidth="1"/>
    <col min="14" max="14" width="12.5703125" bestFit="1" customWidth="1"/>
    <col min="15" max="15" width="11.140625" bestFit="1" customWidth="1"/>
    <col min="16" max="16" width="14.7109375" bestFit="1" customWidth="1"/>
    <col min="17" max="17" width="11.140625" bestFit="1" customWidth="1"/>
    <col min="18" max="18" width="10.7109375" bestFit="1" customWidth="1"/>
    <col min="19" max="19" width="12.7109375" bestFit="1" customWidth="1"/>
    <col min="20" max="20" width="9.85546875" bestFit="1" customWidth="1"/>
    <col min="21" max="21" width="12.5703125" bestFit="1" customWidth="1"/>
    <col min="22" max="22" width="13.7109375" bestFit="1" customWidth="1"/>
    <col min="23" max="23" width="16.5703125" bestFit="1" customWidth="1"/>
    <col min="24" max="24" width="14.42578125" bestFit="1" customWidth="1"/>
    <col min="25" max="25" width="14.28515625" bestFit="1" customWidth="1"/>
    <col min="26" max="26" width="13.140625" bestFit="1" customWidth="1"/>
    <col min="27" max="27" width="15" bestFit="1" customWidth="1"/>
    <col min="28" max="28" width="15.28515625" bestFit="1" customWidth="1"/>
    <col min="29" max="29" width="16.42578125" bestFit="1" customWidth="1"/>
    <col min="30" max="30" width="12.7109375" bestFit="1" customWidth="1"/>
    <col min="31" max="31" width="15" bestFit="1" customWidth="1"/>
  </cols>
  <sheetData>
    <row r="1" spans="1:31" ht="15.75" thickBot="1" x14ac:dyDescent="0.3">
      <c r="A1" s="278" t="s">
        <v>53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</row>
    <row r="2" spans="1:31" ht="15.75" thickBot="1" x14ac:dyDescent="0.3">
      <c r="A2" s="262" t="s">
        <v>22</v>
      </c>
      <c r="B2" s="260" t="s">
        <v>23</v>
      </c>
      <c r="C2" s="260" t="s">
        <v>24</v>
      </c>
      <c r="D2" s="260" t="s">
        <v>25</v>
      </c>
      <c r="E2" s="260" t="s">
        <v>26</v>
      </c>
      <c r="F2" s="260" t="s">
        <v>27</v>
      </c>
      <c r="G2" s="260" t="s">
        <v>28</v>
      </c>
      <c r="H2" s="260" t="s">
        <v>29</v>
      </c>
      <c r="I2" s="260" t="s">
        <v>30</v>
      </c>
      <c r="J2" s="260" t="s">
        <v>31</v>
      </c>
      <c r="K2" s="260" t="s">
        <v>32</v>
      </c>
      <c r="L2" s="14" t="s">
        <v>13</v>
      </c>
      <c r="M2" s="260" t="s">
        <v>34</v>
      </c>
      <c r="N2" s="260" t="s">
        <v>35</v>
      </c>
      <c r="O2" s="260" t="s">
        <v>36</v>
      </c>
      <c r="P2" s="260" t="s">
        <v>37</v>
      </c>
      <c r="Q2" s="260" t="s">
        <v>38</v>
      </c>
      <c r="R2" s="270" t="s">
        <v>39</v>
      </c>
      <c r="S2" s="260" t="s">
        <v>40</v>
      </c>
      <c r="T2" s="260" t="s">
        <v>68</v>
      </c>
      <c r="U2" s="260" t="s">
        <v>42</v>
      </c>
      <c r="V2" s="260" t="s">
        <v>43</v>
      </c>
      <c r="W2" s="260" t="s">
        <v>69</v>
      </c>
      <c r="X2" s="260" t="s">
        <v>70</v>
      </c>
      <c r="Y2" s="260" t="s">
        <v>46</v>
      </c>
      <c r="Z2" s="260" t="s">
        <v>49</v>
      </c>
      <c r="AA2" s="260" t="s">
        <v>48</v>
      </c>
      <c r="AB2" s="260" t="s">
        <v>47</v>
      </c>
      <c r="AC2" s="260" t="s">
        <v>50</v>
      </c>
      <c r="AD2" s="264" t="s">
        <v>51</v>
      </c>
      <c r="AE2" s="260" t="s">
        <v>52</v>
      </c>
    </row>
    <row r="3" spans="1:31" ht="15.75" thickBot="1" x14ac:dyDescent="0.3">
      <c r="A3" s="263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14" t="s">
        <v>33</v>
      </c>
      <c r="M3" s="261"/>
      <c r="N3" s="261"/>
      <c r="O3" s="261"/>
      <c r="P3" s="261"/>
      <c r="Q3" s="261"/>
      <c r="R3" s="27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5"/>
      <c r="AE3" s="261"/>
    </row>
    <row r="4" spans="1:31" ht="15.75" thickBot="1" x14ac:dyDescent="0.3">
      <c r="A4" s="88" t="s">
        <v>4</v>
      </c>
      <c r="B4" s="16">
        <v>220232.49</v>
      </c>
      <c r="C4" s="17">
        <v>221927.48</v>
      </c>
      <c r="D4" s="18">
        <v>211572.52</v>
      </c>
      <c r="E4" s="19">
        <v>679653.6</v>
      </c>
      <c r="F4" s="19">
        <v>33458.699999999997</v>
      </c>
      <c r="G4" s="19">
        <v>290173.40000000002</v>
      </c>
      <c r="H4" s="20"/>
      <c r="I4" s="20">
        <v>161454.39999999999</v>
      </c>
      <c r="J4" s="20">
        <v>137948</v>
      </c>
      <c r="K4" s="20">
        <v>142198.20000000001</v>
      </c>
      <c r="L4" s="21">
        <f>SUM(B4:K4)</f>
        <v>2098618.79</v>
      </c>
      <c r="M4" s="89"/>
      <c r="N4" s="20">
        <v>219229.6</v>
      </c>
      <c r="O4" s="20">
        <v>44012</v>
      </c>
      <c r="P4" s="20">
        <v>12060</v>
      </c>
      <c r="Q4" s="20"/>
      <c r="R4" s="20">
        <v>18130</v>
      </c>
      <c r="S4" s="20">
        <v>130411.75</v>
      </c>
      <c r="T4" s="20"/>
      <c r="U4" s="21">
        <f>SUM(M4:T4)</f>
        <v>423843.35</v>
      </c>
      <c r="V4" s="20">
        <v>67225.899999999994</v>
      </c>
      <c r="W4" s="20">
        <v>9297</v>
      </c>
      <c r="X4" s="20">
        <v>112510.6</v>
      </c>
      <c r="Y4" s="20">
        <v>69262.33</v>
      </c>
      <c r="Z4" s="20">
        <v>140866.29999999999</v>
      </c>
      <c r="AA4" s="20"/>
      <c r="AB4" s="20">
        <v>53974.7</v>
      </c>
      <c r="AC4" s="20">
        <v>52676.959999999999</v>
      </c>
      <c r="AD4" s="21">
        <f>SUM(V4:AC4)</f>
        <v>505813.79000000004</v>
      </c>
      <c r="AE4" s="22">
        <f>SUM(L4,U4,AD4)</f>
        <v>3028275.93</v>
      </c>
    </row>
    <row r="5" spans="1:31" ht="15.75" thickBot="1" x14ac:dyDescent="0.3">
      <c r="A5" s="90" t="s">
        <v>5</v>
      </c>
      <c r="B5" s="24">
        <v>205506.75</v>
      </c>
      <c r="C5" s="25">
        <v>219532.48</v>
      </c>
      <c r="D5" s="26">
        <v>192614.88</v>
      </c>
      <c r="E5" s="27">
        <v>561818.6</v>
      </c>
      <c r="F5" s="27">
        <v>35528.6</v>
      </c>
      <c r="G5" s="27">
        <v>199213</v>
      </c>
      <c r="H5" s="28"/>
      <c r="I5" s="28">
        <v>82024.899999999994</v>
      </c>
      <c r="J5" s="28">
        <v>79759.5</v>
      </c>
      <c r="K5" s="28">
        <v>81795.899999999994</v>
      </c>
      <c r="L5" s="21">
        <f t="shared" ref="L5:L9" si="0">SUM(B5:K5)</f>
        <v>1657794.6099999999</v>
      </c>
      <c r="M5" s="91"/>
      <c r="N5" s="28">
        <v>171510</v>
      </c>
      <c r="O5" s="28">
        <v>37457</v>
      </c>
      <c r="P5" s="28">
        <v>10600</v>
      </c>
      <c r="Q5" s="28"/>
      <c r="R5" s="28">
        <v>16110</v>
      </c>
      <c r="S5" s="28">
        <v>295951.08</v>
      </c>
      <c r="T5" s="28"/>
      <c r="U5" s="21">
        <f t="shared" ref="U5:U9" si="1">SUM(M5:T5)</f>
        <v>531628.08000000007</v>
      </c>
      <c r="V5" s="28">
        <v>72296.5</v>
      </c>
      <c r="W5" s="28">
        <v>2323.4</v>
      </c>
      <c r="X5" s="28">
        <v>81229.7</v>
      </c>
      <c r="Y5" s="28">
        <v>70904.800000000003</v>
      </c>
      <c r="Z5" s="28">
        <v>87091.95</v>
      </c>
      <c r="AA5" s="28"/>
      <c r="AB5" s="28">
        <v>78848.100000000006</v>
      </c>
      <c r="AC5" s="28">
        <v>51046.6</v>
      </c>
      <c r="AD5" s="21">
        <f t="shared" ref="AD5:AD9" si="2">SUM(V5:AC5)</f>
        <v>443741.04999999993</v>
      </c>
      <c r="AE5" s="22">
        <f t="shared" ref="AE5:AE9" si="3">SUM(L5,U5,AD5)</f>
        <v>2633163.7399999998</v>
      </c>
    </row>
    <row r="6" spans="1:31" ht="15.75" thickBot="1" x14ac:dyDescent="0.3">
      <c r="A6" s="88" t="s">
        <v>6</v>
      </c>
      <c r="B6" s="16">
        <v>216342.19</v>
      </c>
      <c r="C6" s="17">
        <v>228878.07999999999</v>
      </c>
      <c r="D6" s="18">
        <v>234506.38</v>
      </c>
      <c r="E6" s="19">
        <v>457013.4</v>
      </c>
      <c r="F6" s="19">
        <v>16605.8</v>
      </c>
      <c r="G6" s="19">
        <v>190112</v>
      </c>
      <c r="H6" s="20"/>
      <c r="I6" s="20">
        <v>68917.7</v>
      </c>
      <c r="J6" s="20">
        <v>29</v>
      </c>
      <c r="K6" s="20">
        <v>74736.5</v>
      </c>
      <c r="L6" s="21">
        <f t="shared" si="0"/>
        <v>1487141.05</v>
      </c>
      <c r="M6" s="89"/>
      <c r="N6" s="20">
        <v>215625</v>
      </c>
      <c r="O6" s="20">
        <v>56291</v>
      </c>
      <c r="P6" s="20">
        <v>8730</v>
      </c>
      <c r="Q6" s="20"/>
      <c r="R6" s="20">
        <v>13300</v>
      </c>
      <c r="S6" s="20">
        <v>309677.06</v>
      </c>
      <c r="T6" s="20"/>
      <c r="U6" s="21">
        <f t="shared" si="1"/>
        <v>603623.06000000006</v>
      </c>
      <c r="V6" s="20">
        <v>72238.399999999994</v>
      </c>
      <c r="W6" s="20">
        <v>7634.1</v>
      </c>
      <c r="X6" s="20">
        <v>76466.7</v>
      </c>
      <c r="Y6" s="20">
        <v>32492.42</v>
      </c>
      <c r="Z6" s="20">
        <v>80025.27</v>
      </c>
      <c r="AA6" s="20"/>
      <c r="AB6" s="20">
        <v>70754.2</v>
      </c>
      <c r="AC6" s="20">
        <v>40674.42</v>
      </c>
      <c r="AD6" s="21">
        <f t="shared" si="2"/>
        <v>380285.51</v>
      </c>
      <c r="AE6" s="22">
        <f t="shared" si="3"/>
        <v>2471049.62</v>
      </c>
    </row>
    <row r="7" spans="1:31" ht="15.75" thickBot="1" x14ac:dyDescent="0.3">
      <c r="A7" s="88" t="s">
        <v>7</v>
      </c>
      <c r="B7" s="16">
        <v>205006.37</v>
      </c>
      <c r="C7" s="17">
        <v>185621.8</v>
      </c>
      <c r="D7" s="18">
        <v>105922.55</v>
      </c>
      <c r="E7" s="19">
        <v>330822.90000000002</v>
      </c>
      <c r="F7" s="19">
        <v>24201.3</v>
      </c>
      <c r="G7" s="19">
        <v>182776.1</v>
      </c>
      <c r="H7" s="20"/>
      <c r="I7" s="20">
        <v>57723.4</v>
      </c>
      <c r="J7" s="20">
        <v>9997</v>
      </c>
      <c r="K7" s="20">
        <v>54848.6</v>
      </c>
      <c r="L7" s="21">
        <f t="shared" si="0"/>
        <v>1156920.02</v>
      </c>
      <c r="M7" s="89"/>
      <c r="N7" s="20">
        <v>209769</v>
      </c>
      <c r="O7" s="20">
        <v>58698</v>
      </c>
      <c r="P7" s="20"/>
      <c r="Q7" s="20">
        <v>20869.8</v>
      </c>
      <c r="R7" s="20">
        <v>12570</v>
      </c>
      <c r="S7" s="20">
        <v>307372.59000000003</v>
      </c>
      <c r="T7" s="20"/>
      <c r="U7" s="21">
        <f t="shared" si="1"/>
        <v>609279.39</v>
      </c>
      <c r="V7" s="20">
        <v>57776.5</v>
      </c>
      <c r="W7" s="20">
        <v>15378.2</v>
      </c>
      <c r="X7" s="20">
        <v>71555</v>
      </c>
      <c r="Y7" s="20">
        <v>67274.490000000005</v>
      </c>
      <c r="Z7" s="20">
        <v>138105.5</v>
      </c>
      <c r="AA7" s="20"/>
      <c r="AB7" s="20">
        <v>74111.8</v>
      </c>
      <c r="AC7" s="20">
        <v>34601.760000000002</v>
      </c>
      <c r="AD7" s="21">
        <f t="shared" si="2"/>
        <v>458803.25</v>
      </c>
      <c r="AE7" s="22">
        <f t="shared" si="3"/>
        <v>2225002.66</v>
      </c>
    </row>
    <row r="8" spans="1:31" ht="15.75" thickBot="1" x14ac:dyDescent="0.3">
      <c r="A8" s="88" t="s">
        <v>8</v>
      </c>
      <c r="B8" s="16">
        <v>187641.11</v>
      </c>
      <c r="C8" s="17">
        <v>209566.92</v>
      </c>
      <c r="D8" s="18">
        <v>54805.84</v>
      </c>
      <c r="E8" s="19">
        <v>281133.40000000002</v>
      </c>
      <c r="F8" s="19">
        <v>12369.9</v>
      </c>
      <c r="G8" s="19">
        <v>176812.6</v>
      </c>
      <c r="H8" s="20"/>
      <c r="I8" s="20">
        <v>46853</v>
      </c>
      <c r="J8" s="20">
        <v>35653.1</v>
      </c>
      <c r="K8" s="20">
        <v>34093.5</v>
      </c>
      <c r="L8" s="21">
        <f t="shared" si="0"/>
        <v>1038929.37</v>
      </c>
      <c r="M8" s="89"/>
      <c r="N8" s="20">
        <v>111694</v>
      </c>
      <c r="O8" s="20">
        <v>65848</v>
      </c>
      <c r="P8" s="20"/>
      <c r="Q8" s="20">
        <v>25482.51</v>
      </c>
      <c r="R8" s="20">
        <v>12168</v>
      </c>
      <c r="S8" s="20">
        <v>332646.34999999998</v>
      </c>
      <c r="T8" s="20"/>
      <c r="U8" s="21">
        <f t="shared" si="1"/>
        <v>547838.86</v>
      </c>
      <c r="V8" s="20">
        <v>42208.4</v>
      </c>
      <c r="W8" s="20"/>
      <c r="X8" s="20">
        <v>29277.4</v>
      </c>
      <c r="Y8" s="20">
        <v>48073.99</v>
      </c>
      <c r="Z8" s="20">
        <v>125957.54</v>
      </c>
      <c r="AA8" s="20">
        <v>7210.3</v>
      </c>
      <c r="AB8" s="20">
        <v>49105.1</v>
      </c>
      <c r="AC8" s="20">
        <v>25982.28</v>
      </c>
      <c r="AD8" s="21">
        <f t="shared" si="2"/>
        <v>327815.01</v>
      </c>
      <c r="AE8" s="22">
        <f t="shared" si="3"/>
        <v>1914583.24</v>
      </c>
    </row>
    <row r="9" spans="1:31" ht="15.75" thickBot="1" x14ac:dyDescent="0.3">
      <c r="A9" s="92" t="s">
        <v>9</v>
      </c>
      <c r="B9" s="31">
        <v>172382.7</v>
      </c>
      <c r="C9" s="32">
        <v>247596.16</v>
      </c>
      <c r="D9" s="33">
        <v>90193.41</v>
      </c>
      <c r="E9" s="34">
        <v>213299.3</v>
      </c>
      <c r="F9" s="34">
        <v>25227.1</v>
      </c>
      <c r="G9" s="34">
        <v>120712.3</v>
      </c>
      <c r="H9" s="35"/>
      <c r="I9" s="35">
        <v>25997.599999999999</v>
      </c>
      <c r="J9" s="35">
        <v>36770.199999999997</v>
      </c>
      <c r="K9" s="35">
        <v>9483.2999999999993</v>
      </c>
      <c r="L9" s="21">
        <f t="shared" si="0"/>
        <v>941662.07000000007</v>
      </c>
      <c r="M9" s="93"/>
      <c r="N9" s="35">
        <v>88291.66</v>
      </c>
      <c r="O9" s="35">
        <v>58106</v>
      </c>
      <c r="P9" s="35"/>
      <c r="Q9" s="35">
        <v>25021.200000000001</v>
      </c>
      <c r="R9" s="35">
        <v>12565</v>
      </c>
      <c r="S9" s="35">
        <v>164745.43</v>
      </c>
      <c r="T9" s="35"/>
      <c r="U9" s="21">
        <f t="shared" si="1"/>
        <v>348729.29000000004</v>
      </c>
      <c r="V9" s="35">
        <v>39223.300000000003</v>
      </c>
      <c r="W9" s="35"/>
      <c r="X9" s="35">
        <v>24145.1</v>
      </c>
      <c r="Y9" s="35">
        <v>39737.18</v>
      </c>
      <c r="Z9" s="35">
        <v>78619.070000000007</v>
      </c>
      <c r="AA9" s="35">
        <v>27953.5</v>
      </c>
      <c r="AB9" s="35">
        <v>28996.7</v>
      </c>
      <c r="AC9" s="35">
        <v>21492.82</v>
      </c>
      <c r="AD9" s="21">
        <f t="shared" si="2"/>
        <v>260167.67000000004</v>
      </c>
      <c r="AE9" s="22">
        <f t="shared" si="3"/>
        <v>1550559.0300000003</v>
      </c>
    </row>
    <row r="10" spans="1:31" ht="15.75" thickTop="1" x14ac:dyDescent="0.25">
      <c r="A10" s="266" t="s">
        <v>10</v>
      </c>
      <c r="B10" s="268">
        <f>SUM(B4:B9)</f>
        <v>1207111.6099999999</v>
      </c>
      <c r="C10" s="268">
        <f t="shared" ref="C10:AE10" si="4">SUM(C4:C9)</f>
        <v>1313122.92</v>
      </c>
      <c r="D10" s="268">
        <f t="shared" si="4"/>
        <v>889615.58000000007</v>
      </c>
      <c r="E10" s="268">
        <f t="shared" si="4"/>
        <v>2523741.1999999997</v>
      </c>
      <c r="F10" s="268">
        <f t="shared" si="4"/>
        <v>147391.4</v>
      </c>
      <c r="G10" s="268">
        <f t="shared" si="4"/>
        <v>1159799.3999999999</v>
      </c>
      <c r="H10" s="268">
        <f t="shared" si="4"/>
        <v>0</v>
      </c>
      <c r="I10" s="268">
        <f t="shared" si="4"/>
        <v>442971</v>
      </c>
      <c r="J10" s="268">
        <f t="shared" si="4"/>
        <v>300156.79999999999</v>
      </c>
      <c r="K10" s="268">
        <f t="shared" si="4"/>
        <v>397155.99999999994</v>
      </c>
      <c r="L10" s="268">
        <f t="shared" si="4"/>
        <v>8381065.9100000011</v>
      </c>
      <c r="M10" s="268">
        <f t="shared" si="4"/>
        <v>0</v>
      </c>
      <c r="N10" s="268">
        <f t="shared" si="4"/>
        <v>1016119.26</v>
      </c>
      <c r="O10" s="268">
        <f t="shared" si="4"/>
        <v>320412</v>
      </c>
      <c r="P10" s="268">
        <f t="shared" si="4"/>
        <v>31390</v>
      </c>
      <c r="Q10" s="268">
        <f t="shared" si="4"/>
        <v>71373.509999999995</v>
      </c>
      <c r="R10" s="268">
        <f t="shared" si="4"/>
        <v>84843</v>
      </c>
      <c r="S10" s="268">
        <f t="shared" si="4"/>
        <v>1540804.26</v>
      </c>
      <c r="T10" s="268">
        <f t="shared" si="4"/>
        <v>0</v>
      </c>
      <c r="U10" s="268">
        <f t="shared" si="4"/>
        <v>3064942.0300000003</v>
      </c>
      <c r="V10" s="268">
        <f t="shared" si="4"/>
        <v>350969</v>
      </c>
      <c r="W10" s="268">
        <f t="shared" si="4"/>
        <v>34632.699999999997</v>
      </c>
      <c r="X10" s="268">
        <f t="shared" si="4"/>
        <v>395184.5</v>
      </c>
      <c r="Y10" s="268">
        <f t="shared" si="4"/>
        <v>327745.20999999996</v>
      </c>
      <c r="Z10" s="268">
        <f t="shared" si="4"/>
        <v>650665.63000000012</v>
      </c>
      <c r="AA10" s="268">
        <f t="shared" si="4"/>
        <v>35163.800000000003</v>
      </c>
      <c r="AB10" s="268">
        <f t="shared" si="4"/>
        <v>355790.6</v>
      </c>
      <c r="AC10" s="268">
        <f t="shared" si="4"/>
        <v>226474.84</v>
      </c>
      <c r="AD10" s="268">
        <f t="shared" si="4"/>
        <v>2376626.2800000003</v>
      </c>
      <c r="AE10" s="268">
        <f t="shared" si="4"/>
        <v>13822634.219999999</v>
      </c>
    </row>
    <row r="11" spans="1:31" ht="15.75" thickBot="1" x14ac:dyDescent="0.3">
      <c r="A11" s="267"/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</row>
    <row r="12" spans="1:31" ht="16.5" thickTop="1" thickBot="1" x14ac:dyDescent="0.3">
      <c r="A12" s="90" t="s">
        <v>15</v>
      </c>
      <c r="B12" s="24">
        <v>209143.2</v>
      </c>
      <c r="C12" s="25">
        <v>251136.7</v>
      </c>
      <c r="D12" s="26">
        <v>230459.9</v>
      </c>
      <c r="E12" s="27">
        <v>211368.6</v>
      </c>
      <c r="F12" s="27">
        <v>37656.9</v>
      </c>
      <c r="G12" s="27">
        <v>206373.6</v>
      </c>
      <c r="H12" s="28"/>
      <c r="I12" s="28">
        <v>48772</v>
      </c>
      <c r="J12" s="28">
        <v>46401.5</v>
      </c>
      <c r="K12" s="28">
        <v>49067</v>
      </c>
      <c r="L12" s="21">
        <f t="shared" ref="L12:L17" si="5">SUM(B12:K12)</f>
        <v>1290379.4000000001</v>
      </c>
      <c r="M12" s="91"/>
      <c r="N12" s="28">
        <v>240879</v>
      </c>
      <c r="O12" s="28">
        <v>49732</v>
      </c>
      <c r="P12" s="28">
        <v>6636.8</v>
      </c>
      <c r="Q12" s="28">
        <v>25991</v>
      </c>
      <c r="R12" s="28">
        <v>9250</v>
      </c>
      <c r="S12" s="28">
        <v>148461.98000000001</v>
      </c>
      <c r="T12" s="28"/>
      <c r="U12" s="21">
        <f t="shared" ref="U12:U17" si="6">SUM(M12:T12)</f>
        <v>480950.78</v>
      </c>
      <c r="V12" s="28">
        <v>72303.100000000006</v>
      </c>
      <c r="W12" s="28"/>
      <c r="X12" s="28">
        <v>67956.02</v>
      </c>
      <c r="Y12" s="28">
        <v>37724.620000000003</v>
      </c>
      <c r="Z12" s="28"/>
      <c r="AA12" s="28">
        <v>41966.9</v>
      </c>
      <c r="AB12" s="28">
        <v>48984.9</v>
      </c>
      <c r="AC12" s="28">
        <v>30534.78</v>
      </c>
      <c r="AD12" s="21">
        <f t="shared" ref="AD12:AD17" si="7">SUM(V12:AC12)</f>
        <v>299470.31999999995</v>
      </c>
      <c r="AE12" s="22">
        <f t="shared" ref="AE12:AE17" si="8">SUM(L12,U12,AD12)</f>
        <v>2070800.5</v>
      </c>
    </row>
    <row r="13" spans="1:31" ht="15.75" thickBot="1" x14ac:dyDescent="0.3">
      <c r="A13" s="88" t="s">
        <v>16</v>
      </c>
      <c r="B13" s="16">
        <v>207454.9</v>
      </c>
      <c r="C13" s="17">
        <v>293439.24</v>
      </c>
      <c r="D13" s="18">
        <v>374457.79</v>
      </c>
      <c r="E13" s="19">
        <v>286442.2</v>
      </c>
      <c r="F13" s="19">
        <v>42280.9</v>
      </c>
      <c r="G13" s="19">
        <v>203381.7</v>
      </c>
      <c r="H13" s="20"/>
      <c r="I13" s="20">
        <v>70780.100000000006</v>
      </c>
      <c r="J13" s="20">
        <v>57178.1</v>
      </c>
      <c r="K13" s="20">
        <v>61247.5</v>
      </c>
      <c r="L13" s="21">
        <f t="shared" si="5"/>
        <v>1596662.43</v>
      </c>
      <c r="M13" s="89"/>
      <c r="N13" s="20">
        <v>274467.8</v>
      </c>
      <c r="O13" s="20">
        <v>41344</v>
      </c>
      <c r="P13" s="20">
        <v>8629</v>
      </c>
      <c r="Q13" s="20">
        <v>25258.799999999999</v>
      </c>
      <c r="R13" s="20">
        <v>8549</v>
      </c>
      <c r="S13" s="20">
        <v>19379.05</v>
      </c>
      <c r="T13" s="20">
        <v>2205.4699999999998</v>
      </c>
      <c r="U13" s="21">
        <f t="shared" si="6"/>
        <v>379833.11999999994</v>
      </c>
      <c r="V13" s="20">
        <v>77857.3</v>
      </c>
      <c r="W13" s="20"/>
      <c r="X13" s="20">
        <v>80291.5</v>
      </c>
      <c r="Y13" s="20">
        <v>57895.62</v>
      </c>
      <c r="Z13" s="20">
        <v>56940.22</v>
      </c>
      <c r="AA13" s="20"/>
      <c r="AB13" s="20">
        <v>81548.3</v>
      </c>
      <c r="AC13" s="20">
        <v>40481.56</v>
      </c>
      <c r="AD13" s="21">
        <f t="shared" si="7"/>
        <v>395014.5</v>
      </c>
      <c r="AE13" s="22">
        <f t="shared" si="8"/>
        <v>2371510.0499999998</v>
      </c>
    </row>
    <row r="14" spans="1:31" ht="15.75" thickBot="1" x14ac:dyDescent="0.3">
      <c r="A14" s="88" t="s">
        <v>17</v>
      </c>
      <c r="B14" s="16">
        <v>141889</v>
      </c>
      <c r="C14" s="17">
        <v>302456.44</v>
      </c>
      <c r="D14" s="18">
        <v>354517.17</v>
      </c>
      <c r="E14" s="19">
        <v>317905.59999999998</v>
      </c>
      <c r="F14" s="19">
        <v>28208.799999999999</v>
      </c>
      <c r="G14" s="19">
        <v>188173.3</v>
      </c>
      <c r="H14" s="20"/>
      <c r="I14" s="20">
        <v>102954.4</v>
      </c>
      <c r="J14" s="20">
        <v>56505</v>
      </c>
      <c r="K14" s="20">
        <v>97709.9</v>
      </c>
      <c r="L14" s="21">
        <f t="shared" si="5"/>
        <v>1590319.6099999999</v>
      </c>
      <c r="M14" s="89"/>
      <c r="N14" s="20">
        <v>249675</v>
      </c>
      <c r="O14" s="20">
        <v>36523</v>
      </c>
      <c r="P14" s="20">
        <v>6400</v>
      </c>
      <c r="Q14" s="20">
        <v>27662.7</v>
      </c>
      <c r="R14" s="20">
        <v>24800</v>
      </c>
      <c r="S14" s="20">
        <v>11160.84</v>
      </c>
      <c r="T14" s="89">
        <v>10367.32</v>
      </c>
      <c r="U14" s="21">
        <f t="shared" si="6"/>
        <v>366588.86000000004</v>
      </c>
      <c r="V14" s="20">
        <v>76678.7</v>
      </c>
      <c r="W14" s="20">
        <v>61726.9</v>
      </c>
      <c r="X14" s="20">
        <v>72202.61</v>
      </c>
      <c r="Y14" s="20">
        <v>55602.61</v>
      </c>
      <c r="Z14" s="20">
        <v>38675.75</v>
      </c>
      <c r="AA14" s="20">
        <v>29100.6</v>
      </c>
      <c r="AB14" s="20">
        <v>76461.399999999994</v>
      </c>
      <c r="AC14" s="20">
        <v>32456.44</v>
      </c>
      <c r="AD14" s="21">
        <f t="shared" si="7"/>
        <v>442905.00999999995</v>
      </c>
      <c r="AE14" s="22">
        <f t="shared" si="8"/>
        <v>2399813.48</v>
      </c>
    </row>
    <row r="15" spans="1:31" ht="15.75" thickBot="1" x14ac:dyDescent="0.3">
      <c r="A15" s="88" t="s">
        <v>18</v>
      </c>
      <c r="B15" s="16">
        <v>164376.20000000001</v>
      </c>
      <c r="C15" s="17">
        <v>317568</v>
      </c>
      <c r="D15" s="18">
        <v>303329.37</v>
      </c>
      <c r="E15" s="19">
        <v>351531.8</v>
      </c>
      <c r="F15" s="19">
        <v>40325.4</v>
      </c>
      <c r="G15" s="19">
        <v>216761.1</v>
      </c>
      <c r="H15" s="20"/>
      <c r="I15" s="20">
        <v>118367.8</v>
      </c>
      <c r="J15" s="20">
        <v>78682.399999999994</v>
      </c>
      <c r="K15" s="20">
        <v>105979.1</v>
      </c>
      <c r="L15" s="21">
        <f t="shared" si="5"/>
        <v>1696921.1700000002</v>
      </c>
      <c r="M15" s="89"/>
      <c r="N15" s="20">
        <v>264558</v>
      </c>
      <c r="O15" s="20">
        <v>29170</v>
      </c>
      <c r="P15" s="20">
        <v>2551.8000000000002</v>
      </c>
      <c r="Q15" s="20">
        <v>29983.599999999999</v>
      </c>
      <c r="R15" s="20">
        <v>19492.62</v>
      </c>
      <c r="S15" s="20">
        <v>34284.839999999997</v>
      </c>
      <c r="T15" s="20"/>
      <c r="U15" s="21">
        <f t="shared" si="6"/>
        <v>380040.86</v>
      </c>
      <c r="V15" s="20">
        <v>78050.3</v>
      </c>
      <c r="W15" s="20">
        <v>65992.600000000006</v>
      </c>
      <c r="X15" s="20">
        <v>127179.93</v>
      </c>
      <c r="Y15" s="20">
        <v>65151.8</v>
      </c>
      <c r="Z15" s="20">
        <v>34072.519999999997</v>
      </c>
      <c r="AA15" s="20">
        <v>43376.9</v>
      </c>
      <c r="AB15" s="20">
        <v>25698.1</v>
      </c>
      <c r="AC15" s="20">
        <v>39035.29</v>
      </c>
      <c r="AD15" s="21">
        <f t="shared" si="7"/>
        <v>478557.44</v>
      </c>
      <c r="AE15" s="22">
        <f t="shared" si="8"/>
        <v>2555519.4700000002</v>
      </c>
    </row>
    <row r="16" spans="1:31" ht="15.75" thickBot="1" x14ac:dyDescent="0.3">
      <c r="A16" s="88" t="s">
        <v>19</v>
      </c>
      <c r="B16" s="16">
        <v>211846.1</v>
      </c>
      <c r="C16" s="17">
        <v>278855</v>
      </c>
      <c r="D16" s="18">
        <v>281186.15000000002</v>
      </c>
      <c r="E16" s="19">
        <v>248818.8</v>
      </c>
      <c r="F16" s="19">
        <v>33569</v>
      </c>
      <c r="G16" s="19">
        <v>185634.3</v>
      </c>
      <c r="H16" s="20"/>
      <c r="I16" s="20">
        <v>66336.5</v>
      </c>
      <c r="J16" s="20">
        <v>68397.899999999994</v>
      </c>
      <c r="K16" s="20">
        <v>83550.3</v>
      </c>
      <c r="L16" s="21">
        <f t="shared" si="5"/>
        <v>1458194.05</v>
      </c>
      <c r="M16" s="89"/>
      <c r="N16" s="20">
        <v>268762</v>
      </c>
      <c r="O16" s="20"/>
      <c r="P16" s="20">
        <v>5951.4</v>
      </c>
      <c r="Q16" s="20">
        <v>25265.599999999999</v>
      </c>
      <c r="R16" s="20">
        <v>25621.5</v>
      </c>
      <c r="S16" s="20">
        <v>201217.92000000001</v>
      </c>
      <c r="T16" s="20"/>
      <c r="U16" s="21">
        <f t="shared" si="6"/>
        <v>526818.42000000004</v>
      </c>
      <c r="V16" s="20">
        <v>74041.600000000006</v>
      </c>
      <c r="W16" s="20"/>
      <c r="X16" s="20">
        <v>66224.03</v>
      </c>
      <c r="Y16" s="20">
        <v>65055.16</v>
      </c>
      <c r="Z16" s="20">
        <v>72053.22</v>
      </c>
      <c r="AA16" s="20">
        <v>6946.4</v>
      </c>
      <c r="AB16" s="20">
        <v>71878.8</v>
      </c>
      <c r="AC16" s="20">
        <v>72170.8</v>
      </c>
      <c r="AD16" s="21">
        <f t="shared" si="7"/>
        <v>428370.01</v>
      </c>
      <c r="AE16" s="22">
        <f t="shared" si="8"/>
        <v>2413382.4800000004</v>
      </c>
    </row>
    <row r="17" spans="1:31" ht="15.75" thickBot="1" x14ac:dyDescent="0.3">
      <c r="A17" s="94" t="s">
        <v>20</v>
      </c>
      <c r="B17" s="31">
        <v>272879.5</v>
      </c>
      <c r="C17" s="32">
        <v>277855.59999999998</v>
      </c>
      <c r="D17" s="33">
        <v>243953.71</v>
      </c>
      <c r="E17" s="34">
        <v>216978.4</v>
      </c>
      <c r="F17" s="34">
        <v>39291</v>
      </c>
      <c r="G17" s="34">
        <v>205440.6</v>
      </c>
      <c r="H17" s="35"/>
      <c r="I17" s="35">
        <v>69494.100000000006</v>
      </c>
      <c r="J17" s="35">
        <v>80435.600000000006</v>
      </c>
      <c r="K17" s="35">
        <v>66133</v>
      </c>
      <c r="L17" s="21">
        <f t="shared" si="5"/>
        <v>1472461.5100000002</v>
      </c>
      <c r="M17" s="93"/>
      <c r="N17" s="35">
        <v>250950</v>
      </c>
      <c r="O17" s="35"/>
      <c r="P17" s="35"/>
      <c r="Q17" s="35">
        <v>28782.2</v>
      </c>
      <c r="R17" s="35">
        <v>43762.6</v>
      </c>
      <c r="S17" s="35">
        <v>239979.58</v>
      </c>
      <c r="T17" s="35"/>
      <c r="U17" s="21">
        <f t="shared" si="6"/>
        <v>563474.38</v>
      </c>
      <c r="V17" s="35">
        <v>68491.8</v>
      </c>
      <c r="W17" s="35"/>
      <c r="X17" s="35">
        <v>68940.3</v>
      </c>
      <c r="Y17" s="35">
        <v>85092.15</v>
      </c>
      <c r="Z17" s="35">
        <v>25105.02</v>
      </c>
      <c r="AA17" s="35">
        <v>20276.5</v>
      </c>
      <c r="AB17" s="35">
        <v>66703.600000000006</v>
      </c>
      <c r="AC17" s="35">
        <v>29154.51</v>
      </c>
      <c r="AD17" s="21">
        <f t="shared" si="7"/>
        <v>363763.88</v>
      </c>
      <c r="AE17" s="22">
        <f t="shared" si="8"/>
        <v>2399699.77</v>
      </c>
    </row>
    <row r="18" spans="1:31" ht="15.75" thickTop="1" x14ac:dyDescent="0.25">
      <c r="A18" s="266" t="s">
        <v>12</v>
      </c>
      <c r="B18" s="268">
        <f>SUM(B12:B17)</f>
        <v>1207588.8999999999</v>
      </c>
      <c r="C18" s="268">
        <f t="shared" ref="C18:AE18" si="9">SUM(C12:C17)</f>
        <v>1721310.98</v>
      </c>
      <c r="D18" s="268">
        <f t="shared" si="9"/>
        <v>1787904.0899999999</v>
      </c>
      <c r="E18" s="268">
        <f t="shared" si="9"/>
        <v>1633045.4</v>
      </c>
      <c r="F18" s="268">
        <f t="shared" si="9"/>
        <v>221332</v>
      </c>
      <c r="G18" s="268">
        <f t="shared" si="9"/>
        <v>1205764.6000000001</v>
      </c>
      <c r="H18" s="268">
        <f t="shared" si="9"/>
        <v>0</v>
      </c>
      <c r="I18" s="268">
        <f t="shared" si="9"/>
        <v>476704.9</v>
      </c>
      <c r="J18" s="268">
        <f t="shared" si="9"/>
        <v>387600.5</v>
      </c>
      <c r="K18" s="268">
        <f t="shared" si="9"/>
        <v>463686.8</v>
      </c>
      <c r="L18" s="268">
        <f t="shared" si="9"/>
        <v>9104938.1699999999</v>
      </c>
      <c r="M18" s="268">
        <f t="shared" si="9"/>
        <v>0</v>
      </c>
      <c r="N18" s="268">
        <f t="shared" si="9"/>
        <v>1549291.8</v>
      </c>
      <c r="O18" s="268">
        <f t="shared" si="9"/>
        <v>156769</v>
      </c>
      <c r="P18" s="268">
        <f t="shared" si="9"/>
        <v>30169</v>
      </c>
      <c r="Q18" s="268">
        <f t="shared" si="9"/>
        <v>162943.90000000002</v>
      </c>
      <c r="R18" s="268">
        <f t="shared" si="9"/>
        <v>131475.72</v>
      </c>
      <c r="S18" s="268">
        <f t="shared" si="9"/>
        <v>654484.21</v>
      </c>
      <c r="T18" s="268">
        <f t="shared" si="9"/>
        <v>12572.789999999999</v>
      </c>
      <c r="U18" s="268">
        <f t="shared" si="9"/>
        <v>2697706.42</v>
      </c>
      <c r="V18" s="268">
        <f t="shared" si="9"/>
        <v>447422.8</v>
      </c>
      <c r="W18" s="268">
        <f t="shared" si="9"/>
        <v>127719.5</v>
      </c>
      <c r="X18" s="268">
        <f t="shared" si="9"/>
        <v>482794.38999999996</v>
      </c>
      <c r="Y18" s="268">
        <f t="shared" si="9"/>
        <v>366521.96000000008</v>
      </c>
      <c r="Z18" s="268">
        <f t="shared" si="9"/>
        <v>226846.72999999998</v>
      </c>
      <c r="AA18" s="268">
        <f t="shared" si="9"/>
        <v>141667.29999999999</v>
      </c>
      <c r="AB18" s="268">
        <f t="shared" si="9"/>
        <v>371275.1</v>
      </c>
      <c r="AC18" s="268">
        <f t="shared" si="9"/>
        <v>243833.38</v>
      </c>
      <c r="AD18" s="268">
        <f t="shared" si="9"/>
        <v>2408081.1599999997</v>
      </c>
      <c r="AE18" s="268">
        <f t="shared" si="9"/>
        <v>14210725.75</v>
      </c>
    </row>
    <row r="19" spans="1:31" ht="15.75" thickBot="1" x14ac:dyDescent="0.3">
      <c r="A19" s="267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  <c r="AB19" s="269"/>
      <c r="AC19" s="269"/>
      <c r="AD19" s="269"/>
      <c r="AE19" s="269"/>
    </row>
    <row r="20" spans="1:31" ht="15.75" thickTop="1" x14ac:dyDescent="0.25">
      <c r="A20" s="272" t="s">
        <v>54</v>
      </c>
      <c r="B20" s="274">
        <f>SUM(B10,B18)</f>
        <v>2414700.5099999998</v>
      </c>
      <c r="C20" s="274">
        <f t="shared" ref="C20:AE20" si="10">SUM(C10,C18)</f>
        <v>3034433.9</v>
      </c>
      <c r="D20" s="274">
        <f t="shared" si="10"/>
        <v>2677519.67</v>
      </c>
      <c r="E20" s="274">
        <f t="shared" si="10"/>
        <v>4156786.5999999996</v>
      </c>
      <c r="F20" s="274">
        <f t="shared" si="10"/>
        <v>368723.4</v>
      </c>
      <c r="G20" s="274">
        <f t="shared" si="10"/>
        <v>2365564</v>
      </c>
      <c r="H20" s="274">
        <f t="shared" si="10"/>
        <v>0</v>
      </c>
      <c r="I20" s="274">
        <f t="shared" si="10"/>
        <v>919675.9</v>
      </c>
      <c r="J20" s="274">
        <f t="shared" si="10"/>
        <v>687757.3</v>
      </c>
      <c r="K20" s="274">
        <f t="shared" si="10"/>
        <v>860842.79999999993</v>
      </c>
      <c r="L20" s="274">
        <f t="shared" si="10"/>
        <v>17486004.080000002</v>
      </c>
      <c r="M20" s="274">
        <f t="shared" si="10"/>
        <v>0</v>
      </c>
      <c r="N20" s="274">
        <f t="shared" si="10"/>
        <v>2565411.06</v>
      </c>
      <c r="O20" s="274">
        <f t="shared" si="10"/>
        <v>477181</v>
      </c>
      <c r="P20" s="274">
        <f t="shared" si="10"/>
        <v>61559</v>
      </c>
      <c r="Q20" s="274">
        <f t="shared" si="10"/>
        <v>234317.41000000003</v>
      </c>
      <c r="R20" s="274">
        <f t="shared" si="10"/>
        <v>216318.72</v>
      </c>
      <c r="S20" s="274">
        <f t="shared" si="10"/>
        <v>2195288.4699999997</v>
      </c>
      <c r="T20" s="274">
        <f t="shared" si="10"/>
        <v>12572.789999999999</v>
      </c>
      <c r="U20" s="274">
        <f t="shared" si="10"/>
        <v>5762648.4500000002</v>
      </c>
      <c r="V20" s="274">
        <f t="shared" si="10"/>
        <v>798391.8</v>
      </c>
      <c r="W20" s="274">
        <f t="shared" si="10"/>
        <v>162352.20000000001</v>
      </c>
      <c r="X20" s="274">
        <f t="shared" si="10"/>
        <v>877978.8899999999</v>
      </c>
      <c r="Y20" s="274">
        <f t="shared" si="10"/>
        <v>694267.17</v>
      </c>
      <c r="Z20" s="274">
        <f t="shared" si="10"/>
        <v>877512.3600000001</v>
      </c>
      <c r="AA20" s="274">
        <f t="shared" si="10"/>
        <v>176831.09999999998</v>
      </c>
      <c r="AB20" s="274">
        <f t="shared" si="10"/>
        <v>727065.7</v>
      </c>
      <c r="AC20" s="274">
        <f t="shared" si="10"/>
        <v>470308.22</v>
      </c>
      <c r="AD20" s="274">
        <f t="shared" si="10"/>
        <v>4784707.4399999995</v>
      </c>
      <c r="AE20" s="274">
        <f t="shared" si="10"/>
        <v>28033359.969999999</v>
      </c>
    </row>
    <row r="21" spans="1:31" ht="15.75" thickBot="1" x14ac:dyDescent="0.3">
      <c r="A21" s="273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</row>
    <row r="23" spans="1:31" x14ac:dyDescent="0.25">
      <c r="A23" s="276" t="s">
        <v>67</v>
      </c>
      <c r="B23" s="277"/>
      <c r="C23" s="277"/>
      <c r="D23" s="277"/>
      <c r="E23" s="277"/>
      <c r="F23" s="277"/>
      <c r="G23" s="277"/>
      <c r="H23" s="277"/>
      <c r="I23" s="277"/>
      <c r="J23" s="277"/>
    </row>
  </sheetData>
  <mergeCells count="125">
    <mergeCell ref="AD20:AD21"/>
    <mergeCell ref="AE20:AE21"/>
    <mergeCell ref="A23:J23"/>
    <mergeCell ref="A1:AE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J20:J21"/>
    <mergeCell ref="K20:K21"/>
    <mergeCell ref="L20:L21"/>
    <mergeCell ref="M20:M21"/>
    <mergeCell ref="N20:N21"/>
    <mergeCell ref="O20:O21"/>
    <mergeCell ref="T18:T19"/>
    <mergeCell ref="U18:U19"/>
    <mergeCell ref="V18:V19"/>
    <mergeCell ref="W18:W19"/>
    <mergeCell ref="X18:X19"/>
    <mergeCell ref="M18:M19"/>
    <mergeCell ref="N18:N19"/>
    <mergeCell ref="AB20:AB21"/>
    <mergeCell ref="AC20:AC21"/>
    <mergeCell ref="R18:R19"/>
    <mergeCell ref="G18:G19"/>
    <mergeCell ref="H18:H19"/>
    <mergeCell ref="I18:I19"/>
    <mergeCell ref="J18:J19"/>
    <mergeCell ref="K18:K19"/>
    <mergeCell ref="L18:L19"/>
    <mergeCell ref="AE18:AE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Y18:Y19"/>
    <mergeCell ref="Z18:Z19"/>
    <mergeCell ref="AA18:AA19"/>
    <mergeCell ref="AB18:AB19"/>
    <mergeCell ref="AC18:AC19"/>
    <mergeCell ref="AD18:AD19"/>
    <mergeCell ref="S18:S19"/>
    <mergeCell ref="A18:A19"/>
    <mergeCell ref="B18:B19"/>
    <mergeCell ref="C18:C19"/>
    <mergeCell ref="D18:D19"/>
    <mergeCell ref="E18:E19"/>
    <mergeCell ref="F18:F19"/>
    <mergeCell ref="Z10:Z11"/>
    <mergeCell ref="AA10:AA11"/>
    <mergeCell ref="AB10:AB11"/>
    <mergeCell ref="N10:N11"/>
    <mergeCell ref="O10:O11"/>
    <mergeCell ref="P10:P11"/>
    <mergeCell ref="Q10:Q11"/>
    <mergeCell ref="R10:R11"/>
    <mergeCell ref="S10:S11"/>
    <mergeCell ref="H10:H11"/>
    <mergeCell ref="I10:I11"/>
    <mergeCell ref="J10:J11"/>
    <mergeCell ref="K10:K11"/>
    <mergeCell ref="L10:L11"/>
    <mergeCell ref="M10:M11"/>
    <mergeCell ref="O18:O19"/>
    <mergeCell ref="P18:P19"/>
    <mergeCell ref="Q18:Q19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AC2:AC3"/>
    <mergeCell ref="AD2:AD3"/>
    <mergeCell ref="AE2:AE3"/>
    <mergeCell ref="A10:A11"/>
    <mergeCell ref="B10:B11"/>
    <mergeCell ref="C10:C11"/>
    <mergeCell ref="D10:D11"/>
    <mergeCell ref="E10:E11"/>
    <mergeCell ref="F10:F11"/>
    <mergeCell ref="G10:G11"/>
    <mergeCell ref="W2:W3"/>
    <mergeCell ref="X2:X3"/>
    <mergeCell ref="Y2:Y3"/>
    <mergeCell ref="Z2:Z3"/>
    <mergeCell ref="AA2:AA3"/>
    <mergeCell ref="AB2:AB3"/>
    <mergeCell ref="Q2:Q3"/>
    <mergeCell ref="R2:R3"/>
    <mergeCell ref="S2:S3"/>
    <mergeCell ref="T2:T3"/>
    <mergeCell ref="U2:U3"/>
    <mergeCell ref="V2:V3"/>
    <mergeCell ref="J2:J3"/>
    <mergeCell ref="K2:K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selection activeCell="H6" sqref="H6"/>
    </sheetView>
  </sheetViews>
  <sheetFormatPr defaultRowHeight="15" x14ac:dyDescent="0.25"/>
  <cols>
    <col min="1" max="1" width="18.28515625" customWidth="1"/>
    <col min="2" max="2" width="11.28515625" customWidth="1"/>
    <col min="3" max="3" width="12" customWidth="1"/>
    <col min="4" max="6" width="12.28515625" customWidth="1"/>
    <col min="7" max="7" width="11.42578125" customWidth="1"/>
    <col min="8" max="8" width="12" customWidth="1"/>
    <col min="9" max="9" width="12.85546875" customWidth="1"/>
    <col min="10" max="10" width="16.140625" customWidth="1"/>
    <col min="11" max="11" width="13.140625" customWidth="1"/>
    <col min="12" max="12" width="13.28515625" customWidth="1"/>
    <col min="13" max="13" width="15" customWidth="1"/>
  </cols>
  <sheetData>
    <row r="1" spans="1:13" ht="15.75" thickBot="1" x14ac:dyDescent="0.3">
      <c r="A1" s="287" t="s">
        <v>81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13" x14ac:dyDescent="0.25">
      <c r="A2" s="285" t="s">
        <v>55</v>
      </c>
      <c r="B2" s="283" t="s">
        <v>56</v>
      </c>
      <c r="C2" s="283" t="s">
        <v>57</v>
      </c>
      <c r="D2" s="283" t="s">
        <v>58</v>
      </c>
      <c r="E2" s="283" t="s">
        <v>59</v>
      </c>
      <c r="F2" s="283" t="s">
        <v>60</v>
      </c>
      <c r="G2" s="283" t="s">
        <v>61</v>
      </c>
      <c r="H2" s="283" t="s">
        <v>62</v>
      </c>
      <c r="I2" s="283" t="s">
        <v>63</v>
      </c>
      <c r="J2" s="283" t="s">
        <v>64</v>
      </c>
      <c r="K2" s="283" t="s">
        <v>65</v>
      </c>
      <c r="L2" s="283" t="s">
        <v>66</v>
      </c>
      <c r="M2" s="283" t="s">
        <v>13</v>
      </c>
    </row>
    <row r="3" spans="1:13" ht="15.75" thickBot="1" x14ac:dyDescent="0.3">
      <c r="A3" s="286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</row>
    <row r="4" spans="1:13" ht="15.75" thickBot="1" x14ac:dyDescent="0.3">
      <c r="A4" s="99" t="s">
        <v>4</v>
      </c>
      <c r="B4" s="100">
        <v>317599.93</v>
      </c>
      <c r="C4" s="101">
        <v>285785.5</v>
      </c>
      <c r="D4" s="100">
        <v>256813.57</v>
      </c>
      <c r="E4" s="100">
        <v>321007.95</v>
      </c>
      <c r="F4" s="100">
        <v>259685.77</v>
      </c>
      <c r="G4" s="100">
        <v>148621.1</v>
      </c>
      <c r="H4" s="100">
        <v>203532.68</v>
      </c>
      <c r="I4" s="100">
        <v>62200.6</v>
      </c>
      <c r="J4" s="100">
        <v>296626.90000000002</v>
      </c>
      <c r="K4" s="100">
        <v>172887.5</v>
      </c>
      <c r="L4" s="102">
        <v>158615.64000000001</v>
      </c>
      <c r="M4" s="103">
        <f>SUM(B4:L4)</f>
        <v>2483377.14</v>
      </c>
    </row>
    <row r="5" spans="1:13" ht="15.75" thickBot="1" x14ac:dyDescent="0.3">
      <c r="A5" s="104" t="s">
        <v>5</v>
      </c>
      <c r="B5" s="105">
        <v>315819.07</v>
      </c>
      <c r="C5" s="106">
        <v>242784.74</v>
      </c>
      <c r="D5" s="105">
        <v>220107.72</v>
      </c>
      <c r="E5" s="105">
        <v>266256.59000000003</v>
      </c>
      <c r="F5" s="105">
        <v>236346.22</v>
      </c>
      <c r="G5" s="105">
        <v>106375.7</v>
      </c>
      <c r="H5" s="105">
        <v>167320.13</v>
      </c>
      <c r="I5" s="105">
        <v>47412.2</v>
      </c>
      <c r="J5" s="105">
        <v>291163.3</v>
      </c>
      <c r="K5" s="105">
        <v>167782.61</v>
      </c>
      <c r="L5" s="107">
        <v>122231.51</v>
      </c>
      <c r="M5" s="103">
        <f t="shared" ref="M5:M9" si="0">SUM(B5:L5)</f>
        <v>2183599.7899999996</v>
      </c>
    </row>
    <row r="6" spans="1:13" ht="15.75" thickBot="1" x14ac:dyDescent="0.3">
      <c r="A6" s="99" t="s">
        <v>6</v>
      </c>
      <c r="B6" s="100">
        <v>297186.21999999997</v>
      </c>
      <c r="C6" s="101">
        <v>231091.25</v>
      </c>
      <c r="D6" s="100">
        <v>202413.08</v>
      </c>
      <c r="E6" s="100">
        <v>243080.91</v>
      </c>
      <c r="F6" s="100">
        <v>193828.44</v>
      </c>
      <c r="G6" s="100">
        <v>111790.39999999999</v>
      </c>
      <c r="H6" s="100">
        <v>185931.21</v>
      </c>
      <c r="I6" s="100">
        <v>50259.6</v>
      </c>
      <c r="J6" s="100">
        <v>243685</v>
      </c>
      <c r="K6" s="100">
        <v>156006.06</v>
      </c>
      <c r="L6" s="102">
        <v>128169.15</v>
      </c>
      <c r="M6" s="103">
        <f t="shared" si="0"/>
        <v>2043441.3199999998</v>
      </c>
    </row>
    <row r="7" spans="1:13" ht="15.75" thickBot="1" x14ac:dyDescent="0.3">
      <c r="A7" s="99" t="s">
        <v>7</v>
      </c>
      <c r="B7" s="100">
        <v>258939.48</v>
      </c>
      <c r="C7" s="101">
        <v>204827.5</v>
      </c>
      <c r="D7" s="100">
        <v>176970.19</v>
      </c>
      <c r="E7" s="100">
        <v>218027.8</v>
      </c>
      <c r="F7" s="100">
        <v>182691.36</v>
      </c>
      <c r="G7" s="100">
        <v>88007.9</v>
      </c>
      <c r="H7" s="100">
        <v>151113.01</v>
      </c>
      <c r="I7" s="100">
        <v>35022.699999999997</v>
      </c>
      <c r="J7" s="100">
        <v>248072.1</v>
      </c>
      <c r="K7" s="100">
        <v>196627.58</v>
      </c>
      <c r="L7" s="102">
        <v>98100.27</v>
      </c>
      <c r="M7" s="103">
        <f t="shared" si="0"/>
        <v>1858399.8900000001</v>
      </c>
    </row>
    <row r="8" spans="1:13" ht="15.75" thickBot="1" x14ac:dyDescent="0.3">
      <c r="A8" s="99" t="s">
        <v>8</v>
      </c>
      <c r="B8" s="100">
        <v>207475.23</v>
      </c>
      <c r="C8" s="101">
        <v>190286.23</v>
      </c>
      <c r="D8" s="100">
        <v>145141.34</v>
      </c>
      <c r="E8" s="100">
        <v>205052.11</v>
      </c>
      <c r="F8" s="100">
        <v>165792.19</v>
      </c>
      <c r="G8" s="100">
        <v>64824.7</v>
      </c>
      <c r="H8" s="100">
        <v>133614.39999999999</v>
      </c>
      <c r="I8" s="100">
        <v>23362</v>
      </c>
      <c r="J8" s="100">
        <v>227664.9</v>
      </c>
      <c r="K8" s="100">
        <v>129153.42</v>
      </c>
      <c r="L8" s="102">
        <v>67184.59</v>
      </c>
      <c r="M8" s="103">
        <f t="shared" si="0"/>
        <v>1559551.1099999999</v>
      </c>
    </row>
    <row r="9" spans="1:13" ht="15.75" thickBot="1" x14ac:dyDescent="0.3">
      <c r="A9" s="109" t="s">
        <v>9</v>
      </c>
      <c r="B9" s="110">
        <v>147215.71</v>
      </c>
      <c r="C9" s="111">
        <v>168912.3</v>
      </c>
      <c r="D9" s="110">
        <v>131675.16</v>
      </c>
      <c r="E9" s="110">
        <v>169975.84</v>
      </c>
      <c r="F9" s="110">
        <v>133551.88</v>
      </c>
      <c r="G9" s="110">
        <v>46550.2</v>
      </c>
      <c r="H9" s="110">
        <v>95582.71</v>
      </c>
      <c r="I9" s="110">
        <v>15116.58</v>
      </c>
      <c r="J9" s="110">
        <v>188570.1</v>
      </c>
      <c r="K9" s="110">
        <v>105363.76</v>
      </c>
      <c r="L9" s="112">
        <v>46224.55</v>
      </c>
      <c r="M9" s="103">
        <f t="shared" si="0"/>
        <v>1248738.79</v>
      </c>
    </row>
    <row r="10" spans="1:13" ht="15.75" thickTop="1" x14ac:dyDescent="0.25">
      <c r="A10" s="288" t="s">
        <v>10</v>
      </c>
      <c r="B10" s="281">
        <f t="shared" ref="B10" si="1">SUM(B4:B9)</f>
        <v>1544235.64</v>
      </c>
      <c r="C10" s="281">
        <f t="shared" ref="C10" si="2">SUM(C4:C9)</f>
        <v>1323687.52</v>
      </c>
      <c r="D10" s="281">
        <f t="shared" ref="D10" si="3">SUM(D4:D9)</f>
        <v>1133121.06</v>
      </c>
      <c r="E10" s="281">
        <f t="shared" ref="E10" si="4">SUM(E4:E9)</f>
        <v>1423401.2</v>
      </c>
      <c r="F10" s="281">
        <f t="shared" ref="F10" si="5">SUM(F4:F9)</f>
        <v>1171895.8599999999</v>
      </c>
      <c r="G10" s="281">
        <f t="shared" ref="G10" si="6">SUM(G4:G9)</f>
        <v>566170</v>
      </c>
      <c r="H10" s="281">
        <f t="shared" ref="H10" si="7">SUM(H4:H9)</f>
        <v>937094.14</v>
      </c>
      <c r="I10" s="281">
        <f t="shared" ref="I10" si="8">SUM(I4:I9)</f>
        <v>233373.67999999996</v>
      </c>
      <c r="J10" s="281">
        <f t="shared" ref="J10" si="9">SUM(J4:J9)</f>
        <v>1495782.3</v>
      </c>
      <c r="K10" s="281">
        <f t="shared" ref="K10" si="10">SUM(K4:K9)</f>
        <v>927820.93</v>
      </c>
      <c r="L10" s="281">
        <f t="shared" ref="L10" si="11">SUM(L4:L9)</f>
        <v>620525.71000000008</v>
      </c>
      <c r="M10" s="281">
        <f t="shared" ref="M10" si="12">SUM(M4:M9)</f>
        <v>11377108.039999999</v>
      </c>
    </row>
    <row r="11" spans="1:13" ht="15.75" thickBot="1" x14ac:dyDescent="0.3">
      <c r="A11" s="289"/>
      <c r="B11" s="282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</row>
    <row r="12" spans="1:13" ht="16.5" thickTop="1" thickBot="1" x14ac:dyDescent="0.3">
      <c r="A12" s="104" t="s">
        <v>15</v>
      </c>
      <c r="B12" s="105">
        <v>197458.36</v>
      </c>
      <c r="C12" s="106">
        <v>222647.02</v>
      </c>
      <c r="D12" s="105">
        <v>192056.33</v>
      </c>
      <c r="E12" s="105">
        <v>237568.92</v>
      </c>
      <c r="F12" s="105">
        <v>165032.71</v>
      </c>
      <c r="G12" s="105">
        <v>72772.899999999994</v>
      </c>
      <c r="H12" s="105">
        <v>142253.98000000001</v>
      </c>
      <c r="I12" s="105">
        <v>34584.800000000003</v>
      </c>
      <c r="J12" s="105">
        <v>206157.3</v>
      </c>
      <c r="K12" s="105">
        <v>108682.78</v>
      </c>
      <c r="L12" s="107">
        <v>104622.56</v>
      </c>
      <c r="M12" s="108">
        <f>SUM(B12:L12)</f>
        <v>1683837.6600000001</v>
      </c>
    </row>
    <row r="13" spans="1:13" ht="15.75" thickBot="1" x14ac:dyDescent="0.3">
      <c r="A13" s="99" t="s">
        <v>16</v>
      </c>
      <c r="B13" s="100">
        <v>224390.79</v>
      </c>
      <c r="C13" s="101">
        <v>264686.67</v>
      </c>
      <c r="D13" s="100">
        <v>250125.88</v>
      </c>
      <c r="E13" s="100">
        <v>291535.06</v>
      </c>
      <c r="F13" s="100">
        <v>169420.61</v>
      </c>
      <c r="G13" s="100">
        <v>79416.7</v>
      </c>
      <c r="H13" s="100">
        <v>149146.68</v>
      </c>
      <c r="I13" s="100">
        <v>57077.9</v>
      </c>
      <c r="J13" s="100">
        <v>197818.96</v>
      </c>
      <c r="K13" s="100">
        <v>141888.15</v>
      </c>
      <c r="L13" s="102">
        <v>141795.48000000001</v>
      </c>
      <c r="M13" s="108">
        <f t="shared" ref="M13:M17" si="13">SUM(B13:L13)</f>
        <v>1967302.8799999994</v>
      </c>
    </row>
    <row r="14" spans="1:13" ht="15.75" thickBot="1" x14ac:dyDescent="0.3">
      <c r="A14" s="99" t="s">
        <v>17</v>
      </c>
      <c r="B14" s="100">
        <v>225108.97</v>
      </c>
      <c r="C14" s="101">
        <v>256247.56</v>
      </c>
      <c r="D14" s="100">
        <v>244342.43</v>
      </c>
      <c r="E14" s="100">
        <v>284044.98</v>
      </c>
      <c r="F14" s="100">
        <v>197697.59</v>
      </c>
      <c r="G14" s="100">
        <v>82394.2</v>
      </c>
      <c r="H14" s="100">
        <v>168478.32</v>
      </c>
      <c r="I14" s="100">
        <v>58818.2</v>
      </c>
      <c r="J14" s="100">
        <v>209521.79</v>
      </c>
      <c r="K14" s="100">
        <v>148125.31</v>
      </c>
      <c r="L14" s="102">
        <v>159476.60999999999</v>
      </c>
      <c r="M14" s="108">
        <f t="shared" si="13"/>
        <v>2034255.96</v>
      </c>
    </row>
    <row r="15" spans="1:13" ht="15.75" thickBot="1" x14ac:dyDescent="0.3">
      <c r="A15" s="99" t="s">
        <v>18</v>
      </c>
      <c r="B15" s="100">
        <v>252929.54</v>
      </c>
      <c r="C15" s="101">
        <v>259333</v>
      </c>
      <c r="D15" s="100">
        <v>264020.82</v>
      </c>
      <c r="E15" s="100">
        <v>268129.98</v>
      </c>
      <c r="F15" s="100">
        <v>196264.14</v>
      </c>
      <c r="G15" s="100">
        <v>84752.5</v>
      </c>
      <c r="H15" s="100">
        <v>210635.71</v>
      </c>
      <c r="I15" s="100">
        <v>64292.4</v>
      </c>
      <c r="J15" s="100">
        <v>197118.75</v>
      </c>
      <c r="K15" s="100">
        <v>146256.25</v>
      </c>
      <c r="L15" s="102">
        <v>175359.54</v>
      </c>
      <c r="M15" s="108">
        <f t="shared" si="13"/>
        <v>2119092.63</v>
      </c>
    </row>
    <row r="16" spans="1:13" ht="15.75" thickBot="1" x14ac:dyDescent="0.3">
      <c r="A16" s="99" t="s">
        <v>19</v>
      </c>
      <c r="B16" s="100">
        <v>270296</v>
      </c>
      <c r="C16" s="101">
        <v>257090.04</v>
      </c>
      <c r="D16" s="100">
        <v>253711.03</v>
      </c>
      <c r="E16" s="100">
        <v>230724.45</v>
      </c>
      <c r="F16" s="100">
        <v>164202.91</v>
      </c>
      <c r="G16" s="100">
        <v>83651.100000000006</v>
      </c>
      <c r="H16" s="100">
        <v>166432.95000000001</v>
      </c>
      <c r="I16" s="100">
        <v>45642.9</v>
      </c>
      <c r="J16" s="100">
        <v>242817.99</v>
      </c>
      <c r="K16" s="100">
        <v>143694.03</v>
      </c>
      <c r="L16" s="102">
        <v>140649.09</v>
      </c>
      <c r="M16" s="108">
        <f t="shared" si="13"/>
        <v>1998912.49</v>
      </c>
    </row>
    <row r="17" spans="1:13" ht="15.75" thickBot="1" x14ac:dyDescent="0.3">
      <c r="A17" s="113" t="s">
        <v>20</v>
      </c>
      <c r="B17" s="110">
        <v>254518.47</v>
      </c>
      <c r="C17" s="111">
        <v>287567</v>
      </c>
      <c r="D17" s="110">
        <v>236536.26</v>
      </c>
      <c r="E17" s="110">
        <v>262335.84999999998</v>
      </c>
      <c r="F17" s="110">
        <v>184079.58</v>
      </c>
      <c r="G17" s="110">
        <v>87191</v>
      </c>
      <c r="H17" s="110">
        <v>149095.12</v>
      </c>
      <c r="I17" s="110">
        <v>47014</v>
      </c>
      <c r="J17" s="110">
        <v>244984.47</v>
      </c>
      <c r="K17" s="110">
        <v>139303.53</v>
      </c>
      <c r="L17" s="112">
        <v>117015.94</v>
      </c>
      <c r="M17" s="108">
        <f t="shared" si="13"/>
        <v>2009641.2199999997</v>
      </c>
    </row>
    <row r="18" spans="1:13" ht="15.75" thickTop="1" x14ac:dyDescent="0.25">
      <c r="A18" s="288" t="s">
        <v>12</v>
      </c>
      <c r="B18" s="281">
        <f>SUM(B12:B17)</f>
        <v>1424702.1300000001</v>
      </c>
      <c r="C18" s="281">
        <f t="shared" ref="C18:M18" si="14">SUM(C12:C17)</f>
        <v>1547571.29</v>
      </c>
      <c r="D18" s="281">
        <f t="shared" si="14"/>
        <v>1440792.75</v>
      </c>
      <c r="E18" s="281">
        <f t="shared" si="14"/>
        <v>1574339.2399999998</v>
      </c>
      <c r="F18" s="281">
        <f t="shared" si="14"/>
        <v>1076697.54</v>
      </c>
      <c r="G18" s="281">
        <f t="shared" si="14"/>
        <v>490178.4</v>
      </c>
      <c r="H18" s="281">
        <f t="shared" si="14"/>
        <v>986042.76000000013</v>
      </c>
      <c r="I18" s="281">
        <f t="shared" si="14"/>
        <v>307430.2</v>
      </c>
      <c r="J18" s="281">
        <f t="shared" si="14"/>
        <v>1298419.26</v>
      </c>
      <c r="K18" s="281">
        <f t="shared" si="14"/>
        <v>827950.05</v>
      </c>
      <c r="L18" s="281">
        <f t="shared" si="14"/>
        <v>838919.22</v>
      </c>
      <c r="M18" s="281">
        <f t="shared" si="14"/>
        <v>11813042.84</v>
      </c>
    </row>
    <row r="19" spans="1:13" ht="15.75" thickBot="1" x14ac:dyDescent="0.3">
      <c r="A19" s="289"/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</row>
    <row r="20" spans="1:13" ht="15.75" thickTop="1" x14ac:dyDescent="0.25">
      <c r="A20" s="290" t="s">
        <v>54</v>
      </c>
      <c r="B20" s="279">
        <f>SUM(B10,B18)</f>
        <v>2968937.77</v>
      </c>
      <c r="C20" s="279">
        <f t="shared" ref="C20:M20" si="15">SUM(C10,C18)</f>
        <v>2871258.81</v>
      </c>
      <c r="D20" s="279">
        <f t="shared" si="15"/>
        <v>2573913.81</v>
      </c>
      <c r="E20" s="279">
        <f t="shared" si="15"/>
        <v>2997740.4399999995</v>
      </c>
      <c r="F20" s="279">
        <f t="shared" si="15"/>
        <v>2248593.4</v>
      </c>
      <c r="G20" s="279">
        <f t="shared" si="15"/>
        <v>1056348.3999999999</v>
      </c>
      <c r="H20" s="279">
        <f t="shared" si="15"/>
        <v>1923136.9000000001</v>
      </c>
      <c r="I20" s="279">
        <f t="shared" si="15"/>
        <v>540803.88</v>
      </c>
      <c r="J20" s="279">
        <f t="shared" si="15"/>
        <v>2794201.56</v>
      </c>
      <c r="K20" s="279">
        <f t="shared" si="15"/>
        <v>1755770.98</v>
      </c>
      <c r="L20" s="279">
        <f t="shared" si="15"/>
        <v>1459444.9300000002</v>
      </c>
      <c r="M20" s="279">
        <f t="shared" si="15"/>
        <v>23190150.879999999</v>
      </c>
    </row>
    <row r="21" spans="1:13" ht="15.75" thickBot="1" x14ac:dyDescent="0.3">
      <c r="A21" s="291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</row>
  </sheetData>
  <mergeCells count="53">
    <mergeCell ref="A1:M1"/>
    <mergeCell ref="A10:A11"/>
    <mergeCell ref="A18:A19"/>
    <mergeCell ref="A20:A21"/>
    <mergeCell ref="L2:L3"/>
    <mergeCell ref="J2:J3"/>
    <mergeCell ref="K2:K3"/>
    <mergeCell ref="B18:B1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M2:M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K10:K11"/>
    <mergeCell ref="L10:L11"/>
    <mergeCell ref="M10:M11"/>
    <mergeCell ref="J20:J21"/>
    <mergeCell ref="K20:K21"/>
    <mergeCell ref="B20:B21"/>
    <mergeCell ref="C20:C21"/>
    <mergeCell ref="D20:D21"/>
    <mergeCell ref="E20:E21"/>
    <mergeCell ref="F20:F21"/>
    <mergeCell ref="L20:L21"/>
    <mergeCell ref="M20:M21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M19"/>
    <mergeCell ref="G20:G21"/>
    <mergeCell ref="H20:H21"/>
    <mergeCell ref="I20:I2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D24" sqref="D24:H25"/>
    </sheetView>
  </sheetViews>
  <sheetFormatPr defaultColWidth="9.140625" defaultRowHeight="15" x14ac:dyDescent="0.25"/>
  <cols>
    <col min="1" max="1" width="18.28515625" style="2" customWidth="1"/>
    <col min="2" max="2" width="9.140625" style="2"/>
    <col min="3" max="3" width="13.5703125" style="2" customWidth="1"/>
    <col min="4" max="6" width="9.140625" style="2"/>
    <col min="7" max="8" width="9.140625" style="2" customWidth="1"/>
    <col min="9" max="16384" width="9.140625" style="2"/>
  </cols>
  <sheetData>
    <row r="1" spans="1:8" ht="15.75" thickBot="1" x14ac:dyDescent="0.3">
      <c r="A1" s="299" t="s">
        <v>1</v>
      </c>
      <c r="B1" s="299"/>
      <c r="C1" s="299"/>
      <c r="D1" s="299"/>
      <c r="E1" s="299"/>
      <c r="F1" s="299"/>
      <c r="G1" s="299"/>
      <c r="H1" s="299"/>
    </row>
    <row r="2" spans="1:8" x14ac:dyDescent="0.25">
      <c r="A2" s="300" t="s">
        <v>0</v>
      </c>
      <c r="B2" s="303" t="s">
        <v>2</v>
      </c>
      <c r="C2" s="303"/>
      <c r="D2" s="305" t="s">
        <v>3</v>
      </c>
      <c r="E2" s="306"/>
      <c r="F2" s="306"/>
      <c r="G2" s="306"/>
      <c r="H2" s="307"/>
    </row>
    <row r="3" spans="1:8" ht="27.75" customHeight="1" thickBot="1" x14ac:dyDescent="0.3">
      <c r="A3" s="301"/>
      <c r="B3" s="304"/>
      <c r="C3" s="304"/>
      <c r="D3" s="308"/>
      <c r="E3" s="309"/>
      <c r="F3" s="309"/>
      <c r="G3" s="309"/>
      <c r="H3" s="310"/>
    </row>
    <row r="4" spans="1:8" ht="15.75" thickBot="1" x14ac:dyDescent="0.3">
      <c r="A4" s="302"/>
      <c r="B4" s="311" t="s">
        <v>11</v>
      </c>
      <c r="C4" s="312"/>
      <c r="D4" s="312"/>
      <c r="E4" s="117"/>
      <c r="F4" s="117"/>
      <c r="G4" s="117"/>
      <c r="H4" s="118"/>
    </row>
    <row r="5" spans="1:8" ht="15.75" thickBot="1" x14ac:dyDescent="0.3">
      <c r="A5" s="119"/>
      <c r="B5" s="296">
        <v>2017</v>
      </c>
      <c r="C5" s="297"/>
      <c r="D5" s="296">
        <v>2017</v>
      </c>
      <c r="E5" s="298"/>
      <c r="F5" s="298"/>
      <c r="G5" s="298"/>
      <c r="H5" s="297"/>
    </row>
    <row r="6" spans="1:8" ht="15.75" thickBot="1" x14ac:dyDescent="0.3">
      <c r="A6" s="120" t="s">
        <v>4</v>
      </c>
      <c r="B6" s="198">
        <v>98704</v>
      </c>
      <c r="C6" s="199"/>
      <c r="D6" s="200">
        <v>38750</v>
      </c>
      <c r="E6" s="201"/>
      <c r="F6" s="201"/>
      <c r="G6" s="201"/>
      <c r="H6" s="199"/>
    </row>
    <row r="7" spans="1:8" ht="15.75" thickBot="1" x14ac:dyDescent="0.3">
      <c r="A7" s="121" t="s">
        <v>5</v>
      </c>
      <c r="B7" s="232">
        <v>123685</v>
      </c>
      <c r="C7" s="231"/>
      <c r="D7" s="229">
        <v>58511</v>
      </c>
      <c r="E7" s="230"/>
      <c r="F7" s="230"/>
      <c r="G7" s="230"/>
      <c r="H7" s="231"/>
    </row>
    <row r="8" spans="1:8" ht="15.75" thickBot="1" x14ac:dyDescent="0.3">
      <c r="A8" s="120" t="s">
        <v>6</v>
      </c>
      <c r="B8" s="198">
        <v>145076</v>
      </c>
      <c r="C8" s="199"/>
      <c r="D8" s="200">
        <v>81865</v>
      </c>
      <c r="E8" s="201"/>
      <c r="F8" s="201"/>
      <c r="G8" s="201"/>
      <c r="H8" s="199"/>
    </row>
    <row r="9" spans="1:8" ht="15.75" thickBot="1" x14ac:dyDescent="0.3">
      <c r="A9" s="120" t="s">
        <v>7</v>
      </c>
      <c r="B9" s="198">
        <v>153876</v>
      </c>
      <c r="C9" s="199"/>
      <c r="D9" s="200">
        <v>71828</v>
      </c>
      <c r="E9" s="201"/>
      <c r="F9" s="201"/>
      <c r="G9" s="201"/>
      <c r="H9" s="199"/>
    </row>
    <row r="10" spans="1:8" ht="15.75" thickBot="1" x14ac:dyDescent="0.3">
      <c r="A10" s="120" t="s">
        <v>8</v>
      </c>
      <c r="B10" s="198">
        <v>151436</v>
      </c>
      <c r="C10" s="199"/>
      <c r="D10" s="200">
        <v>78449</v>
      </c>
      <c r="E10" s="201"/>
      <c r="F10" s="201"/>
      <c r="G10" s="201"/>
      <c r="H10" s="199"/>
    </row>
    <row r="11" spans="1:8" ht="15.75" thickBot="1" x14ac:dyDescent="0.3">
      <c r="A11" s="122" t="s">
        <v>9</v>
      </c>
      <c r="B11" s="225">
        <v>148635</v>
      </c>
      <c r="C11" s="226"/>
      <c r="D11" s="227">
        <v>76646</v>
      </c>
      <c r="E11" s="228"/>
      <c r="F11" s="228"/>
      <c r="G11" s="228"/>
      <c r="H11" s="226"/>
    </row>
    <row r="12" spans="1:8" ht="15.75" thickTop="1" x14ac:dyDescent="0.25">
      <c r="A12" s="294" t="s">
        <v>10</v>
      </c>
      <c r="B12" s="217">
        <f>SUM(B6:C11)</f>
        <v>821412</v>
      </c>
      <c r="C12" s="218"/>
      <c r="D12" s="221">
        <f>SUM(D6:H11)</f>
        <v>406049</v>
      </c>
      <c r="E12" s="222"/>
      <c r="F12" s="222"/>
      <c r="G12" s="222"/>
      <c r="H12" s="218"/>
    </row>
    <row r="13" spans="1:8" ht="15.75" thickBot="1" x14ac:dyDescent="0.3">
      <c r="A13" s="295"/>
      <c r="B13" s="219"/>
      <c r="C13" s="220"/>
      <c r="D13" s="223"/>
      <c r="E13" s="224"/>
      <c r="F13" s="224"/>
      <c r="G13" s="224"/>
      <c r="H13" s="220"/>
    </row>
    <row r="14" spans="1:8" ht="16.5" thickTop="1" thickBot="1" x14ac:dyDescent="0.3">
      <c r="A14" s="121" t="s">
        <v>15</v>
      </c>
      <c r="B14" s="232">
        <v>125184.7</v>
      </c>
      <c r="C14" s="231"/>
      <c r="D14" s="229">
        <v>73549</v>
      </c>
      <c r="E14" s="230"/>
      <c r="F14" s="230"/>
      <c r="G14" s="230"/>
      <c r="H14" s="231"/>
    </row>
    <row r="15" spans="1:8" ht="15.75" thickBot="1" x14ac:dyDescent="0.3">
      <c r="A15" s="120" t="s">
        <v>16</v>
      </c>
      <c r="B15" s="198">
        <v>108654</v>
      </c>
      <c r="C15" s="199"/>
      <c r="D15" s="200">
        <v>73296</v>
      </c>
      <c r="E15" s="201"/>
      <c r="F15" s="201"/>
      <c r="G15" s="201"/>
      <c r="H15" s="199"/>
    </row>
    <row r="16" spans="1:8" ht="15.75" thickBot="1" x14ac:dyDescent="0.3">
      <c r="A16" s="120" t="s">
        <v>17</v>
      </c>
      <c r="B16" s="198">
        <v>102107</v>
      </c>
      <c r="C16" s="199"/>
      <c r="D16" s="200">
        <v>74370</v>
      </c>
      <c r="E16" s="201"/>
      <c r="F16" s="201"/>
      <c r="G16" s="201"/>
      <c r="H16" s="199"/>
    </row>
    <row r="17" spans="1:8" ht="15.75" thickBot="1" x14ac:dyDescent="0.3">
      <c r="A17" s="120" t="s">
        <v>18</v>
      </c>
      <c r="B17" s="198">
        <v>136117</v>
      </c>
      <c r="C17" s="199"/>
      <c r="D17" s="200">
        <v>85282</v>
      </c>
      <c r="E17" s="201"/>
      <c r="F17" s="201"/>
      <c r="G17" s="201"/>
      <c r="H17" s="199"/>
    </row>
    <row r="18" spans="1:8" ht="15.75" thickBot="1" x14ac:dyDescent="0.3">
      <c r="A18" s="120" t="s">
        <v>19</v>
      </c>
      <c r="B18" s="198">
        <v>145606</v>
      </c>
      <c r="C18" s="199"/>
      <c r="D18" s="200">
        <v>73782</v>
      </c>
      <c r="E18" s="201"/>
      <c r="F18" s="201"/>
      <c r="G18" s="201"/>
      <c r="H18" s="199"/>
    </row>
    <row r="19" spans="1:8" ht="15.75" thickBot="1" x14ac:dyDescent="0.3">
      <c r="A19" s="123" t="s">
        <v>20</v>
      </c>
      <c r="B19" s="225">
        <v>172545</v>
      </c>
      <c r="C19" s="226"/>
      <c r="D19" s="227">
        <v>63842</v>
      </c>
      <c r="E19" s="228"/>
      <c r="F19" s="228"/>
      <c r="G19" s="228"/>
      <c r="H19" s="226"/>
    </row>
    <row r="20" spans="1:8" ht="15.75" thickTop="1" x14ac:dyDescent="0.25">
      <c r="A20" s="294" t="s">
        <v>12</v>
      </c>
      <c r="B20" s="217">
        <f>SUM(B14:C19)</f>
        <v>790213.7</v>
      </c>
      <c r="C20" s="218"/>
      <c r="D20" s="221">
        <f>SUM(D14:H19)</f>
        <v>444121</v>
      </c>
      <c r="E20" s="222"/>
      <c r="F20" s="222"/>
      <c r="G20" s="222"/>
      <c r="H20" s="218"/>
    </row>
    <row r="21" spans="1:8" ht="15.75" thickBot="1" x14ac:dyDescent="0.3">
      <c r="A21" s="295"/>
      <c r="B21" s="219"/>
      <c r="C21" s="220"/>
      <c r="D21" s="223"/>
      <c r="E21" s="224"/>
      <c r="F21" s="224"/>
      <c r="G21" s="224"/>
      <c r="H21" s="220"/>
    </row>
    <row r="22" spans="1:8" ht="15.75" thickTop="1" x14ac:dyDescent="0.25">
      <c r="A22" s="292" t="s">
        <v>13</v>
      </c>
      <c r="B22" s="207">
        <f>SUM(B12,B20)</f>
        <v>1611625.7</v>
      </c>
      <c r="C22" s="208"/>
      <c r="D22" s="211">
        <f>SUM(D12,D20)</f>
        <v>850170</v>
      </c>
      <c r="E22" s="212"/>
      <c r="F22" s="212"/>
      <c r="G22" s="212"/>
      <c r="H22" s="208"/>
    </row>
    <row r="23" spans="1:8" ht="15.75" thickBot="1" x14ac:dyDescent="0.3">
      <c r="A23" s="293"/>
      <c r="B23" s="209"/>
      <c r="C23" s="210"/>
      <c r="D23" s="213"/>
      <c r="E23" s="214"/>
      <c r="F23" s="214"/>
      <c r="G23" s="214"/>
      <c r="H23" s="210"/>
    </row>
    <row r="24" spans="1:8" x14ac:dyDescent="0.25">
      <c r="A24" s="292" t="s">
        <v>14</v>
      </c>
      <c r="B24" s="207">
        <f>B22/12</f>
        <v>134302.14166666666</v>
      </c>
      <c r="C24" s="208"/>
      <c r="D24" s="211">
        <f>D22/12</f>
        <v>70847.5</v>
      </c>
      <c r="E24" s="212"/>
      <c r="F24" s="212"/>
      <c r="G24" s="212"/>
      <c r="H24" s="208"/>
    </row>
    <row r="25" spans="1:8" ht="15.75" thickBot="1" x14ac:dyDescent="0.3">
      <c r="A25" s="293"/>
      <c r="B25" s="209"/>
      <c r="C25" s="210"/>
      <c r="D25" s="213"/>
      <c r="E25" s="214"/>
      <c r="F25" s="214"/>
      <c r="G25" s="214"/>
      <c r="H25" s="210"/>
    </row>
    <row r="27" spans="1:8" x14ac:dyDescent="0.25">
      <c r="C27" s="13"/>
    </row>
  </sheetData>
  <mergeCells count="43">
    <mergeCell ref="B5:C5"/>
    <mergeCell ref="D5:H5"/>
    <mergeCell ref="A1:H1"/>
    <mergeCell ref="A2:A4"/>
    <mergeCell ref="B2:C3"/>
    <mergeCell ref="D2:H3"/>
    <mergeCell ref="B4:D4"/>
    <mergeCell ref="B6:C6"/>
    <mergeCell ref="D6:H6"/>
    <mergeCell ref="B7:C7"/>
    <mergeCell ref="D7:H7"/>
    <mergeCell ref="B8:C8"/>
    <mergeCell ref="D8:H8"/>
    <mergeCell ref="B15:C15"/>
    <mergeCell ref="D15:H15"/>
    <mergeCell ref="B9:C9"/>
    <mergeCell ref="D9:H9"/>
    <mergeCell ref="B10:C10"/>
    <mergeCell ref="D10:H10"/>
    <mergeCell ref="B11:C11"/>
    <mergeCell ref="D11:H11"/>
    <mergeCell ref="A12:A13"/>
    <mergeCell ref="B12:C13"/>
    <mergeCell ref="D12:H13"/>
    <mergeCell ref="B14:C14"/>
    <mergeCell ref="D14:H14"/>
    <mergeCell ref="B16:C16"/>
    <mergeCell ref="D16:H16"/>
    <mergeCell ref="B17:C17"/>
    <mergeCell ref="D17:H17"/>
    <mergeCell ref="B18:C18"/>
    <mergeCell ref="D18:H18"/>
    <mergeCell ref="A24:A25"/>
    <mergeCell ref="B24:C25"/>
    <mergeCell ref="D24:H25"/>
    <mergeCell ref="B19:C19"/>
    <mergeCell ref="D19:H19"/>
    <mergeCell ref="A20:A21"/>
    <mergeCell ref="B20:C21"/>
    <mergeCell ref="D20:H21"/>
    <mergeCell ref="A22:A23"/>
    <mergeCell ref="B22:C23"/>
    <mergeCell ref="D22:H23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topLeftCell="T5" zoomScale="85" zoomScaleNormal="85" workbookViewId="0">
      <selection sqref="A1:AE1"/>
    </sheetView>
  </sheetViews>
  <sheetFormatPr defaultColWidth="9.140625" defaultRowHeight="15" x14ac:dyDescent="0.25"/>
  <cols>
    <col min="1" max="1" width="18.28515625" style="2" customWidth="1"/>
    <col min="2" max="2" width="13.85546875" style="2" customWidth="1"/>
    <col min="3" max="3" width="12.85546875" style="2" customWidth="1"/>
    <col min="4" max="4" width="11.85546875" style="2" customWidth="1"/>
    <col min="5" max="5" width="13" style="2" customWidth="1"/>
    <col min="6" max="6" width="11.7109375" style="2" bestFit="1" customWidth="1"/>
    <col min="7" max="7" width="12.140625" style="2" customWidth="1"/>
    <col min="8" max="8" width="9.7109375" style="2" bestFit="1" customWidth="1"/>
    <col min="9" max="9" width="13.28515625" style="2" bestFit="1" customWidth="1"/>
    <col min="10" max="10" width="11.5703125" style="2" bestFit="1" customWidth="1"/>
    <col min="11" max="11" width="16.7109375" style="2" customWidth="1"/>
    <col min="12" max="12" width="13.85546875" style="2" customWidth="1"/>
    <col min="13" max="13" width="6.42578125" style="2" hidden="1" customWidth="1"/>
    <col min="14" max="14" width="13.140625" style="2" customWidth="1"/>
    <col min="15" max="15" width="11.28515625" style="2" customWidth="1"/>
    <col min="16" max="16" width="14.7109375" style="2" bestFit="1" customWidth="1"/>
    <col min="17" max="17" width="12.42578125" style="2" customWidth="1"/>
    <col min="18" max="18" width="12.5703125" style="2" customWidth="1"/>
    <col min="19" max="19" width="12" style="2" customWidth="1"/>
    <col min="20" max="21" width="12.140625" style="2" customWidth="1"/>
    <col min="22" max="22" width="11.5703125" style="2" customWidth="1"/>
    <col min="23" max="23" width="18.42578125" style="2" customWidth="1"/>
    <col min="24" max="24" width="16.85546875" style="2" customWidth="1"/>
    <col min="25" max="25" width="12.85546875" style="2" customWidth="1"/>
    <col min="26" max="26" width="14.5703125" style="2" customWidth="1"/>
    <col min="27" max="27" width="14.140625" style="2" customWidth="1"/>
    <col min="28" max="28" width="13.140625" style="2" customWidth="1"/>
    <col min="29" max="29" width="14.5703125" style="2" customWidth="1"/>
    <col min="30" max="30" width="12.85546875" style="2" customWidth="1"/>
    <col min="31" max="31" width="14.5703125" style="2" customWidth="1"/>
    <col min="32" max="16384" width="9.140625" style="2"/>
  </cols>
  <sheetData>
    <row r="1" spans="1:31" ht="16.5" thickBot="1" x14ac:dyDescent="0.3">
      <c r="A1" s="327" t="s">
        <v>82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</row>
    <row r="2" spans="1:31" s="4" customFormat="1" ht="15.75" thickBot="1" x14ac:dyDescent="0.3">
      <c r="A2" s="328" t="s">
        <v>22</v>
      </c>
      <c r="B2" s="321" t="s">
        <v>23</v>
      </c>
      <c r="C2" s="321" t="s">
        <v>24</v>
      </c>
      <c r="D2" s="321" t="s">
        <v>25</v>
      </c>
      <c r="E2" s="321" t="s">
        <v>26</v>
      </c>
      <c r="F2" s="321" t="s">
        <v>27</v>
      </c>
      <c r="G2" s="321" t="s">
        <v>28</v>
      </c>
      <c r="H2" s="321" t="s">
        <v>29</v>
      </c>
      <c r="I2" s="321" t="s">
        <v>30</v>
      </c>
      <c r="J2" s="321" t="s">
        <v>31</v>
      </c>
      <c r="K2" s="321" t="s">
        <v>32</v>
      </c>
      <c r="L2" s="124" t="s">
        <v>13</v>
      </c>
      <c r="M2" s="321" t="s">
        <v>34</v>
      </c>
      <c r="N2" s="321" t="s">
        <v>35</v>
      </c>
      <c r="O2" s="321" t="s">
        <v>36</v>
      </c>
      <c r="P2" s="321" t="s">
        <v>37</v>
      </c>
      <c r="Q2" s="321" t="s">
        <v>38</v>
      </c>
      <c r="R2" s="325" t="s">
        <v>39</v>
      </c>
      <c r="S2" s="321" t="s">
        <v>40</v>
      </c>
      <c r="T2" s="321" t="s">
        <v>41</v>
      </c>
      <c r="U2" s="321" t="s">
        <v>42</v>
      </c>
      <c r="V2" s="321" t="s">
        <v>43</v>
      </c>
      <c r="W2" s="321" t="s">
        <v>44</v>
      </c>
      <c r="X2" s="321" t="s">
        <v>45</v>
      </c>
      <c r="Y2" s="321" t="s">
        <v>46</v>
      </c>
      <c r="Z2" s="321" t="s">
        <v>47</v>
      </c>
      <c r="AA2" s="321" t="s">
        <v>48</v>
      </c>
      <c r="AB2" s="321" t="s">
        <v>49</v>
      </c>
      <c r="AC2" s="321" t="s">
        <v>50</v>
      </c>
      <c r="AD2" s="323" t="s">
        <v>51</v>
      </c>
      <c r="AE2" s="321" t="s">
        <v>52</v>
      </c>
    </row>
    <row r="3" spans="1:31" s="4" customFormat="1" ht="15.75" thickBot="1" x14ac:dyDescent="0.3">
      <c r="A3" s="329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124" t="s">
        <v>33</v>
      </c>
      <c r="M3" s="322"/>
      <c r="N3" s="322"/>
      <c r="O3" s="322"/>
      <c r="P3" s="322"/>
      <c r="Q3" s="322"/>
      <c r="R3" s="326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4"/>
      <c r="AE3" s="322"/>
    </row>
    <row r="4" spans="1:31" ht="32.25" customHeight="1" thickBot="1" x14ac:dyDescent="0.3">
      <c r="A4" s="38" t="s">
        <v>4</v>
      </c>
      <c r="B4" s="39">
        <v>250810</v>
      </c>
      <c r="C4" s="40">
        <v>249244</v>
      </c>
      <c r="D4" s="41">
        <v>209793</v>
      </c>
      <c r="E4" s="42">
        <v>210996</v>
      </c>
      <c r="F4" s="42">
        <v>35525.1</v>
      </c>
      <c r="G4" s="42">
        <v>157500.9</v>
      </c>
      <c r="H4" s="43"/>
      <c r="I4" s="43">
        <v>67540</v>
      </c>
      <c r="J4" s="43">
        <v>92342</v>
      </c>
      <c r="K4" s="43">
        <v>57142.8</v>
      </c>
      <c r="L4" s="44">
        <f>SUM(B4:K4)</f>
        <v>1330893.8</v>
      </c>
      <c r="M4" s="43"/>
      <c r="N4" s="43">
        <v>181902</v>
      </c>
      <c r="O4" s="43"/>
      <c r="P4" s="43"/>
      <c r="Q4" s="43">
        <v>27766.1</v>
      </c>
      <c r="R4" s="43">
        <v>47999.199999999997</v>
      </c>
      <c r="S4" s="43">
        <v>306852.33</v>
      </c>
      <c r="T4" s="43"/>
      <c r="U4" s="44">
        <f>SUM(N4:S4)</f>
        <v>564519.63</v>
      </c>
      <c r="V4" s="43">
        <v>43627.5</v>
      </c>
      <c r="W4" s="43">
        <v>8577.5</v>
      </c>
      <c r="X4" s="43">
        <v>53438.400000000001</v>
      </c>
      <c r="Y4" s="43">
        <v>42387.05</v>
      </c>
      <c r="Z4" s="43">
        <v>48424.9</v>
      </c>
      <c r="AA4" s="43">
        <v>24923.21</v>
      </c>
      <c r="AB4" s="43">
        <v>31147.51</v>
      </c>
      <c r="AC4" s="43">
        <v>75197.899999999994</v>
      </c>
      <c r="AD4" s="44">
        <f>SUM(V4:AC4)</f>
        <v>327723.96999999997</v>
      </c>
      <c r="AE4" s="45">
        <f>SUM(L4,U4,AD4)</f>
        <v>2223137.4000000004</v>
      </c>
    </row>
    <row r="5" spans="1:31" ht="15.75" thickBot="1" x14ac:dyDescent="0.3">
      <c r="A5" s="46" t="s">
        <v>5</v>
      </c>
      <c r="B5" s="47">
        <v>236837</v>
      </c>
      <c r="C5" s="48">
        <v>241920</v>
      </c>
      <c r="D5" s="49">
        <v>177276</v>
      </c>
      <c r="E5" s="50">
        <v>211781</v>
      </c>
      <c r="F5" s="50">
        <v>31828.400000000001</v>
      </c>
      <c r="G5" s="50">
        <v>208972</v>
      </c>
      <c r="H5" s="51"/>
      <c r="I5" s="51">
        <v>95208</v>
      </c>
      <c r="J5" s="51">
        <v>102450</v>
      </c>
      <c r="K5" s="51">
        <v>74866.84</v>
      </c>
      <c r="L5" s="44">
        <f t="shared" ref="L5:L9" si="0">SUM(B5:K5)</f>
        <v>1381139.24</v>
      </c>
      <c r="M5" s="51"/>
      <c r="N5" s="51">
        <v>174429</v>
      </c>
      <c r="O5" s="51">
        <v>32494.560000000001</v>
      </c>
      <c r="P5" s="51"/>
      <c r="Q5" s="51">
        <v>39984.300000000003</v>
      </c>
      <c r="R5" s="51">
        <v>29262.9</v>
      </c>
      <c r="S5" s="43">
        <v>306852.33</v>
      </c>
      <c r="T5" s="51"/>
      <c r="U5" s="44">
        <f t="shared" ref="U5:U9" si="1">SUM(N5:S5)</f>
        <v>583023.09000000008</v>
      </c>
      <c r="V5" s="51">
        <v>69001.899999999994</v>
      </c>
      <c r="W5" s="51">
        <v>39297.4</v>
      </c>
      <c r="X5" s="51">
        <v>89948.2</v>
      </c>
      <c r="Y5" s="51">
        <v>65843.95</v>
      </c>
      <c r="Z5" s="51">
        <v>67115.3</v>
      </c>
      <c r="AA5" s="51">
        <v>68319.41</v>
      </c>
      <c r="AB5" s="51">
        <v>57248.07</v>
      </c>
      <c r="AC5" s="51">
        <v>89179.93</v>
      </c>
      <c r="AD5" s="44">
        <f t="shared" ref="AD5:AD9" si="2">SUM(V5:AC5)</f>
        <v>545954.16</v>
      </c>
      <c r="AE5" s="45">
        <f t="shared" ref="AE5:AE9" si="3">SUM(L5,U5,AD5)</f>
        <v>2510116.4900000002</v>
      </c>
    </row>
    <row r="6" spans="1:31" ht="15.75" thickBot="1" x14ac:dyDescent="0.3">
      <c r="A6" s="38" t="s">
        <v>6</v>
      </c>
      <c r="B6" s="39">
        <v>276906</v>
      </c>
      <c r="C6" s="40">
        <v>247624</v>
      </c>
      <c r="D6" s="41">
        <v>189492</v>
      </c>
      <c r="E6" s="42">
        <v>180881</v>
      </c>
      <c r="F6" s="42">
        <v>5959.6</v>
      </c>
      <c r="G6" s="42">
        <v>215319.62</v>
      </c>
      <c r="H6" s="43"/>
      <c r="I6" s="43">
        <v>129536</v>
      </c>
      <c r="J6" s="43">
        <v>98770</v>
      </c>
      <c r="K6" s="43">
        <v>96764.81</v>
      </c>
      <c r="L6" s="44">
        <f t="shared" si="0"/>
        <v>1441253.03</v>
      </c>
      <c r="M6" s="43"/>
      <c r="N6" s="43">
        <v>266924</v>
      </c>
      <c r="O6" s="43">
        <v>60941.57</v>
      </c>
      <c r="P6" s="43"/>
      <c r="Q6" s="43">
        <v>46147.49</v>
      </c>
      <c r="R6" s="43">
        <v>39628.1</v>
      </c>
      <c r="S6" s="43">
        <v>260222.53</v>
      </c>
      <c r="T6" s="43"/>
      <c r="U6" s="44">
        <f t="shared" si="1"/>
        <v>673863.69</v>
      </c>
      <c r="V6" s="43">
        <v>128155.7</v>
      </c>
      <c r="W6" s="43">
        <v>88464.9</v>
      </c>
      <c r="X6" s="43">
        <v>110498.1</v>
      </c>
      <c r="Y6" s="43">
        <v>113048.9</v>
      </c>
      <c r="Z6" s="43">
        <v>75529</v>
      </c>
      <c r="AA6" s="43">
        <v>63939.4</v>
      </c>
      <c r="AB6" s="43">
        <v>78484.600000000006</v>
      </c>
      <c r="AC6" s="43">
        <v>126355.78</v>
      </c>
      <c r="AD6" s="44">
        <f t="shared" si="2"/>
        <v>784476.38</v>
      </c>
      <c r="AE6" s="45">
        <f t="shared" si="3"/>
        <v>2899593.0999999996</v>
      </c>
    </row>
    <row r="7" spans="1:31" ht="15.75" thickBot="1" x14ac:dyDescent="0.3">
      <c r="A7" s="38" t="s">
        <v>7</v>
      </c>
      <c r="B7" s="39">
        <v>256560</v>
      </c>
      <c r="C7" s="40">
        <v>230530</v>
      </c>
      <c r="D7" s="41">
        <v>129523</v>
      </c>
      <c r="E7" s="42">
        <v>229182</v>
      </c>
      <c r="F7" s="42">
        <v>21401.7</v>
      </c>
      <c r="G7" s="42">
        <v>190947.62</v>
      </c>
      <c r="H7" s="43"/>
      <c r="I7" s="43">
        <v>106308</v>
      </c>
      <c r="J7" s="43">
        <v>131856</v>
      </c>
      <c r="K7" s="43">
        <v>111013.87</v>
      </c>
      <c r="L7" s="44">
        <f t="shared" si="0"/>
        <v>1407322.19</v>
      </c>
      <c r="M7" s="43"/>
      <c r="N7" s="43">
        <v>230023</v>
      </c>
      <c r="O7" s="43">
        <v>52918.7</v>
      </c>
      <c r="P7" s="43"/>
      <c r="Q7" s="43">
        <v>44210.2</v>
      </c>
      <c r="R7" s="43">
        <v>45199.199999999997</v>
      </c>
      <c r="S7" s="43">
        <v>171392.16</v>
      </c>
      <c r="T7" s="43"/>
      <c r="U7" s="44">
        <f t="shared" si="1"/>
        <v>543743.26</v>
      </c>
      <c r="V7" s="43">
        <v>103340.9</v>
      </c>
      <c r="W7" s="43">
        <v>6238.7</v>
      </c>
      <c r="X7" s="43">
        <v>98080.4</v>
      </c>
      <c r="Y7" s="43">
        <v>73895.649999999994</v>
      </c>
      <c r="Z7" s="43">
        <v>88895.3</v>
      </c>
      <c r="AA7" s="43">
        <v>32158.49</v>
      </c>
      <c r="AB7" s="43">
        <v>32265.13</v>
      </c>
      <c r="AC7" s="43">
        <v>179659.3</v>
      </c>
      <c r="AD7" s="44">
        <f t="shared" si="2"/>
        <v>614533.87</v>
      </c>
      <c r="AE7" s="45">
        <f t="shared" si="3"/>
        <v>2565599.3199999998</v>
      </c>
    </row>
    <row r="8" spans="1:31" ht="15.75" thickBot="1" x14ac:dyDescent="0.3">
      <c r="A8" s="38" t="s">
        <v>8</v>
      </c>
      <c r="B8" s="39">
        <v>237722</v>
      </c>
      <c r="C8" s="40">
        <v>224745</v>
      </c>
      <c r="D8" s="41">
        <v>51285</v>
      </c>
      <c r="E8" s="42">
        <v>271992</v>
      </c>
      <c r="F8" s="42">
        <v>39279.599999999999</v>
      </c>
      <c r="G8" s="42">
        <v>217347.8</v>
      </c>
      <c r="H8" s="43"/>
      <c r="I8" s="43">
        <v>92484</v>
      </c>
      <c r="J8" s="43">
        <v>148024</v>
      </c>
      <c r="K8" s="43">
        <v>119573.94</v>
      </c>
      <c r="L8" s="44">
        <f t="shared" si="0"/>
        <v>1402453.3399999999</v>
      </c>
      <c r="M8" s="43"/>
      <c r="N8" s="43">
        <v>236178</v>
      </c>
      <c r="O8" s="43">
        <v>59144.47</v>
      </c>
      <c r="P8" s="43"/>
      <c r="Q8" s="43">
        <v>43479.199999999997</v>
      </c>
      <c r="R8" s="43">
        <v>59774.559999999998</v>
      </c>
      <c r="S8" s="43">
        <v>286235.62</v>
      </c>
      <c r="T8" s="43"/>
      <c r="U8" s="44">
        <f t="shared" si="1"/>
        <v>684811.85</v>
      </c>
      <c r="V8" s="43">
        <v>76717.7</v>
      </c>
      <c r="W8" s="43">
        <v>25038.3</v>
      </c>
      <c r="X8" s="43">
        <v>70154.399999999994</v>
      </c>
      <c r="Y8" s="43">
        <v>69486.78</v>
      </c>
      <c r="Z8" s="43">
        <v>96668.7</v>
      </c>
      <c r="AA8" s="43">
        <v>13015.49</v>
      </c>
      <c r="AB8" s="43">
        <v>74919.88</v>
      </c>
      <c r="AC8" s="43">
        <v>184814.53</v>
      </c>
      <c r="AD8" s="44">
        <f t="shared" si="2"/>
        <v>610815.78</v>
      </c>
      <c r="AE8" s="45">
        <f t="shared" si="3"/>
        <v>2698080.9699999997</v>
      </c>
    </row>
    <row r="9" spans="1:31" ht="15.75" thickBot="1" x14ac:dyDescent="0.3">
      <c r="A9" s="54" t="s">
        <v>9</v>
      </c>
      <c r="B9" s="125">
        <v>153728</v>
      </c>
      <c r="C9" s="126">
        <v>170048</v>
      </c>
      <c r="D9" s="127">
        <v>122719</v>
      </c>
      <c r="E9" s="128">
        <v>333133</v>
      </c>
      <c r="F9" s="128">
        <v>27800.6</v>
      </c>
      <c r="G9" s="128">
        <v>266424.7</v>
      </c>
      <c r="H9" s="129"/>
      <c r="I9" s="129">
        <v>115082</v>
      </c>
      <c r="J9" s="129">
        <v>182199</v>
      </c>
      <c r="K9" s="129">
        <v>130661.4</v>
      </c>
      <c r="L9" s="44">
        <f t="shared" si="0"/>
        <v>1501795.7</v>
      </c>
      <c r="M9" s="59"/>
      <c r="N9" s="129">
        <v>190177</v>
      </c>
      <c r="O9" s="129">
        <v>51267.21</v>
      </c>
      <c r="P9" s="129"/>
      <c r="Q9" s="129">
        <v>45193.82</v>
      </c>
      <c r="R9" s="129">
        <v>61741.4</v>
      </c>
      <c r="S9" s="129">
        <v>84443.36</v>
      </c>
      <c r="T9" s="129"/>
      <c r="U9" s="44">
        <f t="shared" si="1"/>
        <v>432822.79</v>
      </c>
      <c r="V9" s="129">
        <v>48954.5</v>
      </c>
      <c r="W9" s="129">
        <v>105957.8</v>
      </c>
      <c r="X9" s="129">
        <v>86400.9</v>
      </c>
      <c r="Y9" s="129">
        <v>90955.66</v>
      </c>
      <c r="Z9" s="129">
        <v>85771.1</v>
      </c>
      <c r="AA9" s="129">
        <v>11574.1</v>
      </c>
      <c r="AB9" s="129">
        <v>30482.5</v>
      </c>
      <c r="AC9" s="129">
        <v>124525.18</v>
      </c>
      <c r="AD9" s="44">
        <f t="shared" si="2"/>
        <v>584621.74</v>
      </c>
      <c r="AE9" s="45">
        <f t="shared" si="3"/>
        <v>2519240.23</v>
      </c>
    </row>
    <row r="10" spans="1:31" ht="15.75" thickTop="1" x14ac:dyDescent="0.25">
      <c r="A10" s="317" t="s">
        <v>10</v>
      </c>
      <c r="B10" s="319">
        <f t="shared" ref="B10" si="4">SUM(B4:B9)</f>
        <v>1412563</v>
      </c>
      <c r="C10" s="319">
        <f t="shared" ref="C10" si="5">SUM(C4:C9)</f>
        <v>1364111</v>
      </c>
      <c r="D10" s="319">
        <f t="shared" ref="D10" si="6">SUM(D4:D9)</f>
        <v>880088</v>
      </c>
      <c r="E10" s="319">
        <f t="shared" ref="E10" si="7">SUM(E4:E9)</f>
        <v>1437965</v>
      </c>
      <c r="F10" s="319">
        <f t="shared" ref="F10" si="8">SUM(F4:F9)</f>
        <v>161795</v>
      </c>
      <c r="G10" s="319">
        <f t="shared" ref="G10" si="9">SUM(G4:G9)</f>
        <v>1256512.6399999999</v>
      </c>
      <c r="H10" s="319">
        <f t="shared" ref="H10" si="10">SUM(H4:H9)</f>
        <v>0</v>
      </c>
      <c r="I10" s="319">
        <f t="shared" ref="I10" si="11">SUM(I4:I9)</f>
        <v>606158</v>
      </c>
      <c r="J10" s="319">
        <f t="shared" ref="J10" si="12">SUM(J4:J9)</f>
        <v>755641</v>
      </c>
      <c r="K10" s="319">
        <f t="shared" ref="K10" si="13">SUM(K4:K9)</f>
        <v>590023.66</v>
      </c>
      <c r="L10" s="319">
        <f t="shared" ref="L10:AD10" si="14">SUM(L4:L9)</f>
        <v>8464857.2999999989</v>
      </c>
      <c r="M10" s="130">
        <f t="shared" si="14"/>
        <v>0</v>
      </c>
      <c r="N10" s="319">
        <f t="shared" si="14"/>
        <v>1279633</v>
      </c>
      <c r="O10" s="319">
        <f t="shared" si="14"/>
        <v>256766.51</v>
      </c>
      <c r="P10" s="319">
        <f t="shared" si="14"/>
        <v>0</v>
      </c>
      <c r="Q10" s="319">
        <f t="shared" si="14"/>
        <v>246781.11</v>
      </c>
      <c r="R10" s="319">
        <f t="shared" si="14"/>
        <v>283605.36000000004</v>
      </c>
      <c r="S10" s="319">
        <f t="shared" si="14"/>
        <v>1415998.3300000003</v>
      </c>
      <c r="T10" s="319">
        <f t="shared" si="14"/>
        <v>0</v>
      </c>
      <c r="U10" s="319">
        <f t="shared" si="14"/>
        <v>3482784.31</v>
      </c>
      <c r="V10" s="319">
        <f t="shared" si="14"/>
        <v>469798.2</v>
      </c>
      <c r="W10" s="319">
        <f t="shared" si="14"/>
        <v>273574.59999999998</v>
      </c>
      <c r="X10" s="319">
        <f t="shared" si="14"/>
        <v>508520.4</v>
      </c>
      <c r="Y10" s="319">
        <f t="shared" si="14"/>
        <v>455617.99</v>
      </c>
      <c r="Z10" s="319">
        <f t="shared" si="14"/>
        <v>462404.30000000005</v>
      </c>
      <c r="AA10" s="319">
        <f t="shared" si="14"/>
        <v>213930.09999999998</v>
      </c>
      <c r="AB10" s="319">
        <f t="shared" si="14"/>
        <v>304547.69</v>
      </c>
      <c r="AC10" s="319">
        <f t="shared" si="14"/>
        <v>779732.61999999988</v>
      </c>
      <c r="AD10" s="319">
        <f t="shared" si="14"/>
        <v>3468125.9000000004</v>
      </c>
      <c r="AE10" s="313">
        <f>SUM(L10,U10,AD10)</f>
        <v>15415767.51</v>
      </c>
    </row>
    <row r="11" spans="1:31" ht="15.75" thickBot="1" x14ac:dyDescent="0.3">
      <c r="A11" s="318"/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131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0"/>
      <c r="AB11" s="320"/>
      <c r="AC11" s="320"/>
      <c r="AD11" s="320"/>
      <c r="AE11" s="314"/>
    </row>
    <row r="12" spans="1:31" ht="15.75" thickBot="1" x14ac:dyDescent="0.3">
      <c r="A12" s="46" t="s">
        <v>15</v>
      </c>
      <c r="B12" s="47">
        <v>137032</v>
      </c>
      <c r="C12" s="48">
        <v>219732</v>
      </c>
      <c r="D12" s="49">
        <v>250912</v>
      </c>
      <c r="E12" s="50">
        <v>342079</v>
      </c>
      <c r="F12" s="50">
        <v>38325.699999999997</v>
      </c>
      <c r="G12" s="50">
        <v>282632.3</v>
      </c>
      <c r="H12" s="51"/>
      <c r="I12" s="51">
        <v>80941</v>
      </c>
      <c r="J12" s="51">
        <v>156509</v>
      </c>
      <c r="K12" s="51">
        <v>88945.51</v>
      </c>
      <c r="L12" s="44">
        <f t="shared" ref="L12:L17" si="15">SUM(B12:K12)</f>
        <v>1597108.51</v>
      </c>
      <c r="M12" s="51"/>
      <c r="N12" s="51">
        <v>179137</v>
      </c>
      <c r="O12" s="51">
        <v>49922.99</v>
      </c>
      <c r="P12" s="51">
        <v>11949.1</v>
      </c>
      <c r="Q12" s="51">
        <v>46950.5</v>
      </c>
      <c r="R12" s="51">
        <v>57124.7</v>
      </c>
      <c r="S12" s="51">
        <v>78606.23</v>
      </c>
      <c r="T12" s="51"/>
      <c r="U12" s="44">
        <f t="shared" ref="U12:U17" si="16">SUM(N12:S12)</f>
        <v>423690.51999999996</v>
      </c>
      <c r="V12" s="51">
        <v>58361.1</v>
      </c>
      <c r="W12" s="51">
        <v>76965</v>
      </c>
      <c r="X12" s="51">
        <v>71202.600000000006</v>
      </c>
      <c r="Y12" s="51">
        <v>78906.3</v>
      </c>
      <c r="Z12" s="51">
        <v>68080.600000000006</v>
      </c>
      <c r="AA12" s="51">
        <v>27447.3</v>
      </c>
      <c r="AB12" s="51">
        <v>38775.79</v>
      </c>
      <c r="AC12" s="51">
        <v>87234.99</v>
      </c>
      <c r="AD12" s="44">
        <f t="shared" ref="AD12:AD17" si="17">SUM(V12:AC12)</f>
        <v>506973.67999999993</v>
      </c>
      <c r="AE12" s="45">
        <f t="shared" ref="AE12:AE17" si="18">SUM(L12,U12,AD12)</f>
        <v>2527772.71</v>
      </c>
    </row>
    <row r="13" spans="1:31" ht="15.75" thickBot="1" x14ac:dyDescent="0.3">
      <c r="A13" s="38" t="s">
        <v>16</v>
      </c>
      <c r="B13" s="39">
        <v>188728</v>
      </c>
      <c r="C13" s="40">
        <v>278710</v>
      </c>
      <c r="D13" s="41">
        <v>308060</v>
      </c>
      <c r="E13" s="42">
        <v>392554</v>
      </c>
      <c r="F13" s="42">
        <v>40155.699999999997</v>
      </c>
      <c r="G13" s="42">
        <v>285400.90000000002</v>
      </c>
      <c r="H13" s="43"/>
      <c r="I13" s="43">
        <v>62668</v>
      </c>
      <c r="J13" s="43">
        <v>113613</v>
      </c>
      <c r="K13" s="43">
        <v>81451.13</v>
      </c>
      <c r="L13" s="44">
        <f t="shared" si="15"/>
        <v>1751340.73</v>
      </c>
      <c r="M13" s="43"/>
      <c r="N13" s="43">
        <v>167237</v>
      </c>
      <c r="O13" s="43">
        <v>7566.64</v>
      </c>
      <c r="P13" s="43">
        <v>14809.2</v>
      </c>
      <c r="Q13" s="43">
        <v>45942.23</v>
      </c>
      <c r="R13" s="43">
        <v>57390.400000000001</v>
      </c>
      <c r="S13" s="43">
        <v>69959.740000000005</v>
      </c>
      <c r="T13" s="43"/>
      <c r="U13" s="44">
        <f t="shared" si="16"/>
        <v>362905.21</v>
      </c>
      <c r="V13" s="43">
        <v>47363.6</v>
      </c>
      <c r="W13" s="43">
        <v>65166.9</v>
      </c>
      <c r="X13" s="43">
        <v>63580.9</v>
      </c>
      <c r="Y13" s="43">
        <v>70629.7</v>
      </c>
      <c r="Z13" s="43">
        <v>53717.9</v>
      </c>
      <c r="AA13" s="43">
        <v>14562.9</v>
      </c>
      <c r="AB13" s="43">
        <v>30855.06</v>
      </c>
      <c r="AC13" s="43">
        <v>58169.27</v>
      </c>
      <c r="AD13" s="44">
        <f t="shared" si="17"/>
        <v>404046.23000000004</v>
      </c>
      <c r="AE13" s="45">
        <f t="shared" si="18"/>
        <v>2518292.17</v>
      </c>
    </row>
    <row r="14" spans="1:31" ht="15.75" thickBot="1" x14ac:dyDescent="0.3">
      <c r="A14" s="38" t="s">
        <v>17</v>
      </c>
      <c r="B14" s="39">
        <v>229912</v>
      </c>
      <c r="C14" s="40">
        <v>246601</v>
      </c>
      <c r="D14" s="41">
        <v>275483</v>
      </c>
      <c r="E14" s="42">
        <v>241763</v>
      </c>
      <c r="F14" s="42">
        <v>29423.5</v>
      </c>
      <c r="G14" s="42">
        <v>293492.46999999997</v>
      </c>
      <c r="H14" s="43"/>
      <c r="I14" s="43">
        <v>75065</v>
      </c>
      <c r="J14" s="43">
        <v>122510.5</v>
      </c>
      <c r="K14" s="43">
        <v>91653.5</v>
      </c>
      <c r="L14" s="44">
        <f t="shared" si="15"/>
        <v>1605903.97</v>
      </c>
      <c r="M14" s="43"/>
      <c r="N14" s="43">
        <v>162071</v>
      </c>
      <c r="O14" s="43">
        <v>40600.879999999997</v>
      </c>
      <c r="P14" s="43">
        <v>28011</v>
      </c>
      <c r="Q14" s="43">
        <v>46922.5</v>
      </c>
      <c r="R14" s="43">
        <v>42940</v>
      </c>
      <c r="S14" s="43">
        <v>107713.13</v>
      </c>
      <c r="T14" s="43"/>
      <c r="U14" s="44">
        <f t="shared" si="16"/>
        <v>428258.51</v>
      </c>
      <c r="V14" s="43">
        <v>56557.3</v>
      </c>
      <c r="W14" s="43">
        <v>85993.7</v>
      </c>
      <c r="X14" s="43">
        <v>73165.2</v>
      </c>
      <c r="Y14" s="43">
        <v>65608.240000000005</v>
      </c>
      <c r="Z14" s="43">
        <v>56600</v>
      </c>
      <c r="AA14" s="43">
        <v>9723.2199999999993</v>
      </c>
      <c r="AB14" s="43">
        <v>36572.089999999997</v>
      </c>
      <c r="AC14" s="43">
        <v>78987.5</v>
      </c>
      <c r="AD14" s="44">
        <f t="shared" si="17"/>
        <v>463207.25</v>
      </c>
      <c r="AE14" s="45">
        <f t="shared" si="18"/>
        <v>2497369.73</v>
      </c>
    </row>
    <row r="15" spans="1:31" ht="15.75" thickBot="1" x14ac:dyDescent="0.3">
      <c r="A15" s="38" t="s">
        <v>18</v>
      </c>
      <c r="B15" s="39">
        <v>224276</v>
      </c>
      <c r="C15" s="40">
        <v>260528</v>
      </c>
      <c r="D15" s="41">
        <v>214176</v>
      </c>
      <c r="E15" s="42">
        <v>251131</v>
      </c>
      <c r="F15" s="42">
        <v>299423.5</v>
      </c>
      <c r="G15" s="42">
        <v>287543.3</v>
      </c>
      <c r="H15" s="43"/>
      <c r="I15" s="43">
        <v>103145</v>
      </c>
      <c r="J15" s="43">
        <v>120700</v>
      </c>
      <c r="K15" s="43">
        <v>108110.7</v>
      </c>
      <c r="L15" s="44">
        <f t="shared" si="15"/>
        <v>1869033.5</v>
      </c>
      <c r="M15" s="43"/>
      <c r="N15" s="43">
        <v>197126</v>
      </c>
      <c r="O15" s="43">
        <v>25851.26</v>
      </c>
      <c r="P15" s="43">
        <v>38797.699999999997</v>
      </c>
      <c r="Q15" s="43">
        <v>44008.2</v>
      </c>
      <c r="R15" s="43">
        <v>40841.199999999997</v>
      </c>
      <c r="S15" s="43">
        <v>183376.25</v>
      </c>
      <c r="T15" s="43"/>
      <c r="U15" s="44">
        <f t="shared" si="16"/>
        <v>530000.6100000001</v>
      </c>
      <c r="V15" s="43">
        <v>56557.3</v>
      </c>
      <c r="W15" s="43">
        <v>71798.399999999994</v>
      </c>
      <c r="X15" s="43">
        <v>87774.5</v>
      </c>
      <c r="Y15" s="43">
        <v>65476.79</v>
      </c>
      <c r="Z15" s="43">
        <v>56506.2</v>
      </c>
      <c r="AA15" s="43">
        <v>35704.1</v>
      </c>
      <c r="AB15" s="43">
        <v>62739.199999999997</v>
      </c>
      <c r="AC15" s="43">
        <v>150584.63</v>
      </c>
      <c r="AD15" s="44">
        <f t="shared" si="17"/>
        <v>587141.12</v>
      </c>
      <c r="AE15" s="45">
        <f t="shared" si="18"/>
        <v>2986175.2300000004</v>
      </c>
    </row>
    <row r="16" spans="1:31" ht="15.75" thickBot="1" x14ac:dyDescent="0.3">
      <c r="A16" s="38" t="s">
        <v>19</v>
      </c>
      <c r="B16" s="39">
        <v>240113</v>
      </c>
      <c r="C16" s="40">
        <v>237898</v>
      </c>
      <c r="D16" s="41">
        <v>164270</v>
      </c>
      <c r="E16" s="42">
        <v>302115</v>
      </c>
      <c r="F16" s="42">
        <v>11602</v>
      </c>
      <c r="G16" s="42">
        <v>314830.44</v>
      </c>
      <c r="H16" s="43"/>
      <c r="I16" s="43">
        <v>109019</v>
      </c>
      <c r="J16" s="43">
        <v>159126</v>
      </c>
      <c r="K16" s="43">
        <v>110267.16</v>
      </c>
      <c r="L16" s="44">
        <f t="shared" si="15"/>
        <v>1649240.5999999999</v>
      </c>
      <c r="M16" s="43"/>
      <c r="N16" s="43">
        <v>177086.2</v>
      </c>
      <c r="O16" s="43">
        <v>44851.44</v>
      </c>
      <c r="P16" s="43">
        <v>37939.599999999999</v>
      </c>
      <c r="Q16" s="43">
        <v>46658.2</v>
      </c>
      <c r="R16" s="43">
        <v>34078.800000000003</v>
      </c>
      <c r="S16" s="43">
        <v>200390.1</v>
      </c>
      <c r="T16" s="43"/>
      <c r="U16" s="44">
        <f t="shared" si="16"/>
        <v>541004.34</v>
      </c>
      <c r="V16" s="43">
        <v>120249.4</v>
      </c>
      <c r="W16" s="43">
        <v>96086.3</v>
      </c>
      <c r="X16" s="43">
        <v>73708.600000000006</v>
      </c>
      <c r="Y16" s="43">
        <v>84425.1</v>
      </c>
      <c r="Z16" s="43">
        <v>60702.3</v>
      </c>
      <c r="AA16" s="43">
        <v>23221.3</v>
      </c>
      <c r="AB16" s="43">
        <v>6985.77</v>
      </c>
      <c r="AC16" s="43">
        <v>136045.26</v>
      </c>
      <c r="AD16" s="44">
        <f t="shared" si="17"/>
        <v>601424.03</v>
      </c>
      <c r="AE16" s="45">
        <f t="shared" si="18"/>
        <v>2791668.9699999997</v>
      </c>
    </row>
    <row r="17" spans="1:31" ht="15.75" thickBot="1" x14ac:dyDescent="0.3">
      <c r="A17" s="60" t="s">
        <v>20</v>
      </c>
      <c r="B17" s="55">
        <v>264183</v>
      </c>
      <c r="C17" s="56">
        <v>212579</v>
      </c>
      <c r="D17" s="57">
        <v>140023</v>
      </c>
      <c r="E17" s="58">
        <v>457556</v>
      </c>
      <c r="F17" s="58">
        <v>0</v>
      </c>
      <c r="G17" s="58">
        <v>321695.3</v>
      </c>
      <c r="H17" s="59"/>
      <c r="I17" s="59">
        <v>114280</v>
      </c>
      <c r="J17" s="59">
        <v>198481</v>
      </c>
      <c r="K17" s="59">
        <v>110248.02</v>
      </c>
      <c r="L17" s="44">
        <f t="shared" si="15"/>
        <v>1819045.32</v>
      </c>
      <c r="M17" s="59"/>
      <c r="N17" s="59">
        <v>181709</v>
      </c>
      <c r="O17" s="59">
        <v>64048.75</v>
      </c>
      <c r="P17" s="59">
        <v>13113.8</v>
      </c>
      <c r="Q17" s="59">
        <v>44870.1</v>
      </c>
      <c r="R17" s="59">
        <v>33402.300000000003</v>
      </c>
      <c r="S17" s="59">
        <v>203105.38</v>
      </c>
      <c r="T17" s="59">
        <v>30788.6</v>
      </c>
      <c r="U17" s="44">
        <f t="shared" si="16"/>
        <v>540249.32999999996</v>
      </c>
      <c r="V17" s="59">
        <v>125733.1</v>
      </c>
      <c r="W17" s="59">
        <v>6411.7</v>
      </c>
      <c r="X17" s="59">
        <v>89340.5</v>
      </c>
      <c r="Y17" s="59">
        <v>90515.9</v>
      </c>
      <c r="Z17" s="59">
        <v>62508</v>
      </c>
      <c r="AA17" s="59">
        <v>19972.599999999999</v>
      </c>
      <c r="AB17" s="59">
        <v>0</v>
      </c>
      <c r="AC17" s="59">
        <v>153892.78</v>
      </c>
      <c r="AD17" s="44">
        <f t="shared" si="17"/>
        <v>548374.57999999996</v>
      </c>
      <c r="AE17" s="45">
        <f t="shared" si="18"/>
        <v>2907669.23</v>
      </c>
    </row>
    <row r="18" spans="1:31" ht="15.75" thickTop="1" x14ac:dyDescent="0.25">
      <c r="A18" s="317" t="s">
        <v>12</v>
      </c>
      <c r="B18" s="317">
        <f t="shared" ref="B18" si="19">SUM(B12:B17)</f>
        <v>1284244</v>
      </c>
      <c r="C18" s="317">
        <f t="shared" ref="C18" si="20">SUM(C12:C17)</f>
        <v>1456048</v>
      </c>
      <c r="D18" s="317">
        <f t="shared" ref="D18" si="21">SUM(D12:D17)</f>
        <v>1352924</v>
      </c>
      <c r="E18" s="317">
        <f t="shared" ref="E18" si="22">SUM(E12:E17)</f>
        <v>1987198</v>
      </c>
      <c r="F18" s="317">
        <f t="shared" ref="F18" si="23">SUM(F12:F17)</f>
        <v>418930.4</v>
      </c>
      <c r="G18" s="317">
        <f t="shared" ref="G18" si="24">SUM(G12:G17)</f>
        <v>1785594.71</v>
      </c>
      <c r="H18" s="317">
        <f t="shared" ref="H18" si="25">SUM(H12:H17)</f>
        <v>0</v>
      </c>
      <c r="I18" s="317">
        <f t="shared" ref="I18" si="26">SUM(I12:I17)</f>
        <v>545118</v>
      </c>
      <c r="J18" s="317">
        <f t="shared" ref="J18" si="27">SUM(J12:J17)</f>
        <v>870939.5</v>
      </c>
      <c r="K18" s="317">
        <f t="shared" ref="K18" si="28">SUM(K12:K17)</f>
        <v>590676.02</v>
      </c>
      <c r="L18" s="319">
        <f t="shared" ref="L18:AE18" si="29">SUM(L12:L17)</f>
        <v>10291672.630000001</v>
      </c>
      <c r="M18" s="132">
        <f t="shared" si="29"/>
        <v>0</v>
      </c>
      <c r="N18" s="317">
        <f t="shared" si="29"/>
        <v>1064366.2</v>
      </c>
      <c r="O18" s="317">
        <f t="shared" si="29"/>
        <v>232841.96</v>
      </c>
      <c r="P18" s="317">
        <f t="shared" si="29"/>
        <v>144620.4</v>
      </c>
      <c r="Q18" s="317">
        <f t="shared" si="29"/>
        <v>275351.73</v>
      </c>
      <c r="R18" s="317">
        <f t="shared" si="29"/>
        <v>265777.39999999997</v>
      </c>
      <c r="S18" s="317">
        <f t="shared" si="29"/>
        <v>843150.83</v>
      </c>
      <c r="T18" s="317">
        <f t="shared" si="29"/>
        <v>30788.6</v>
      </c>
      <c r="U18" s="319">
        <f t="shared" si="29"/>
        <v>2826108.52</v>
      </c>
      <c r="V18" s="317">
        <f t="shared" si="29"/>
        <v>464821.79999999993</v>
      </c>
      <c r="W18" s="317">
        <f t="shared" si="29"/>
        <v>402422</v>
      </c>
      <c r="X18" s="317">
        <f t="shared" si="29"/>
        <v>458772.30000000005</v>
      </c>
      <c r="Y18" s="317">
        <f t="shared" si="29"/>
        <v>455562.03</v>
      </c>
      <c r="Z18" s="317">
        <f t="shared" si="29"/>
        <v>358115</v>
      </c>
      <c r="AA18" s="317">
        <f t="shared" si="29"/>
        <v>130631.41999999998</v>
      </c>
      <c r="AB18" s="317">
        <f t="shared" si="29"/>
        <v>175927.91</v>
      </c>
      <c r="AC18" s="317">
        <f t="shared" si="29"/>
        <v>664914.43000000005</v>
      </c>
      <c r="AD18" s="319">
        <f t="shared" si="29"/>
        <v>3111166.8899999997</v>
      </c>
      <c r="AE18" s="315">
        <f t="shared" si="29"/>
        <v>16228948.039999999</v>
      </c>
    </row>
    <row r="19" spans="1:31" ht="15.75" thickBot="1" x14ac:dyDescent="0.3">
      <c r="A19" s="318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132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6"/>
    </row>
    <row r="20" spans="1:31" x14ac:dyDescent="0.25">
      <c r="A20" s="313" t="s">
        <v>54</v>
      </c>
      <c r="B20" s="313">
        <f t="shared" ref="B20:AD20" si="30">B10+B18</f>
        <v>2696807</v>
      </c>
      <c r="C20" s="313">
        <f t="shared" si="30"/>
        <v>2820159</v>
      </c>
      <c r="D20" s="313">
        <f t="shared" si="30"/>
        <v>2233012</v>
      </c>
      <c r="E20" s="313">
        <f t="shared" si="30"/>
        <v>3425163</v>
      </c>
      <c r="F20" s="313">
        <f t="shared" si="30"/>
        <v>580725.4</v>
      </c>
      <c r="G20" s="313">
        <f t="shared" si="30"/>
        <v>3042107.3499999996</v>
      </c>
      <c r="H20" s="313">
        <f t="shared" si="30"/>
        <v>0</v>
      </c>
      <c r="I20" s="313">
        <f t="shared" si="30"/>
        <v>1151276</v>
      </c>
      <c r="J20" s="313">
        <f t="shared" si="30"/>
        <v>1626580.5</v>
      </c>
      <c r="K20" s="313">
        <f t="shared" si="30"/>
        <v>1180699.6800000002</v>
      </c>
      <c r="L20" s="313">
        <f t="shared" si="30"/>
        <v>18756529.93</v>
      </c>
      <c r="M20" s="133">
        <f t="shared" si="30"/>
        <v>0</v>
      </c>
      <c r="N20" s="313">
        <f t="shared" si="30"/>
        <v>2343999.2000000002</v>
      </c>
      <c r="O20" s="313">
        <f t="shared" si="30"/>
        <v>489608.47</v>
      </c>
      <c r="P20" s="313">
        <f t="shared" si="30"/>
        <v>144620.4</v>
      </c>
      <c r="Q20" s="313">
        <f t="shared" si="30"/>
        <v>522132.83999999997</v>
      </c>
      <c r="R20" s="313">
        <f t="shared" si="30"/>
        <v>549382.76</v>
      </c>
      <c r="S20" s="313">
        <f t="shared" si="30"/>
        <v>2259149.16</v>
      </c>
      <c r="T20" s="313">
        <f t="shared" si="30"/>
        <v>30788.6</v>
      </c>
      <c r="U20" s="313">
        <f t="shared" si="30"/>
        <v>6308892.8300000001</v>
      </c>
      <c r="V20" s="313">
        <f t="shared" si="30"/>
        <v>934620</v>
      </c>
      <c r="W20" s="313">
        <f t="shared" si="30"/>
        <v>675996.6</v>
      </c>
      <c r="X20" s="313">
        <f t="shared" si="30"/>
        <v>967292.70000000007</v>
      </c>
      <c r="Y20" s="313">
        <f t="shared" si="30"/>
        <v>911180.02</v>
      </c>
      <c r="Z20" s="313">
        <f t="shared" si="30"/>
        <v>820519.3</v>
      </c>
      <c r="AA20" s="313">
        <f t="shared" si="30"/>
        <v>344561.51999999996</v>
      </c>
      <c r="AB20" s="313">
        <f t="shared" si="30"/>
        <v>480475.6</v>
      </c>
      <c r="AC20" s="313">
        <f t="shared" si="30"/>
        <v>1444647.0499999998</v>
      </c>
      <c r="AD20" s="313">
        <f t="shared" si="30"/>
        <v>6579292.79</v>
      </c>
      <c r="AE20" s="313">
        <f t="shared" ref="AE20" si="31">SUM(L20+U20+AD20)</f>
        <v>31644715.549999997</v>
      </c>
    </row>
    <row r="21" spans="1:31" ht="15.75" thickBot="1" x14ac:dyDescent="0.3">
      <c r="A21" s="314"/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13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</row>
  </sheetData>
  <mergeCells count="121">
    <mergeCell ref="A1:AE1"/>
    <mergeCell ref="U2:U3"/>
    <mergeCell ref="V2:V3"/>
    <mergeCell ref="J2:J3"/>
    <mergeCell ref="K2:K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10:J11"/>
    <mergeCell ref="K10:K11"/>
    <mergeCell ref="L10:L11"/>
    <mergeCell ref="N10:N11"/>
    <mergeCell ref="AC2:AC3"/>
    <mergeCell ref="AD2:AD3"/>
    <mergeCell ref="AE2:AE3"/>
    <mergeCell ref="A10:A11"/>
    <mergeCell ref="B10:B11"/>
    <mergeCell ref="C10:C11"/>
    <mergeCell ref="D10:D11"/>
    <mergeCell ref="E10:E11"/>
    <mergeCell ref="F10:F11"/>
    <mergeCell ref="G10:G11"/>
    <mergeCell ref="W2:W3"/>
    <mergeCell ref="X2:X3"/>
    <mergeCell ref="Y2:Y3"/>
    <mergeCell ref="Z2:Z3"/>
    <mergeCell ref="AA2:AA3"/>
    <mergeCell ref="AB2:AB3"/>
    <mergeCell ref="Q2:Q3"/>
    <mergeCell ref="R2:R3"/>
    <mergeCell ref="S2:S3"/>
    <mergeCell ref="T2:T3"/>
    <mergeCell ref="AA10:AA11"/>
    <mergeCell ref="AB10:AB11"/>
    <mergeCell ref="AC10:AC11"/>
    <mergeCell ref="AD10:AD11"/>
    <mergeCell ref="AE10:AE11"/>
    <mergeCell ref="A18:A19"/>
    <mergeCell ref="B18:B19"/>
    <mergeCell ref="C18:C19"/>
    <mergeCell ref="D18:D19"/>
    <mergeCell ref="E18:E19"/>
    <mergeCell ref="U10:U11"/>
    <mergeCell ref="V10:V11"/>
    <mergeCell ref="W10:W11"/>
    <mergeCell ref="X10:X11"/>
    <mergeCell ref="Y10:Y11"/>
    <mergeCell ref="Z10:Z11"/>
    <mergeCell ref="O10:O11"/>
    <mergeCell ref="P10:P11"/>
    <mergeCell ref="Q10:Q11"/>
    <mergeCell ref="R10:R11"/>
    <mergeCell ref="S10:S11"/>
    <mergeCell ref="T10:T11"/>
    <mergeCell ref="H10:H11"/>
    <mergeCell ref="I10:I11"/>
    <mergeCell ref="O18:O19"/>
    <mergeCell ref="P18:P19"/>
    <mergeCell ref="Q18:Q19"/>
    <mergeCell ref="R18:R19"/>
    <mergeCell ref="F18:F19"/>
    <mergeCell ref="G18:G19"/>
    <mergeCell ref="H18:H19"/>
    <mergeCell ref="I18:I19"/>
    <mergeCell ref="J18:J19"/>
    <mergeCell ref="K18:K19"/>
    <mergeCell ref="AE18:AE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Y18:Y19"/>
    <mergeCell ref="Z18:Z19"/>
    <mergeCell ref="AA18:AA19"/>
    <mergeCell ref="AB18:AB19"/>
    <mergeCell ref="AC18:AC19"/>
    <mergeCell ref="AD18:AD19"/>
    <mergeCell ref="S18:S19"/>
    <mergeCell ref="T18:T19"/>
    <mergeCell ref="U18:U19"/>
    <mergeCell ref="V18:V19"/>
    <mergeCell ref="W18:W19"/>
    <mergeCell ref="X18:X19"/>
    <mergeCell ref="L18:L19"/>
    <mergeCell ref="N18:N19"/>
    <mergeCell ref="Q20:Q21"/>
    <mergeCell ref="R20:R21"/>
    <mergeCell ref="S20:S21"/>
    <mergeCell ref="T20:T21"/>
    <mergeCell ref="U20:U21"/>
    <mergeCell ref="V20:V21"/>
    <mergeCell ref="J20:J21"/>
    <mergeCell ref="K20:K21"/>
    <mergeCell ref="L20:L21"/>
    <mergeCell ref="N20:N21"/>
    <mergeCell ref="O20:O21"/>
    <mergeCell ref="P20:P21"/>
    <mergeCell ref="AC20:AC21"/>
    <mergeCell ref="AD20:AD21"/>
    <mergeCell ref="AE20:AE21"/>
    <mergeCell ref="W20:W21"/>
    <mergeCell ref="X20:X21"/>
    <mergeCell ref="Y20:Y21"/>
    <mergeCell ref="Z20:Z21"/>
    <mergeCell ref="AA20:AA21"/>
    <mergeCell ref="AB20:AB2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0"/>
  <sheetViews>
    <sheetView topLeftCell="U1" zoomScale="88" zoomScaleNormal="88" workbookViewId="0">
      <selection activeCell="AE18" sqref="AE18"/>
    </sheetView>
  </sheetViews>
  <sheetFormatPr defaultColWidth="9.140625" defaultRowHeight="15" x14ac:dyDescent="0.25"/>
  <cols>
    <col min="1" max="1" width="18.28515625" style="2" customWidth="1"/>
    <col min="2" max="2" width="14" style="2" customWidth="1"/>
    <col min="3" max="3" width="13.42578125" style="2" customWidth="1"/>
    <col min="4" max="4" width="12.42578125" style="2" bestFit="1" customWidth="1"/>
    <col min="5" max="5" width="12.28515625" style="2" customWidth="1"/>
    <col min="6" max="6" width="12.42578125" style="2" customWidth="1"/>
    <col min="7" max="7" width="16" style="2" customWidth="1"/>
    <col min="8" max="8" width="11.140625" style="2" customWidth="1"/>
    <col min="9" max="9" width="14.5703125" style="2" customWidth="1"/>
    <col min="10" max="10" width="12.85546875" style="2" customWidth="1"/>
    <col min="11" max="11" width="16.7109375" style="2" customWidth="1"/>
    <col min="12" max="12" width="15.5703125" style="2" customWidth="1"/>
    <col min="13" max="13" width="9.140625" style="2" hidden="1" customWidth="1"/>
    <col min="14" max="14" width="13.5703125" style="2" customWidth="1"/>
    <col min="15" max="15" width="12.140625" style="2" customWidth="1"/>
    <col min="16" max="16" width="13.85546875" style="2" customWidth="1"/>
    <col min="17" max="18" width="11" style="2" customWidth="1"/>
    <col min="19" max="19" width="13.42578125" style="2" customWidth="1"/>
    <col min="20" max="20" width="10" style="2" customWidth="1"/>
    <col min="21" max="21" width="13" style="2" customWidth="1"/>
    <col min="22" max="22" width="13.7109375" style="2" bestFit="1" customWidth="1"/>
    <col min="23" max="23" width="18.42578125" style="2" customWidth="1"/>
    <col min="24" max="24" width="16.85546875" style="2" customWidth="1"/>
    <col min="25" max="25" width="12.85546875" style="2" customWidth="1"/>
    <col min="26" max="26" width="14.5703125" style="2" customWidth="1"/>
    <col min="27" max="27" width="14.140625" style="2" customWidth="1"/>
    <col min="28" max="28" width="13.140625" style="2" customWidth="1"/>
    <col min="29" max="29" width="14.5703125" style="2" customWidth="1"/>
    <col min="30" max="30" width="12.85546875" style="2" customWidth="1"/>
    <col min="31" max="31" width="14.5703125" style="2" customWidth="1"/>
    <col min="32" max="16384" width="9.140625" style="2"/>
  </cols>
  <sheetData>
    <row r="1" spans="1:31" ht="15.75" thickBot="1" x14ac:dyDescent="0.3">
      <c r="A1" s="332" t="s">
        <v>83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2"/>
      <c r="Y1" s="332"/>
      <c r="Z1" s="332"/>
      <c r="AA1" s="332"/>
      <c r="AB1" s="332"/>
      <c r="AC1" s="332"/>
      <c r="AD1" s="332"/>
      <c r="AE1" s="332"/>
    </row>
    <row r="2" spans="1:31" ht="15.75" thickBot="1" x14ac:dyDescent="0.3">
      <c r="A2" s="262" t="s">
        <v>22</v>
      </c>
      <c r="B2" s="260" t="s">
        <v>23</v>
      </c>
      <c r="C2" s="260" t="s">
        <v>24</v>
      </c>
      <c r="D2" s="260" t="s">
        <v>25</v>
      </c>
      <c r="E2" s="260" t="s">
        <v>26</v>
      </c>
      <c r="F2" s="260" t="s">
        <v>27</v>
      </c>
      <c r="G2" s="260" t="s">
        <v>28</v>
      </c>
      <c r="H2" s="260" t="s">
        <v>29</v>
      </c>
      <c r="I2" s="260" t="s">
        <v>30</v>
      </c>
      <c r="J2" s="260" t="s">
        <v>31</v>
      </c>
      <c r="K2" s="260" t="s">
        <v>32</v>
      </c>
      <c r="L2" s="14" t="s">
        <v>13</v>
      </c>
      <c r="M2" s="260" t="s">
        <v>34</v>
      </c>
      <c r="N2" s="260" t="s">
        <v>35</v>
      </c>
      <c r="O2" s="260" t="s">
        <v>36</v>
      </c>
      <c r="P2" s="260" t="s">
        <v>37</v>
      </c>
      <c r="Q2" s="260" t="s">
        <v>38</v>
      </c>
      <c r="R2" s="270" t="s">
        <v>39</v>
      </c>
      <c r="S2" s="260" t="s">
        <v>40</v>
      </c>
      <c r="T2" s="260" t="s">
        <v>41</v>
      </c>
      <c r="U2" s="260" t="s">
        <v>42</v>
      </c>
      <c r="V2" s="260" t="s">
        <v>43</v>
      </c>
      <c r="W2" s="260" t="s">
        <v>44</v>
      </c>
      <c r="X2" s="260" t="s">
        <v>45</v>
      </c>
      <c r="Y2" s="260" t="s">
        <v>46</v>
      </c>
      <c r="Z2" s="260" t="s">
        <v>49</v>
      </c>
      <c r="AA2" s="260" t="s">
        <v>48</v>
      </c>
      <c r="AB2" s="260" t="s">
        <v>47</v>
      </c>
      <c r="AC2" s="260" t="s">
        <v>50</v>
      </c>
      <c r="AD2" s="264" t="s">
        <v>51</v>
      </c>
      <c r="AE2" s="260" t="s">
        <v>52</v>
      </c>
    </row>
    <row r="3" spans="1:31" ht="15.6" customHeight="1" thickBot="1" x14ac:dyDescent="0.3">
      <c r="A3" s="263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14" t="s">
        <v>33</v>
      </c>
      <c r="M3" s="261"/>
      <c r="N3" s="261"/>
      <c r="O3" s="261"/>
      <c r="P3" s="261"/>
      <c r="Q3" s="261"/>
      <c r="R3" s="27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5"/>
      <c r="AE3" s="261"/>
    </row>
    <row r="4" spans="1:31" ht="30.75" customHeight="1" thickBot="1" x14ac:dyDescent="0.3">
      <c r="A4" s="15" t="s">
        <v>4</v>
      </c>
      <c r="B4" s="16">
        <v>250311.1</v>
      </c>
      <c r="C4" s="17">
        <v>248911</v>
      </c>
      <c r="D4" s="18">
        <v>209019.25</v>
      </c>
      <c r="E4" s="19">
        <v>196619</v>
      </c>
      <c r="F4" s="19">
        <v>34600.199999999997</v>
      </c>
      <c r="G4" s="19">
        <v>157263.5</v>
      </c>
      <c r="H4" s="20"/>
      <c r="I4" s="20">
        <v>65697.3</v>
      </c>
      <c r="J4" s="20">
        <v>92311.4</v>
      </c>
      <c r="K4" s="20">
        <v>56113.9</v>
      </c>
      <c r="L4" s="21">
        <f>SUM(B4:K4)</f>
        <v>1310846.6499999997</v>
      </c>
      <c r="M4" s="20"/>
      <c r="N4" s="20">
        <v>177048.1</v>
      </c>
      <c r="O4" s="20"/>
      <c r="P4" s="20"/>
      <c r="Q4" s="20">
        <v>27565</v>
      </c>
      <c r="R4" s="20">
        <v>42740.7</v>
      </c>
      <c r="S4" s="20">
        <v>299872.17</v>
      </c>
      <c r="T4" s="20"/>
      <c r="U4" s="21">
        <f>SUM(N4:T4)</f>
        <v>547225.97</v>
      </c>
      <c r="V4" s="20">
        <v>43622</v>
      </c>
      <c r="W4" s="20">
        <v>8350</v>
      </c>
      <c r="X4" s="20">
        <v>53174.95</v>
      </c>
      <c r="Y4" s="20">
        <v>42373.83</v>
      </c>
      <c r="Z4" s="20">
        <v>30570.91</v>
      </c>
      <c r="AA4" s="20">
        <v>24725.81</v>
      </c>
      <c r="AB4" s="135">
        <v>48047.82</v>
      </c>
      <c r="AC4" s="20">
        <v>74627.45</v>
      </c>
      <c r="AD4" s="21">
        <f>SUM(V4:AC4)</f>
        <v>325492.77</v>
      </c>
      <c r="AE4" s="22">
        <f>SUM(L4,U4,AD4)</f>
        <v>2183565.3899999997</v>
      </c>
    </row>
    <row r="5" spans="1:31" ht="29.25" customHeight="1" thickBot="1" x14ac:dyDescent="0.3">
      <c r="A5" s="23" t="s">
        <v>5</v>
      </c>
      <c r="B5" s="24">
        <v>236352.1</v>
      </c>
      <c r="C5" s="25">
        <v>241634.52</v>
      </c>
      <c r="D5" s="26">
        <v>176524.45</v>
      </c>
      <c r="E5" s="27">
        <v>197420.3</v>
      </c>
      <c r="F5" s="27">
        <v>30825.1</v>
      </c>
      <c r="G5" s="27">
        <v>208692.1</v>
      </c>
      <c r="H5" s="28"/>
      <c r="I5" s="28">
        <v>92501</v>
      </c>
      <c r="J5" s="28">
        <v>102429.5</v>
      </c>
      <c r="K5" s="28">
        <v>74169.19</v>
      </c>
      <c r="L5" s="21">
        <f t="shared" ref="L5:L9" si="0">SUM(B5:K5)</f>
        <v>1360548.26</v>
      </c>
      <c r="M5" s="28"/>
      <c r="N5" s="28">
        <v>169740.7</v>
      </c>
      <c r="O5" s="28">
        <v>32321</v>
      </c>
      <c r="P5" s="28"/>
      <c r="Q5" s="28">
        <v>39726</v>
      </c>
      <c r="R5" s="28">
        <v>24334.1</v>
      </c>
      <c r="S5" s="28">
        <v>299826.5</v>
      </c>
      <c r="T5" s="28"/>
      <c r="U5" s="21">
        <f t="shared" ref="U5:U16" si="1">SUM(N5:T5)</f>
        <v>565948.30000000005</v>
      </c>
      <c r="V5" s="28">
        <v>68999</v>
      </c>
      <c r="W5" s="28">
        <v>38767.5</v>
      </c>
      <c r="X5" s="28">
        <v>89526.07</v>
      </c>
      <c r="Y5" s="28">
        <v>65837.3</v>
      </c>
      <c r="Z5" s="28">
        <v>56650.07</v>
      </c>
      <c r="AA5" s="28">
        <v>67808.41</v>
      </c>
      <c r="AB5" s="136">
        <v>66703.600000000006</v>
      </c>
      <c r="AC5" s="28">
        <v>88529.53</v>
      </c>
      <c r="AD5" s="21">
        <f t="shared" ref="AD5:AD16" si="2">SUM(V5:AC5)</f>
        <v>542821.48</v>
      </c>
      <c r="AE5" s="22">
        <f t="shared" ref="AE5:AE8" si="3">SUM(L5,U5,AD5)</f>
        <v>2469318.04</v>
      </c>
    </row>
    <row r="6" spans="1:31" ht="26.25" customHeight="1" thickBot="1" x14ac:dyDescent="0.3">
      <c r="A6" s="15" t="s">
        <v>6</v>
      </c>
      <c r="B6" s="16">
        <v>276262.7</v>
      </c>
      <c r="C6" s="17">
        <v>247184.56</v>
      </c>
      <c r="D6" s="18">
        <v>188594.34</v>
      </c>
      <c r="E6" s="19">
        <v>168767.98</v>
      </c>
      <c r="F6" s="19">
        <v>4933.8</v>
      </c>
      <c r="G6" s="19">
        <v>215021.82</v>
      </c>
      <c r="H6" s="20"/>
      <c r="I6" s="20">
        <v>126096.2</v>
      </c>
      <c r="J6" s="20">
        <v>98666.9</v>
      </c>
      <c r="K6" s="20">
        <v>93940.800000000003</v>
      </c>
      <c r="L6" s="21">
        <f t="shared" si="0"/>
        <v>1419469.0999999999</v>
      </c>
      <c r="M6" s="20"/>
      <c r="N6" s="20">
        <v>261550.9</v>
      </c>
      <c r="O6" s="20">
        <v>60649</v>
      </c>
      <c r="P6" s="20"/>
      <c r="Q6" s="20">
        <v>45966.9</v>
      </c>
      <c r="R6" s="20">
        <v>38679.47</v>
      </c>
      <c r="S6" s="20">
        <v>253694.11</v>
      </c>
      <c r="T6" s="20"/>
      <c r="U6" s="21">
        <f t="shared" si="1"/>
        <v>660540.38</v>
      </c>
      <c r="V6" s="20">
        <v>128078.7</v>
      </c>
      <c r="W6" s="20">
        <v>88276.9</v>
      </c>
      <c r="X6" s="20">
        <v>110097.9</v>
      </c>
      <c r="Y6" s="20">
        <v>113030.5</v>
      </c>
      <c r="Z6" s="20">
        <v>77799.7</v>
      </c>
      <c r="AA6" s="20">
        <v>63361.1</v>
      </c>
      <c r="AB6" s="20">
        <v>75069.100000000006</v>
      </c>
      <c r="AC6" s="20">
        <v>125442.87</v>
      </c>
      <c r="AD6" s="21">
        <f t="shared" si="2"/>
        <v>781156.77</v>
      </c>
      <c r="AE6" s="22">
        <f t="shared" si="3"/>
        <v>2861166.25</v>
      </c>
    </row>
    <row r="7" spans="1:31" ht="31.5" customHeight="1" thickBot="1" x14ac:dyDescent="0.3">
      <c r="A7" s="15" t="s">
        <v>7</v>
      </c>
      <c r="B7" s="16">
        <v>256013.3</v>
      </c>
      <c r="C7" s="17">
        <v>229713.2</v>
      </c>
      <c r="D7" s="18">
        <v>128625.17</v>
      </c>
      <c r="E7" s="19">
        <v>213768.8</v>
      </c>
      <c r="F7" s="19">
        <v>20476.8</v>
      </c>
      <c r="G7" s="19">
        <v>190710.22</v>
      </c>
      <c r="H7" s="20"/>
      <c r="I7" s="20">
        <v>103161.1</v>
      </c>
      <c r="J7" s="20">
        <v>131825.4</v>
      </c>
      <c r="K7" s="20">
        <v>108259</v>
      </c>
      <c r="L7" s="21">
        <f t="shared" si="0"/>
        <v>1382552.99</v>
      </c>
      <c r="M7" s="20"/>
      <c r="N7" s="20">
        <v>225221</v>
      </c>
      <c r="O7" s="20">
        <v>52642</v>
      </c>
      <c r="P7" s="20"/>
      <c r="Q7" s="20">
        <v>44004.7</v>
      </c>
      <c r="R7" s="20">
        <v>44200.13</v>
      </c>
      <c r="S7" s="20">
        <v>166614.53</v>
      </c>
      <c r="T7" s="20"/>
      <c r="U7" s="21">
        <f t="shared" si="1"/>
        <v>532682.36</v>
      </c>
      <c r="V7" s="20">
        <v>103335.4</v>
      </c>
      <c r="W7" s="20">
        <v>5821.6</v>
      </c>
      <c r="X7" s="20">
        <v>97605.38</v>
      </c>
      <c r="Y7" s="20">
        <v>73882.429999999993</v>
      </c>
      <c r="Z7" s="20">
        <v>31797.52</v>
      </c>
      <c r="AA7" s="20">
        <v>31892.69</v>
      </c>
      <c r="AB7" s="20">
        <v>88518.22</v>
      </c>
      <c r="AC7" s="20">
        <v>178709.53</v>
      </c>
      <c r="AD7" s="21">
        <f>SUM(V7:AC7)</f>
        <v>611562.77</v>
      </c>
      <c r="AE7" s="22">
        <f t="shared" si="3"/>
        <v>2526798.12</v>
      </c>
    </row>
    <row r="8" spans="1:31" ht="31.5" customHeight="1" thickBot="1" x14ac:dyDescent="0.3">
      <c r="A8" s="15" t="s">
        <v>8</v>
      </c>
      <c r="B8" s="16">
        <v>237194.98</v>
      </c>
      <c r="C8" s="17">
        <v>223926.48</v>
      </c>
      <c r="D8" s="18">
        <v>50516.83</v>
      </c>
      <c r="E8" s="19">
        <v>253496.4</v>
      </c>
      <c r="F8" s="19">
        <v>37438.6</v>
      </c>
      <c r="G8" s="19">
        <v>217013.4</v>
      </c>
      <c r="H8" s="20"/>
      <c r="I8" s="20">
        <v>89548.2</v>
      </c>
      <c r="J8" s="20">
        <v>147972.1</v>
      </c>
      <c r="K8" s="20">
        <v>116340.9</v>
      </c>
      <c r="L8" s="21">
        <f t="shared" si="0"/>
        <v>1373447.8900000001</v>
      </c>
      <c r="M8" s="20"/>
      <c r="N8" s="20">
        <v>231376</v>
      </c>
      <c r="O8" s="20">
        <v>58872</v>
      </c>
      <c r="P8" s="20"/>
      <c r="Q8" s="20">
        <v>43283.9</v>
      </c>
      <c r="R8" s="20">
        <v>54160.1</v>
      </c>
      <c r="S8" s="20">
        <v>281643.53000000003</v>
      </c>
      <c r="T8" s="20"/>
      <c r="U8" s="21">
        <f t="shared" si="1"/>
        <v>669335.53</v>
      </c>
      <c r="V8" s="20">
        <v>76700.100000000006</v>
      </c>
      <c r="W8" s="20">
        <v>24298.9</v>
      </c>
      <c r="X8" s="20">
        <v>69759.05</v>
      </c>
      <c r="Y8" s="20">
        <v>69475.12</v>
      </c>
      <c r="Z8" s="20">
        <v>74275.28</v>
      </c>
      <c r="AA8" s="20">
        <v>12881.89</v>
      </c>
      <c r="AB8" s="20">
        <v>96239.8</v>
      </c>
      <c r="AC8" s="20">
        <v>183921.29</v>
      </c>
      <c r="AD8" s="21">
        <f t="shared" si="2"/>
        <v>607551.42999999993</v>
      </c>
      <c r="AE8" s="22">
        <f t="shared" si="3"/>
        <v>2650334.85</v>
      </c>
    </row>
    <row r="9" spans="1:31" ht="29.25" customHeight="1" thickBot="1" x14ac:dyDescent="0.3">
      <c r="A9" s="30" t="s">
        <v>9</v>
      </c>
      <c r="B9" s="31">
        <v>153195.79999999999</v>
      </c>
      <c r="C9" s="32">
        <v>169255.76</v>
      </c>
      <c r="D9" s="33">
        <v>121909.31</v>
      </c>
      <c r="E9" s="34">
        <v>314403.40000000002</v>
      </c>
      <c r="F9" s="34">
        <v>26095.200000000001</v>
      </c>
      <c r="G9" s="34">
        <v>266111.40000000002</v>
      </c>
      <c r="H9" s="35"/>
      <c r="I9" s="35">
        <v>111867.3</v>
      </c>
      <c r="J9" s="35">
        <v>182186.6</v>
      </c>
      <c r="K9" s="35">
        <v>127307.7</v>
      </c>
      <c r="L9" s="21">
        <f t="shared" si="0"/>
        <v>1472332.4700000002</v>
      </c>
      <c r="M9" s="35"/>
      <c r="N9" s="35">
        <v>186149</v>
      </c>
      <c r="O9" s="35">
        <v>50990</v>
      </c>
      <c r="P9" s="35"/>
      <c r="Q9" s="35">
        <v>44990.7</v>
      </c>
      <c r="R9" s="35">
        <v>56367.5</v>
      </c>
      <c r="S9" s="35">
        <v>82399.679999999993</v>
      </c>
      <c r="T9" s="35"/>
      <c r="U9" s="21">
        <f t="shared" si="1"/>
        <v>420896.88</v>
      </c>
      <c r="V9" s="35">
        <v>48952.5</v>
      </c>
      <c r="W9" s="35">
        <v>104704.5</v>
      </c>
      <c r="X9" s="35">
        <v>85881.38</v>
      </c>
      <c r="Y9" s="35">
        <v>90950.35</v>
      </c>
      <c r="Z9" s="35">
        <v>30009.8</v>
      </c>
      <c r="AA9" s="35">
        <v>11458</v>
      </c>
      <c r="AB9" s="35">
        <v>85301.9</v>
      </c>
      <c r="AC9" s="35">
        <v>123782.84</v>
      </c>
      <c r="AD9" s="21">
        <f t="shared" si="2"/>
        <v>581041.2699999999</v>
      </c>
      <c r="AE9" s="22">
        <f>SUM(L9,U9,AD9)</f>
        <v>2474270.62</v>
      </c>
    </row>
    <row r="10" spans="1:31" ht="39" customHeight="1" thickTop="1" thickBot="1" x14ac:dyDescent="0.3">
      <c r="A10" s="96" t="s">
        <v>10</v>
      </c>
      <c r="B10" s="137">
        <f>SUM(B4:B9)</f>
        <v>1409329.98</v>
      </c>
      <c r="C10" s="137">
        <f t="shared" ref="C10:AE10" si="4">SUM(C4:C9)</f>
        <v>1360625.52</v>
      </c>
      <c r="D10" s="137">
        <f t="shared" si="4"/>
        <v>875189.35000000009</v>
      </c>
      <c r="E10" s="137">
        <f t="shared" si="4"/>
        <v>1344475.8800000001</v>
      </c>
      <c r="F10" s="137">
        <f t="shared" si="4"/>
        <v>154369.70000000001</v>
      </c>
      <c r="G10" s="137">
        <f t="shared" si="4"/>
        <v>1254812.44</v>
      </c>
      <c r="H10" s="137">
        <f t="shared" si="4"/>
        <v>0</v>
      </c>
      <c r="I10" s="137">
        <f t="shared" si="4"/>
        <v>588871.1</v>
      </c>
      <c r="J10" s="137">
        <f t="shared" si="4"/>
        <v>755391.89999999991</v>
      </c>
      <c r="K10" s="137">
        <f t="shared" si="4"/>
        <v>576131.49</v>
      </c>
      <c r="L10" s="137">
        <f t="shared" si="4"/>
        <v>8319197.3600000013</v>
      </c>
      <c r="M10" s="137">
        <f t="shared" si="4"/>
        <v>0</v>
      </c>
      <c r="N10" s="137">
        <f t="shared" si="4"/>
        <v>1251085.7000000002</v>
      </c>
      <c r="O10" s="137">
        <f t="shared" si="4"/>
        <v>255474</v>
      </c>
      <c r="P10" s="137">
        <f t="shared" si="4"/>
        <v>0</v>
      </c>
      <c r="Q10" s="137">
        <f t="shared" si="4"/>
        <v>245537.19999999995</v>
      </c>
      <c r="R10" s="137">
        <f t="shared" si="4"/>
        <v>260482</v>
      </c>
      <c r="S10" s="137">
        <f t="shared" si="4"/>
        <v>1384050.5199999998</v>
      </c>
      <c r="T10" s="137">
        <f t="shared" si="4"/>
        <v>0</v>
      </c>
      <c r="U10" s="137">
        <f t="shared" si="4"/>
        <v>3396629.42</v>
      </c>
      <c r="V10" s="137">
        <f t="shared" si="4"/>
        <v>469687.69999999995</v>
      </c>
      <c r="W10" s="137">
        <f t="shared" si="4"/>
        <v>270219.40000000002</v>
      </c>
      <c r="X10" s="137">
        <f t="shared" si="4"/>
        <v>506044.73000000004</v>
      </c>
      <c r="Y10" s="137">
        <f t="shared" si="4"/>
        <v>455549.53</v>
      </c>
      <c r="Z10" s="137">
        <f t="shared" si="4"/>
        <v>301103.27999999997</v>
      </c>
      <c r="AA10" s="137">
        <f t="shared" si="4"/>
        <v>212127.90000000002</v>
      </c>
      <c r="AB10" s="137">
        <f t="shared" si="4"/>
        <v>459880.43999999994</v>
      </c>
      <c r="AC10" s="137">
        <f t="shared" si="4"/>
        <v>775013.51</v>
      </c>
      <c r="AD10" s="137">
        <f t="shared" si="4"/>
        <v>3449626.4899999998</v>
      </c>
      <c r="AE10" s="137">
        <f t="shared" si="4"/>
        <v>15165453.27</v>
      </c>
    </row>
    <row r="11" spans="1:31" ht="33" customHeight="1" thickBot="1" x14ac:dyDescent="0.3">
      <c r="A11" s="23" t="s">
        <v>15</v>
      </c>
      <c r="B11" s="24">
        <v>136525.5</v>
      </c>
      <c r="C11" s="25">
        <v>218952.48</v>
      </c>
      <c r="D11" s="26">
        <v>250013.27</v>
      </c>
      <c r="E11" s="27">
        <v>322137.90000000002</v>
      </c>
      <c r="F11" s="27">
        <v>37608</v>
      </c>
      <c r="G11" s="27">
        <v>282361.59999999998</v>
      </c>
      <c r="H11" s="28"/>
      <c r="I11" s="28">
        <v>78470.7</v>
      </c>
      <c r="J11" s="28">
        <v>156469.5</v>
      </c>
      <c r="K11" s="28">
        <v>86270</v>
      </c>
      <c r="L11" s="21">
        <f t="shared" ref="L11:L16" si="5">SUM(B11:K11)</f>
        <v>1568808.95</v>
      </c>
      <c r="M11" s="28"/>
      <c r="N11" s="28">
        <v>174272</v>
      </c>
      <c r="O11" s="28">
        <v>49611</v>
      </c>
      <c r="P11" s="28">
        <v>11652</v>
      </c>
      <c r="Q11" s="28">
        <v>46760.4</v>
      </c>
      <c r="R11" s="28">
        <v>51664.2</v>
      </c>
      <c r="S11" s="28">
        <v>77067.66</v>
      </c>
      <c r="T11" s="28"/>
      <c r="U11" s="21">
        <f t="shared" si="1"/>
        <v>411027.26</v>
      </c>
      <c r="V11" s="28">
        <v>58360.4</v>
      </c>
      <c r="W11" s="28">
        <v>75643.7</v>
      </c>
      <c r="X11" s="28">
        <v>70724.12</v>
      </c>
      <c r="Y11" s="28">
        <v>78905.8</v>
      </c>
      <c r="Z11" s="28">
        <v>38296.89</v>
      </c>
      <c r="AA11" s="28">
        <v>27282.7</v>
      </c>
      <c r="AB11" s="28">
        <v>67715.8</v>
      </c>
      <c r="AC11" s="28">
        <v>86518.18</v>
      </c>
      <c r="AD11" s="21">
        <f t="shared" si="2"/>
        <v>503447.59</v>
      </c>
      <c r="AE11" s="22">
        <f>SUM(L11,U11,AD11)</f>
        <v>2483283.7999999998</v>
      </c>
    </row>
    <row r="12" spans="1:31" ht="30" customHeight="1" thickBot="1" x14ac:dyDescent="0.3">
      <c r="A12" s="15" t="s">
        <v>16</v>
      </c>
      <c r="B12" s="16">
        <v>188200.9</v>
      </c>
      <c r="C12" s="17">
        <v>278018.84000000003</v>
      </c>
      <c r="D12" s="18">
        <v>307157.62</v>
      </c>
      <c r="E12" s="19">
        <v>370576.6</v>
      </c>
      <c r="F12" s="19">
        <v>39623.9</v>
      </c>
      <c r="G12" s="19">
        <v>285142.09999999998</v>
      </c>
      <c r="H12" s="20"/>
      <c r="I12" s="20">
        <v>60550.7</v>
      </c>
      <c r="J12" s="20">
        <v>113348.9</v>
      </c>
      <c r="K12" s="20">
        <v>79145.3</v>
      </c>
      <c r="L12" s="21">
        <f t="shared" si="5"/>
        <v>1721764.8599999999</v>
      </c>
      <c r="M12" s="20"/>
      <c r="N12" s="20">
        <v>162407</v>
      </c>
      <c r="O12" s="20">
        <v>7466</v>
      </c>
      <c r="P12" s="20">
        <v>14434.9</v>
      </c>
      <c r="Q12" s="20">
        <v>45724.6</v>
      </c>
      <c r="R12" s="20">
        <v>56100</v>
      </c>
      <c r="S12" s="20">
        <v>68800.289999999994</v>
      </c>
      <c r="T12" s="20"/>
      <c r="U12" s="21">
        <f t="shared" si="1"/>
        <v>354932.79</v>
      </c>
      <c r="V12" s="20">
        <v>47096.6</v>
      </c>
      <c r="W12" s="20">
        <v>64190.400000000001</v>
      </c>
      <c r="X12" s="20">
        <v>63167.98</v>
      </c>
      <c r="Y12" s="20">
        <v>70620.3</v>
      </c>
      <c r="Z12" s="20">
        <v>30613.759999999998</v>
      </c>
      <c r="AA12" s="20">
        <v>14378.8</v>
      </c>
      <c r="AB12" s="20">
        <v>53418.8</v>
      </c>
      <c r="AC12" s="20">
        <v>57565.14</v>
      </c>
      <c r="AD12" s="21">
        <f t="shared" si="2"/>
        <v>401051.78</v>
      </c>
      <c r="AE12" s="22">
        <f t="shared" ref="AE12:AE16" si="6">SUM(L12,U12,AD12)</f>
        <v>2477749.4299999997</v>
      </c>
    </row>
    <row r="13" spans="1:31" ht="31.5" customHeight="1" thickBot="1" x14ac:dyDescent="0.3">
      <c r="A13" s="15" t="s">
        <v>17</v>
      </c>
      <c r="B13" s="16">
        <v>229395.3</v>
      </c>
      <c r="C13" s="17">
        <v>245926.88</v>
      </c>
      <c r="D13" s="18">
        <v>274643.40999999997</v>
      </c>
      <c r="E13" s="19">
        <v>226893.9</v>
      </c>
      <c r="F13" s="19">
        <v>28709.8</v>
      </c>
      <c r="G13" s="19">
        <v>287524.8</v>
      </c>
      <c r="H13" s="20">
        <v>9775.27</v>
      </c>
      <c r="I13" s="20">
        <v>72536.100000000006</v>
      </c>
      <c r="J13" s="20">
        <v>121792.99</v>
      </c>
      <c r="K13" s="20">
        <v>89079.5</v>
      </c>
      <c r="L13" s="21">
        <f t="shared" si="5"/>
        <v>1586277.9500000002</v>
      </c>
      <c r="M13" s="20"/>
      <c r="N13" s="20">
        <v>157206</v>
      </c>
      <c r="O13" s="20">
        <v>40321</v>
      </c>
      <c r="P13" s="20">
        <v>27370.400000000001</v>
      </c>
      <c r="Q13" s="20">
        <v>46702.6</v>
      </c>
      <c r="R13" s="20">
        <v>41926.65</v>
      </c>
      <c r="S13" s="20">
        <v>105602.4</v>
      </c>
      <c r="T13" s="20"/>
      <c r="U13" s="21">
        <f t="shared" si="1"/>
        <v>419129.05000000005</v>
      </c>
      <c r="V13" s="20">
        <v>56521.1</v>
      </c>
      <c r="W13" s="20">
        <v>84733.7</v>
      </c>
      <c r="X13" s="20">
        <v>72371.899999999994</v>
      </c>
      <c r="Y13" s="20">
        <v>65389.16</v>
      </c>
      <c r="Z13" s="20">
        <v>36514.69</v>
      </c>
      <c r="AA13" s="20">
        <v>9470.92</v>
      </c>
      <c r="AB13" s="20">
        <v>56079.41</v>
      </c>
      <c r="AC13" s="20">
        <v>78262.58</v>
      </c>
      <c r="AD13" s="21">
        <f t="shared" si="2"/>
        <v>459343.46</v>
      </c>
      <c r="AE13" s="22">
        <f t="shared" si="6"/>
        <v>2464750.4600000004</v>
      </c>
    </row>
    <row r="14" spans="1:31" ht="28.5" customHeight="1" thickBot="1" x14ac:dyDescent="0.3">
      <c r="A14" s="15" t="s">
        <v>18</v>
      </c>
      <c r="B14" s="16">
        <v>223732.3</v>
      </c>
      <c r="C14" s="17">
        <v>259754.92</v>
      </c>
      <c r="D14" s="18">
        <v>213247.09</v>
      </c>
      <c r="E14" s="19">
        <v>240015.9</v>
      </c>
      <c r="F14" s="19">
        <v>28709.8</v>
      </c>
      <c r="G14" s="19">
        <v>287303.8</v>
      </c>
      <c r="H14" s="20">
        <v>21398.05</v>
      </c>
      <c r="I14" s="20">
        <v>103129.9</v>
      </c>
      <c r="J14" s="20">
        <v>120265.2</v>
      </c>
      <c r="K14" s="20">
        <v>105436.6</v>
      </c>
      <c r="L14" s="21">
        <f t="shared" si="5"/>
        <v>1602993.56</v>
      </c>
      <c r="M14" s="20"/>
      <c r="N14" s="20">
        <v>192267</v>
      </c>
      <c r="O14" s="20">
        <v>25548</v>
      </c>
      <c r="P14" s="20">
        <v>37944</v>
      </c>
      <c r="Q14" s="20">
        <v>43804.800000000003</v>
      </c>
      <c r="R14" s="20">
        <v>36517.800000000003</v>
      </c>
      <c r="S14" s="20">
        <v>180540.58</v>
      </c>
      <c r="T14" s="20"/>
      <c r="U14" s="21">
        <f t="shared" si="1"/>
        <v>516622.17999999993</v>
      </c>
      <c r="V14" s="20">
        <v>56521.1</v>
      </c>
      <c r="W14" s="20">
        <v>70596.5</v>
      </c>
      <c r="X14" s="20">
        <v>86965.33</v>
      </c>
      <c r="Y14" s="20">
        <v>65473.58</v>
      </c>
      <c r="Z14" s="20">
        <v>62086.5</v>
      </c>
      <c r="AA14" s="20">
        <v>35412.199999999997</v>
      </c>
      <c r="AB14" s="20">
        <v>56221</v>
      </c>
      <c r="AC14" s="20">
        <v>149540.64000000001</v>
      </c>
      <c r="AD14" s="21">
        <f t="shared" si="2"/>
        <v>582816.85000000009</v>
      </c>
      <c r="AE14" s="22">
        <f t="shared" si="6"/>
        <v>2702432.5900000003</v>
      </c>
    </row>
    <row r="15" spans="1:31" ht="30" customHeight="1" thickBot="1" x14ac:dyDescent="0.3">
      <c r="A15" s="15" t="s">
        <v>19</v>
      </c>
      <c r="B15" s="16">
        <v>239615.3</v>
      </c>
      <c r="C15" s="17">
        <v>237156.92</v>
      </c>
      <c r="D15" s="18">
        <v>163336.57999999999</v>
      </c>
      <c r="E15" s="19">
        <v>283188.09999999998</v>
      </c>
      <c r="F15" s="19">
        <v>10190</v>
      </c>
      <c r="G15" s="19">
        <v>309843.90000000002</v>
      </c>
      <c r="H15" s="20">
        <v>24118.880000000001</v>
      </c>
      <c r="I15" s="20">
        <v>106128.8</v>
      </c>
      <c r="J15" s="20">
        <v>159026.1</v>
      </c>
      <c r="K15" s="20">
        <v>107203.1</v>
      </c>
      <c r="L15" s="21">
        <f t="shared" si="5"/>
        <v>1639807.68</v>
      </c>
      <c r="M15" s="20"/>
      <c r="N15" s="20">
        <v>176554.94</v>
      </c>
      <c r="O15" s="20">
        <v>44603</v>
      </c>
      <c r="P15" s="20">
        <v>37041.300000000003</v>
      </c>
      <c r="Q15" s="20">
        <v>46452.5</v>
      </c>
      <c r="R15" s="20">
        <v>29449.1</v>
      </c>
      <c r="S15" s="20">
        <v>195863.53</v>
      </c>
      <c r="T15" s="20"/>
      <c r="U15" s="21">
        <f t="shared" si="1"/>
        <v>529964.37</v>
      </c>
      <c r="V15" s="20">
        <v>120046.6</v>
      </c>
      <c r="W15" s="20">
        <v>95001.5</v>
      </c>
      <c r="X15" s="20">
        <v>73318.05</v>
      </c>
      <c r="Y15" s="20">
        <v>84424.58</v>
      </c>
      <c r="Z15" s="20">
        <v>6314.27</v>
      </c>
      <c r="AA15" s="20">
        <v>22911</v>
      </c>
      <c r="AB15" s="20">
        <v>60266.8</v>
      </c>
      <c r="AC15" s="20">
        <v>135053.74</v>
      </c>
      <c r="AD15" s="21">
        <f t="shared" si="2"/>
        <v>597336.54</v>
      </c>
      <c r="AE15" s="22">
        <f t="shared" si="6"/>
        <v>2767108.59</v>
      </c>
    </row>
    <row r="16" spans="1:31" ht="37.5" customHeight="1" thickBot="1" x14ac:dyDescent="0.3">
      <c r="A16" s="36" t="s">
        <v>20</v>
      </c>
      <c r="B16" s="31">
        <v>263681.8</v>
      </c>
      <c r="C16" s="32">
        <v>211858.56</v>
      </c>
      <c r="D16" s="33">
        <v>139105.57999999999</v>
      </c>
      <c r="E16" s="34">
        <v>431979.5</v>
      </c>
      <c r="F16" s="34">
        <v>0</v>
      </c>
      <c r="G16" s="34">
        <v>321311.59999999998</v>
      </c>
      <c r="H16" s="35">
        <v>34878.58</v>
      </c>
      <c r="I16" s="35">
        <v>110985</v>
      </c>
      <c r="J16" s="35">
        <v>198443.6</v>
      </c>
      <c r="K16" s="35">
        <v>107537.3</v>
      </c>
      <c r="L16" s="21">
        <f t="shared" si="5"/>
        <v>1819781.5200000003</v>
      </c>
      <c r="M16" s="35"/>
      <c r="N16" s="35">
        <v>181175.35</v>
      </c>
      <c r="O16" s="35">
        <v>63767</v>
      </c>
      <c r="P16" s="35">
        <v>12740.6</v>
      </c>
      <c r="Q16" s="35">
        <v>44679</v>
      </c>
      <c r="R16" s="35">
        <v>28313.7</v>
      </c>
      <c r="S16" s="35">
        <v>200348.84</v>
      </c>
      <c r="T16" s="35">
        <v>30686.240000000002</v>
      </c>
      <c r="U16" s="21">
        <f t="shared" si="1"/>
        <v>561710.73</v>
      </c>
      <c r="V16" s="35">
        <v>125480.5</v>
      </c>
      <c r="W16" s="20">
        <v>6171.8</v>
      </c>
      <c r="X16" s="35">
        <v>88495</v>
      </c>
      <c r="Y16" s="35">
        <v>90515.7</v>
      </c>
      <c r="Z16" s="35">
        <v>0</v>
      </c>
      <c r="AA16" s="35">
        <v>19644.099999999999</v>
      </c>
      <c r="AB16" s="35">
        <v>62233.3</v>
      </c>
      <c r="AC16" s="35">
        <v>152850.23999999999</v>
      </c>
      <c r="AD16" s="21">
        <f t="shared" si="2"/>
        <v>545390.6399999999</v>
      </c>
      <c r="AE16" s="22">
        <f t="shared" si="6"/>
        <v>2926882.8899999997</v>
      </c>
    </row>
    <row r="17" spans="1:31" ht="30" customHeight="1" thickTop="1" x14ac:dyDescent="0.25">
      <c r="A17" s="96" t="s">
        <v>12</v>
      </c>
      <c r="B17" s="137">
        <f>SUM(B11:B16)</f>
        <v>1281151.1000000001</v>
      </c>
      <c r="C17" s="137">
        <f t="shared" ref="C17:AE17" si="7">SUM(C11:C16)</f>
        <v>1451668.6</v>
      </c>
      <c r="D17" s="137">
        <f t="shared" si="7"/>
        <v>1347503.55</v>
      </c>
      <c r="E17" s="137">
        <f t="shared" si="7"/>
        <v>1874791.9</v>
      </c>
      <c r="F17" s="137">
        <f t="shared" si="7"/>
        <v>144841.5</v>
      </c>
      <c r="G17" s="137">
        <f t="shared" si="7"/>
        <v>1773487.8000000003</v>
      </c>
      <c r="H17" s="137">
        <f t="shared" si="7"/>
        <v>90170.78</v>
      </c>
      <c r="I17" s="137">
        <f t="shared" si="7"/>
        <v>531801.19999999995</v>
      </c>
      <c r="J17" s="137">
        <f t="shared" si="7"/>
        <v>869346.29</v>
      </c>
      <c r="K17" s="137">
        <f t="shared" si="7"/>
        <v>574671.80000000005</v>
      </c>
      <c r="L17" s="137">
        <f t="shared" si="7"/>
        <v>9939434.5199999996</v>
      </c>
      <c r="M17" s="137">
        <f t="shared" si="7"/>
        <v>0</v>
      </c>
      <c r="N17" s="137">
        <f t="shared" si="7"/>
        <v>1043882.2899999999</v>
      </c>
      <c r="O17" s="137">
        <f t="shared" si="7"/>
        <v>231316</v>
      </c>
      <c r="P17" s="137">
        <f t="shared" si="7"/>
        <v>141183.20000000001</v>
      </c>
      <c r="Q17" s="137">
        <f t="shared" si="7"/>
        <v>274123.90000000002</v>
      </c>
      <c r="R17" s="137">
        <f t="shared" si="7"/>
        <v>243971.45000000004</v>
      </c>
      <c r="S17" s="137">
        <f t="shared" si="7"/>
        <v>828223.29999999993</v>
      </c>
      <c r="T17" s="137">
        <f t="shared" si="7"/>
        <v>30686.240000000002</v>
      </c>
      <c r="U17" s="137">
        <f t="shared" si="7"/>
        <v>2793386.38</v>
      </c>
      <c r="V17" s="137">
        <f t="shared" si="7"/>
        <v>464026.30000000005</v>
      </c>
      <c r="W17" s="137">
        <f t="shared" si="7"/>
        <v>396337.6</v>
      </c>
      <c r="X17" s="137">
        <f t="shared" si="7"/>
        <v>455042.38</v>
      </c>
      <c r="Y17" s="137">
        <f t="shared" si="7"/>
        <v>455329.12000000005</v>
      </c>
      <c r="Z17" s="137">
        <f t="shared" si="7"/>
        <v>173826.11</v>
      </c>
      <c r="AA17" s="137">
        <f t="shared" si="7"/>
        <v>129099.72</v>
      </c>
      <c r="AB17" s="137">
        <f t="shared" si="7"/>
        <v>355935.11</v>
      </c>
      <c r="AC17" s="137">
        <f t="shared" si="7"/>
        <v>659790.52</v>
      </c>
      <c r="AD17" s="137">
        <f t="shared" si="7"/>
        <v>3089386.8600000003</v>
      </c>
      <c r="AE17" s="137">
        <f t="shared" si="7"/>
        <v>15822207.759999998</v>
      </c>
    </row>
    <row r="18" spans="1:31" ht="30" customHeight="1" thickBot="1" x14ac:dyDescent="0.3">
      <c r="A18" s="97" t="s">
        <v>80</v>
      </c>
      <c r="B18" s="138">
        <f>SUM(B10,B17)</f>
        <v>2690481.08</v>
      </c>
      <c r="C18" s="138">
        <f t="shared" ref="C18:AE18" si="8">SUM(C10,C17)</f>
        <v>2812294.12</v>
      </c>
      <c r="D18" s="138">
        <f t="shared" si="8"/>
        <v>2222692.9000000004</v>
      </c>
      <c r="E18" s="138">
        <f t="shared" si="8"/>
        <v>3219267.7800000003</v>
      </c>
      <c r="F18" s="138">
        <f t="shared" si="8"/>
        <v>299211.2</v>
      </c>
      <c r="G18" s="138">
        <f t="shared" si="8"/>
        <v>3028300.24</v>
      </c>
      <c r="H18" s="138">
        <f t="shared" si="8"/>
        <v>90170.78</v>
      </c>
      <c r="I18" s="138">
        <f t="shared" si="8"/>
        <v>1120672.2999999998</v>
      </c>
      <c r="J18" s="138">
        <f t="shared" si="8"/>
        <v>1624738.19</v>
      </c>
      <c r="K18" s="138">
        <f t="shared" si="8"/>
        <v>1150803.29</v>
      </c>
      <c r="L18" s="138">
        <f t="shared" si="8"/>
        <v>18258631.880000003</v>
      </c>
      <c r="M18" s="138">
        <f t="shared" si="8"/>
        <v>0</v>
      </c>
      <c r="N18" s="138">
        <f t="shared" si="8"/>
        <v>2294967.9900000002</v>
      </c>
      <c r="O18" s="138">
        <f t="shared" si="8"/>
        <v>486790</v>
      </c>
      <c r="P18" s="138">
        <f t="shared" si="8"/>
        <v>141183.20000000001</v>
      </c>
      <c r="Q18" s="138">
        <f t="shared" si="8"/>
        <v>519661.1</v>
      </c>
      <c r="R18" s="138">
        <f t="shared" si="8"/>
        <v>504453.45000000007</v>
      </c>
      <c r="S18" s="138">
        <f t="shared" si="8"/>
        <v>2212273.8199999998</v>
      </c>
      <c r="T18" s="138">
        <f t="shared" si="8"/>
        <v>30686.240000000002</v>
      </c>
      <c r="U18" s="138">
        <f t="shared" si="8"/>
        <v>6190015.7999999998</v>
      </c>
      <c r="V18" s="138">
        <f t="shared" si="8"/>
        <v>933714</v>
      </c>
      <c r="W18" s="138">
        <f t="shared" si="8"/>
        <v>666557</v>
      </c>
      <c r="X18" s="138">
        <f t="shared" si="8"/>
        <v>961087.1100000001</v>
      </c>
      <c r="Y18" s="138">
        <f t="shared" si="8"/>
        <v>910878.65000000014</v>
      </c>
      <c r="Z18" s="138">
        <f t="shared" si="8"/>
        <v>474929.38999999996</v>
      </c>
      <c r="AA18" s="138">
        <f t="shared" si="8"/>
        <v>341227.62</v>
      </c>
      <c r="AB18" s="138">
        <f t="shared" si="8"/>
        <v>815815.54999999993</v>
      </c>
      <c r="AC18" s="138">
        <f t="shared" si="8"/>
        <v>1434804.03</v>
      </c>
      <c r="AD18" s="138">
        <f t="shared" si="8"/>
        <v>6539013.3499999996</v>
      </c>
      <c r="AE18" s="138">
        <f t="shared" si="8"/>
        <v>30987661.029999997</v>
      </c>
    </row>
    <row r="20" spans="1:31" x14ac:dyDescent="0.25">
      <c r="A20" s="330" t="s">
        <v>67</v>
      </c>
      <c r="B20" s="331"/>
      <c r="C20" s="331"/>
      <c r="D20" s="331"/>
      <c r="E20" s="331"/>
      <c r="F20" s="331"/>
      <c r="G20" s="331"/>
      <c r="H20" s="331"/>
      <c r="I20" s="331"/>
      <c r="J20" s="331"/>
    </row>
  </sheetData>
  <mergeCells count="32">
    <mergeCell ref="A1:AE1"/>
    <mergeCell ref="P2:P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AC2:AC3"/>
    <mergeCell ref="AD2:AD3"/>
    <mergeCell ref="AE2:AE3"/>
    <mergeCell ref="A20:J20"/>
    <mergeCell ref="W2:W3"/>
    <mergeCell ref="X2:X3"/>
    <mergeCell ref="Y2:Y3"/>
    <mergeCell ref="Z2:Z3"/>
    <mergeCell ref="AA2:AA3"/>
    <mergeCell ref="AB2:AB3"/>
    <mergeCell ref="Q2:Q3"/>
    <mergeCell ref="R2:R3"/>
    <mergeCell ref="S2:S3"/>
    <mergeCell ref="T2:T3"/>
    <mergeCell ref="U2:U3"/>
    <mergeCell ref="V2:V3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8"/>
  <sheetViews>
    <sheetView zoomScale="86" zoomScaleNormal="86" zoomScaleSheetLayoutView="112" workbookViewId="0">
      <selection activeCell="A2" sqref="A2:A3"/>
    </sheetView>
  </sheetViews>
  <sheetFormatPr defaultColWidth="9.140625" defaultRowHeight="15" x14ac:dyDescent="0.25"/>
  <cols>
    <col min="1" max="1" width="18.28515625" style="2" customWidth="1"/>
    <col min="2" max="2" width="15.5703125" style="2" customWidth="1"/>
    <col min="3" max="3" width="12.7109375" style="2" customWidth="1"/>
    <col min="4" max="4" width="15.140625" style="2" customWidth="1"/>
    <col min="5" max="5" width="13.5703125" style="2" customWidth="1"/>
    <col min="6" max="6" width="14.28515625" style="2" customWidth="1"/>
    <col min="7" max="7" width="12.28515625" style="2" customWidth="1"/>
    <col min="8" max="8" width="12.42578125" style="2" customWidth="1"/>
    <col min="9" max="9" width="13.5703125" style="2" customWidth="1"/>
    <col min="10" max="10" width="16.140625" style="2" customWidth="1"/>
    <col min="11" max="11" width="12.7109375" style="2" customWidth="1"/>
    <col min="12" max="12" width="13.7109375" style="2" customWidth="1"/>
    <col min="13" max="13" width="17.85546875" style="2" customWidth="1"/>
    <col min="14" max="16384" width="9.140625" style="2"/>
  </cols>
  <sheetData>
    <row r="1" spans="1:13" ht="15.75" thickBot="1" x14ac:dyDescent="0.3">
      <c r="A1" s="287" t="s">
        <v>84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</row>
    <row r="2" spans="1:13" ht="12.6" customHeight="1" x14ac:dyDescent="0.25">
      <c r="A2" s="262" t="s">
        <v>55</v>
      </c>
      <c r="B2" s="260" t="s">
        <v>56</v>
      </c>
      <c r="C2" s="260" t="s">
        <v>57</v>
      </c>
      <c r="D2" s="260" t="s">
        <v>58</v>
      </c>
      <c r="E2" s="260" t="s">
        <v>59</v>
      </c>
      <c r="F2" s="260" t="s">
        <v>60</v>
      </c>
      <c r="G2" s="260" t="s">
        <v>61</v>
      </c>
      <c r="H2" s="260" t="s">
        <v>62</v>
      </c>
      <c r="I2" s="260" t="s">
        <v>63</v>
      </c>
      <c r="J2" s="260" t="s">
        <v>64</v>
      </c>
      <c r="K2" s="260" t="s">
        <v>65</v>
      </c>
      <c r="L2" s="260" t="s">
        <v>66</v>
      </c>
      <c r="M2" s="260" t="s">
        <v>13</v>
      </c>
    </row>
    <row r="3" spans="1:13" ht="13.9" customHeight="1" thickBot="1" x14ac:dyDescent="0.3">
      <c r="A3" s="263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</row>
    <row r="4" spans="1:13" ht="36" customHeight="1" thickBot="1" x14ac:dyDescent="0.3">
      <c r="A4" s="15" t="s">
        <v>4</v>
      </c>
      <c r="B4" s="16">
        <v>237011.91</v>
      </c>
      <c r="C4" s="17">
        <v>276615.28000000003</v>
      </c>
      <c r="D4" s="18">
        <v>203469.1</v>
      </c>
      <c r="E4" s="19">
        <v>245170.26</v>
      </c>
      <c r="F4" s="19">
        <v>181842.45</v>
      </c>
      <c r="G4" s="19">
        <v>85864.55</v>
      </c>
      <c r="H4" s="20">
        <v>141955.82999999999</v>
      </c>
      <c r="I4" s="20">
        <v>40783.5</v>
      </c>
      <c r="J4" s="20">
        <v>211575.53</v>
      </c>
      <c r="K4" s="20">
        <v>124026.87</v>
      </c>
      <c r="L4" s="20">
        <v>101761.25</v>
      </c>
      <c r="M4" s="98">
        <f>SUM(B4:L4)</f>
        <v>1850076.5300000003</v>
      </c>
    </row>
    <row r="5" spans="1:13" ht="30" customHeight="1" thickBot="1" x14ac:dyDescent="0.3">
      <c r="A5" s="23" t="s">
        <v>5</v>
      </c>
      <c r="B5" s="24">
        <v>250484.57</v>
      </c>
      <c r="C5" s="25">
        <v>285496.48</v>
      </c>
      <c r="D5" s="26">
        <v>244625.51</v>
      </c>
      <c r="E5" s="27">
        <v>226155.01</v>
      </c>
      <c r="F5" s="27">
        <v>174431.63</v>
      </c>
      <c r="G5" s="27">
        <v>98242.35</v>
      </c>
      <c r="H5" s="28">
        <v>173149.33</v>
      </c>
      <c r="I5" s="28">
        <v>54350.5</v>
      </c>
      <c r="J5" s="28">
        <v>238706.49</v>
      </c>
      <c r="K5" s="28">
        <v>136948.38</v>
      </c>
      <c r="L5" s="28">
        <v>134381.01999999999</v>
      </c>
      <c r="M5" s="98">
        <f t="shared" ref="M5:M9" si="0">SUM(B5:L5)</f>
        <v>2016971.2700000005</v>
      </c>
    </row>
    <row r="6" spans="1:13" ht="30.75" customHeight="1" thickBot="1" x14ac:dyDescent="0.3">
      <c r="A6" s="15" t="s">
        <v>6</v>
      </c>
      <c r="B6" s="16">
        <v>299813.44</v>
      </c>
      <c r="C6" s="17">
        <v>269730.40000000002</v>
      </c>
      <c r="D6" s="18">
        <v>275555.75</v>
      </c>
      <c r="E6" s="19">
        <v>275445.07</v>
      </c>
      <c r="F6" s="19">
        <v>191732.49</v>
      </c>
      <c r="G6" s="19">
        <v>119459.3</v>
      </c>
      <c r="H6" s="20">
        <v>205937.75</v>
      </c>
      <c r="I6" s="20">
        <v>71640</v>
      </c>
      <c r="J6" s="20">
        <v>232699.8</v>
      </c>
      <c r="K6" s="20">
        <v>165317.42000000001</v>
      </c>
      <c r="L6" s="20">
        <v>175230.87</v>
      </c>
      <c r="M6" s="98">
        <f t="shared" si="0"/>
        <v>2282562.2900000005</v>
      </c>
    </row>
    <row r="7" spans="1:13" ht="30.75" customHeight="1" thickBot="1" x14ac:dyDescent="0.3">
      <c r="A7" s="15" t="s">
        <v>7</v>
      </c>
      <c r="B7" s="16">
        <v>271095.90999999997</v>
      </c>
      <c r="C7" s="17">
        <v>286098.78000000003</v>
      </c>
      <c r="D7" s="18">
        <v>249058.86</v>
      </c>
      <c r="E7" s="19">
        <v>258986.34</v>
      </c>
      <c r="F7" s="19">
        <v>187976.07</v>
      </c>
      <c r="G7" s="19">
        <v>104123.4</v>
      </c>
      <c r="H7" s="20">
        <v>174084.02</v>
      </c>
      <c r="I7" s="20">
        <v>50359</v>
      </c>
      <c r="J7" s="20">
        <v>206185.66</v>
      </c>
      <c r="K7" s="20">
        <v>118341.45</v>
      </c>
      <c r="L7" s="20">
        <v>140573.46</v>
      </c>
      <c r="M7" s="98">
        <f t="shared" si="0"/>
        <v>2046882.9499999997</v>
      </c>
    </row>
    <row r="8" spans="1:13" ht="30.75" customHeight="1" thickBot="1" x14ac:dyDescent="0.3">
      <c r="A8" s="15" t="s">
        <v>8</v>
      </c>
      <c r="B8" s="16">
        <v>255420.18</v>
      </c>
      <c r="C8" s="17">
        <v>297187.51</v>
      </c>
      <c r="D8" s="18">
        <v>277247.77</v>
      </c>
      <c r="E8" s="19">
        <v>273139.63</v>
      </c>
      <c r="F8" s="19">
        <v>199724.2</v>
      </c>
      <c r="G8" s="19">
        <v>108394.2</v>
      </c>
      <c r="H8" s="20">
        <v>170337.46</v>
      </c>
      <c r="I8" s="20">
        <v>57420.3</v>
      </c>
      <c r="J8" s="20">
        <v>226864.73</v>
      </c>
      <c r="K8" s="20">
        <v>124866.54</v>
      </c>
      <c r="L8" s="20">
        <v>149483.34</v>
      </c>
      <c r="M8" s="98">
        <f t="shared" si="0"/>
        <v>2140085.86</v>
      </c>
    </row>
    <row r="9" spans="1:13" ht="32.25" customHeight="1" thickBot="1" x14ac:dyDescent="0.3">
      <c r="A9" s="30" t="s">
        <v>9</v>
      </c>
      <c r="B9" s="31">
        <v>251177.39</v>
      </c>
      <c r="C9" s="32">
        <v>276441.65999999997</v>
      </c>
      <c r="D9" s="33">
        <v>262460.11</v>
      </c>
      <c r="E9" s="34">
        <v>248589.29</v>
      </c>
      <c r="F9" s="19">
        <v>169905.61</v>
      </c>
      <c r="G9" s="34">
        <v>120935.9</v>
      </c>
      <c r="H9" s="35">
        <v>142412.01999999999</v>
      </c>
      <c r="I9" s="35">
        <v>60243.1</v>
      </c>
      <c r="J9" s="35">
        <v>247075.7</v>
      </c>
      <c r="K9" s="35">
        <v>108917.64</v>
      </c>
      <c r="L9" s="35">
        <v>146285.74</v>
      </c>
      <c r="M9" s="98">
        <f t="shared" si="0"/>
        <v>2034444.16</v>
      </c>
    </row>
    <row r="10" spans="1:13" ht="41.25" customHeight="1" thickTop="1" thickBot="1" x14ac:dyDescent="0.3">
      <c r="A10" s="139" t="s">
        <v>10</v>
      </c>
      <c r="B10" s="137">
        <f>SUM(B4:B9)</f>
        <v>1565003.4</v>
      </c>
      <c r="C10" s="137">
        <f t="shared" ref="C10:M10" si="1">SUM(C4:C9)</f>
        <v>1691570.1099999999</v>
      </c>
      <c r="D10" s="137">
        <f t="shared" si="1"/>
        <v>1512417.1</v>
      </c>
      <c r="E10" s="137">
        <f t="shared" si="1"/>
        <v>1527485.6</v>
      </c>
      <c r="F10" s="137">
        <f t="shared" si="1"/>
        <v>1105612.4500000002</v>
      </c>
      <c r="G10" s="137">
        <f t="shared" si="1"/>
        <v>637019.69999999995</v>
      </c>
      <c r="H10" s="137">
        <f t="shared" si="1"/>
        <v>1007876.4099999999</v>
      </c>
      <c r="I10" s="137">
        <f t="shared" si="1"/>
        <v>334796.39999999997</v>
      </c>
      <c r="J10" s="137">
        <f t="shared" si="1"/>
        <v>1363107.9100000001</v>
      </c>
      <c r="K10" s="137">
        <f t="shared" si="1"/>
        <v>778418.3</v>
      </c>
      <c r="L10" s="137">
        <f t="shared" si="1"/>
        <v>847715.67999999993</v>
      </c>
      <c r="M10" s="137">
        <f t="shared" si="1"/>
        <v>12371023.060000001</v>
      </c>
    </row>
    <row r="11" spans="1:13" ht="29.25" customHeight="1" thickBot="1" x14ac:dyDescent="0.3">
      <c r="A11" s="23" t="s">
        <v>15</v>
      </c>
      <c r="B11" s="24">
        <v>266569.51</v>
      </c>
      <c r="C11" s="25">
        <v>275434.23</v>
      </c>
      <c r="D11" s="26">
        <v>226993.29</v>
      </c>
      <c r="E11" s="27">
        <v>269339.21000000002</v>
      </c>
      <c r="F11" s="27">
        <v>192917.12</v>
      </c>
      <c r="G11" s="27">
        <v>120935.7</v>
      </c>
      <c r="H11" s="28">
        <v>133907.04</v>
      </c>
      <c r="I11" s="28">
        <v>71429.7</v>
      </c>
      <c r="J11" s="28">
        <v>204157.78</v>
      </c>
      <c r="K11" s="28">
        <v>128024.05</v>
      </c>
      <c r="L11" s="28">
        <v>143443.29</v>
      </c>
      <c r="M11" s="98">
        <f>SUM(B11:L11)</f>
        <v>2033150.92</v>
      </c>
    </row>
    <row r="12" spans="1:13" ht="36.75" customHeight="1" thickBot="1" x14ac:dyDescent="0.3">
      <c r="A12" s="15" t="s">
        <v>16</v>
      </c>
      <c r="B12" s="16">
        <v>263212.09999999998</v>
      </c>
      <c r="C12" s="17">
        <v>273414.32</v>
      </c>
      <c r="D12" s="18">
        <v>250690.28</v>
      </c>
      <c r="E12" s="19">
        <v>274009.84000000003</v>
      </c>
      <c r="F12" s="19">
        <v>183956.07</v>
      </c>
      <c r="G12" s="19">
        <v>105761</v>
      </c>
      <c r="H12" s="20">
        <v>147183.29</v>
      </c>
      <c r="I12" s="20">
        <v>70345.899999999994</v>
      </c>
      <c r="J12" s="20">
        <v>211799.7</v>
      </c>
      <c r="K12" s="20">
        <v>118880.48</v>
      </c>
      <c r="L12" s="20">
        <v>156914.51</v>
      </c>
      <c r="M12" s="98">
        <f t="shared" ref="M12:M15" si="2">SUM(B12:L12)</f>
        <v>2056167.49</v>
      </c>
    </row>
    <row r="13" spans="1:13" ht="33.75" customHeight="1" thickBot="1" x14ac:dyDescent="0.3">
      <c r="A13" s="15" t="s">
        <v>17</v>
      </c>
      <c r="B13" s="16">
        <v>256795.84</v>
      </c>
      <c r="C13" s="17">
        <v>292078.87</v>
      </c>
      <c r="D13" s="18">
        <v>254200.97</v>
      </c>
      <c r="E13" s="19">
        <v>254200.97</v>
      </c>
      <c r="F13" s="19">
        <v>202630.08</v>
      </c>
      <c r="G13" s="19">
        <v>107912.05</v>
      </c>
      <c r="H13" s="20">
        <v>142593.37</v>
      </c>
      <c r="I13" s="20">
        <v>70372.5</v>
      </c>
      <c r="J13" s="20">
        <v>201820.55</v>
      </c>
      <c r="K13" s="20">
        <v>117306.05</v>
      </c>
      <c r="L13" s="20">
        <v>148373.15</v>
      </c>
      <c r="M13" s="98">
        <f t="shared" si="2"/>
        <v>2048284.4</v>
      </c>
    </row>
    <row r="14" spans="1:13" ht="30" customHeight="1" thickBot="1" x14ac:dyDescent="0.3">
      <c r="A14" s="15" t="s">
        <v>18</v>
      </c>
      <c r="B14" s="16">
        <v>293052.03000000003</v>
      </c>
      <c r="C14" s="17">
        <v>296614.28999999998</v>
      </c>
      <c r="D14" s="18">
        <v>278892.55</v>
      </c>
      <c r="E14" s="19">
        <v>284670.05</v>
      </c>
      <c r="F14" s="19">
        <v>222394.36</v>
      </c>
      <c r="G14" s="19">
        <v>123916.45</v>
      </c>
      <c r="H14" s="20">
        <v>171526.38</v>
      </c>
      <c r="I14" s="20">
        <v>83182.7</v>
      </c>
      <c r="J14" s="20">
        <v>247380.92</v>
      </c>
      <c r="K14" s="20">
        <v>130224.48</v>
      </c>
      <c r="L14" s="20">
        <v>149692.18</v>
      </c>
      <c r="M14" s="98">
        <f t="shared" si="2"/>
        <v>2281546.3900000006</v>
      </c>
    </row>
    <row r="15" spans="1:13" ht="29.25" customHeight="1" thickBot="1" x14ac:dyDescent="0.3">
      <c r="A15" s="15" t="s">
        <v>19</v>
      </c>
      <c r="B15" s="16">
        <v>310664.5</v>
      </c>
      <c r="C15" s="17">
        <v>311553.95</v>
      </c>
      <c r="D15" s="18">
        <v>299418.2</v>
      </c>
      <c r="E15" s="19">
        <v>283129.74</v>
      </c>
      <c r="F15" s="19">
        <v>214438.29</v>
      </c>
      <c r="G15" s="19">
        <v>128187.85</v>
      </c>
      <c r="H15" s="20">
        <v>147983.51</v>
      </c>
      <c r="I15" s="20">
        <v>84691</v>
      </c>
      <c r="J15" s="20">
        <v>247802.74</v>
      </c>
      <c r="K15" s="20">
        <v>128234</v>
      </c>
      <c r="L15" s="20">
        <v>162358.75</v>
      </c>
      <c r="M15" s="98">
        <f t="shared" si="2"/>
        <v>2318462.5300000003</v>
      </c>
    </row>
    <row r="16" spans="1:13" ht="31.5" customHeight="1" thickBot="1" x14ac:dyDescent="0.3">
      <c r="A16" s="36" t="s">
        <v>20</v>
      </c>
      <c r="B16" s="31">
        <v>286621.32</v>
      </c>
      <c r="C16" s="32">
        <v>332409.23</v>
      </c>
      <c r="D16" s="33">
        <v>319210.88</v>
      </c>
      <c r="E16" s="34">
        <v>318390.24</v>
      </c>
      <c r="F16" s="34">
        <v>234206.07999999999</v>
      </c>
      <c r="G16" s="34">
        <v>131615.35</v>
      </c>
      <c r="H16" s="35">
        <v>185980.99</v>
      </c>
      <c r="I16" s="35">
        <v>86997.5</v>
      </c>
      <c r="J16" s="35">
        <v>301961.90999999997</v>
      </c>
      <c r="K16" s="35">
        <v>147970.26</v>
      </c>
      <c r="L16" s="35">
        <v>185980.99</v>
      </c>
      <c r="M16" s="98">
        <f>SUM(B16:L16)</f>
        <v>2531344.75</v>
      </c>
    </row>
    <row r="17" spans="1:13" ht="27" customHeight="1" thickTop="1" thickBot="1" x14ac:dyDescent="0.3">
      <c r="A17" s="140" t="s">
        <v>12</v>
      </c>
      <c r="B17" s="137">
        <f>SUM(B11:B16)</f>
        <v>1676915.3</v>
      </c>
      <c r="C17" s="137">
        <f t="shared" ref="C17:M17" si="3">SUM(C11:C16)</f>
        <v>1781504.89</v>
      </c>
      <c r="D17" s="137">
        <f t="shared" si="3"/>
        <v>1629406.17</v>
      </c>
      <c r="E17" s="137">
        <f t="shared" si="3"/>
        <v>1683740.05</v>
      </c>
      <c r="F17" s="137">
        <f t="shared" si="3"/>
        <v>1250542</v>
      </c>
      <c r="G17" s="137">
        <f t="shared" si="3"/>
        <v>718328.4</v>
      </c>
      <c r="H17" s="137">
        <f t="shared" si="3"/>
        <v>929174.58000000007</v>
      </c>
      <c r="I17" s="137">
        <f t="shared" si="3"/>
        <v>467019.3</v>
      </c>
      <c r="J17" s="137">
        <f t="shared" si="3"/>
        <v>1414923.5999999999</v>
      </c>
      <c r="K17" s="137">
        <f t="shared" si="3"/>
        <v>770639.32000000007</v>
      </c>
      <c r="L17" s="137">
        <f t="shared" si="3"/>
        <v>946762.87000000011</v>
      </c>
      <c r="M17" s="137">
        <f t="shared" si="3"/>
        <v>13268956.48</v>
      </c>
    </row>
    <row r="18" spans="1:13" ht="26.25" customHeight="1" thickBot="1" x14ac:dyDescent="0.3">
      <c r="A18" s="141" t="s">
        <v>54</v>
      </c>
      <c r="B18" s="142">
        <f>SUM(B10,B17)</f>
        <v>3241918.7</v>
      </c>
      <c r="C18" s="142">
        <f t="shared" ref="C18:M18" si="4">SUM(C10,C17)</f>
        <v>3473075</v>
      </c>
      <c r="D18" s="142">
        <f t="shared" si="4"/>
        <v>3141823.27</v>
      </c>
      <c r="E18" s="142">
        <f t="shared" si="4"/>
        <v>3211225.6500000004</v>
      </c>
      <c r="F18" s="142">
        <f t="shared" si="4"/>
        <v>2356154.4500000002</v>
      </c>
      <c r="G18" s="142">
        <f t="shared" si="4"/>
        <v>1355348.1</v>
      </c>
      <c r="H18" s="142">
        <f t="shared" si="4"/>
        <v>1937050.99</v>
      </c>
      <c r="I18" s="142">
        <f t="shared" si="4"/>
        <v>801815.7</v>
      </c>
      <c r="J18" s="142">
        <f t="shared" si="4"/>
        <v>2778031.51</v>
      </c>
      <c r="K18" s="142">
        <f t="shared" si="4"/>
        <v>1549057.62</v>
      </c>
      <c r="L18" s="142">
        <f t="shared" si="4"/>
        <v>1794478.55</v>
      </c>
      <c r="M18" s="142">
        <f t="shared" si="4"/>
        <v>25639979.539999999</v>
      </c>
    </row>
  </sheetData>
  <mergeCells count="14">
    <mergeCell ref="A1:M1"/>
    <mergeCell ref="J2:J3"/>
    <mergeCell ref="K2:K3"/>
    <mergeCell ref="L2:L3"/>
    <mergeCell ref="M2:M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6"/>
  <sheetViews>
    <sheetView zoomScale="89" zoomScaleNormal="89" workbookViewId="0">
      <selection activeCell="D12" sqref="D12:H12"/>
    </sheetView>
  </sheetViews>
  <sheetFormatPr defaultColWidth="9.140625" defaultRowHeight="15" x14ac:dyDescent="0.25"/>
  <cols>
    <col min="1" max="1" width="18.28515625" style="1" customWidth="1"/>
    <col min="2" max="2" width="9.140625" style="1"/>
    <col min="3" max="3" width="13.5703125" style="1" customWidth="1"/>
    <col min="4" max="6" width="9.140625" style="1"/>
    <col min="7" max="8" width="9.140625" style="1" customWidth="1"/>
    <col min="9" max="16384" width="9.140625" style="1"/>
  </cols>
  <sheetData>
    <row r="1" spans="1:8" ht="9" customHeight="1" x14ac:dyDescent="0.25">
      <c r="A1" s="336" t="s">
        <v>1</v>
      </c>
      <c r="B1" s="336"/>
      <c r="C1" s="336"/>
      <c r="D1" s="336"/>
      <c r="E1" s="336"/>
      <c r="F1" s="336"/>
      <c r="G1" s="336"/>
      <c r="H1" s="336"/>
    </row>
    <row r="2" spans="1:8" ht="15.75" thickBot="1" x14ac:dyDescent="0.3">
      <c r="A2" s="337"/>
      <c r="B2" s="337"/>
      <c r="C2" s="337"/>
      <c r="D2" s="337"/>
      <c r="E2" s="337"/>
      <c r="F2" s="337"/>
      <c r="G2" s="337"/>
      <c r="H2" s="337"/>
    </row>
    <row r="3" spans="1:8" x14ac:dyDescent="0.25">
      <c r="A3" s="338" t="s">
        <v>0</v>
      </c>
      <c r="B3" s="341" t="s">
        <v>2</v>
      </c>
      <c r="C3" s="341"/>
      <c r="D3" s="341" t="s">
        <v>3</v>
      </c>
      <c r="E3" s="341"/>
      <c r="F3" s="341"/>
      <c r="G3" s="341"/>
      <c r="H3" s="343"/>
    </row>
    <row r="4" spans="1:8" ht="15.75" thickBot="1" x14ac:dyDescent="0.3">
      <c r="A4" s="339"/>
      <c r="B4" s="342"/>
      <c r="C4" s="342"/>
      <c r="D4" s="342"/>
      <c r="E4" s="342"/>
      <c r="F4" s="342"/>
      <c r="G4" s="342"/>
      <c r="H4" s="344"/>
    </row>
    <row r="5" spans="1:8" ht="15.75" thickBot="1" x14ac:dyDescent="0.3">
      <c r="A5" s="340"/>
      <c r="B5" s="345" t="s">
        <v>11</v>
      </c>
      <c r="C5" s="346"/>
      <c r="D5" s="346"/>
      <c r="E5" s="143"/>
      <c r="F5" s="143"/>
      <c r="G5" s="143"/>
      <c r="H5" s="144"/>
    </row>
    <row r="6" spans="1:8" ht="15.75" thickBot="1" x14ac:dyDescent="0.3">
      <c r="A6" s="145"/>
      <c r="B6" s="333">
        <v>2018</v>
      </c>
      <c r="C6" s="334"/>
      <c r="D6" s="333">
        <v>2018</v>
      </c>
      <c r="E6" s="335"/>
      <c r="F6" s="335"/>
      <c r="G6" s="335"/>
      <c r="H6" s="334"/>
    </row>
    <row r="7" spans="1:8" ht="15.75" thickBot="1" x14ac:dyDescent="0.3">
      <c r="A7" s="146" t="s">
        <v>4</v>
      </c>
      <c r="B7" s="347">
        <v>144055</v>
      </c>
      <c r="C7" s="348"/>
      <c r="D7" s="349">
        <v>67770</v>
      </c>
      <c r="E7" s="350"/>
      <c r="F7" s="350"/>
      <c r="G7" s="350"/>
      <c r="H7" s="348"/>
    </row>
    <row r="8" spans="1:8" ht="15.75" thickBot="1" x14ac:dyDescent="0.3">
      <c r="A8" s="147" t="s">
        <v>5</v>
      </c>
      <c r="B8" s="351">
        <v>155561</v>
      </c>
      <c r="C8" s="352"/>
      <c r="D8" s="353">
        <v>77166</v>
      </c>
      <c r="E8" s="354"/>
      <c r="F8" s="354"/>
      <c r="G8" s="354"/>
      <c r="H8" s="352"/>
    </row>
    <row r="9" spans="1:8" ht="15.75" thickBot="1" x14ac:dyDescent="0.3">
      <c r="A9" s="146" t="s">
        <v>6</v>
      </c>
      <c r="B9" s="347">
        <v>179306</v>
      </c>
      <c r="C9" s="348"/>
      <c r="D9" s="349">
        <v>101387</v>
      </c>
      <c r="E9" s="350"/>
      <c r="F9" s="350"/>
      <c r="G9" s="350"/>
      <c r="H9" s="348"/>
    </row>
    <row r="10" spans="1:8" ht="15.75" thickBot="1" x14ac:dyDescent="0.3">
      <c r="A10" s="146" t="s">
        <v>7</v>
      </c>
      <c r="B10" s="347">
        <v>154380</v>
      </c>
      <c r="C10" s="348"/>
      <c r="D10" s="349">
        <v>92005.3</v>
      </c>
      <c r="E10" s="350"/>
      <c r="F10" s="350"/>
      <c r="G10" s="350"/>
      <c r="H10" s="348"/>
    </row>
    <row r="11" spans="1:8" ht="15.75" thickBot="1" x14ac:dyDescent="0.3">
      <c r="A11" s="146" t="s">
        <v>8</v>
      </c>
      <c r="B11" s="347">
        <v>179634</v>
      </c>
      <c r="C11" s="348"/>
      <c r="D11" s="349">
        <v>88675.5</v>
      </c>
      <c r="E11" s="350"/>
      <c r="F11" s="350"/>
      <c r="G11" s="350"/>
      <c r="H11" s="348"/>
    </row>
    <row r="12" spans="1:8" ht="15.75" thickBot="1" x14ac:dyDescent="0.3">
      <c r="A12" s="148" t="s">
        <v>9</v>
      </c>
      <c r="B12" s="355">
        <v>171642</v>
      </c>
      <c r="C12" s="356"/>
      <c r="D12" s="357">
        <v>98950</v>
      </c>
      <c r="E12" s="358"/>
      <c r="F12" s="358"/>
      <c r="G12" s="358"/>
      <c r="H12" s="356"/>
    </row>
    <row r="13" spans="1:8" ht="15.75" thickTop="1" x14ac:dyDescent="0.25">
      <c r="A13" s="359" t="s">
        <v>10</v>
      </c>
      <c r="B13" s="361">
        <f>SUM(B7:C12)</f>
        <v>984578</v>
      </c>
      <c r="C13" s="362"/>
      <c r="D13" s="365">
        <f>SUM(D7:H12)</f>
        <v>525953.80000000005</v>
      </c>
      <c r="E13" s="366"/>
      <c r="F13" s="366"/>
      <c r="G13" s="366"/>
      <c r="H13" s="362"/>
    </row>
    <row r="14" spans="1:8" ht="15.75" thickBot="1" x14ac:dyDescent="0.3">
      <c r="A14" s="360"/>
      <c r="B14" s="363"/>
      <c r="C14" s="364"/>
      <c r="D14" s="367"/>
      <c r="E14" s="368"/>
      <c r="F14" s="368"/>
      <c r="G14" s="368"/>
      <c r="H14" s="364"/>
    </row>
    <row r="15" spans="1:8" ht="16.5" thickTop="1" thickBot="1" x14ac:dyDescent="0.3">
      <c r="A15" s="147" t="s">
        <v>15</v>
      </c>
      <c r="B15" s="351">
        <v>166081</v>
      </c>
      <c r="C15" s="352"/>
      <c r="D15" s="353">
        <v>89332.3</v>
      </c>
      <c r="E15" s="354"/>
      <c r="F15" s="354"/>
      <c r="G15" s="354"/>
      <c r="H15" s="352"/>
    </row>
    <row r="16" spans="1:8" ht="15.75" thickBot="1" x14ac:dyDescent="0.3">
      <c r="A16" s="146" t="s">
        <v>16</v>
      </c>
      <c r="B16" s="347">
        <v>150943</v>
      </c>
      <c r="C16" s="348"/>
      <c r="D16" s="349">
        <v>87587.6</v>
      </c>
      <c r="E16" s="350"/>
      <c r="F16" s="350"/>
      <c r="G16" s="350"/>
      <c r="H16" s="348"/>
    </row>
    <row r="17" spans="1:8" ht="15.75" thickBot="1" x14ac:dyDescent="0.3">
      <c r="A17" s="146" t="s">
        <v>17</v>
      </c>
      <c r="B17" s="347">
        <v>150217</v>
      </c>
      <c r="C17" s="348"/>
      <c r="D17" s="349">
        <v>87716.6</v>
      </c>
      <c r="E17" s="350"/>
      <c r="F17" s="350"/>
      <c r="G17" s="350"/>
      <c r="H17" s="348"/>
    </row>
    <row r="18" spans="1:8" ht="15.75" thickBot="1" x14ac:dyDescent="0.3">
      <c r="A18" s="146" t="s">
        <v>18</v>
      </c>
      <c r="B18" s="347">
        <v>156468</v>
      </c>
      <c r="C18" s="348"/>
      <c r="D18" s="349">
        <v>95400.6</v>
      </c>
      <c r="E18" s="350"/>
      <c r="F18" s="350"/>
      <c r="G18" s="350"/>
      <c r="H18" s="348"/>
    </row>
    <row r="19" spans="1:8" ht="15.75" thickBot="1" x14ac:dyDescent="0.3">
      <c r="A19" s="146" t="s">
        <v>19</v>
      </c>
      <c r="B19" s="347">
        <v>176577</v>
      </c>
      <c r="C19" s="348"/>
      <c r="D19" s="349">
        <v>80504.399999999994</v>
      </c>
      <c r="E19" s="350"/>
      <c r="F19" s="350"/>
      <c r="G19" s="350"/>
      <c r="H19" s="348"/>
    </row>
    <row r="20" spans="1:8" ht="15.75" thickBot="1" x14ac:dyDescent="0.3">
      <c r="A20" s="149" t="s">
        <v>20</v>
      </c>
      <c r="B20" s="355">
        <v>187972</v>
      </c>
      <c r="C20" s="356"/>
      <c r="D20" s="357">
        <v>63282.82</v>
      </c>
      <c r="E20" s="358"/>
      <c r="F20" s="358"/>
      <c r="G20" s="358"/>
      <c r="H20" s="356"/>
    </row>
    <row r="21" spans="1:8" ht="15.75" thickTop="1" x14ac:dyDescent="0.25">
      <c r="A21" s="359" t="s">
        <v>12</v>
      </c>
      <c r="B21" s="361">
        <f>SUM(B15:C20)</f>
        <v>988258</v>
      </c>
      <c r="C21" s="362"/>
      <c r="D21" s="365">
        <f>SUM(D15:H20)</f>
        <v>503824.32</v>
      </c>
      <c r="E21" s="366"/>
      <c r="F21" s="366"/>
      <c r="G21" s="366"/>
      <c r="H21" s="362"/>
    </row>
    <row r="22" spans="1:8" ht="15.75" thickBot="1" x14ac:dyDescent="0.3">
      <c r="A22" s="360"/>
      <c r="B22" s="363"/>
      <c r="C22" s="364"/>
      <c r="D22" s="367"/>
      <c r="E22" s="368"/>
      <c r="F22" s="368"/>
      <c r="G22" s="368"/>
      <c r="H22" s="364"/>
    </row>
    <row r="23" spans="1:8" ht="15.75" thickTop="1" x14ac:dyDescent="0.25">
      <c r="A23" s="369" t="s">
        <v>13</v>
      </c>
      <c r="B23" s="371">
        <f>SUM(B13,B21)</f>
        <v>1972836</v>
      </c>
      <c r="C23" s="372"/>
      <c r="D23" s="375">
        <f>SUM(D13,D21)</f>
        <v>1029778.1200000001</v>
      </c>
      <c r="E23" s="376"/>
      <c r="F23" s="376"/>
      <c r="G23" s="376"/>
      <c r="H23" s="372"/>
    </row>
    <row r="24" spans="1:8" ht="15.75" thickBot="1" x14ac:dyDescent="0.3">
      <c r="A24" s="370"/>
      <c r="B24" s="373"/>
      <c r="C24" s="374"/>
      <c r="D24" s="377"/>
      <c r="E24" s="378"/>
      <c r="F24" s="378"/>
      <c r="G24" s="378"/>
      <c r="H24" s="374"/>
    </row>
    <row r="25" spans="1:8" x14ac:dyDescent="0.25">
      <c r="A25" s="369" t="s">
        <v>14</v>
      </c>
      <c r="B25" s="371">
        <f>B23/12</f>
        <v>164403</v>
      </c>
      <c r="C25" s="372"/>
      <c r="D25" s="375">
        <f>D23/12</f>
        <v>85814.843333333338</v>
      </c>
      <c r="E25" s="376"/>
      <c r="F25" s="376"/>
      <c r="G25" s="376"/>
      <c r="H25" s="372"/>
    </row>
    <row r="26" spans="1:8" ht="15.75" thickBot="1" x14ac:dyDescent="0.3">
      <c r="A26" s="370"/>
      <c r="B26" s="373"/>
      <c r="C26" s="374"/>
      <c r="D26" s="377"/>
      <c r="E26" s="378"/>
      <c r="F26" s="378"/>
      <c r="G26" s="378"/>
      <c r="H26" s="374"/>
    </row>
  </sheetData>
  <mergeCells count="43">
    <mergeCell ref="A25:A26"/>
    <mergeCell ref="B25:C26"/>
    <mergeCell ref="D25:H26"/>
    <mergeCell ref="B20:C20"/>
    <mergeCell ref="D20:H20"/>
    <mergeCell ref="A21:A22"/>
    <mergeCell ref="B21:C22"/>
    <mergeCell ref="D21:H22"/>
    <mergeCell ref="A23:A24"/>
    <mergeCell ref="B23:C24"/>
    <mergeCell ref="D23:H24"/>
    <mergeCell ref="B17:C17"/>
    <mergeCell ref="D17:H17"/>
    <mergeCell ref="B18:C18"/>
    <mergeCell ref="D18:H18"/>
    <mergeCell ref="B19:C19"/>
    <mergeCell ref="D19:H19"/>
    <mergeCell ref="A13:A14"/>
    <mergeCell ref="B13:C14"/>
    <mergeCell ref="D13:H14"/>
    <mergeCell ref="B15:C15"/>
    <mergeCell ref="D15:H15"/>
    <mergeCell ref="B16:C16"/>
    <mergeCell ref="D16:H16"/>
    <mergeCell ref="B10:C10"/>
    <mergeCell ref="D10:H10"/>
    <mergeCell ref="B11:C11"/>
    <mergeCell ref="D11:H11"/>
    <mergeCell ref="B12:C12"/>
    <mergeCell ref="D12:H12"/>
    <mergeCell ref="B7:C7"/>
    <mergeCell ref="D7:H7"/>
    <mergeCell ref="B8:C8"/>
    <mergeCell ref="D8:H8"/>
    <mergeCell ref="B9:C9"/>
    <mergeCell ref="D9:H9"/>
    <mergeCell ref="B6:C6"/>
    <mergeCell ref="D6:H6"/>
    <mergeCell ref="A1:H2"/>
    <mergeCell ref="A3:A5"/>
    <mergeCell ref="B3:C4"/>
    <mergeCell ref="D3:H4"/>
    <mergeCell ref="B5:D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Cross-Border Electricity 2016</vt:lpstr>
      <vt:lpstr>Energy Generated (MWH) 2016</vt:lpstr>
      <vt:lpstr>Energy Sent Out (MWH) 2016.</vt:lpstr>
      <vt:lpstr>Energy Consumed (MWH) 2016</vt:lpstr>
      <vt:lpstr>Cross-Border Electricity 2017</vt:lpstr>
      <vt:lpstr>Energy Generated (MWH) 2017</vt:lpstr>
      <vt:lpstr>Energy Sent Out (MWH) 2017</vt:lpstr>
      <vt:lpstr>Energy Consumed (MWH) 2017</vt:lpstr>
      <vt:lpstr>Cross-Border Electricity 2018</vt:lpstr>
      <vt:lpstr>Energy Generated (MWH) 2018</vt:lpstr>
      <vt:lpstr>Energy sent out (MWH) 2018</vt:lpstr>
      <vt:lpstr>Energy Consumed (MWH) 2018</vt:lpstr>
      <vt:lpstr>Cross-Border Electricity 2019</vt:lpstr>
      <vt:lpstr>Energy Generated (MWH) 2019</vt:lpstr>
      <vt:lpstr>Energy Sent Out (MWH) 2019</vt:lpstr>
      <vt:lpstr>Energy Consumed (MWH) 2019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Fola-Markfish</dc:creator>
  <cp:lastModifiedBy>Yemi Kale</cp:lastModifiedBy>
  <dcterms:created xsi:type="dcterms:W3CDTF">2020-08-15T10:55:28Z</dcterms:created>
  <dcterms:modified xsi:type="dcterms:W3CDTF">2020-08-27T09:14:23Z</dcterms:modified>
</cp:coreProperties>
</file>