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genfritz/Documents/HLB-Stats/tournaments/"/>
    </mc:Choice>
  </mc:AlternateContent>
  <xr:revisionPtr revIDLastSave="0" documentId="13_ncr:1_{3F0608FE-93AC-4C4C-B5A0-1CA9E377D449}" xr6:coauthVersionLast="47" xr6:coauthVersionMax="47" xr10:uidLastSave="{00000000-0000-0000-0000-000000000000}"/>
  <bookViews>
    <workbookView xWindow="780" yWindow="1000" windowWidth="27640" windowHeight="16440" xr2:uid="{C8E1488C-83D0-F146-90AC-75C842CEAE8C}"/>
  </bookViews>
  <sheets>
    <sheet name="players" sheetId="1" r:id="rId1"/>
    <sheet name="round 1" sheetId="2" r:id="rId2"/>
    <sheet name="round 2" sheetId="3" r:id="rId3"/>
    <sheet name="bracke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4" l="1"/>
  <c r="E19" i="4" s="1"/>
  <c r="E16" i="4"/>
  <c r="E14" i="4"/>
  <c r="B5" i="4"/>
  <c r="H11" i="4" s="1"/>
  <c r="B4" i="4"/>
  <c r="H9" i="4" s="1"/>
  <c r="G11" i="4"/>
  <c r="D14" i="4"/>
  <c r="D16" i="4"/>
  <c r="D19" i="4"/>
  <c r="A4" i="4"/>
  <c r="G9" i="4" s="1"/>
  <c r="Q18" i="3"/>
  <c r="P18" i="3"/>
  <c r="O18" i="3"/>
  <c r="N18" i="3"/>
  <c r="E18" i="3"/>
  <c r="D18" i="3"/>
  <c r="C18" i="3"/>
  <c r="B18" i="3"/>
  <c r="Q17" i="3"/>
  <c r="P17" i="3"/>
  <c r="O17" i="3"/>
  <c r="N17" i="3"/>
  <c r="E17" i="3"/>
  <c r="D17" i="3"/>
  <c r="C17" i="3"/>
  <c r="B17" i="3"/>
  <c r="Q16" i="3"/>
  <c r="P16" i="3"/>
  <c r="O16" i="3"/>
  <c r="N16" i="3"/>
  <c r="E16" i="3"/>
  <c r="D16" i="3"/>
  <c r="C16" i="3"/>
  <c r="B16" i="3"/>
  <c r="Q15" i="3"/>
  <c r="P15" i="3"/>
  <c r="O15" i="3"/>
  <c r="N15" i="3"/>
  <c r="E15" i="3"/>
  <c r="D15" i="3"/>
  <c r="C15" i="3"/>
  <c r="B15" i="3"/>
  <c r="AB14" i="3"/>
  <c r="AA14" i="3"/>
  <c r="Z14" i="3"/>
  <c r="Y14" i="3"/>
  <c r="Q14" i="3"/>
  <c r="P14" i="3"/>
  <c r="O14" i="3"/>
  <c r="N14" i="3"/>
  <c r="E14" i="3"/>
  <c r="D14" i="3"/>
  <c r="C14" i="3"/>
  <c r="B14" i="3"/>
  <c r="AB13" i="3"/>
  <c r="AA13" i="3"/>
  <c r="Z13" i="3"/>
  <c r="Y13" i="3"/>
  <c r="Q13" i="3"/>
  <c r="P13" i="3"/>
  <c r="O13" i="3"/>
  <c r="N13" i="3"/>
  <c r="E13" i="3"/>
  <c r="D13" i="3"/>
  <c r="C13" i="3"/>
  <c r="B13" i="3"/>
  <c r="AB12" i="3"/>
  <c r="AA12" i="3"/>
  <c r="Z12" i="3"/>
  <c r="Y12" i="3"/>
  <c r="AB11" i="3"/>
  <c r="AA11" i="3"/>
  <c r="Z11" i="3"/>
  <c r="Y11" i="3"/>
  <c r="AB10" i="3"/>
  <c r="AA10" i="3"/>
  <c r="Z10" i="3"/>
  <c r="Y10" i="3"/>
  <c r="R10" i="3"/>
  <c r="Q10" i="3"/>
  <c r="O10" i="3"/>
  <c r="N10" i="3"/>
  <c r="F10" i="3"/>
  <c r="E10" i="3"/>
  <c r="C10" i="3"/>
  <c r="B10" i="3"/>
  <c r="AB9" i="3"/>
  <c r="AA9" i="3"/>
  <c r="Z9" i="3"/>
  <c r="Y9" i="3"/>
  <c r="R9" i="3"/>
  <c r="Q9" i="3"/>
  <c r="O9" i="3"/>
  <c r="N9" i="3"/>
  <c r="F9" i="3"/>
  <c r="E9" i="3"/>
  <c r="C9" i="3"/>
  <c r="B9" i="3"/>
  <c r="AB8" i="3"/>
  <c r="AA8" i="3"/>
  <c r="Z8" i="3"/>
  <c r="Y8" i="3"/>
  <c r="R8" i="3"/>
  <c r="Q8" i="3"/>
  <c r="O8" i="3"/>
  <c r="N8" i="3"/>
  <c r="F8" i="3"/>
  <c r="E8" i="3"/>
  <c r="C8" i="3"/>
  <c r="B8" i="3"/>
  <c r="AB7" i="3"/>
  <c r="AA7" i="3"/>
  <c r="Z7" i="3"/>
  <c r="Y7" i="3"/>
  <c r="AB6" i="3"/>
  <c r="AA6" i="3"/>
  <c r="Z6" i="3"/>
  <c r="Y6" i="3"/>
  <c r="AB5" i="3"/>
  <c r="AA5" i="3"/>
  <c r="Z5" i="3"/>
  <c r="Y5" i="3"/>
  <c r="AB4" i="3"/>
  <c r="AA4" i="3"/>
  <c r="Z4" i="3"/>
  <c r="Y4" i="3"/>
  <c r="I7" i="1" s="1"/>
  <c r="AB3" i="3"/>
  <c r="AA3" i="3"/>
  <c r="Z3" i="3"/>
  <c r="Y3" i="3"/>
  <c r="AB14" i="2"/>
  <c r="AB13" i="2"/>
  <c r="AB12" i="2"/>
  <c r="AB11" i="2"/>
  <c r="AB10" i="2"/>
  <c r="AB9" i="2"/>
  <c r="AB8" i="2"/>
  <c r="AB7" i="2"/>
  <c r="AB6" i="2"/>
  <c r="AB5" i="2"/>
  <c r="AB4" i="2"/>
  <c r="AB3" i="2"/>
  <c r="AA12" i="2"/>
  <c r="AA8" i="2"/>
  <c r="AA3" i="2"/>
  <c r="AA4" i="2"/>
  <c r="AA5" i="2"/>
  <c r="AA6" i="2"/>
  <c r="AA7" i="2"/>
  <c r="AA9" i="2"/>
  <c r="AA10" i="2"/>
  <c r="AA11" i="2"/>
  <c r="AA13" i="2"/>
  <c r="AA14" i="2"/>
  <c r="Z14" i="2"/>
  <c r="Z13" i="2"/>
  <c r="Z12" i="2"/>
  <c r="Z11" i="2"/>
  <c r="Z10" i="2"/>
  <c r="Z9" i="2"/>
  <c r="Z6" i="2"/>
  <c r="Z8" i="2"/>
  <c r="Z7" i="2"/>
  <c r="Z5" i="2"/>
  <c r="Z4" i="2"/>
  <c r="Z3" i="2"/>
  <c r="G3" i="1" s="1"/>
  <c r="Y14" i="2"/>
  <c r="Y13" i="2"/>
  <c r="Y12" i="2"/>
  <c r="Y11" i="2"/>
  <c r="Y10" i="2"/>
  <c r="Y9" i="2"/>
  <c r="Y8" i="2"/>
  <c r="Y7" i="2"/>
  <c r="Y6" i="2"/>
  <c r="Y5" i="2"/>
  <c r="Y4" i="2"/>
  <c r="Y3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R10" i="2"/>
  <c r="Q10" i="2"/>
  <c r="O10" i="2"/>
  <c r="N10" i="2"/>
  <c r="R9" i="2"/>
  <c r="Q9" i="2"/>
  <c r="O9" i="2"/>
  <c r="N9" i="2"/>
  <c r="R8" i="2"/>
  <c r="Q8" i="2"/>
  <c r="O8" i="2"/>
  <c r="N8" i="2"/>
  <c r="F10" i="2"/>
  <c r="E10" i="2"/>
  <c r="F9" i="2"/>
  <c r="E9" i="2"/>
  <c r="F8" i="2"/>
  <c r="E8" i="2"/>
  <c r="C10" i="2"/>
  <c r="B10" i="2"/>
  <c r="C9" i="2"/>
  <c r="B9" i="2"/>
  <c r="C8" i="2"/>
  <c r="B8" i="2"/>
  <c r="E18" i="2"/>
  <c r="E17" i="2"/>
  <c r="E16" i="2"/>
  <c r="E15" i="2"/>
  <c r="E14" i="2"/>
  <c r="E13" i="2"/>
  <c r="D13" i="2"/>
  <c r="D14" i="2"/>
  <c r="D15" i="2"/>
  <c r="D16" i="2"/>
  <c r="D17" i="2"/>
  <c r="D18" i="2"/>
  <c r="C18" i="2"/>
  <c r="C17" i="2"/>
  <c r="C16" i="2"/>
  <c r="C15" i="2"/>
  <c r="C14" i="2"/>
  <c r="C13" i="2"/>
  <c r="B18" i="2"/>
  <c r="B17" i="2"/>
  <c r="B16" i="2"/>
  <c r="B15" i="2"/>
  <c r="B14" i="2"/>
  <c r="B13" i="2"/>
  <c r="I3" i="1" l="1"/>
  <c r="H3" i="1"/>
  <c r="G10" i="1"/>
  <c r="G6" i="1"/>
  <c r="H2" i="1"/>
  <c r="H10" i="1"/>
  <c r="H6" i="1"/>
  <c r="I2" i="1"/>
  <c r="I10" i="1"/>
  <c r="I6" i="1"/>
  <c r="I5" i="1"/>
  <c r="G9" i="1"/>
  <c r="I13" i="1"/>
  <c r="G12" i="1"/>
  <c r="G8" i="1"/>
  <c r="G4" i="1"/>
  <c r="H12" i="1"/>
  <c r="H8" i="1"/>
  <c r="H4" i="1"/>
  <c r="I12" i="1"/>
  <c r="I8" i="1"/>
  <c r="I4" i="1"/>
  <c r="G2" i="1"/>
  <c r="G13" i="1"/>
  <c r="G5" i="1"/>
  <c r="H13" i="1"/>
  <c r="H9" i="1"/>
  <c r="H5" i="1"/>
  <c r="I9" i="1"/>
  <c r="G11" i="1"/>
  <c r="G7" i="1"/>
  <c r="H11" i="1"/>
  <c r="H7" i="1"/>
  <c r="I11" i="1"/>
</calcChain>
</file>

<file path=xl/sharedStrings.xml><?xml version="1.0" encoding="utf-8"?>
<sst xmlns="http://schemas.openxmlformats.org/spreadsheetml/2006/main" count="184" uniqueCount="34">
  <si>
    <t>Carlos</t>
  </si>
  <si>
    <t>Hagen</t>
  </si>
  <si>
    <t>Bruno</t>
  </si>
  <si>
    <t>Tommy</t>
  </si>
  <si>
    <t>German</t>
  </si>
  <si>
    <t>Robert</t>
  </si>
  <si>
    <t>Nate</t>
  </si>
  <si>
    <t>True</t>
  </si>
  <si>
    <t>Josh B</t>
  </si>
  <si>
    <t>Josh K</t>
  </si>
  <si>
    <t>Kendel</t>
  </si>
  <si>
    <t>Pool A</t>
  </si>
  <si>
    <t xml:space="preserve">Game </t>
  </si>
  <si>
    <t>Team 1</t>
  </si>
  <si>
    <t>Team 2</t>
  </si>
  <si>
    <t>vs</t>
  </si>
  <si>
    <t>Player</t>
  </si>
  <si>
    <t>Winner</t>
  </si>
  <si>
    <t>Score</t>
  </si>
  <si>
    <t>Team</t>
  </si>
  <si>
    <t>Player 1</t>
  </si>
  <si>
    <t>Player 2</t>
  </si>
  <si>
    <t>Loser</t>
  </si>
  <si>
    <t>Wins</t>
  </si>
  <si>
    <t>Losses</t>
  </si>
  <si>
    <t>Point Diff</t>
  </si>
  <si>
    <t>Pool B</t>
  </si>
  <si>
    <t>Results</t>
  </si>
  <si>
    <t>Teams</t>
  </si>
  <si>
    <t>Player (Upper)</t>
  </si>
  <si>
    <t>Player (Lower)</t>
  </si>
  <si>
    <t>Kyle</t>
  </si>
  <si>
    <t>Josh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</si>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</sst>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5" xfId="0" quotePrefix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99ED-E0CF-2143-8589-37AD5B1D0146}">
  <dimension ref="A1:N21"/>
  <sheetViews>
    <sheetView tabSelected="1" workbookViewId="0">
      <selection activeCell="H17" sqref="H17"/>
    </sheetView>
  </sheetViews>
  <sheetFormatPr baseColWidth="10" defaultRowHeight="16" x14ac:dyDescent="0.2"/>
  <sheetData>
    <row r="1" spans="1:14" ht="17" thickBot="1" x14ac:dyDescent="0.25">
      <c r="A1" t="s">
        <v>16</v>
      </c>
      <c r="B1" t="s">
        <v>23</v>
      </c>
      <c r="C1" t="s">
        <v>24</v>
      </c>
      <c r="D1" t="s">
        <v>25</v>
      </c>
      <c r="F1" s="25" t="s">
        <v>16</v>
      </c>
      <c r="G1" s="26" t="s">
        <v>23</v>
      </c>
      <c r="H1" s="26" t="s">
        <v>24</v>
      </c>
      <c r="I1" s="27" t="s">
        <v>25</v>
      </c>
      <c r="K1" t="s">
        <v>16</v>
      </c>
      <c r="L1" t="s">
        <v>23</v>
      </c>
      <c r="M1" t="s">
        <v>24</v>
      </c>
      <c r="N1" t="s">
        <v>25</v>
      </c>
    </row>
    <row r="2" spans="1:14" x14ac:dyDescent="0.2">
      <c r="A2" t="s">
        <v>1</v>
      </c>
      <c r="B2">
        <v>3</v>
      </c>
      <c r="C2">
        <v>1</v>
      </c>
      <c r="D2">
        <v>19</v>
      </c>
      <c r="F2" t="s">
        <v>0</v>
      </c>
      <c r="G2">
        <f>VLOOKUP(players!$F2,'round 1'!$Y$3:$AB$14,2,FALSE)+VLOOKUP(players!$F2,'round 2'!$Y$3:$AB$14,2,FALSE)</f>
        <v>2</v>
      </c>
      <c r="H2">
        <f>VLOOKUP(players!$F2,'round 1'!$Y$3:$AB$14,3,FALSE)+VLOOKUP(players!$F2,'round 2'!$Y$3:$AB$14,3,FALSE)</f>
        <v>2</v>
      </c>
      <c r="I2">
        <f>VLOOKUP(players!$F2,'round 1'!$Y$3:$AB$14,4,FALSE)+VLOOKUP(players!$F2,'round 2'!$Y$3:$AB$14,4,FALSE)</f>
        <v>4</v>
      </c>
      <c r="K2" t="s">
        <v>1</v>
      </c>
      <c r="L2">
        <v>3</v>
      </c>
      <c r="M2">
        <v>1</v>
      </c>
      <c r="N2">
        <v>19</v>
      </c>
    </row>
    <row r="3" spans="1:14" x14ac:dyDescent="0.2">
      <c r="A3" t="s">
        <v>7</v>
      </c>
      <c r="B3">
        <v>3</v>
      </c>
      <c r="C3">
        <v>1</v>
      </c>
      <c r="D3">
        <v>19</v>
      </c>
      <c r="F3" t="s">
        <v>1</v>
      </c>
      <c r="G3">
        <f>VLOOKUP(players!$F3,'round 1'!$Y$3:$AB$14,2,FALSE)+VLOOKUP(players!$F3,'round 2'!$Y$3:$AB$14,2,FALSE)</f>
        <v>3</v>
      </c>
      <c r="H3">
        <f>VLOOKUP(players!$F3,'round 1'!$Y$3:$AB$14,3,FALSE)+VLOOKUP(players!$F3,'round 2'!$Y$3:$AB$14,3,FALSE)</f>
        <v>1</v>
      </c>
      <c r="I3">
        <f>VLOOKUP(players!$F3,'round 1'!$Y$3:$AB$14,4,FALSE)+VLOOKUP(players!$F3,'round 2'!$Y$3:$AB$14,4,FALSE)</f>
        <v>19</v>
      </c>
      <c r="K3" t="s">
        <v>2</v>
      </c>
      <c r="L3">
        <v>3</v>
      </c>
      <c r="M3">
        <v>1</v>
      </c>
      <c r="N3">
        <v>10</v>
      </c>
    </row>
    <row r="4" spans="1:14" x14ac:dyDescent="0.2">
      <c r="A4" t="s">
        <v>2</v>
      </c>
      <c r="B4">
        <v>3</v>
      </c>
      <c r="C4">
        <v>1</v>
      </c>
      <c r="D4">
        <v>10</v>
      </c>
      <c r="F4" t="s">
        <v>3</v>
      </c>
      <c r="G4">
        <f>VLOOKUP(players!$F4,'round 1'!$Y$3:$AB$14,2,FALSE)+VLOOKUP(players!$F4,'round 2'!$Y$3:$AB$14,2,FALSE)</f>
        <v>0</v>
      </c>
      <c r="H4">
        <f>VLOOKUP(players!$F4,'round 1'!$Y$3:$AB$14,3,FALSE)+VLOOKUP(players!$F4,'round 2'!$Y$3:$AB$14,3,FALSE)</f>
        <v>4</v>
      </c>
      <c r="I4">
        <f>VLOOKUP(players!$F4,'round 1'!$Y$3:$AB$14,4,FALSE)+VLOOKUP(players!$F4,'round 2'!$Y$3:$AB$14,4,FALSE)</f>
        <v>-26</v>
      </c>
      <c r="K4" t="s">
        <v>9</v>
      </c>
      <c r="L4">
        <v>3</v>
      </c>
      <c r="M4">
        <v>1</v>
      </c>
      <c r="N4">
        <v>7</v>
      </c>
    </row>
    <row r="5" spans="1:14" x14ac:dyDescent="0.2">
      <c r="A5" t="s">
        <v>9</v>
      </c>
      <c r="B5">
        <v>3</v>
      </c>
      <c r="C5">
        <v>1</v>
      </c>
      <c r="D5">
        <v>7</v>
      </c>
      <c r="F5" t="s">
        <v>2</v>
      </c>
      <c r="G5">
        <f>VLOOKUP(players!$F5,'round 1'!$Y$3:$AB$14,2,FALSE)+VLOOKUP(players!$F5,'round 2'!$Y$3:$AB$14,2,FALSE)</f>
        <v>3</v>
      </c>
      <c r="H5">
        <f>VLOOKUP(players!$F5,'round 1'!$Y$3:$AB$14,3,FALSE)+VLOOKUP(players!$F5,'round 2'!$Y$3:$AB$14,3,FALSE)</f>
        <v>1</v>
      </c>
      <c r="I5">
        <f>VLOOKUP(players!$F5,'round 1'!$Y$3:$AB$14,4,FALSE)+VLOOKUP(players!$F5,'round 2'!$Y$3:$AB$14,4,FALSE)</f>
        <v>10</v>
      </c>
      <c r="K5" t="s">
        <v>0</v>
      </c>
      <c r="L5">
        <v>2</v>
      </c>
      <c r="M5">
        <v>2</v>
      </c>
      <c r="N5">
        <v>4</v>
      </c>
    </row>
    <row r="6" spans="1:14" x14ac:dyDescent="0.2">
      <c r="A6" t="s">
        <v>6</v>
      </c>
      <c r="B6">
        <v>3</v>
      </c>
      <c r="C6">
        <v>1</v>
      </c>
      <c r="D6">
        <v>0</v>
      </c>
      <c r="F6" t="s">
        <v>8</v>
      </c>
      <c r="G6">
        <f>VLOOKUP(players!$F6,'round 1'!$Y$3:$AB$14,2,FALSE)+VLOOKUP(players!$F6,'round 2'!$Y$3:$AB$14,2,FALSE)</f>
        <v>1</v>
      </c>
      <c r="H6">
        <f>VLOOKUP(players!$F6,'round 1'!$Y$3:$AB$14,3,FALSE)+VLOOKUP(players!$F6,'round 2'!$Y$3:$AB$14,3,FALSE)</f>
        <v>3</v>
      </c>
      <c r="I6">
        <f>VLOOKUP(players!$F6,'round 1'!$Y$3:$AB$14,4,FALSE)+VLOOKUP(players!$F6,'round 2'!$Y$3:$AB$14,4,FALSE)</f>
        <v>-7</v>
      </c>
      <c r="K6" t="s">
        <v>31</v>
      </c>
      <c r="L6">
        <v>2</v>
      </c>
      <c r="M6">
        <v>2</v>
      </c>
      <c r="N6">
        <v>4</v>
      </c>
    </row>
    <row r="7" spans="1:14" x14ac:dyDescent="0.2">
      <c r="A7" t="s">
        <v>0</v>
      </c>
      <c r="B7">
        <v>2</v>
      </c>
      <c r="C7">
        <v>2</v>
      </c>
      <c r="D7">
        <v>4</v>
      </c>
      <c r="F7" t="s">
        <v>4</v>
      </c>
      <c r="G7">
        <f>VLOOKUP(players!$F7,'round 1'!$Y$3:$AB$14,2,FALSE)+VLOOKUP(players!$F7,'round 2'!$Y$3:$AB$14,2,FALSE)</f>
        <v>1</v>
      </c>
      <c r="H7">
        <f>VLOOKUP(players!$F7,'round 1'!$Y$3:$AB$14,3,FALSE)+VLOOKUP(players!$F7,'round 2'!$Y$3:$AB$14,3,FALSE)</f>
        <v>3</v>
      </c>
      <c r="I7">
        <f>VLOOKUP(players!$F7,'round 1'!$Y$3:$AB$14,4,FALSE)+VLOOKUP(players!$F7,'round 2'!$Y$3:$AB$14,4,FALSE)</f>
        <v>-4</v>
      </c>
      <c r="K7" t="s">
        <v>10</v>
      </c>
      <c r="L7">
        <v>2</v>
      </c>
      <c r="M7">
        <v>2</v>
      </c>
      <c r="N7">
        <v>-12</v>
      </c>
    </row>
    <row r="8" spans="1:14" x14ac:dyDescent="0.2">
      <c r="A8" t="s">
        <v>31</v>
      </c>
      <c r="B8">
        <v>2</v>
      </c>
      <c r="C8">
        <v>2</v>
      </c>
      <c r="D8">
        <v>4</v>
      </c>
      <c r="F8" t="s">
        <v>5</v>
      </c>
      <c r="G8">
        <f>VLOOKUP(players!$F8,'round 1'!$Y$3:$AB$14,2,FALSE)+VLOOKUP(players!$F8,'round 2'!$Y$3:$AB$14,2,FALSE)</f>
        <v>1</v>
      </c>
      <c r="H8">
        <f>VLOOKUP(players!$F8,'round 1'!$Y$3:$AB$14,3,FALSE)+VLOOKUP(players!$F8,'round 2'!$Y$3:$AB$14,3,FALSE)</f>
        <v>3</v>
      </c>
      <c r="I8">
        <f>VLOOKUP(players!$F8,'round 1'!$Y$3:$AB$14,4,FALSE)+VLOOKUP(players!$F8,'round 2'!$Y$3:$AB$14,4,FALSE)</f>
        <v>-14</v>
      </c>
      <c r="K8" t="s">
        <v>4</v>
      </c>
      <c r="L8">
        <v>1</v>
      </c>
      <c r="M8">
        <v>3</v>
      </c>
      <c r="N8">
        <v>-4</v>
      </c>
    </row>
    <row r="9" spans="1:14" x14ac:dyDescent="0.2">
      <c r="A9" t="s">
        <v>10</v>
      </c>
      <c r="B9">
        <v>2</v>
      </c>
      <c r="C9">
        <v>2</v>
      </c>
      <c r="D9">
        <v>-12</v>
      </c>
      <c r="F9" t="s">
        <v>6</v>
      </c>
      <c r="G9">
        <f>VLOOKUP(players!$F9,'round 1'!$Y$3:$AB$14,2,FALSE)+VLOOKUP(players!$F9,'round 2'!$Y$3:$AB$14,2,FALSE)</f>
        <v>3</v>
      </c>
      <c r="H9">
        <f>VLOOKUP(players!$F9,'round 1'!$Y$3:$AB$14,3,FALSE)+VLOOKUP(players!$F9,'round 2'!$Y$3:$AB$14,3,FALSE)</f>
        <v>1</v>
      </c>
      <c r="I9">
        <f>VLOOKUP(players!$F9,'round 1'!$Y$3:$AB$14,4,FALSE)+VLOOKUP(players!$F9,'round 2'!$Y$3:$AB$14,4,FALSE)</f>
        <v>0</v>
      </c>
      <c r="K9" t="s">
        <v>8</v>
      </c>
      <c r="L9">
        <v>1</v>
      </c>
      <c r="M9">
        <v>3</v>
      </c>
      <c r="N9">
        <v>-7</v>
      </c>
    </row>
    <row r="10" spans="1:14" x14ac:dyDescent="0.2">
      <c r="A10" t="s">
        <v>4</v>
      </c>
      <c r="B10">
        <v>1</v>
      </c>
      <c r="C10">
        <v>3</v>
      </c>
      <c r="D10">
        <v>-4</v>
      </c>
      <c r="F10" s="1" t="s">
        <v>7</v>
      </c>
      <c r="G10">
        <f>VLOOKUP(players!$F10,'round 1'!$Y$3:$AB$14,2,FALSE)+VLOOKUP(players!$F10,'round 2'!$Y$3:$AB$14,2,FALSE)</f>
        <v>3</v>
      </c>
      <c r="H10">
        <f>VLOOKUP(players!$F10,'round 1'!$Y$3:$AB$14,3,FALSE)+VLOOKUP(players!$F10,'round 2'!$Y$3:$AB$14,3,FALSE)</f>
        <v>1</v>
      </c>
      <c r="I10">
        <f>VLOOKUP(players!$F10,'round 1'!$Y$3:$AB$14,4,FALSE)+VLOOKUP(players!$F10,'round 2'!$Y$3:$AB$14,4,FALSE)</f>
        <v>19</v>
      </c>
      <c r="K10" t="s">
        <v>5</v>
      </c>
      <c r="L10">
        <v>1</v>
      </c>
      <c r="M10">
        <v>3</v>
      </c>
      <c r="N10">
        <v>-14</v>
      </c>
    </row>
    <row r="11" spans="1:14" x14ac:dyDescent="0.2">
      <c r="A11" t="s">
        <v>8</v>
      </c>
      <c r="B11">
        <v>1</v>
      </c>
      <c r="C11">
        <v>3</v>
      </c>
      <c r="D11">
        <v>-7</v>
      </c>
      <c r="F11" t="s">
        <v>31</v>
      </c>
      <c r="G11">
        <f>VLOOKUP(players!$F11,'round 1'!$Y$3:$AB$14,2,FALSE)+VLOOKUP(players!$F11,'round 2'!$Y$3:$AB$14,2,FALSE)</f>
        <v>2</v>
      </c>
      <c r="H11">
        <f>VLOOKUP(players!$F11,'round 1'!$Y$3:$AB$14,3,FALSE)+VLOOKUP(players!$F11,'round 2'!$Y$3:$AB$14,3,FALSE)</f>
        <v>2</v>
      </c>
      <c r="I11">
        <f>VLOOKUP(players!$F11,'round 1'!$Y$3:$AB$14,4,FALSE)+VLOOKUP(players!$F11,'round 2'!$Y$3:$AB$14,4,FALSE)</f>
        <v>4</v>
      </c>
      <c r="K11" t="s">
        <v>3</v>
      </c>
      <c r="L11">
        <v>0</v>
      </c>
      <c r="M11">
        <v>4</v>
      </c>
      <c r="N11">
        <v>-26</v>
      </c>
    </row>
    <row r="12" spans="1:14" x14ac:dyDescent="0.2">
      <c r="A12" t="s">
        <v>5</v>
      </c>
      <c r="B12">
        <v>1</v>
      </c>
      <c r="C12">
        <v>3</v>
      </c>
      <c r="D12">
        <v>-14</v>
      </c>
      <c r="F12" t="s">
        <v>9</v>
      </c>
      <c r="G12">
        <f>VLOOKUP(players!$F12,'round 1'!$Y$3:$AB$14,2,FALSE)+VLOOKUP(players!$F12,'round 2'!$Y$3:$AB$14,2,FALSE)</f>
        <v>3</v>
      </c>
      <c r="H12">
        <f>VLOOKUP(players!$F12,'round 1'!$Y$3:$AB$14,3,FALSE)+VLOOKUP(players!$F12,'round 2'!$Y$3:$AB$14,3,FALSE)</f>
        <v>1</v>
      </c>
      <c r="I12">
        <f>VLOOKUP(players!$F12,'round 1'!$Y$3:$AB$14,4,FALSE)+VLOOKUP(players!$F12,'round 2'!$Y$3:$AB$14,4,FALSE)</f>
        <v>7</v>
      </c>
    </row>
    <row r="13" spans="1:14" x14ac:dyDescent="0.2">
      <c r="A13" t="s">
        <v>3</v>
      </c>
      <c r="B13">
        <v>0</v>
      </c>
      <c r="C13">
        <v>4</v>
      </c>
      <c r="D13">
        <v>-26</v>
      </c>
      <c r="F13" t="s">
        <v>10</v>
      </c>
      <c r="G13">
        <f>VLOOKUP(players!$F13,'round 1'!$Y$3:$AB$14,2,FALSE)+VLOOKUP(players!$F13,'round 2'!$Y$3:$AB$14,2,FALSE)</f>
        <v>2</v>
      </c>
      <c r="H13">
        <f>VLOOKUP(players!$F13,'round 1'!$Y$3:$AB$14,3,FALSE)+VLOOKUP(players!$F13,'round 2'!$Y$3:$AB$14,3,FALSE)</f>
        <v>2</v>
      </c>
      <c r="I13">
        <f>VLOOKUP(players!$F13,'round 1'!$Y$3:$AB$14,4,FALSE)+VLOOKUP(players!$F13,'round 2'!$Y$3:$AB$14,4,FALSE)</f>
        <v>-12</v>
      </c>
    </row>
    <row r="16" spans="1:14" x14ac:dyDescent="0.2">
      <c r="A16" t="s">
        <v>1</v>
      </c>
      <c r="B16" t="s">
        <v>3</v>
      </c>
      <c r="K16" t="s">
        <v>1</v>
      </c>
      <c r="L16" t="s">
        <v>3</v>
      </c>
    </row>
    <row r="17" spans="11:12" x14ac:dyDescent="0.2">
      <c r="K17" t="s">
        <v>2</v>
      </c>
      <c r="L17" t="s">
        <v>5</v>
      </c>
    </row>
    <row r="18" spans="11:12" x14ac:dyDescent="0.2">
      <c r="K18" t="s">
        <v>32</v>
      </c>
      <c r="L18" t="s">
        <v>32</v>
      </c>
    </row>
    <row r="19" spans="11:12" x14ac:dyDescent="0.2">
      <c r="K19" t="s">
        <v>4</v>
      </c>
      <c r="L19" t="s">
        <v>0</v>
      </c>
    </row>
    <row r="20" spans="11:12" x14ac:dyDescent="0.2">
      <c r="K20" t="s">
        <v>31</v>
      </c>
      <c r="L20" t="s">
        <v>10</v>
      </c>
    </row>
    <row r="21" spans="11:12" x14ac:dyDescent="0.2">
      <c r="L21" t="s">
        <v>33</v>
      </c>
    </row>
  </sheetData>
  <sortState xmlns:xlrd2="http://schemas.microsoft.com/office/spreadsheetml/2017/richdata2" ref="A2:D13">
    <sortCondition descending="1" ref="B2:B13"/>
    <sortCondition descending="1" ref="D2:D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0CBB5-217D-DF4F-ABD7-6BDBAA510871}">
  <dimension ref="A1:AB26"/>
  <sheetViews>
    <sheetView workbookViewId="0">
      <selection activeCell="B24" sqref="B24"/>
    </sheetView>
  </sheetViews>
  <sheetFormatPr baseColWidth="10" defaultRowHeight="16" x14ac:dyDescent="0.2"/>
  <cols>
    <col min="7" max="7" width="2.5" customWidth="1"/>
    <col min="8" max="8" width="7.1640625" bestFit="1" customWidth="1"/>
    <col min="9" max="9" width="5.5" bestFit="1" customWidth="1"/>
    <col min="10" max="11" width="3.1640625" bestFit="1" customWidth="1"/>
    <col min="19" max="19" width="2.6640625" customWidth="1"/>
    <col min="20" max="20" width="7.1640625" bestFit="1" customWidth="1"/>
    <col min="21" max="21" width="5.5" bestFit="1" customWidth="1"/>
    <col min="22" max="23" width="3.1640625" bestFit="1" customWidth="1"/>
  </cols>
  <sheetData>
    <row r="1" spans="1:28" ht="17" thickBot="1" x14ac:dyDescent="0.25">
      <c r="A1" s="37" t="s">
        <v>11</v>
      </c>
      <c r="B1" s="38"/>
      <c r="C1" s="39"/>
      <c r="M1" s="31" t="s">
        <v>26</v>
      </c>
      <c r="N1" s="32"/>
      <c r="O1" s="33"/>
      <c r="Y1" s="34" t="s">
        <v>27</v>
      </c>
      <c r="Z1" s="35"/>
      <c r="AA1" s="35"/>
      <c r="AB1" s="36"/>
    </row>
    <row r="2" spans="1:28" ht="17" thickBot="1" x14ac:dyDescent="0.25">
      <c r="A2" s="12" t="s">
        <v>19</v>
      </c>
      <c r="B2" s="13" t="s">
        <v>20</v>
      </c>
      <c r="C2" s="14" t="s">
        <v>21</v>
      </c>
      <c r="M2" s="12" t="s">
        <v>19</v>
      </c>
      <c r="N2" s="13" t="s">
        <v>20</v>
      </c>
      <c r="O2" s="14" t="s">
        <v>21</v>
      </c>
      <c r="Y2" s="12" t="s">
        <v>16</v>
      </c>
      <c r="Z2" s="13" t="s">
        <v>23</v>
      </c>
      <c r="AA2" s="13" t="s">
        <v>24</v>
      </c>
      <c r="AB2" s="14" t="s">
        <v>25</v>
      </c>
    </row>
    <row r="3" spans="1:28" x14ac:dyDescent="0.2">
      <c r="A3" s="3">
        <v>1</v>
      </c>
      <c r="B3" s="4" t="s">
        <v>1</v>
      </c>
      <c r="C3" s="5" t="s">
        <v>0</v>
      </c>
      <c r="M3" s="3">
        <v>1</v>
      </c>
      <c r="N3" s="4" t="s">
        <v>8</v>
      </c>
      <c r="O3" s="5" t="s">
        <v>4</v>
      </c>
      <c r="Y3" s="22" t="str">
        <f>B3</f>
        <v>Hagen</v>
      </c>
      <c r="Z3" s="15">
        <f>COUNTIF(H8:H10,1)</f>
        <v>1</v>
      </c>
      <c r="AA3" s="15">
        <f>COUNTIF(I8:I10,1)</f>
        <v>1</v>
      </c>
      <c r="AB3" s="20">
        <f>SUM(J8-K8,J9-K9)</f>
        <v>2</v>
      </c>
    </row>
    <row r="4" spans="1:28" x14ac:dyDescent="0.2">
      <c r="A4" s="3">
        <v>2</v>
      </c>
      <c r="B4" s="4" t="s">
        <v>9</v>
      </c>
      <c r="C4" s="5" t="s">
        <v>2</v>
      </c>
      <c r="M4" s="3">
        <v>2</v>
      </c>
      <c r="N4" s="4" t="s">
        <v>31</v>
      </c>
      <c r="O4" s="21" t="s">
        <v>7</v>
      </c>
      <c r="Y4" s="23" t="str">
        <f>C3</f>
        <v>Carlos</v>
      </c>
      <c r="Z4" s="16">
        <f>COUNTIF(H8:H10,1)</f>
        <v>1</v>
      </c>
      <c r="AA4" s="16">
        <f>COUNTIF(I8:I10,1)</f>
        <v>1</v>
      </c>
      <c r="AB4" s="17">
        <f>SUM(J8-K8,J9-K9)</f>
        <v>2</v>
      </c>
    </row>
    <row r="5" spans="1:28" ht="17" thickBot="1" x14ac:dyDescent="0.25">
      <c r="A5" s="6">
        <v>3</v>
      </c>
      <c r="B5" s="7" t="s">
        <v>3</v>
      </c>
      <c r="C5" s="8" t="s">
        <v>5</v>
      </c>
      <c r="M5" s="6">
        <v>3</v>
      </c>
      <c r="N5" s="7" t="s">
        <v>6</v>
      </c>
      <c r="O5" s="8" t="s">
        <v>10</v>
      </c>
      <c r="Y5" s="23" t="str">
        <f>B4</f>
        <v>Josh K</v>
      </c>
      <c r="Z5" s="16">
        <f>COUNTIF(H8:H10,2)</f>
        <v>2</v>
      </c>
      <c r="AA5" s="16">
        <f>COUNTIF(I8:I10,2)</f>
        <v>0</v>
      </c>
      <c r="AB5" s="17">
        <f>SUM(K8-J8,J10-K10)</f>
        <v>10</v>
      </c>
    </row>
    <row r="6" spans="1:28" ht="17" thickBot="1" x14ac:dyDescent="0.25">
      <c r="Y6" s="23" t="str">
        <f>C4</f>
        <v>Bruno</v>
      </c>
      <c r="Z6" s="16">
        <f>COUNTIF(H8:H10,2)</f>
        <v>2</v>
      </c>
      <c r="AA6" s="16">
        <f>COUNTIF(I8:I10,2)</f>
        <v>0</v>
      </c>
      <c r="AB6" s="17">
        <f>SUM(K8-J8,J10-K10)</f>
        <v>10</v>
      </c>
    </row>
    <row r="7" spans="1:28" ht="17" thickBot="1" x14ac:dyDescent="0.25">
      <c r="A7" s="12" t="s">
        <v>12</v>
      </c>
      <c r="B7" s="29" t="s">
        <v>13</v>
      </c>
      <c r="C7" s="29"/>
      <c r="D7" s="13"/>
      <c r="E7" s="29" t="s">
        <v>14</v>
      </c>
      <c r="F7" s="29"/>
      <c r="G7" s="13"/>
      <c r="H7" s="13" t="s">
        <v>17</v>
      </c>
      <c r="I7" s="13" t="s">
        <v>22</v>
      </c>
      <c r="J7" s="29" t="s">
        <v>18</v>
      </c>
      <c r="K7" s="30"/>
      <c r="M7" s="12" t="s">
        <v>12</v>
      </c>
      <c r="N7" s="29" t="s">
        <v>13</v>
      </c>
      <c r="O7" s="29"/>
      <c r="P7" s="13"/>
      <c r="Q7" s="29" t="s">
        <v>14</v>
      </c>
      <c r="R7" s="29"/>
      <c r="S7" s="13"/>
      <c r="T7" s="13" t="s">
        <v>17</v>
      </c>
      <c r="U7" s="13" t="s">
        <v>22</v>
      </c>
      <c r="V7" s="29" t="s">
        <v>18</v>
      </c>
      <c r="W7" s="30"/>
      <c r="Y7" s="23" t="str">
        <f>B5</f>
        <v>Tommy</v>
      </c>
      <c r="Z7" s="16">
        <f>COUNTIF(H8:H10,3)</f>
        <v>0</v>
      </c>
      <c r="AA7" s="16">
        <f>COUNTIF(I8:I10,3)</f>
        <v>2</v>
      </c>
      <c r="AB7" s="17">
        <f>SUM(K9-J9,K10-J10)</f>
        <v>-12</v>
      </c>
    </row>
    <row r="8" spans="1:28" x14ac:dyDescent="0.2">
      <c r="A8" s="9">
        <v>1</v>
      </c>
      <c r="B8" s="10" t="str">
        <f>B3</f>
        <v>Hagen</v>
      </c>
      <c r="C8" s="10" t="str">
        <f>C3</f>
        <v>Carlos</v>
      </c>
      <c r="D8" s="10" t="s">
        <v>15</v>
      </c>
      <c r="E8" s="10" t="str">
        <f>B4</f>
        <v>Josh K</v>
      </c>
      <c r="F8" s="10" t="str">
        <f>C4</f>
        <v>Bruno</v>
      </c>
      <c r="G8" s="10"/>
      <c r="H8" s="10">
        <v>2</v>
      </c>
      <c r="I8" s="10">
        <v>1</v>
      </c>
      <c r="J8" s="10">
        <v>18</v>
      </c>
      <c r="K8" s="11">
        <v>21</v>
      </c>
      <c r="M8" s="9">
        <v>1</v>
      </c>
      <c r="N8" s="10" t="str">
        <f>N3</f>
        <v>Josh B</v>
      </c>
      <c r="O8" s="10" t="str">
        <f>O3</f>
        <v>German</v>
      </c>
      <c r="P8" s="10" t="s">
        <v>15</v>
      </c>
      <c r="Q8" s="10" t="str">
        <f>N4</f>
        <v>Kyle</v>
      </c>
      <c r="R8" s="10" t="str">
        <f>O4</f>
        <v>True</v>
      </c>
      <c r="S8" s="10"/>
      <c r="T8" s="10">
        <v>2</v>
      </c>
      <c r="U8" s="10">
        <v>1</v>
      </c>
      <c r="V8" s="10">
        <v>19</v>
      </c>
      <c r="W8" s="11">
        <v>21</v>
      </c>
      <c r="Y8" s="23" t="str">
        <f>C5</f>
        <v>Robert</v>
      </c>
      <c r="Z8" s="16">
        <f>COUNTIF(H8:H10,3)</f>
        <v>0</v>
      </c>
      <c r="AA8" s="16">
        <f>COUNTIF(I8:I10,3)</f>
        <v>2</v>
      </c>
      <c r="AB8" s="17">
        <f>SUM(K9-J9,K10-J10)</f>
        <v>-12</v>
      </c>
    </row>
    <row r="9" spans="1:28" x14ac:dyDescent="0.2">
      <c r="A9" s="3">
        <v>2</v>
      </c>
      <c r="B9" s="4" t="str">
        <f>B3</f>
        <v>Hagen</v>
      </c>
      <c r="C9" s="4" t="str">
        <f>C3</f>
        <v>Carlos</v>
      </c>
      <c r="D9" s="4" t="s">
        <v>15</v>
      </c>
      <c r="E9" s="4" t="str">
        <f>B5</f>
        <v>Tommy</v>
      </c>
      <c r="F9" s="4" t="str">
        <f>C5</f>
        <v>Robert</v>
      </c>
      <c r="G9" s="4"/>
      <c r="H9" s="4">
        <v>1</v>
      </c>
      <c r="I9" s="4">
        <v>3</v>
      </c>
      <c r="J9" s="4">
        <v>21</v>
      </c>
      <c r="K9" s="5">
        <v>16</v>
      </c>
      <c r="M9" s="3">
        <v>2</v>
      </c>
      <c r="N9" s="4" t="str">
        <f>N3</f>
        <v>Josh B</v>
      </c>
      <c r="O9" s="4" t="str">
        <f>O3</f>
        <v>German</v>
      </c>
      <c r="P9" s="4" t="s">
        <v>15</v>
      </c>
      <c r="Q9" s="4" t="str">
        <f>N5</f>
        <v>Nate</v>
      </c>
      <c r="R9" s="4" t="str">
        <f>O5</f>
        <v>Kendel</v>
      </c>
      <c r="S9" s="4"/>
      <c r="T9" s="4">
        <v>3</v>
      </c>
      <c r="U9" s="4">
        <v>1</v>
      </c>
      <c r="V9" s="4">
        <v>20</v>
      </c>
      <c r="W9" s="5">
        <v>22</v>
      </c>
      <c r="Y9" s="23" t="str">
        <f>N3</f>
        <v>Josh B</v>
      </c>
      <c r="Z9" s="16">
        <f>COUNTIF(T8:T10,1)</f>
        <v>0</v>
      </c>
      <c r="AA9" s="16">
        <f>COUNTIF(U8:U10,1)</f>
        <v>2</v>
      </c>
      <c r="AB9" s="17">
        <f>SUM(V8-W8,V9-W9)</f>
        <v>-4</v>
      </c>
    </row>
    <row r="10" spans="1:28" ht="17" thickBot="1" x14ac:dyDescent="0.25">
      <c r="A10" s="6">
        <v>3</v>
      </c>
      <c r="B10" s="7" t="str">
        <f>B4</f>
        <v>Josh K</v>
      </c>
      <c r="C10" s="7" t="str">
        <f>C4</f>
        <v>Bruno</v>
      </c>
      <c r="D10" s="7" t="s">
        <v>15</v>
      </c>
      <c r="E10" s="7" t="str">
        <f>B5</f>
        <v>Tommy</v>
      </c>
      <c r="F10" s="7" t="str">
        <f>C5</f>
        <v>Robert</v>
      </c>
      <c r="G10" s="7"/>
      <c r="H10" s="7">
        <v>2</v>
      </c>
      <c r="I10" s="7">
        <v>3</v>
      </c>
      <c r="J10" s="7">
        <v>21</v>
      </c>
      <c r="K10" s="8">
        <v>14</v>
      </c>
      <c r="M10" s="6">
        <v>3</v>
      </c>
      <c r="N10" s="7" t="str">
        <f>N4</f>
        <v>Kyle</v>
      </c>
      <c r="O10" s="7" t="str">
        <f>O4</f>
        <v>True</v>
      </c>
      <c r="P10" s="7" t="s">
        <v>15</v>
      </c>
      <c r="Q10" s="7" t="str">
        <f>N5</f>
        <v>Nate</v>
      </c>
      <c r="R10" s="7" t="str">
        <f>O5</f>
        <v>Kendel</v>
      </c>
      <c r="S10" s="7"/>
      <c r="T10" s="7">
        <v>3</v>
      </c>
      <c r="U10" s="7">
        <v>2</v>
      </c>
      <c r="V10" s="7"/>
      <c r="W10" s="8"/>
      <c r="Y10" s="23" t="str">
        <f>O3</f>
        <v>German</v>
      </c>
      <c r="Z10" s="16">
        <f>COUNTIF(T8:T10,1)</f>
        <v>0</v>
      </c>
      <c r="AA10" s="16">
        <f>COUNTIF(U8:U10,1)</f>
        <v>2</v>
      </c>
      <c r="AB10" s="17">
        <f>SUM(V8-W8,V9-W9)</f>
        <v>-4</v>
      </c>
    </row>
    <row r="11" spans="1:28" ht="17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3" t="str">
        <f>N4</f>
        <v>Kyle</v>
      </c>
      <c r="Z11" s="16">
        <f>COUNTIF(T8:T10,2)</f>
        <v>1</v>
      </c>
      <c r="AA11" s="16">
        <f>COUNTIF(U8:U10,2)</f>
        <v>1</v>
      </c>
      <c r="AB11" s="17">
        <f>SUM(W8-V8,V10-W10)</f>
        <v>2</v>
      </c>
    </row>
    <row r="12" spans="1:28" ht="17" thickBot="1" x14ac:dyDescent="0.25">
      <c r="A12" s="2"/>
      <c r="B12" s="12" t="s">
        <v>16</v>
      </c>
      <c r="C12" s="13" t="s">
        <v>23</v>
      </c>
      <c r="D12" s="13" t="s">
        <v>24</v>
      </c>
      <c r="E12" s="14" t="s">
        <v>25</v>
      </c>
      <c r="F12" s="2"/>
      <c r="G12" s="2"/>
      <c r="H12" s="2"/>
      <c r="I12" s="2"/>
      <c r="J12" s="2"/>
      <c r="K12" s="2"/>
      <c r="M12" s="2"/>
      <c r="N12" s="12" t="s">
        <v>16</v>
      </c>
      <c r="O12" s="13" t="s">
        <v>23</v>
      </c>
      <c r="P12" s="13" t="s">
        <v>24</v>
      </c>
      <c r="Q12" s="14" t="s">
        <v>25</v>
      </c>
      <c r="R12" s="2"/>
      <c r="S12" s="2"/>
      <c r="T12" s="2"/>
      <c r="U12" s="2"/>
      <c r="V12" s="2"/>
      <c r="W12" s="2"/>
      <c r="Y12" s="23" t="str">
        <f>O4</f>
        <v>True</v>
      </c>
      <c r="Z12" s="16">
        <f>COUNTIF(T8:T10,2)</f>
        <v>1</v>
      </c>
      <c r="AA12" s="16">
        <f>COUNTIF(U8:U10,2)</f>
        <v>1</v>
      </c>
      <c r="AB12" s="17">
        <f>SUM(W8-V8,V10-W10)</f>
        <v>2</v>
      </c>
    </row>
    <row r="13" spans="1:28" x14ac:dyDescent="0.2">
      <c r="A13" s="2"/>
      <c r="B13" s="9" t="str">
        <f>B3</f>
        <v>Hagen</v>
      </c>
      <c r="C13" s="10">
        <f>COUNTIF(H8:H10,1)</f>
        <v>1</v>
      </c>
      <c r="D13" s="10">
        <f>COUNTIF(I8:I10,1)</f>
        <v>1</v>
      </c>
      <c r="E13" s="11">
        <f>SUM(J8-K8,J9-K9)</f>
        <v>2</v>
      </c>
      <c r="F13" s="2"/>
      <c r="G13" s="2"/>
      <c r="H13" s="2"/>
      <c r="I13" s="2"/>
      <c r="J13" s="2"/>
      <c r="K13" s="2"/>
      <c r="M13" s="2"/>
      <c r="N13" s="9" t="str">
        <f>N3</f>
        <v>Josh B</v>
      </c>
      <c r="O13" s="10">
        <f>COUNTIF(T8:T10,1)</f>
        <v>0</v>
      </c>
      <c r="P13" s="10">
        <f>COUNTIF(U8:U10,1)</f>
        <v>2</v>
      </c>
      <c r="Q13" s="11">
        <f>SUM(V8-W8,V9-W9)</f>
        <v>-4</v>
      </c>
      <c r="R13" s="2"/>
      <c r="S13" s="2"/>
      <c r="T13" s="2"/>
      <c r="U13" s="2"/>
      <c r="V13" s="2"/>
      <c r="W13" s="2"/>
      <c r="Y13" s="23" t="str">
        <f>N5</f>
        <v>Nate</v>
      </c>
      <c r="Z13" s="16">
        <f>COUNTIF(T8:T10,3)</f>
        <v>2</v>
      </c>
      <c r="AA13" s="16">
        <f>COUNTIF(U8:U10,3)</f>
        <v>0</v>
      </c>
      <c r="AB13" s="17">
        <f>SUM(W9-V9,W10-V10)</f>
        <v>2</v>
      </c>
    </row>
    <row r="14" spans="1:28" ht="17" thickBot="1" x14ac:dyDescent="0.25">
      <c r="A14" s="2"/>
      <c r="B14" s="3" t="str">
        <f>C3</f>
        <v>Carlos</v>
      </c>
      <c r="C14" s="4">
        <f>COUNTIF(H8:H10,1)</f>
        <v>1</v>
      </c>
      <c r="D14" s="4">
        <f>COUNTIF(I8:I10,1)</f>
        <v>1</v>
      </c>
      <c r="E14" s="5">
        <f>SUM(J8-K8,J9-K9)</f>
        <v>2</v>
      </c>
      <c r="F14" s="2"/>
      <c r="G14" s="2"/>
      <c r="H14" s="2"/>
      <c r="I14" s="2"/>
      <c r="J14" s="2"/>
      <c r="K14" s="2"/>
      <c r="M14" s="2"/>
      <c r="N14" s="3" t="str">
        <f>O3</f>
        <v>German</v>
      </c>
      <c r="O14" s="4">
        <f>COUNTIF(T8:T10,1)</f>
        <v>0</v>
      </c>
      <c r="P14" s="4">
        <f>COUNTIF(U8:U10,1)</f>
        <v>2</v>
      </c>
      <c r="Q14" s="5">
        <f>SUM(V8-W8,V9-W9)</f>
        <v>-4</v>
      </c>
      <c r="R14" s="2"/>
      <c r="S14" s="2"/>
      <c r="T14" s="2"/>
      <c r="U14" s="2"/>
      <c r="V14" s="2"/>
      <c r="W14" s="2"/>
      <c r="Y14" s="24" t="str">
        <f>O5</f>
        <v>Kendel</v>
      </c>
      <c r="Z14" s="18">
        <f>COUNTIF(T8:T10,3)</f>
        <v>2</v>
      </c>
      <c r="AA14" s="18">
        <f>COUNTIF(U8:U10,3)</f>
        <v>0</v>
      </c>
      <c r="AB14" s="19">
        <f>SUM(W9-V9,W10-V10)</f>
        <v>2</v>
      </c>
    </row>
    <row r="15" spans="1:28" x14ac:dyDescent="0.2">
      <c r="A15" s="2"/>
      <c r="B15" s="3" t="str">
        <f>B4</f>
        <v>Josh K</v>
      </c>
      <c r="C15" s="4">
        <f>COUNTIF(H8:H10,2)</f>
        <v>2</v>
      </c>
      <c r="D15" s="4">
        <f>COUNTIF(I8:I10,2)</f>
        <v>0</v>
      </c>
      <c r="E15" s="5">
        <f>SUM(K8-J8,J10-K10)</f>
        <v>10</v>
      </c>
      <c r="F15" s="2"/>
      <c r="G15" s="2"/>
      <c r="H15" s="2"/>
      <c r="I15" s="2"/>
      <c r="J15" s="2"/>
      <c r="K15" s="2"/>
      <c r="M15" s="2"/>
      <c r="N15" s="3" t="str">
        <f>N4</f>
        <v>Kyle</v>
      </c>
      <c r="O15" s="4">
        <f>COUNTIF(T8:T10,2)</f>
        <v>1</v>
      </c>
      <c r="P15" s="4">
        <f>COUNTIF(U8:U10,2)</f>
        <v>1</v>
      </c>
      <c r="Q15" s="5">
        <f>SUM(W8-V8,V10-W10)</f>
        <v>2</v>
      </c>
      <c r="R15" s="2"/>
      <c r="S15" s="2"/>
      <c r="T15" s="2"/>
      <c r="U15" s="2"/>
      <c r="V15" s="2"/>
      <c r="W15" s="2"/>
    </row>
    <row r="16" spans="1:28" x14ac:dyDescent="0.2">
      <c r="A16" s="2"/>
      <c r="B16" s="3" t="str">
        <f>C4</f>
        <v>Bruno</v>
      </c>
      <c r="C16" s="4">
        <f>COUNTIF(H8:H10,2)</f>
        <v>2</v>
      </c>
      <c r="D16" s="4">
        <f>COUNTIF(I8:I10,2)</f>
        <v>0</v>
      </c>
      <c r="E16" s="5">
        <f>SUM(K8-J8,J10-K10)</f>
        <v>10</v>
      </c>
      <c r="F16" s="2"/>
      <c r="G16" s="2"/>
      <c r="H16" s="2"/>
      <c r="I16" s="2"/>
      <c r="J16" s="2"/>
      <c r="K16" s="2"/>
      <c r="M16" s="2"/>
      <c r="N16" s="3" t="str">
        <f>O4</f>
        <v>True</v>
      </c>
      <c r="O16" s="4">
        <f>COUNTIF(T8:T10,2)</f>
        <v>1</v>
      </c>
      <c r="P16" s="4">
        <f>COUNTIF(U8:U10,2)</f>
        <v>1</v>
      </c>
      <c r="Q16" s="5">
        <f>SUM(W8-V8,V10-W10)</f>
        <v>2</v>
      </c>
      <c r="R16" s="2"/>
      <c r="S16" s="2"/>
      <c r="T16" s="2"/>
      <c r="U16" s="2"/>
      <c r="V16" s="2"/>
      <c r="W16" s="2"/>
    </row>
    <row r="17" spans="1:23" x14ac:dyDescent="0.2">
      <c r="A17" s="2"/>
      <c r="B17" s="3" t="str">
        <f>B5</f>
        <v>Tommy</v>
      </c>
      <c r="C17" s="4">
        <f>COUNTIF(H$8:H$10,3)</f>
        <v>0</v>
      </c>
      <c r="D17" s="4">
        <f>COUNTIF(I$8:I$10,3)</f>
        <v>2</v>
      </c>
      <c r="E17" s="5">
        <f>SUM(K9-J9,K10-J10)</f>
        <v>-12</v>
      </c>
      <c r="F17" s="2"/>
      <c r="G17" s="2"/>
      <c r="H17" s="2"/>
      <c r="I17" s="2"/>
      <c r="J17" s="2"/>
      <c r="K17" s="2"/>
      <c r="M17" s="2"/>
      <c r="N17" s="3" t="str">
        <f>N5</f>
        <v>Nate</v>
      </c>
      <c r="O17" s="4">
        <f>COUNTIF(T$8:T$10,3)</f>
        <v>2</v>
      </c>
      <c r="P17" s="4">
        <f>COUNTIF(U$8:U$10,3)</f>
        <v>0</v>
      </c>
      <c r="Q17" s="5">
        <f>SUM(W9-V9,W10-V10)</f>
        <v>2</v>
      </c>
      <c r="R17" s="2"/>
      <c r="S17" s="2"/>
      <c r="T17" s="2"/>
      <c r="U17" s="2"/>
      <c r="V17" s="2"/>
      <c r="W17" s="2"/>
    </row>
    <row r="18" spans="1:23" ht="17" thickBot="1" x14ac:dyDescent="0.25">
      <c r="A18" s="2"/>
      <c r="B18" s="6" t="str">
        <f>C5</f>
        <v>Robert</v>
      </c>
      <c r="C18" s="7">
        <f>COUNTIF(H$8:H$10,3)</f>
        <v>0</v>
      </c>
      <c r="D18" s="7">
        <f>COUNTIF(I$8:I$10,3)</f>
        <v>2</v>
      </c>
      <c r="E18" s="8">
        <f>SUM(K9-J9,K10-J10)</f>
        <v>-12</v>
      </c>
      <c r="F18" s="2"/>
      <c r="G18" s="2"/>
      <c r="H18" s="2"/>
      <c r="I18" s="2"/>
      <c r="J18" s="2"/>
      <c r="K18" s="2"/>
      <c r="M18" s="2"/>
      <c r="N18" s="6" t="str">
        <f>O5</f>
        <v>Kendel</v>
      </c>
      <c r="O18" s="7">
        <f>COUNTIF(T$8:T$10,3)</f>
        <v>2</v>
      </c>
      <c r="P18" s="7">
        <f>COUNTIF(U$8:U$10,3)</f>
        <v>0</v>
      </c>
      <c r="Q18" s="8">
        <f>SUM(W9-V9,W10-V10)</f>
        <v>2</v>
      </c>
      <c r="R18" s="2"/>
      <c r="S18" s="2"/>
      <c r="T18" s="2"/>
      <c r="U18" s="2"/>
      <c r="V18" s="2"/>
      <c r="W18" s="2"/>
    </row>
    <row r="21" spans="1:23" x14ac:dyDescent="0.2">
      <c r="B21" t="s">
        <v>9</v>
      </c>
      <c r="C21" t="s">
        <v>6</v>
      </c>
    </row>
    <row r="22" spans="1:23" x14ac:dyDescent="0.2">
      <c r="B22" t="s">
        <v>2</v>
      </c>
      <c r="C22" t="s">
        <v>10</v>
      </c>
    </row>
    <row r="23" spans="1:23" x14ac:dyDescent="0.2">
      <c r="B23" t="s">
        <v>1</v>
      </c>
      <c r="C23" t="s">
        <v>31</v>
      </c>
    </row>
    <row r="24" spans="1:23" x14ac:dyDescent="0.2">
      <c r="B24" t="s">
        <v>0</v>
      </c>
      <c r="C24" s="1" t="s">
        <v>7</v>
      </c>
    </row>
    <row r="25" spans="1:23" x14ac:dyDescent="0.2">
      <c r="B25" t="s">
        <v>3</v>
      </c>
      <c r="C25" t="s">
        <v>4</v>
      </c>
    </row>
    <row r="26" spans="1:23" x14ac:dyDescent="0.2">
      <c r="B26" t="s">
        <v>5</v>
      </c>
      <c r="C26" t="s">
        <v>32</v>
      </c>
    </row>
  </sheetData>
  <mergeCells count="9">
    <mergeCell ref="B7:C7"/>
    <mergeCell ref="E7:F7"/>
    <mergeCell ref="A1:C1"/>
    <mergeCell ref="J7:K7"/>
    <mergeCell ref="Q7:R7"/>
    <mergeCell ref="V7:W7"/>
    <mergeCell ref="M1:O1"/>
    <mergeCell ref="N7:O7"/>
    <mergeCell ref="Y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AC136-B313-554E-BA9B-75813FD983E6}">
  <dimension ref="A1:AB18"/>
  <sheetViews>
    <sheetView workbookViewId="0">
      <selection activeCell="T19" sqref="T19"/>
    </sheetView>
  </sheetViews>
  <sheetFormatPr baseColWidth="10" defaultRowHeight="16" x14ac:dyDescent="0.2"/>
  <cols>
    <col min="7" max="7" width="2.33203125" customWidth="1"/>
    <col min="8" max="8" width="7.1640625" bestFit="1" customWidth="1"/>
    <col min="9" max="9" width="5.5" bestFit="1" customWidth="1"/>
    <col min="10" max="10" width="3.83203125" customWidth="1"/>
    <col min="11" max="11" width="3.6640625" customWidth="1"/>
    <col min="19" max="19" width="2.83203125" customWidth="1"/>
    <col min="20" max="20" width="7.1640625" bestFit="1" customWidth="1"/>
    <col min="21" max="21" width="5.5" bestFit="1" customWidth="1"/>
    <col min="22" max="23" width="3.1640625" bestFit="1" customWidth="1"/>
  </cols>
  <sheetData>
    <row r="1" spans="1:28" ht="17" thickBot="1" x14ac:dyDescent="0.25">
      <c r="A1" s="37" t="s">
        <v>11</v>
      </c>
      <c r="B1" s="38"/>
      <c r="C1" s="39"/>
      <c r="M1" s="31" t="s">
        <v>26</v>
      </c>
      <c r="N1" s="32"/>
      <c r="O1" s="33"/>
      <c r="Y1" s="34" t="s">
        <v>27</v>
      </c>
      <c r="Z1" s="35"/>
      <c r="AA1" s="35"/>
      <c r="AB1" s="36"/>
    </row>
    <row r="2" spans="1:28" ht="17" thickBot="1" x14ac:dyDescent="0.25">
      <c r="A2" s="12" t="s">
        <v>19</v>
      </c>
      <c r="B2" s="13" t="s">
        <v>20</v>
      </c>
      <c r="C2" s="14" t="s">
        <v>21</v>
      </c>
      <c r="M2" s="12" t="s">
        <v>19</v>
      </c>
      <c r="N2" s="13" t="s">
        <v>20</v>
      </c>
      <c r="O2" s="14" t="s">
        <v>21</v>
      </c>
      <c r="Y2" s="12" t="s">
        <v>16</v>
      </c>
      <c r="Z2" s="13" t="s">
        <v>23</v>
      </c>
      <c r="AA2" s="13" t="s">
        <v>24</v>
      </c>
      <c r="AB2" s="14" t="s">
        <v>25</v>
      </c>
    </row>
    <row r="3" spans="1:28" x14ac:dyDescent="0.2">
      <c r="A3" s="3">
        <v>1</v>
      </c>
      <c r="B3" s="4" t="s">
        <v>1</v>
      </c>
      <c r="C3" s="21" t="s">
        <v>7</v>
      </c>
      <c r="M3" s="3">
        <v>1</v>
      </c>
      <c r="N3" s="4" t="s">
        <v>2</v>
      </c>
      <c r="O3" s="5" t="s">
        <v>4</v>
      </c>
      <c r="Y3" s="22" t="str">
        <f>B3</f>
        <v>Hagen</v>
      </c>
      <c r="Z3" s="15">
        <f>COUNTIF(H8:H10,1)</f>
        <v>2</v>
      </c>
      <c r="AA3" s="15">
        <f>COUNTIF(I8:I10,1)</f>
        <v>0</v>
      </c>
      <c r="AB3" s="20">
        <f>SUM(J8-K8,J9-K9)</f>
        <v>17</v>
      </c>
    </row>
    <row r="4" spans="1:28" x14ac:dyDescent="0.2">
      <c r="A4" s="3">
        <v>2</v>
      </c>
      <c r="B4" s="4" t="s">
        <v>9</v>
      </c>
      <c r="C4" s="21" t="s">
        <v>8</v>
      </c>
      <c r="M4" s="3">
        <v>2</v>
      </c>
      <c r="N4" s="4" t="s">
        <v>31</v>
      </c>
      <c r="O4" s="5" t="s">
        <v>0</v>
      </c>
      <c r="Y4" s="23" t="str">
        <f>C3</f>
        <v>True</v>
      </c>
      <c r="Z4" s="16">
        <f>COUNTIF(H8:H10,1)</f>
        <v>2</v>
      </c>
      <c r="AA4" s="16">
        <f>COUNTIF(I8:I10,1)</f>
        <v>0</v>
      </c>
      <c r="AB4" s="17">
        <f>SUM(J8-K8,J9-K9)</f>
        <v>17</v>
      </c>
    </row>
    <row r="5" spans="1:28" ht="17" thickBot="1" x14ac:dyDescent="0.25">
      <c r="A5" s="6">
        <v>3</v>
      </c>
      <c r="B5" s="7" t="s">
        <v>3</v>
      </c>
      <c r="C5" s="8" t="s">
        <v>10</v>
      </c>
      <c r="M5" s="6">
        <v>3</v>
      </c>
      <c r="N5" s="7" t="s">
        <v>6</v>
      </c>
      <c r="O5" s="8" t="s">
        <v>5</v>
      </c>
      <c r="Y5" s="23" t="str">
        <f>B4</f>
        <v>Josh K</v>
      </c>
      <c r="Z5" s="16">
        <f>COUNTIF(H8:H10,2)</f>
        <v>1</v>
      </c>
      <c r="AA5" s="16">
        <f>COUNTIF(I8:I10,2)</f>
        <v>1</v>
      </c>
      <c r="AB5" s="17">
        <f>SUM(K8-J8,J10-K10)</f>
        <v>-3</v>
      </c>
    </row>
    <row r="6" spans="1:28" ht="17" thickBot="1" x14ac:dyDescent="0.25">
      <c r="Y6" s="23" t="str">
        <f>C4</f>
        <v>Josh B</v>
      </c>
      <c r="Z6" s="16">
        <f>COUNTIF(H8:H10,2)</f>
        <v>1</v>
      </c>
      <c r="AA6" s="16">
        <f>COUNTIF(I8:I10,2)</f>
        <v>1</v>
      </c>
      <c r="AB6" s="17">
        <f>SUM(K8-J8,J10-K10)</f>
        <v>-3</v>
      </c>
    </row>
    <row r="7" spans="1:28" ht="17" thickBot="1" x14ac:dyDescent="0.25">
      <c r="A7" s="12" t="s">
        <v>12</v>
      </c>
      <c r="B7" s="29" t="s">
        <v>13</v>
      </c>
      <c r="C7" s="29"/>
      <c r="D7" s="13"/>
      <c r="E7" s="29" t="s">
        <v>14</v>
      </c>
      <c r="F7" s="29"/>
      <c r="G7" s="13"/>
      <c r="H7" s="13" t="s">
        <v>17</v>
      </c>
      <c r="I7" s="13" t="s">
        <v>22</v>
      </c>
      <c r="J7" s="29" t="s">
        <v>18</v>
      </c>
      <c r="K7" s="30"/>
      <c r="M7" s="12" t="s">
        <v>12</v>
      </c>
      <c r="N7" s="29" t="s">
        <v>13</v>
      </c>
      <c r="O7" s="29"/>
      <c r="P7" s="13"/>
      <c r="Q7" s="29" t="s">
        <v>14</v>
      </c>
      <c r="R7" s="29"/>
      <c r="S7" s="13"/>
      <c r="T7" s="13" t="s">
        <v>17</v>
      </c>
      <c r="U7" s="13" t="s">
        <v>22</v>
      </c>
      <c r="V7" s="29" t="s">
        <v>18</v>
      </c>
      <c r="W7" s="30"/>
      <c r="Y7" s="23" t="str">
        <f>B5</f>
        <v>Tommy</v>
      </c>
      <c r="Z7" s="16">
        <f>COUNTIF(H8:H10,3)</f>
        <v>0</v>
      </c>
      <c r="AA7" s="16">
        <f>COUNTIF(I8:I10,3)</f>
        <v>2</v>
      </c>
      <c r="AB7" s="17">
        <f>SUM(K9-J9,K10-J10)</f>
        <v>-14</v>
      </c>
    </row>
    <row r="8" spans="1:28" x14ac:dyDescent="0.2">
      <c r="A8" s="9">
        <v>1</v>
      </c>
      <c r="B8" s="10" t="str">
        <f>B3</f>
        <v>Hagen</v>
      </c>
      <c r="C8" s="10" t="str">
        <f>C3</f>
        <v>True</v>
      </c>
      <c r="D8" s="10" t="s">
        <v>15</v>
      </c>
      <c r="E8" s="10" t="str">
        <f>B4</f>
        <v>Josh K</v>
      </c>
      <c r="F8" s="10" t="str">
        <f>C4</f>
        <v>Josh B</v>
      </c>
      <c r="G8" s="10"/>
      <c r="H8" s="10">
        <v>1</v>
      </c>
      <c r="I8" s="10">
        <v>2</v>
      </c>
      <c r="J8" s="10">
        <v>21</v>
      </c>
      <c r="K8" s="11">
        <v>12</v>
      </c>
      <c r="M8" s="9">
        <v>1</v>
      </c>
      <c r="N8" s="10" t="str">
        <f>N3</f>
        <v>Bruno</v>
      </c>
      <c r="O8" s="10" t="str">
        <f>O3</f>
        <v>German</v>
      </c>
      <c r="P8" s="10" t="s">
        <v>15</v>
      </c>
      <c r="Q8" s="10" t="str">
        <f>N4</f>
        <v>Kyle</v>
      </c>
      <c r="R8" s="10" t="str">
        <f>O4</f>
        <v>Carlos</v>
      </c>
      <c r="S8" s="10"/>
      <c r="T8" s="10">
        <v>2</v>
      </c>
      <c r="U8" s="10">
        <v>1</v>
      </c>
      <c r="V8" s="10">
        <v>15</v>
      </c>
      <c r="W8" s="11">
        <v>21</v>
      </c>
      <c r="Y8" s="23" t="str">
        <f>C5</f>
        <v>Kendel</v>
      </c>
      <c r="Z8" s="16">
        <f>COUNTIF(H8:H10,3)</f>
        <v>0</v>
      </c>
      <c r="AA8" s="16">
        <f>COUNTIF(I8:I10,3)</f>
        <v>2</v>
      </c>
      <c r="AB8" s="17">
        <f>SUM(K9-J9,K10-J10)</f>
        <v>-14</v>
      </c>
    </row>
    <row r="9" spans="1:28" x14ac:dyDescent="0.2">
      <c r="A9" s="3">
        <v>2</v>
      </c>
      <c r="B9" s="4" t="str">
        <f>B3</f>
        <v>Hagen</v>
      </c>
      <c r="C9" s="4" t="str">
        <f>C3</f>
        <v>True</v>
      </c>
      <c r="D9" s="4" t="s">
        <v>15</v>
      </c>
      <c r="E9" s="4" t="str">
        <f>B5</f>
        <v>Tommy</v>
      </c>
      <c r="F9" s="4" t="str">
        <f>C5</f>
        <v>Kendel</v>
      </c>
      <c r="G9" s="4"/>
      <c r="H9" s="4">
        <v>1</v>
      </c>
      <c r="I9" s="4">
        <v>3</v>
      </c>
      <c r="J9" s="4">
        <v>21</v>
      </c>
      <c r="K9" s="5">
        <v>13</v>
      </c>
      <c r="M9" s="3">
        <v>2</v>
      </c>
      <c r="N9" s="4" t="str">
        <f>N3</f>
        <v>Bruno</v>
      </c>
      <c r="O9" s="4" t="str">
        <f>O3</f>
        <v>German</v>
      </c>
      <c r="P9" s="4" t="s">
        <v>15</v>
      </c>
      <c r="Q9" s="4" t="str">
        <f>N5</f>
        <v>Nate</v>
      </c>
      <c r="R9" s="4" t="str">
        <f>O5</f>
        <v>Robert</v>
      </c>
      <c r="S9" s="4"/>
      <c r="T9" s="4">
        <v>1</v>
      </c>
      <c r="U9" s="4">
        <v>3</v>
      </c>
      <c r="V9" s="4">
        <v>21</v>
      </c>
      <c r="W9" s="5">
        <v>15</v>
      </c>
      <c r="Y9" s="23" t="str">
        <f>N3</f>
        <v>Bruno</v>
      </c>
      <c r="Z9" s="16">
        <f>COUNTIF(T8:T10,1)</f>
        <v>1</v>
      </c>
      <c r="AA9" s="16">
        <f>COUNTIF(U8:U10,1)</f>
        <v>1</v>
      </c>
      <c r="AB9" s="17">
        <f>SUM(V8-W8,V9-W9)</f>
        <v>0</v>
      </c>
    </row>
    <row r="10" spans="1:28" ht="17" thickBot="1" x14ac:dyDescent="0.25">
      <c r="A10" s="6">
        <v>3</v>
      </c>
      <c r="B10" s="7" t="str">
        <f>B4</f>
        <v>Josh K</v>
      </c>
      <c r="C10" s="7" t="str">
        <f>C4</f>
        <v>Josh B</v>
      </c>
      <c r="D10" s="7" t="s">
        <v>15</v>
      </c>
      <c r="E10" s="7" t="str">
        <f>B5</f>
        <v>Tommy</v>
      </c>
      <c r="F10" s="7" t="str">
        <f>C5</f>
        <v>Kendel</v>
      </c>
      <c r="G10" s="7"/>
      <c r="H10" s="7">
        <v>2</v>
      </c>
      <c r="I10" s="7">
        <v>3</v>
      </c>
      <c r="J10" s="7">
        <v>21</v>
      </c>
      <c r="K10" s="8">
        <v>15</v>
      </c>
      <c r="M10" s="6">
        <v>3</v>
      </c>
      <c r="N10" s="7" t="str">
        <f>N4</f>
        <v>Kyle</v>
      </c>
      <c r="O10" s="7" t="str">
        <f>O4</f>
        <v>Carlos</v>
      </c>
      <c r="P10" s="7" t="s">
        <v>15</v>
      </c>
      <c r="Q10" s="7" t="str">
        <f>N5</f>
        <v>Nate</v>
      </c>
      <c r="R10" s="7" t="str">
        <f>O5</f>
        <v>Robert</v>
      </c>
      <c r="S10" s="7"/>
      <c r="T10" s="7">
        <v>3</v>
      </c>
      <c r="U10" s="7">
        <v>2</v>
      </c>
      <c r="V10" s="7">
        <v>17</v>
      </c>
      <c r="W10" s="8">
        <v>21</v>
      </c>
      <c r="Y10" s="23" t="str">
        <f>O3</f>
        <v>German</v>
      </c>
      <c r="Z10" s="16">
        <f>COUNTIF(T8:T10,1)</f>
        <v>1</v>
      </c>
      <c r="AA10" s="16">
        <f>COUNTIF(U8:U10,1)</f>
        <v>1</v>
      </c>
      <c r="AB10" s="17">
        <f>SUM(V8-W8,V9-W9)</f>
        <v>0</v>
      </c>
    </row>
    <row r="11" spans="1:28" ht="17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3" t="str">
        <f>N4</f>
        <v>Kyle</v>
      </c>
      <c r="Z11" s="16">
        <f>COUNTIF(T8:T10,2)</f>
        <v>1</v>
      </c>
      <c r="AA11" s="16">
        <f>COUNTIF(U8:U10,2)</f>
        <v>1</v>
      </c>
      <c r="AB11" s="17">
        <f>SUM(W8-V8,V10-W10)</f>
        <v>2</v>
      </c>
    </row>
    <row r="12" spans="1:28" ht="17" thickBot="1" x14ac:dyDescent="0.25">
      <c r="A12" s="2"/>
      <c r="B12" s="12" t="s">
        <v>16</v>
      </c>
      <c r="C12" s="13" t="s">
        <v>23</v>
      </c>
      <c r="D12" s="13" t="s">
        <v>24</v>
      </c>
      <c r="E12" s="14" t="s">
        <v>25</v>
      </c>
      <c r="F12" s="2"/>
      <c r="G12" s="2"/>
      <c r="H12" s="2"/>
      <c r="I12" s="2"/>
      <c r="J12" s="2"/>
      <c r="K12" s="2"/>
      <c r="M12" s="2"/>
      <c r="N12" s="12" t="s">
        <v>16</v>
      </c>
      <c r="O12" s="13" t="s">
        <v>23</v>
      </c>
      <c r="P12" s="13" t="s">
        <v>24</v>
      </c>
      <c r="Q12" s="14" t="s">
        <v>25</v>
      </c>
      <c r="R12" s="2"/>
      <c r="S12" s="2"/>
      <c r="T12" s="2"/>
      <c r="U12" s="2"/>
      <c r="V12" s="2"/>
      <c r="W12" s="2"/>
      <c r="Y12" s="23" t="str">
        <f>O4</f>
        <v>Carlos</v>
      </c>
      <c r="Z12" s="16">
        <f>COUNTIF(T8:T10,2)</f>
        <v>1</v>
      </c>
      <c r="AA12" s="16">
        <f>COUNTIF(U8:U10,2)</f>
        <v>1</v>
      </c>
      <c r="AB12" s="17">
        <f>SUM(W8-V8,V10-W10)</f>
        <v>2</v>
      </c>
    </row>
    <row r="13" spans="1:28" x14ac:dyDescent="0.2">
      <c r="A13" s="2"/>
      <c r="B13" s="9" t="str">
        <f>B3</f>
        <v>Hagen</v>
      </c>
      <c r="C13" s="10">
        <f>COUNTIF(H8:H10,1)</f>
        <v>2</v>
      </c>
      <c r="D13" s="10">
        <f>COUNTIF(I8:I10,1)</f>
        <v>0</v>
      </c>
      <c r="E13" s="11">
        <f>SUM(J8-K8,J9-K9)</f>
        <v>17</v>
      </c>
      <c r="F13" s="2"/>
      <c r="G13" s="2"/>
      <c r="H13" s="2"/>
      <c r="I13" s="2"/>
      <c r="J13" s="2"/>
      <c r="K13" s="2"/>
      <c r="M13" s="2"/>
      <c r="N13" s="9" t="str">
        <f>N3</f>
        <v>Bruno</v>
      </c>
      <c r="O13" s="10">
        <f>COUNTIF(T8:T10,1)</f>
        <v>1</v>
      </c>
      <c r="P13" s="10">
        <f>COUNTIF(U8:U10,1)</f>
        <v>1</v>
      </c>
      <c r="Q13" s="11">
        <f>SUM(V8-W8,V9-W9)</f>
        <v>0</v>
      </c>
      <c r="R13" s="2"/>
      <c r="S13" s="2"/>
      <c r="T13" s="2"/>
      <c r="U13" s="2"/>
      <c r="V13" s="2"/>
      <c r="W13" s="2"/>
      <c r="Y13" s="23" t="str">
        <f>N5</f>
        <v>Nate</v>
      </c>
      <c r="Z13" s="16">
        <f>COUNTIF(T8:T10,3)</f>
        <v>1</v>
      </c>
      <c r="AA13" s="16">
        <f>COUNTIF(U8:U10,3)</f>
        <v>1</v>
      </c>
      <c r="AB13" s="17">
        <f>SUM(W9-V9,W10-V10)</f>
        <v>-2</v>
      </c>
    </row>
    <row r="14" spans="1:28" ht="17" thickBot="1" x14ac:dyDescent="0.25">
      <c r="A14" s="2"/>
      <c r="B14" s="3" t="str">
        <f>C3</f>
        <v>True</v>
      </c>
      <c r="C14" s="4">
        <f>COUNTIF(H8:H10,1)</f>
        <v>2</v>
      </c>
      <c r="D14" s="4">
        <f>COUNTIF(I8:I10,1)</f>
        <v>0</v>
      </c>
      <c r="E14" s="5">
        <f>SUM(J8-K8,J9-K9)</f>
        <v>17</v>
      </c>
      <c r="F14" s="2"/>
      <c r="G14" s="2"/>
      <c r="H14" s="2"/>
      <c r="I14" s="2"/>
      <c r="J14" s="2"/>
      <c r="K14" s="2"/>
      <c r="M14" s="2"/>
      <c r="N14" s="3" t="str">
        <f>O3</f>
        <v>German</v>
      </c>
      <c r="O14" s="4">
        <f>COUNTIF(T8:T10,1)</f>
        <v>1</v>
      </c>
      <c r="P14" s="4">
        <f>COUNTIF(U8:U10,1)</f>
        <v>1</v>
      </c>
      <c r="Q14" s="5">
        <f>SUM(V8-W8,V9-W9)</f>
        <v>0</v>
      </c>
      <c r="R14" s="2"/>
      <c r="S14" s="2"/>
      <c r="T14" s="2"/>
      <c r="U14" s="2"/>
      <c r="V14" s="2"/>
      <c r="W14" s="2"/>
      <c r="Y14" s="24" t="str">
        <f>O5</f>
        <v>Robert</v>
      </c>
      <c r="Z14" s="18">
        <f>COUNTIF(T8:T10,3)</f>
        <v>1</v>
      </c>
      <c r="AA14" s="18">
        <f>COUNTIF(U8:U10,3)</f>
        <v>1</v>
      </c>
      <c r="AB14" s="19">
        <f>SUM(W9-V9,W10-V10)</f>
        <v>-2</v>
      </c>
    </row>
    <row r="15" spans="1:28" x14ac:dyDescent="0.2">
      <c r="A15" s="2"/>
      <c r="B15" s="3" t="str">
        <f>B4</f>
        <v>Josh K</v>
      </c>
      <c r="C15" s="4">
        <f>COUNTIF(H8:H10,2)</f>
        <v>1</v>
      </c>
      <c r="D15" s="4">
        <f>COUNTIF(I8:I10,2)</f>
        <v>1</v>
      </c>
      <c r="E15" s="5">
        <f>SUM(K8-J8,J10-K10)</f>
        <v>-3</v>
      </c>
      <c r="F15" s="2"/>
      <c r="G15" s="2"/>
      <c r="H15" s="2"/>
      <c r="I15" s="2"/>
      <c r="J15" s="2"/>
      <c r="K15" s="2"/>
      <c r="M15" s="2"/>
      <c r="N15" s="3" t="str">
        <f>N4</f>
        <v>Kyle</v>
      </c>
      <c r="O15" s="4">
        <f>COUNTIF(T8:T10,2)</f>
        <v>1</v>
      </c>
      <c r="P15" s="4">
        <f>COUNTIF(U8:U10,2)</f>
        <v>1</v>
      </c>
      <c r="Q15" s="5">
        <f>SUM(W8-V8,V10-W10)</f>
        <v>2</v>
      </c>
      <c r="R15" s="2"/>
      <c r="S15" s="2"/>
      <c r="T15" s="2"/>
      <c r="U15" s="2"/>
      <c r="V15" s="2"/>
      <c r="W15" s="2"/>
    </row>
    <row r="16" spans="1:28" x14ac:dyDescent="0.2">
      <c r="A16" s="2"/>
      <c r="B16" s="3" t="str">
        <f>C4</f>
        <v>Josh B</v>
      </c>
      <c r="C16" s="4">
        <f>COUNTIF(H8:H10,2)</f>
        <v>1</v>
      </c>
      <c r="D16" s="4">
        <f>COUNTIF(I8:I10,2)</f>
        <v>1</v>
      </c>
      <c r="E16" s="5">
        <f>SUM(K8-J8,J10-K10)</f>
        <v>-3</v>
      </c>
      <c r="F16" s="2"/>
      <c r="G16" s="2"/>
      <c r="H16" s="2"/>
      <c r="I16" s="2"/>
      <c r="J16" s="2"/>
      <c r="K16" s="2"/>
      <c r="M16" s="2"/>
      <c r="N16" s="3" t="str">
        <f>O4</f>
        <v>Carlos</v>
      </c>
      <c r="O16" s="4">
        <f>COUNTIF(T8:T10,2)</f>
        <v>1</v>
      </c>
      <c r="P16" s="4">
        <f>COUNTIF(U8:U10,2)</f>
        <v>1</v>
      </c>
      <c r="Q16" s="5">
        <f>SUM(W8-V8,V10-W10)</f>
        <v>2</v>
      </c>
      <c r="R16" s="2"/>
      <c r="S16" s="2"/>
      <c r="T16" s="2"/>
      <c r="U16" s="2"/>
      <c r="V16" s="2"/>
      <c r="W16" s="2"/>
    </row>
    <row r="17" spans="1:23" x14ac:dyDescent="0.2">
      <c r="A17" s="2"/>
      <c r="B17" s="3" t="str">
        <f>B5</f>
        <v>Tommy</v>
      </c>
      <c r="C17" s="4">
        <f>COUNTIF(H$8:H$10,3)</f>
        <v>0</v>
      </c>
      <c r="D17" s="4">
        <f>COUNTIF(I$8:I$10,3)</f>
        <v>2</v>
      </c>
      <c r="E17" s="5">
        <f>SUM(K9-J9,K10-J10)</f>
        <v>-14</v>
      </c>
      <c r="F17" s="2"/>
      <c r="G17" s="2"/>
      <c r="H17" s="2"/>
      <c r="I17" s="2"/>
      <c r="J17" s="2"/>
      <c r="K17" s="2"/>
      <c r="M17" s="2"/>
      <c r="N17" s="3" t="str">
        <f>N5</f>
        <v>Nate</v>
      </c>
      <c r="O17" s="4">
        <f>COUNTIF(T$8:T$10,3)</f>
        <v>1</v>
      </c>
      <c r="P17" s="4">
        <f>COUNTIF(U$8:U$10,3)</f>
        <v>1</v>
      </c>
      <c r="Q17" s="5">
        <f>SUM(W9-V9,W10-V10)</f>
        <v>-2</v>
      </c>
      <c r="R17" s="2"/>
      <c r="S17" s="2"/>
      <c r="T17" s="2"/>
      <c r="U17" s="2"/>
      <c r="V17" s="2"/>
      <c r="W17" s="2"/>
    </row>
    <row r="18" spans="1:23" ht="17" thickBot="1" x14ac:dyDescent="0.25">
      <c r="A18" s="2"/>
      <c r="B18" s="6" t="str">
        <f>C5</f>
        <v>Kendel</v>
      </c>
      <c r="C18" s="7">
        <f>COUNTIF(H$8:H$10,3)</f>
        <v>0</v>
      </c>
      <c r="D18" s="7">
        <f>COUNTIF(I$8:I$10,3)</f>
        <v>2</v>
      </c>
      <c r="E18" s="8">
        <f>SUM(K9-J9,K10-J10)</f>
        <v>-14</v>
      </c>
      <c r="F18" s="2"/>
      <c r="G18" s="2"/>
      <c r="H18" s="2"/>
      <c r="I18" s="2"/>
      <c r="J18" s="2"/>
      <c r="K18" s="2"/>
      <c r="M18" s="2"/>
      <c r="N18" s="6" t="str">
        <f>O5</f>
        <v>Robert</v>
      </c>
      <c r="O18" s="7">
        <f>COUNTIF(T$8:T$10,3)</f>
        <v>1</v>
      </c>
      <c r="P18" s="7">
        <f>COUNTIF(U$8:U$10,3)</f>
        <v>1</v>
      </c>
      <c r="Q18" s="8">
        <f>SUM(W9-V9,W10-V10)</f>
        <v>-2</v>
      </c>
      <c r="R18" s="2"/>
      <c r="S18" s="2"/>
      <c r="T18" s="2"/>
      <c r="U18" s="2"/>
      <c r="V18" s="2"/>
      <c r="W18" s="2"/>
    </row>
  </sheetData>
  <mergeCells count="9">
    <mergeCell ref="Q7:R7"/>
    <mergeCell ref="V7:W7"/>
    <mergeCell ref="Y1:AB1"/>
    <mergeCell ref="A1:C1"/>
    <mergeCell ref="M1:O1"/>
    <mergeCell ref="B7:C7"/>
    <mergeCell ref="E7:F7"/>
    <mergeCell ref="J7:K7"/>
    <mergeCell ref="N7:O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4D097-FB40-5C49-B58A-263C931FDBE8}">
  <dimension ref="A1:N21"/>
  <sheetViews>
    <sheetView workbookViewId="0">
      <selection activeCell="E4" sqref="E4"/>
    </sheetView>
  </sheetViews>
  <sheetFormatPr baseColWidth="10" defaultRowHeight="16" x14ac:dyDescent="0.2"/>
  <cols>
    <col min="1" max="2" width="13.1640625" bestFit="1" customWidth="1"/>
    <col min="3" max="3" width="4.5" customWidth="1"/>
    <col min="6" max="6" width="4.83203125" customWidth="1"/>
    <col min="9" max="9" width="3.5" customWidth="1"/>
    <col min="12" max="12" width="4.5" customWidth="1"/>
  </cols>
  <sheetData>
    <row r="1" spans="1:14" x14ac:dyDescent="0.2">
      <c r="A1" s="40" t="s">
        <v>28</v>
      </c>
      <c r="B1" s="40"/>
    </row>
    <row r="2" spans="1:14" x14ac:dyDescent="0.2">
      <c r="A2" s="28" t="s">
        <v>29</v>
      </c>
      <c r="B2" s="28" t="s">
        <v>30</v>
      </c>
    </row>
    <row r="4" spans="1:14" x14ac:dyDescent="0.2">
      <c r="A4" s="2" t="str">
        <f>players!A2</f>
        <v>Hagen</v>
      </c>
      <c r="B4" s="2" t="str">
        <f>players!A13</f>
        <v>Tommy</v>
      </c>
    </row>
    <row r="5" spans="1:14" x14ac:dyDescent="0.2">
      <c r="A5" s="2" t="s">
        <v>2</v>
      </c>
      <c r="B5" s="2" t="str">
        <f>players!A12</f>
        <v>Robert</v>
      </c>
    </row>
    <row r="6" spans="1:14" x14ac:dyDescent="0.2">
      <c r="A6" s="2" t="s">
        <v>9</v>
      </c>
      <c r="B6" s="2" t="s">
        <v>32</v>
      </c>
    </row>
    <row r="7" spans="1:14" x14ac:dyDescent="0.2">
      <c r="A7" s="2" t="s">
        <v>4</v>
      </c>
      <c r="B7" s="2" t="s">
        <v>0</v>
      </c>
    </row>
    <row r="8" spans="1:14" x14ac:dyDescent="0.2">
      <c r="A8" s="2" t="s">
        <v>31</v>
      </c>
      <c r="B8" s="2" t="str">
        <f>players!A9</f>
        <v>Kendel</v>
      </c>
    </row>
    <row r="9" spans="1:14" ht="17" thickBot="1" x14ac:dyDescent="0.25">
      <c r="F9" s="18">
        <v>1</v>
      </c>
      <c r="G9" s="18" t="str">
        <f>A4</f>
        <v>Hagen</v>
      </c>
      <c r="H9" s="18" t="str">
        <f>B4</f>
        <v>Tommy</v>
      </c>
    </row>
    <row r="10" spans="1:14" ht="17" thickBot="1" x14ac:dyDescent="0.25">
      <c r="I10" s="18"/>
      <c r="J10" s="18"/>
      <c r="K10" s="18"/>
    </row>
    <row r="11" spans="1:14" ht="17" thickBot="1" x14ac:dyDescent="0.25">
      <c r="F11" s="18">
        <v>2</v>
      </c>
      <c r="G11" s="18" t="str">
        <f>A5</f>
        <v>Bruno</v>
      </c>
      <c r="H11" s="18" t="str">
        <f>B5</f>
        <v>Robert</v>
      </c>
    </row>
    <row r="14" spans="1:14" ht="17" thickBot="1" x14ac:dyDescent="0.25">
      <c r="C14" s="18">
        <v>3</v>
      </c>
      <c r="D14" s="18" t="str">
        <f>A6</f>
        <v>Josh K</v>
      </c>
      <c r="E14" s="18" t="str">
        <f>B6</f>
        <v>Josh</v>
      </c>
      <c r="L14" s="18"/>
      <c r="M14" s="18"/>
      <c r="N14" s="18"/>
    </row>
    <row r="15" spans="1:14" ht="17" thickBot="1" x14ac:dyDescent="0.25">
      <c r="F15" s="18"/>
      <c r="G15" s="18"/>
      <c r="H15" s="18"/>
    </row>
    <row r="16" spans="1:14" ht="17" thickBot="1" x14ac:dyDescent="0.25">
      <c r="C16" s="18">
        <v>4</v>
      </c>
      <c r="D16" s="18" t="str">
        <f>A7</f>
        <v>German</v>
      </c>
      <c r="E16" s="18" t="str">
        <f>B7</f>
        <v>Carlos</v>
      </c>
    </row>
    <row r="18" spans="3:11" ht="17" thickBot="1" x14ac:dyDescent="0.25">
      <c r="I18" s="18"/>
      <c r="J18" s="18"/>
      <c r="K18" s="18"/>
    </row>
    <row r="19" spans="3:11" ht="17" thickBot="1" x14ac:dyDescent="0.25">
      <c r="C19" s="18">
        <v>5</v>
      </c>
      <c r="D19" s="18" t="str">
        <f>A8</f>
        <v>Kyle</v>
      </c>
      <c r="E19" s="18" t="str">
        <f>B8</f>
        <v>Kendel</v>
      </c>
    </row>
    <row r="20" spans="3:11" ht="17" thickBot="1" x14ac:dyDescent="0.25">
      <c r="F20" s="18"/>
      <c r="G20" s="18"/>
      <c r="H20" s="18"/>
    </row>
    <row r="21" spans="3:11" ht="17" thickBot="1" x14ac:dyDescent="0.25">
      <c r="C21" s="18">
        <v>6</v>
      </c>
      <c r="D21" s="18" t="s">
        <v>2</v>
      </c>
      <c r="E21" s="18" t="s">
        <v>5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players</vt:lpstr>
      <vt:lpstr>round 1</vt:lpstr>
      <vt:lpstr>round 2</vt:lpstr>
      <vt:lpstr>bracket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Fritz, Hagen E</dc:creator>
  <cp:lastModifiedBy>Fritz, Hagen E</cp:lastModifiedBy>
  <dcterms:created xsi:type="dcterms:W3CDTF">2022-05-29T15:53:18Z</dcterms:created>
  <dcterms:modified xsi:type="dcterms:W3CDTF">2022-05-30T20:47:47Z</dcterms:modified>
</cp:coreProperties>
</file>